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192.168.168.10\地域整備課\上下水道係\takao\上下水道係\共通（調査・報告等）\経営比較分析表\H30年度\特定地域生活排水\"/>
    </mc:Choice>
  </mc:AlternateContent>
  <xr:revisionPtr revIDLastSave="0" documentId="13_ncr:1_{20BD1BF7-075A-48C8-A2CC-7AEE720D7E3F}" xr6:coauthVersionLast="45" xr6:coauthVersionMax="45" xr10:uidLastSave="{00000000-0000-0000-0000-000000000000}"/>
  <workbookProtection workbookAlgorithmName="SHA-512" workbookHashValue="tj0qrdn0lmIiC13wSTpGO6Z00p4L92ZyAiZBawkNZyalgzE/mXNRUzjeG/b+H5WBAdOZJnX2Jbhj3KpoULO+QQ==" workbookSaltValue="0CdRP08dMKZ6qbR0wSs4OQ==" workbookSpinCount="100000" lockStructure="1"/>
  <bookViews>
    <workbookView xWindow="8130" yWindow="1485" windowWidth="28800" windowHeight="1620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P6" i="5"/>
  <c r="O6" i="5"/>
  <c r="I10" i="4" s="1"/>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I86" i="4"/>
  <c r="H86" i="4"/>
  <c r="E86" i="4"/>
  <c r="BB10" i="4"/>
  <c r="AT10" i="4"/>
  <c r="AL10" i="4"/>
  <c r="AD10" i="4"/>
  <c r="W10" i="4"/>
  <c r="P10" i="4"/>
  <c r="B10" i="4"/>
  <c r="AT8" i="4"/>
  <c r="AL8" i="4"/>
  <c r="AD8" i="4"/>
  <c r="W8" i="4"/>
  <c r="P8" i="4"/>
  <c r="I8" i="4"/>
  <c r="B8" i="4"/>
  <c r="B6"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<sst xmlns="http://schemas.openxmlformats.org/spreadsheetml/2006/main" count="239" uniqueCount="114">
  <si>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</si>
  <si>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</si>
  <si>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</si>
  <si>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</si>
  <si>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</si>
  <si>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</si>
  <si>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</si>
  <si>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</si>
  <si>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</si>
  <si>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</si>
  <si>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</si>
  <si>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</si>
  <si>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</si>
  <si>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</si>
  <si>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</si>
  <si>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</si>
  <si>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</si>
  <si>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</si>
  <si>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</si>
  <si>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</si>
  <si>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</si>
  <si>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</si>
  <si>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</si>
  <si>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</si>
  <si>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</si>
  <si>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</si>
  <si>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</si>
  <si>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</si>
  <si>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</si>
  <si>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</si>
  <si>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</si>
  <si>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</si>
  <si>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</si>
  <si>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</si>
  <si>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</si>
  <si>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</si>
  <si>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</si>
  <si>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</si>
  <si>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</si>
  <si>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</si>
  <si>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</si>
  <si>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</si>
  <si>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</si>
  <si>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</si>
  <si>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</si>
  <si>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</si>
  <si>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</si>
  <si>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</si>
  <si>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</si>
  <si>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</si>
  <si>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</si>
  <si>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</si>
  <si>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</si>
  <si>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</si>
  <si>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</si>
  <si>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</si>
  <si>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</si>
  <si>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</si>
  <si>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</si>
  <si>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</si>
  <si>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</si>
  <si>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</si>
  <si>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</si>
  <si>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</si>
  <si>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</si>
  <si>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</si>
  <si>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</si>
  <si>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</si>
  <si>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</si>
  <si>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</si>
  <si>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</si>
  <si>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</si>
  <si>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</si>
  <si>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</si>
  <si>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</si>
  <si>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</si>
  <si>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</si>
  <si>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</si>
  <si>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</si>
  <si>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</si>
  <si>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</si>
  <si>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</si>
  <si>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</si>
  <si>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</si>
  <si>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</si>
  <si>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</si>
  <si>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</si>
  <si>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</si>
  <si>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</si>
  <si>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</si>
  <si>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</si>
  <si>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</si>
  <si>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</si>
  <si>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</si>
  <si>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</si>
  <si>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</si>
  <si>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</si>
  <si>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</si>
  <si>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</si>
  <si>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</si>
  <si>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</si>
  <si>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</si>
  <si>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</si>
  <si>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</si>
  <si>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</si>
  <si>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</si>
  <si>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</si>
  <si>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</si>
  <si>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</si>
  <si>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</si>
  <si>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</si>
  <si>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設置後20年以上を経過している浄化槽があり、これから老朽化により修繕の増加や再設置が必要となることが想定される。そのため今後のあり方について検討が必要となる。</t>
    <rPh sb="0" eb="2">
      <t>セッチ</t>
    </rPh>
    <rPh sb="2" eb="3">
      <t>ゴ</t>
    </rPh>
    <rPh sb="5" eb="6">
      <t>ネン</t>
    </rPh>
    <rPh sb="6" eb="8">
      <t>イジョウ</t>
    </rPh>
    <rPh sb="9" eb="11">
      <t>ケイカ</t>
    </rPh>
    <rPh sb="15" eb="18">
      <t>ジョウカソウ</t>
    </rPh>
    <rPh sb="26" eb="29">
      <t>ロウキュウカ</t>
    </rPh>
    <rPh sb="32" eb="34">
      <t>シュウゼン</t>
    </rPh>
    <rPh sb="35" eb="37">
      <t>ゾウカ</t>
    </rPh>
    <rPh sb="38" eb="41">
      <t>サイセッチ</t>
    </rPh>
    <rPh sb="42" eb="44">
      <t>ヒツヨウ</t>
    </rPh>
    <rPh sb="50" eb="52">
      <t>ソウテイ</t>
    </rPh>
    <rPh sb="60" eb="62">
      <t>コンゴ</t>
    </rPh>
    <rPh sb="65" eb="66">
      <t>カタ</t>
    </rPh>
    <rPh sb="70" eb="72">
      <t>ケントウ</t>
    </rPh>
    <rPh sb="73" eb="75">
      <t>ヒツヨウ</t>
    </rPh>
    <phoneticPr fontId="4"/>
  </si>
  <si>
    <t>①収益的収支比率　　　　　　　　　　　　　　　　　　　　　　　　　　　　　　　　　　　　　　　　　　　　　　　　　　総費用と地方債償還金の合計額に占める料金収入等の割合は、約83%であり一般会計からの繰入金なしに経営が成り立っていない。総収益の減少により前年度数値を下回った。　　　　　　　　　　　　　　　　　　　　　　　　　　　　　　　　　　　　　　　　　　　　　　　④企業債残高対事業規模比率　　　　　　　　　　　　　　　　　　　　　　　類似団体平均及び全国平均より低い理由としては、工事において地方債を発行していないためである。また、平成29年度より企業債一般会計負担額の算定方法の見直しがあったため過去数値と比較し大きく変化している。                                                                                                                                       　　　　　　　　　　　　⑤経費回収率　⑥汚水処理原価　　　　　　　　　　　　　　　　　　　　　　　　　　　　類似団体平均より、経費回収率は高く、汚水処理原価は低いことから経営状況は比較的良いと考えられる。　                                                                                                                                　　　　　　　　　　　　　　　⑧水洗化率　　　　　　　　　　　　　　　　　　　　　　　　　　水質保全や料金収入の確保を図るため今後も浄化槽の整備に努めたい。　　　　　　　　　　　　　　　　　　　　　　　　　　　　　　　　</t>
    <rPh sb="1" eb="4">
      <t>シュウエキテキ</t>
    </rPh>
    <rPh sb="4" eb="6">
      <t>シュウシ</t>
    </rPh>
    <rPh sb="6" eb="8">
      <t>ヒリツ</t>
    </rPh>
    <rPh sb="58" eb="61">
      <t>ソウヒヨウ</t>
    </rPh>
    <rPh sb="62" eb="64">
      <t>チホウ</t>
    </rPh>
    <rPh sb="64" eb="65">
      <t>サイ</t>
    </rPh>
    <rPh sb="65" eb="68">
      <t>ショウカンキン</t>
    </rPh>
    <rPh sb="69" eb="71">
      <t>ゴウケイ</t>
    </rPh>
    <rPh sb="71" eb="72">
      <t>ガク</t>
    </rPh>
    <rPh sb="73" eb="74">
      <t>シ</t>
    </rPh>
    <rPh sb="76" eb="78">
      <t>リョウキン</t>
    </rPh>
    <rPh sb="78" eb="80">
      <t>シュウニュウ</t>
    </rPh>
    <rPh sb="80" eb="81">
      <t>トウ</t>
    </rPh>
    <rPh sb="82" eb="84">
      <t>ワリアイ</t>
    </rPh>
    <rPh sb="86" eb="87">
      <t>ヤク</t>
    </rPh>
    <rPh sb="93" eb="95">
      <t>イッパン</t>
    </rPh>
    <rPh sb="95" eb="97">
      <t>カイケイ</t>
    </rPh>
    <rPh sb="100" eb="102">
      <t>クリイレ</t>
    </rPh>
    <rPh sb="102" eb="103">
      <t>キン</t>
    </rPh>
    <rPh sb="106" eb="108">
      <t>ケイエイ</t>
    </rPh>
    <rPh sb="109" eb="110">
      <t>ナ</t>
    </rPh>
    <rPh sb="111" eb="112">
      <t>タ</t>
    </rPh>
    <rPh sb="118" eb="121">
      <t>ソウシュウエキ</t>
    </rPh>
    <rPh sb="122" eb="124">
      <t>ゲンショウ</t>
    </rPh>
    <rPh sb="127" eb="130">
      <t>ゼンネンド</t>
    </rPh>
    <rPh sb="130" eb="132">
      <t>スウチ</t>
    </rPh>
    <rPh sb="133" eb="135">
      <t>シタマワ</t>
    </rPh>
    <rPh sb="186" eb="188">
      <t>キギョウ</t>
    </rPh>
    <rPh sb="188" eb="189">
      <t>サイ</t>
    </rPh>
    <rPh sb="189" eb="191">
      <t>ザンダカ</t>
    </rPh>
    <rPh sb="191" eb="192">
      <t>タイ</t>
    </rPh>
    <rPh sb="192" eb="194">
      <t>ジギョウ</t>
    </rPh>
    <rPh sb="194" eb="196">
      <t>キボ</t>
    </rPh>
    <rPh sb="196" eb="198">
      <t>ヒリツ</t>
    </rPh>
    <rPh sb="221" eb="223">
      <t>ルイジ</t>
    </rPh>
    <rPh sb="223" eb="225">
      <t>ダンタイ</t>
    </rPh>
    <rPh sb="225" eb="227">
      <t>ヘイキン</t>
    </rPh>
    <rPh sb="227" eb="228">
      <t>オヨ</t>
    </rPh>
    <rPh sb="229" eb="231">
      <t>ゼンコク</t>
    </rPh>
    <rPh sb="231" eb="233">
      <t>ヘイキン</t>
    </rPh>
    <rPh sb="235" eb="236">
      <t>ヒク</t>
    </rPh>
    <rPh sb="237" eb="239">
      <t>リユウ</t>
    </rPh>
    <rPh sb="244" eb="246">
      <t>コウジ</t>
    </rPh>
    <rPh sb="250" eb="252">
      <t>チホウ</t>
    </rPh>
    <rPh sb="252" eb="253">
      <t>サイ</t>
    </rPh>
    <rPh sb="254" eb="256">
      <t>ハッコウ</t>
    </rPh>
    <rPh sb="270" eb="272">
      <t>ヘイセイ</t>
    </rPh>
    <rPh sb="274" eb="276">
      <t>ネンド</t>
    </rPh>
    <rPh sb="278" eb="280">
      <t>キギョウ</t>
    </rPh>
    <rPh sb="280" eb="281">
      <t>サイ</t>
    </rPh>
    <rPh sb="281" eb="283">
      <t>イッパン</t>
    </rPh>
    <rPh sb="283" eb="285">
      <t>カイケイ</t>
    </rPh>
    <rPh sb="285" eb="287">
      <t>フタン</t>
    </rPh>
    <rPh sb="287" eb="288">
      <t>ガク</t>
    </rPh>
    <rPh sb="289" eb="291">
      <t>サンテイ</t>
    </rPh>
    <rPh sb="291" eb="293">
      <t>ホウホウ</t>
    </rPh>
    <rPh sb="294" eb="296">
      <t>ミナオ</t>
    </rPh>
    <rPh sb="303" eb="305">
      <t>カコ</t>
    </rPh>
    <rPh sb="305" eb="307">
      <t>スウチ</t>
    </rPh>
    <rPh sb="308" eb="310">
      <t>ヒカク</t>
    </rPh>
    <rPh sb="311" eb="312">
      <t>オオ</t>
    </rPh>
    <rPh sb="314" eb="316">
      <t>ヘンカ</t>
    </rPh>
    <rPh sb="469" eb="471">
      <t>ケイヒ</t>
    </rPh>
    <rPh sb="471" eb="473">
      <t>カイシュウ</t>
    </rPh>
    <rPh sb="473" eb="474">
      <t>リツ</t>
    </rPh>
    <rPh sb="476" eb="478">
      <t>オスイ</t>
    </rPh>
    <rPh sb="478" eb="480">
      <t>ショリ</t>
    </rPh>
    <rPh sb="480" eb="482">
      <t>ゲンカ</t>
    </rPh>
    <rPh sb="510" eb="512">
      <t>ルイジ</t>
    </rPh>
    <rPh sb="512" eb="514">
      <t>ダンタイ</t>
    </rPh>
    <rPh sb="514" eb="516">
      <t>ヘイキン</t>
    </rPh>
    <rPh sb="519" eb="521">
      <t>ケイヒ</t>
    </rPh>
    <rPh sb="521" eb="523">
      <t>カイシュウ</t>
    </rPh>
    <rPh sb="523" eb="524">
      <t>リツ</t>
    </rPh>
    <rPh sb="525" eb="526">
      <t>タカ</t>
    </rPh>
    <rPh sb="528" eb="530">
      <t>オスイ</t>
    </rPh>
    <rPh sb="530" eb="532">
      <t>ショリ</t>
    </rPh>
    <rPh sb="532" eb="534">
      <t>ゲンカ</t>
    </rPh>
    <rPh sb="535" eb="536">
      <t>ヒク</t>
    </rPh>
    <rPh sb="541" eb="543">
      <t>ケイエイ</t>
    </rPh>
    <rPh sb="543" eb="545">
      <t>ジョウキョウ</t>
    </rPh>
    <rPh sb="546" eb="549">
      <t>ヒカクテキ</t>
    </rPh>
    <rPh sb="549" eb="550">
      <t>ヨ</t>
    </rPh>
    <rPh sb="552" eb="553">
      <t>カンガ</t>
    </rPh>
    <rPh sb="703" eb="705">
      <t>スイセン</t>
    </rPh>
    <rPh sb="705" eb="706">
      <t>カ</t>
    </rPh>
    <rPh sb="706" eb="707">
      <t>リツ</t>
    </rPh>
    <rPh sb="733" eb="735">
      <t>スイシツ</t>
    </rPh>
    <rPh sb="735" eb="737">
      <t>ホゼン</t>
    </rPh>
    <rPh sb="738" eb="740">
      <t>リョウキン</t>
    </rPh>
    <rPh sb="740" eb="742">
      <t>シュウニュウ</t>
    </rPh>
    <rPh sb="743" eb="745">
      <t>カクホ</t>
    </rPh>
    <rPh sb="746" eb="747">
      <t>ハカ</t>
    </rPh>
    <rPh sb="750" eb="752">
      <t>コンゴ</t>
    </rPh>
    <rPh sb="753" eb="756">
      <t>ジョウカソウ</t>
    </rPh>
    <rPh sb="757" eb="759">
      <t>セイビ</t>
    </rPh>
    <rPh sb="760" eb="761">
      <t>ツト</t>
    </rPh>
    <phoneticPr fontId="4"/>
  </si>
  <si>
    <t>平成30年度末には247基（管理換えも含む）を管理しており、下水道区域外の半数の世帯が合併浄化槽（個人管理を含む）を使用している。環境保全や公衆衛生の向上を図るためにも合併浄化槽の更なる普及に努めていかなければならない。　　　　　　　　　　　　　　　　　　　　　　　　　　　　　　　　　　　　　　　　　　　　　　　　　経営については、これからの老朽化により増加するであろう修繕費等について、料金収入を確保し効率的な汚水処理事業を展開する必要がある。</t>
    <rPh sb="0" eb="2">
      <t>ヘイセイ</t>
    </rPh>
    <rPh sb="4" eb="6">
      <t>ネンド</t>
    </rPh>
    <rPh sb="6" eb="7">
      <t>マツ</t>
    </rPh>
    <rPh sb="12" eb="13">
      <t>キ</t>
    </rPh>
    <rPh sb="14" eb="16">
      <t>カンリ</t>
    </rPh>
    <rPh sb="16" eb="17">
      <t>カ</t>
    </rPh>
    <rPh sb="19" eb="20">
      <t>フク</t>
    </rPh>
    <rPh sb="23" eb="25">
      <t>カンリ</t>
    </rPh>
    <rPh sb="30" eb="32">
      <t>ゲスイ</t>
    </rPh>
    <rPh sb="32" eb="33">
      <t>ドウ</t>
    </rPh>
    <rPh sb="33" eb="36">
      <t>クイキガイ</t>
    </rPh>
    <rPh sb="37" eb="39">
      <t>ハンスウ</t>
    </rPh>
    <rPh sb="40" eb="42">
      <t>セタイ</t>
    </rPh>
    <rPh sb="43" eb="45">
      <t>ガッペイ</t>
    </rPh>
    <rPh sb="45" eb="48">
      <t>ジョウカソウ</t>
    </rPh>
    <rPh sb="49" eb="51">
      <t>コジン</t>
    </rPh>
    <rPh sb="51" eb="53">
      <t>カンリ</t>
    </rPh>
    <rPh sb="54" eb="55">
      <t>フク</t>
    </rPh>
    <rPh sb="58" eb="60">
      <t>シヨウ</t>
    </rPh>
    <rPh sb="65" eb="67">
      <t>カンキョウ</t>
    </rPh>
    <rPh sb="67" eb="69">
      <t>ホゼン</t>
    </rPh>
    <rPh sb="70" eb="72">
      <t>コウシュウ</t>
    </rPh>
    <rPh sb="72" eb="74">
      <t>エイセイ</t>
    </rPh>
    <rPh sb="75" eb="77">
      <t>コウジョウ</t>
    </rPh>
    <rPh sb="78" eb="79">
      <t>ハカ</t>
    </rPh>
    <rPh sb="84" eb="86">
      <t>ガッペイ</t>
    </rPh>
    <rPh sb="86" eb="89">
      <t>ジョウカソウ</t>
    </rPh>
    <rPh sb="90" eb="91">
      <t>サラ</t>
    </rPh>
    <rPh sb="93" eb="95">
      <t>フキュウ</t>
    </rPh>
    <rPh sb="96" eb="97">
      <t>ツト</t>
    </rPh>
    <rPh sb="159" eb="161">
      <t>ケイエイ</t>
    </rPh>
    <rPh sb="172" eb="175">
      <t>ロウキュウカ</t>
    </rPh>
    <rPh sb="178" eb="180">
      <t>ゾウカ</t>
    </rPh>
    <rPh sb="186" eb="189">
      <t>シュウゼンヒ</t>
    </rPh>
    <rPh sb="189" eb="190">
      <t>トウ</t>
    </rPh>
    <rPh sb="195" eb="197">
      <t>リョウキン</t>
    </rPh>
    <rPh sb="197" eb="199">
      <t>シュウニュウ</t>
    </rPh>
    <rPh sb="200" eb="202">
      <t>カクホ</t>
    </rPh>
    <rPh sb="203" eb="205">
      <t>コウリツ</t>
    </rPh>
    <rPh sb="205" eb="206">
      <t>テキ</t>
    </rPh>
    <rPh sb="207" eb="209">
      <t>オスイ</t>
    </rPh>
    <rPh sb="209" eb="211">
      <t>ショリ</t>
    </rPh>
    <rPh sb="211" eb="213">
      <t>ジギョウ</t>
    </rPh>
    <rPh sb="214" eb="216">
      <t>テンカイ</t>
    </rPh>
    <rPh sb="218" eb="22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</si>
</sst>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0" xfId="0" applyFont="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692-4028-965F-65D4AE97437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692-4028-965F-65D4AE97437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65.97</c:v>
                </c:pt>
                <c:pt idx="1">
                  <c:v>63.39</c:v>
                </c:pt>
                <c:pt idx="2">
                  <c:v>62.63</c:v>
                </c:pt>
                <c:pt idx="3">
                  <c:v>60.8</c:v>
                </c:pt>
                <c:pt idx="4">
                  <c:v>59.8</c:v>
                </c:pt>
              </c:numCache>
            </c:numRef>
          </c:val>
          <c:extLst>
            <c:ext xmlns:c16="http://schemas.microsoft.com/office/drawing/2014/chart" uri="{C3380CC4-5D6E-409C-BE32-E72D297353CC}">
              <c16:uniqueId val="{00000000-7249-4D84-BEF3-7CFCE891C57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57.22</c:v>
                </c:pt>
                <c:pt idx="4">
                  <c:v>54.93</c:v>
                </c:pt>
              </c:numCache>
            </c:numRef>
          </c:val>
          <c:smooth val="0"/>
          <c:extLst>
            <c:ext xmlns:c16="http://schemas.microsoft.com/office/drawing/2014/chart" uri="{C3380CC4-5D6E-409C-BE32-E72D297353CC}">
              <c16:uniqueId val="{00000001-7249-4D84-BEF3-7CFCE891C57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D46-4B7B-89CB-B5FCB274784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67.290000000000006</c:v>
                </c:pt>
                <c:pt idx="4">
                  <c:v>65.569999999999993</c:v>
                </c:pt>
              </c:numCache>
            </c:numRef>
          </c:val>
          <c:smooth val="0"/>
          <c:extLst>
            <c:ext xmlns:c16="http://schemas.microsoft.com/office/drawing/2014/chart" uri="{C3380CC4-5D6E-409C-BE32-E72D297353CC}">
              <c16:uniqueId val="{00000001-ED46-4B7B-89CB-B5FCB274784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89.33</c:v>
                </c:pt>
                <c:pt idx="1">
                  <c:v>92.23</c:v>
                </c:pt>
                <c:pt idx="2">
                  <c:v>92.65</c:v>
                </c:pt>
                <c:pt idx="3">
                  <c:v>87.84</c:v>
                </c:pt>
                <c:pt idx="4">
                  <c:v>83.85</c:v>
                </c:pt>
              </c:numCache>
            </c:numRef>
          </c:val>
          <c:extLst>
            <c:ext xmlns:c16="http://schemas.microsoft.com/office/drawing/2014/chart" uri="{C3380CC4-5D6E-409C-BE32-E72D297353CC}">
              <c16:uniqueId val="{00000000-95B2-4A9A-BBC1-D6E884C2B1B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B2-4A9A-BBC1-D6E884C2B1B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875-4CBD-B2E7-4056C9C6719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875-4CBD-B2E7-4056C9C6719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F04-445E-8F6E-926F11C286C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F04-445E-8F6E-926F11C286C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1A3-4479-BDE6-92FB9D63EFE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A3-4479-BDE6-92FB9D63EFE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708-412B-91D8-49CDF9141FE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08-412B-91D8-49CDF9141FE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139.22</c:v>
                </c:pt>
                <c:pt idx="1">
                  <c:v>120.44</c:v>
                </c:pt>
                <c:pt idx="2">
                  <c:v>107.49</c:v>
                </c:pt>
                <c:pt idx="3" formatCode="#,##0.00;&quot;△&quot;#,##0.00">
                  <c:v>0</c:v>
                </c:pt>
                <c:pt idx="4" formatCode="#,##0.00;&quot;△&quot;#,##0.00">
                  <c:v>0</c:v>
                </c:pt>
              </c:numCache>
            </c:numRef>
          </c:val>
          <c:extLst>
            <c:ext xmlns:c16="http://schemas.microsoft.com/office/drawing/2014/chart" uri="{C3380CC4-5D6E-409C-BE32-E72D297353CC}">
              <c16:uniqueId val="{00000000-017F-4F85-85EE-027AFA4C43D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407.42</c:v>
                </c:pt>
                <c:pt idx="4">
                  <c:v>386.46</c:v>
                </c:pt>
              </c:numCache>
            </c:numRef>
          </c:val>
          <c:smooth val="0"/>
          <c:extLst>
            <c:ext xmlns:c16="http://schemas.microsoft.com/office/drawing/2014/chart" uri="{C3380CC4-5D6E-409C-BE32-E72D297353CC}">
              <c16:uniqueId val="{00000001-017F-4F85-85EE-027AFA4C43D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72.64</c:v>
                </c:pt>
                <c:pt idx="1">
                  <c:v>73.959999999999994</c:v>
                </c:pt>
                <c:pt idx="2">
                  <c:v>74.42</c:v>
                </c:pt>
                <c:pt idx="3">
                  <c:v>83.82</c:v>
                </c:pt>
                <c:pt idx="4">
                  <c:v>80</c:v>
                </c:pt>
              </c:numCache>
            </c:numRef>
          </c:val>
          <c:extLst>
            <c:ext xmlns:c16="http://schemas.microsoft.com/office/drawing/2014/chart" uri="{C3380CC4-5D6E-409C-BE32-E72D297353CC}">
              <c16:uniqueId val="{00000000-FB9D-4F12-BEC8-0D890FC80B7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57.08</c:v>
                </c:pt>
                <c:pt idx="4">
                  <c:v>55.85</c:v>
                </c:pt>
              </c:numCache>
            </c:numRef>
          </c:val>
          <c:smooth val="0"/>
          <c:extLst>
            <c:ext xmlns:c16="http://schemas.microsoft.com/office/drawing/2014/chart" uri="{C3380CC4-5D6E-409C-BE32-E72D297353CC}">
              <c16:uniqueId val="{00000001-FB9D-4F12-BEC8-0D890FC80B7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249.16</c:v>
                </c:pt>
                <c:pt idx="1">
                  <c:v>258.7</c:v>
                </c:pt>
                <c:pt idx="2">
                  <c:v>260.98</c:v>
                </c:pt>
                <c:pt idx="3">
                  <c:v>240.21</c:v>
                </c:pt>
                <c:pt idx="4">
                  <c:v>248.78</c:v>
                </c:pt>
              </c:numCache>
            </c:numRef>
          </c:val>
          <c:extLst>
            <c:ext xmlns:c16="http://schemas.microsoft.com/office/drawing/2014/chart" uri="{C3380CC4-5D6E-409C-BE32-E72D297353CC}">
              <c16:uniqueId val="{00000000-6DD4-4A2B-BCA0-883E06B9887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286.86</c:v>
                </c:pt>
                <c:pt idx="4">
                  <c:v>287.91000000000003</c:v>
                </c:pt>
              </c:numCache>
            </c:numRef>
          </c:val>
          <c:smooth val="0"/>
          <c:extLst>
            <c:ext xmlns:c16="http://schemas.microsoft.com/office/drawing/2014/chart" uri="{C3380CC4-5D6E-409C-BE32-E72D297353CC}">
              <c16:uniqueId val="{00000001-6DD4-4A2B-BCA0-883E06B9887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46"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大蔵村</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tr">
        <f>データ!$M$6</f>
        <v>非設置</v>
      </c>
      <c r="AE8" s="49"/>
      <c r="AF8" s="49"/>
      <c r="AG8" s="49"/>
      <c r="AH8" s="49"/>
      <c r="AI8" s="49"/>
      <c r="AJ8" s="49"/>
      <c r="AK8" s="3"/>
      <c r="AL8" s="50">
        <f>データ!S6</f>
        <v>3262</v>
      </c>
      <c r="AM8" s="50"/>
      <c r="AN8" s="50"/>
      <c r="AO8" s="50"/>
      <c r="AP8" s="50"/>
      <c r="AQ8" s="50"/>
      <c r="AR8" s="50"/>
      <c r="AS8" s="50"/>
      <c r="AT8" s="45">
        <f>データ!T6</f>
        <v>211.63</v>
      </c>
      <c r="AU8" s="45"/>
      <c r="AV8" s="45"/>
      <c r="AW8" s="45"/>
      <c r="AX8" s="45"/>
      <c r="AY8" s="45"/>
      <c r="AZ8" s="45"/>
      <c r="BA8" s="45"/>
      <c r="BB8" s="45">
        <f>データ!U6</f>
        <v>15.41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25.66</v>
      </c>
      <c r="Q10" s="45"/>
      <c r="R10" s="45"/>
      <c r="S10" s="45"/>
      <c r="T10" s="45"/>
      <c r="U10" s="45"/>
      <c r="V10" s="45"/>
      <c r="W10" s="45">
        <f>データ!Q6</f>
        <v>100</v>
      </c>
      <c r="X10" s="45"/>
      <c r="Y10" s="45"/>
      <c r="Z10" s="45"/>
      <c r="AA10" s="45"/>
      <c r="AB10" s="45"/>
      <c r="AC10" s="45"/>
      <c r="AD10" s="50">
        <f>データ!R6</f>
        <v>4104</v>
      </c>
      <c r="AE10" s="50"/>
      <c r="AF10" s="50"/>
      <c r="AG10" s="50"/>
      <c r="AH10" s="50"/>
      <c r="AI10" s="50"/>
      <c r="AJ10" s="50"/>
      <c r="AK10" s="2"/>
      <c r="AL10" s="50">
        <f>データ!V6</f>
        <v>830</v>
      </c>
      <c r="AM10" s="50"/>
      <c r="AN10" s="50"/>
      <c r="AO10" s="50"/>
      <c r="AP10" s="50"/>
      <c r="AQ10" s="50"/>
      <c r="AR10" s="50"/>
      <c r="AS10" s="50"/>
      <c r="AT10" s="45">
        <f>データ!W6</f>
        <v>30.93</v>
      </c>
      <c r="AU10" s="45"/>
      <c r="AV10" s="45"/>
      <c r="AW10" s="45"/>
      <c r="AX10" s="45"/>
      <c r="AY10" s="45"/>
      <c r="AZ10" s="45"/>
      <c r="BA10" s="45"/>
      <c r="BB10" s="45">
        <f>データ!X6</f>
        <v>26.83</v>
      </c>
      <c r="BC10" s="45"/>
      <c r="BD10" s="45"/>
      <c r="BE10" s="45"/>
      <c r="BF10" s="45"/>
      <c r="BG10" s="45"/>
      <c r="BH10" s="45"/>
      <c r="BI10" s="45"/>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68"/>
      <c r="BN16" s="68"/>
      <c r="BO16" s="68"/>
      <c r="BP16" s="68"/>
      <c r="BQ16" s="68"/>
      <c r="BR16" s="68"/>
      <c r="BS16" s="68"/>
      <c r="BT16" s="68"/>
      <c r="BU16" s="68"/>
      <c r="BV16" s="68"/>
      <c r="BW16" s="68"/>
      <c r="BX16" s="68"/>
      <c r="BY16" s="68"/>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68"/>
      <c r="BN17" s="68"/>
      <c r="BO17" s="68"/>
      <c r="BP17" s="68"/>
      <c r="BQ17" s="68"/>
      <c r="BR17" s="68"/>
      <c r="BS17" s="68"/>
      <c r="BT17" s="68"/>
      <c r="BU17" s="68"/>
      <c r="BV17" s="68"/>
      <c r="BW17" s="68"/>
      <c r="BX17" s="68"/>
      <c r="BY17" s="68"/>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68"/>
      <c r="BN18" s="68"/>
      <c r="BO18" s="68"/>
      <c r="BP18" s="68"/>
      <c r="BQ18" s="68"/>
      <c r="BR18" s="68"/>
      <c r="BS18" s="68"/>
      <c r="BT18" s="68"/>
      <c r="BU18" s="68"/>
      <c r="BV18" s="68"/>
      <c r="BW18" s="68"/>
      <c r="BX18" s="68"/>
      <c r="BY18" s="68"/>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68"/>
      <c r="BN19" s="68"/>
      <c r="BO19" s="68"/>
      <c r="BP19" s="68"/>
      <c r="BQ19" s="68"/>
      <c r="BR19" s="68"/>
      <c r="BS19" s="68"/>
      <c r="BT19" s="68"/>
      <c r="BU19" s="68"/>
      <c r="BV19" s="68"/>
      <c r="BW19" s="68"/>
      <c r="BX19" s="68"/>
      <c r="BY19" s="68"/>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68"/>
      <c r="BN20" s="68"/>
      <c r="BO20" s="68"/>
      <c r="BP20" s="68"/>
      <c r="BQ20" s="68"/>
      <c r="BR20" s="68"/>
      <c r="BS20" s="68"/>
      <c r="BT20" s="68"/>
      <c r="BU20" s="68"/>
      <c r="BV20" s="68"/>
      <c r="BW20" s="68"/>
      <c r="BX20" s="68"/>
      <c r="BY20" s="68"/>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68"/>
      <c r="BN21" s="68"/>
      <c r="BO21" s="68"/>
      <c r="BP21" s="68"/>
      <c r="BQ21" s="68"/>
      <c r="BR21" s="68"/>
      <c r="BS21" s="68"/>
      <c r="BT21" s="68"/>
      <c r="BU21" s="68"/>
      <c r="BV21" s="68"/>
      <c r="BW21" s="68"/>
      <c r="BX21" s="68"/>
      <c r="BY21" s="68"/>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68"/>
      <c r="BN22" s="68"/>
      <c r="BO22" s="68"/>
      <c r="BP22" s="68"/>
      <c r="BQ22" s="68"/>
      <c r="BR22" s="68"/>
      <c r="BS22" s="68"/>
      <c r="BT22" s="68"/>
      <c r="BU22" s="68"/>
      <c r="BV22" s="68"/>
      <c r="BW22" s="68"/>
      <c r="BX22" s="68"/>
      <c r="BY22" s="68"/>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68"/>
      <c r="BN23" s="68"/>
      <c r="BO23" s="68"/>
      <c r="BP23" s="68"/>
      <c r="BQ23" s="68"/>
      <c r="BR23" s="68"/>
      <c r="BS23" s="68"/>
      <c r="BT23" s="68"/>
      <c r="BU23" s="68"/>
      <c r="BV23" s="68"/>
      <c r="BW23" s="68"/>
      <c r="BX23" s="68"/>
      <c r="BY23" s="68"/>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68"/>
      <c r="BN24" s="68"/>
      <c r="BO24" s="68"/>
      <c r="BP24" s="68"/>
      <c r="BQ24" s="68"/>
      <c r="BR24" s="68"/>
      <c r="BS24" s="68"/>
      <c r="BT24" s="68"/>
      <c r="BU24" s="68"/>
      <c r="BV24" s="68"/>
      <c r="BW24" s="68"/>
      <c r="BX24" s="68"/>
      <c r="BY24" s="68"/>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68"/>
      <c r="BN25" s="68"/>
      <c r="BO25" s="68"/>
      <c r="BP25" s="68"/>
      <c r="BQ25" s="68"/>
      <c r="BR25" s="68"/>
      <c r="BS25" s="68"/>
      <c r="BT25" s="68"/>
      <c r="BU25" s="68"/>
      <c r="BV25" s="68"/>
      <c r="BW25" s="68"/>
      <c r="BX25" s="68"/>
      <c r="BY25" s="68"/>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68"/>
      <c r="BN26" s="68"/>
      <c r="BO26" s="68"/>
      <c r="BP26" s="68"/>
      <c r="BQ26" s="68"/>
      <c r="BR26" s="68"/>
      <c r="BS26" s="68"/>
      <c r="BT26" s="68"/>
      <c r="BU26" s="68"/>
      <c r="BV26" s="68"/>
      <c r="BW26" s="68"/>
      <c r="BX26" s="68"/>
      <c r="BY26" s="68"/>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68"/>
      <c r="BN27" s="68"/>
      <c r="BO27" s="68"/>
      <c r="BP27" s="68"/>
      <c r="BQ27" s="68"/>
      <c r="BR27" s="68"/>
      <c r="BS27" s="68"/>
      <c r="BT27" s="68"/>
      <c r="BU27" s="68"/>
      <c r="BV27" s="68"/>
      <c r="BW27" s="68"/>
      <c r="BX27" s="68"/>
      <c r="BY27" s="68"/>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68"/>
      <c r="BN28" s="68"/>
      <c r="BO28" s="68"/>
      <c r="BP28" s="68"/>
      <c r="BQ28" s="68"/>
      <c r="BR28" s="68"/>
      <c r="BS28" s="68"/>
      <c r="BT28" s="68"/>
      <c r="BU28" s="68"/>
      <c r="BV28" s="68"/>
      <c r="BW28" s="68"/>
      <c r="BX28" s="68"/>
      <c r="BY28" s="68"/>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68"/>
      <c r="BN29" s="68"/>
      <c r="BO29" s="68"/>
      <c r="BP29" s="68"/>
      <c r="BQ29" s="68"/>
      <c r="BR29" s="68"/>
      <c r="BS29" s="68"/>
      <c r="BT29" s="68"/>
      <c r="BU29" s="68"/>
      <c r="BV29" s="68"/>
      <c r="BW29" s="68"/>
      <c r="BX29" s="68"/>
      <c r="BY29" s="68"/>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68"/>
      <c r="BN30" s="68"/>
      <c r="BO30" s="68"/>
      <c r="BP30" s="68"/>
      <c r="BQ30" s="68"/>
      <c r="BR30" s="68"/>
      <c r="BS30" s="68"/>
      <c r="BT30" s="68"/>
      <c r="BU30" s="68"/>
      <c r="BV30" s="68"/>
      <c r="BW30" s="68"/>
      <c r="BX30" s="68"/>
      <c r="BY30" s="68"/>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68"/>
      <c r="BN31" s="68"/>
      <c r="BO31" s="68"/>
      <c r="BP31" s="68"/>
      <c r="BQ31" s="68"/>
      <c r="BR31" s="68"/>
      <c r="BS31" s="68"/>
      <c r="BT31" s="68"/>
      <c r="BU31" s="68"/>
      <c r="BV31" s="68"/>
      <c r="BW31" s="68"/>
      <c r="BX31" s="68"/>
      <c r="BY31" s="68"/>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68"/>
      <c r="BN32" s="68"/>
      <c r="BO32" s="68"/>
      <c r="BP32" s="68"/>
      <c r="BQ32" s="68"/>
      <c r="BR32" s="68"/>
      <c r="BS32" s="68"/>
      <c r="BT32" s="68"/>
      <c r="BU32" s="68"/>
      <c r="BV32" s="68"/>
      <c r="BW32" s="68"/>
      <c r="BX32" s="68"/>
      <c r="BY32" s="68"/>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68"/>
      <c r="BN33" s="68"/>
      <c r="BO33" s="68"/>
      <c r="BP33" s="68"/>
      <c r="BQ33" s="68"/>
      <c r="BR33" s="68"/>
      <c r="BS33" s="68"/>
      <c r="BT33" s="68"/>
      <c r="BU33" s="68"/>
      <c r="BV33" s="68"/>
      <c r="BW33" s="68"/>
      <c r="BX33" s="68"/>
      <c r="BY33" s="68"/>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68"/>
      <c r="BN34" s="68"/>
      <c r="BO34" s="68"/>
      <c r="BP34" s="68"/>
      <c r="BQ34" s="68"/>
      <c r="BR34" s="68"/>
      <c r="BS34" s="68"/>
      <c r="BT34" s="68"/>
      <c r="BU34" s="68"/>
      <c r="BV34" s="68"/>
      <c r="BW34" s="68"/>
      <c r="BX34" s="68"/>
      <c r="BY34" s="68"/>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68"/>
      <c r="BN35" s="68"/>
      <c r="BO35" s="68"/>
      <c r="BP35" s="68"/>
      <c r="BQ35" s="68"/>
      <c r="BR35" s="68"/>
      <c r="BS35" s="68"/>
      <c r="BT35" s="68"/>
      <c r="BU35" s="68"/>
      <c r="BV35" s="68"/>
      <c r="BW35" s="68"/>
      <c r="BX35" s="68"/>
      <c r="BY35" s="68"/>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68"/>
      <c r="BN36" s="68"/>
      <c r="BO36" s="68"/>
      <c r="BP36" s="68"/>
      <c r="BQ36" s="68"/>
      <c r="BR36" s="68"/>
      <c r="BS36" s="68"/>
      <c r="BT36" s="68"/>
      <c r="BU36" s="68"/>
      <c r="BV36" s="68"/>
      <c r="BW36" s="68"/>
      <c r="BX36" s="68"/>
      <c r="BY36" s="68"/>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68"/>
      <c r="BN37" s="68"/>
      <c r="BO37" s="68"/>
      <c r="BP37" s="68"/>
      <c r="BQ37" s="68"/>
      <c r="BR37" s="68"/>
      <c r="BS37" s="68"/>
      <c r="BT37" s="68"/>
      <c r="BU37" s="68"/>
      <c r="BV37" s="68"/>
      <c r="BW37" s="68"/>
      <c r="BX37" s="68"/>
      <c r="BY37" s="68"/>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68"/>
      <c r="BN38" s="68"/>
      <c r="BO38" s="68"/>
      <c r="BP38" s="68"/>
      <c r="BQ38" s="68"/>
      <c r="BR38" s="68"/>
      <c r="BS38" s="68"/>
      <c r="BT38" s="68"/>
      <c r="BU38" s="68"/>
      <c r="BV38" s="68"/>
      <c r="BW38" s="68"/>
      <c r="BX38" s="68"/>
      <c r="BY38" s="68"/>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68"/>
      <c r="BN39" s="68"/>
      <c r="BO39" s="68"/>
      <c r="BP39" s="68"/>
      <c r="BQ39" s="68"/>
      <c r="BR39" s="68"/>
      <c r="BS39" s="68"/>
      <c r="BT39" s="68"/>
      <c r="BU39" s="68"/>
      <c r="BV39" s="68"/>
      <c r="BW39" s="68"/>
      <c r="BX39" s="68"/>
      <c r="BY39" s="68"/>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68"/>
      <c r="BN40" s="68"/>
      <c r="BO40" s="68"/>
      <c r="BP40" s="68"/>
      <c r="BQ40" s="68"/>
      <c r="BR40" s="68"/>
      <c r="BS40" s="68"/>
      <c r="BT40" s="68"/>
      <c r="BU40" s="68"/>
      <c r="BV40" s="68"/>
      <c r="BW40" s="68"/>
      <c r="BX40" s="68"/>
      <c r="BY40" s="68"/>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68"/>
      <c r="BN41" s="68"/>
      <c r="BO41" s="68"/>
      <c r="BP41" s="68"/>
      <c r="BQ41" s="68"/>
      <c r="BR41" s="68"/>
      <c r="BS41" s="68"/>
      <c r="BT41" s="68"/>
      <c r="BU41" s="68"/>
      <c r="BV41" s="68"/>
      <c r="BW41" s="68"/>
      <c r="BX41" s="68"/>
      <c r="BY41" s="68"/>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68"/>
      <c r="BN42" s="68"/>
      <c r="BO42" s="68"/>
      <c r="BP42" s="68"/>
      <c r="BQ42" s="68"/>
      <c r="BR42" s="68"/>
      <c r="BS42" s="68"/>
      <c r="BT42" s="68"/>
      <c r="BU42" s="68"/>
      <c r="BV42" s="68"/>
      <c r="BW42" s="68"/>
      <c r="BX42" s="68"/>
      <c r="BY42" s="68"/>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68"/>
      <c r="BN43" s="68"/>
      <c r="BO43" s="68"/>
      <c r="BP43" s="68"/>
      <c r="BQ43" s="68"/>
      <c r="BR43" s="68"/>
      <c r="BS43" s="68"/>
      <c r="BT43" s="68"/>
      <c r="BU43" s="68"/>
      <c r="BV43" s="68"/>
      <c r="BW43" s="68"/>
      <c r="BX43" s="68"/>
      <c r="BY43" s="68"/>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68"/>
      <c r="BN66" s="68"/>
      <c r="BO66" s="68"/>
      <c r="BP66" s="68"/>
      <c r="BQ66" s="68"/>
      <c r="BR66" s="68"/>
      <c r="BS66" s="68"/>
      <c r="BT66" s="68"/>
      <c r="BU66" s="68"/>
      <c r="BV66" s="68"/>
      <c r="BW66" s="68"/>
      <c r="BX66" s="68"/>
      <c r="BY66" s="68"/>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68"/>
      <c r="BN67" s="68"/>
      <c r="BO67" s="68"/>
      <c r="BP67" s="68"/>
      <c r="BQ67" s="68"/>
      <c r="BR67" s="68"/>
      <c r="BS67" s="68"/>
      <c r="BT67" s="68"/>
      <c r="BU67" s="68"/>
      <c r="BV67" s="68"/>
      <c r="BW67" s="68"/>
      <c r="BX67" s="68"/>
      <c r="BY67" s="68"/>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68"/>
      <c r="BN68" s="68"/>
      <c r="BO68" s="68"/>
      <c r="BP68" s="68"/>
      <c r="BQ68" s="68"/>
      <c r="BR68" s="68"/>
      <c r="BS68" s="68"/>
      <c r="BT68" s="68"/>
      <c r="BU68" s="68"/>
      <c r="BV68" s="68"/>
      <c r="BW68" s="68"/>
      <c r="BX68" s="68"/>
      <c r="BY68" s="68"/>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68"/>
      <c r="BN69" s="68"/>
      <c r="BO69" s="68"/>
      <c r="BP69" s="68"/>
      <c r="BQ69" s="68"/>
      <c r="BR69" s="68"/>
      <c r="BS69" s="68"/>
      <c r="BT69" s="68"/>
      <c r="BU69" s="68"/>
      <c r="BV69" s="68"/>
      <c r="BW69" s="68"/>
      <c r="BX69" s="68"/>
      <c r="BY69" s="68"/>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68"/>
      <c r="BN70" s="68"/>
      <c r="BO70" s="68"/>
      <c r="BP70" s="68"/>
      <c r="BQ70" s="68"/>
      <c r="BR70" s="68"/>
      <c r="BS70" s="68"/>
      <c r="BT70" s="68"/>
      <c r="BU70" s="68"/>
      <c r="BV70" s="68"/>
      <c r="BW70" s="68"/>
      <c r="BX70" s="68"/>
      <c r="BY70" s="68"/>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68"/>
      <c r="BN71" s="68"/>
      <c r="BO71" s="68"/>
      <c r="BP71" s="68"/>
      <c r="BQ71" s="68"/>
      <c r="BR71" s="68"/>
      <c r="BS71" s="68"/>
      <c r="BT71" s="68"/>
      <c r="BU71" s="68"/>
      <c r="BV71" s="68"/>
      <c r="BW71" s="68"/>
      <c r="BX71" s="68"/>
      <c r="BY71" s="68"/>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68"/>
      <c r="BN72" s="68"/>
      <c r="BO72" s="68"/>
      <c r="BP72" s="68"/>
      <c r="BQ72" s="68"/>
      <c r="BR72" s="68"/>
      <c r="BS72" s="68"/>
      <c r="BT72" s="68"/>
      <c r="BU72" s="68"/>
      <c r="BV72" s="68"/>
      <c r="BW72" s="68"/>
      <c r="BX72" s="68"/>
      <c r="BY72" s="68"/>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68"/>
      <c r="BN73" s="68"/>
      <c r="BO73" s="68"/>
      <c r="BP73" s="68"/>
      <c r="BQ73" s="68"/>
      <c r="BR73" s="68"/>
      <c r="BS73" s="68"/>
      <c r="BT73" s="68"/>
      <c r="BU73" s="68"/>
      <c r="BV73" s="68"/>
      <c r="BW73" s="68"/>
      <c r="BX73" s="68"/>
      <c r="BY73" s="68"/>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68"/>
      <c r="BN74" s="68"/>
      <c r="BO74" s="68"/>
      <c r="BP74" s="68"/>
      <c r="BQ74" s="68"/>
      <c r="BR74" s="68"/>
      <c r="BS74" s="68"/>
      <c r="BT74" s="68"/>
      <c r="BU74" s="68"/>
      <c r="BV74" s="68"/>
      <c r="BW74" s="68"/>
      <c r="BX74" s="68"/>
      <c r="BY74" s="68"/>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68"/>
      <c r="BN75" s="68"/>
      <c r="BO75" s="68"/>
      <c r="BP75" s="68"/>
      <c r="BQ75" s="68"/>
      <c r="BR75" s="68"/>
      <c r="BS75" s="68"/>
      <c r="BT75" s="68"/>
      <c r="BU75" s="68"/>
      <c r="BV75" s="68"/>
      <c r="BW75" s="68"/>
      <c r="BX75" s="68"/>
      <c r="BY75" s="68"/>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68"/>
      <c r="BN76" s="68"/>
      <c r="BO76" s="68"/>
      <c r="BP76" s="68"/>
      <c r="BQ76" s="68"/>
      <c r="BR76" s="68"/>
      <c r="BS76" s="68"/>
      <c r="BT76" s="68"/>
      <c r="BU76" s="68"/>
      <c r="BV76" s="68"/>
      <c r="BW76" s="68"/>
      <c r="BX76" s="68"/>
      <c r="BY76" s="68"/>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68"/>
      <c r="BN77" s="68"/>
      <c r="BO77" s="68"/>
      <c r="BP77" s="68"/>
      <c r="BQ77" s="68"/>
      <c r="BR77" s="68"/>
      <c r="BS77" s="68"/>
      <c r="BT77" s="68"/>
      <c r="BU77" s="68"/>
      <c r="BV77" s="68"/>
      <c r="BW77" s="68"/>
      <c r="BX77" s="68"/>
      <c r="BY77" s="68"/>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68"/>
      <c r="BN78" s="68"/>
      <c r="BO78" s="68"/>
      <c r="BP78" s="68"/>
      <c r="BQ78" s="68"/>
      <c r="BR78" s="68"/>
      <c r="BS78" s="68"/>
      <c r="BT78" s="68"/>
      <c r="BU78" s="68"/>
      <c r="BV78" s="68"/>
      <c r="BW78" s="68"/>
      <c r="BX78" s="68"/>
      <c r="BY78" s="68"/>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68"/>
      <c r="BN79" s="68"/>
      <c r="BO79" s="68"/>
      <c r="BP79" s="68"/>
      <c r="BQ79" s="68"/>
      <c r="BR79" s="68"/>
      <c r="BS79" s="68"/>
      <c r="BT79" s="68"/>
      <c r="BU79" s="68"/>
      <c r="BV79" s="68"/>
      <c r="BW79" s="68"/>
      <c r="BX79" s="68"/>
      <c r="BY79" s="68"/>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68"/>
      <c r="BN80" s="68"/>
      <c r="BO80" s="68"/>
      <c r="BP80" s="68"/>
      <c r="BQ80" s="68"/>
      <c r="BR80" s="68"/>
      <c r="BS80" s="68"/>
      <c r="BT80" s="68"/>
      <c r="BU80" s="68"/>
      <c r="BV80" s="68"/>
      <c r="BW80" s="68"/>
      <c r="BX80" s="68"/>
      <c r="BY80" s="68"/>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68"/>
      <c r="BN81" s="68"/>
      <c r="BO81" s="68"/>
      <c r="BP81" s="68"/>
      <c r="BQ81" s="68"/>
      <c r="BR81" s="68"/>
      <c r="BS81" s="68"/>
      <c r="BT81" s="68"/>
      <c r="BU81" s="68"/>
      <c r="BV81" s="68"/>
      <c r="BW81" s="68"/>
      <c r="BX81" s="68"/>
      <c r="BY81" s="68"/>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aGa6glPvsDPSxURU1uxTfLeVdL/l/QkZWj7PD1IFlvPCIUT7Y9MqFOXAzEfBtpGB+TNlP0+57azFgoKO6s3iBA==" saltValue="xv8Sup0ys4V6tT7NM9Ob/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63657</v>
      </c>
      <c r="D6" s="33">
        <f t="shared" si="3"/>
        <v>47</v>
      </c>
      <c r="E6" s="33">
        <f t="shared" si="3"/>
        <v>18</v>
      </c>
      <c r="F6" s="33">
        <f t="shared" si="3"/>
        <v>0</v>
      </c>
      <c r="G6" s="33">
        <f t="shared" si="3"/>
        <v>0</v>
      </c>
      <c r="H6" s="33" t="str">
        <f t="shared" si="3"/>
        <v>山形県　大蔵村</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25.66</v>
      </c>
      <c r="Q6" s="34">
        <f t="shared" si="3"/>
        <v>100</v>
      </c>
      <c r="R6" s="34">
        <f t="shared" si="3"/>
        <v>4104</v>
      </c>
      <c r="S6" s="34">
        <f t="shared" si="3"/>
        <v>3262</v>
      </c>
      <c r="T6" s="34">
        <f t="shared" si="3"/>
        <v>211.63</v>
      </c>
      <c r="U6" s="34">
        <f t="shared" si="3"/>
        <v>15.41</v>
      </c>
      <c r="V6" s="34">
        <f t="shared" si="3"/>
        <v>830</v>
      </c>
      <c r="W6" s="34">
        <f t="shared" si="3"/>
        <v>30.93</v>
      </c>
      <c r="X6" s="34">
        <f t="shared" si="3"/>
        <v>26.83</v>
      </c>
      <c r="Y6" s="35">
        <f>IF(Y7="",NA(),Y7)</f>
        <v>89.33</v>
      </c>
      <c r="Z6" s="35">
        <f t="shared" ref="Z6:AH6" si="4">IF(Z7="",NA(),Z7)</f>
        <v>92.23</v>
      </c>
      <c r="AA6" s="35">
        <f t="shared" si="4"/>
        <v>92.65</v>
      </c>
      <c r="AB6" s="35">
        <f t="shared" si="4"/>
        <v>87.84</v>
      </c>
      <c r="AC6" s="35">
        <f t="shared" si="4"/>
        <v>83.85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139.22</v>
      </c>
      <c r="BG6" s="35">
        <f t="shared" ref="BG6:BO6" si="7">IF(BG7="",NA(),BG7)</f>
        <v>120.44</v>
      </c>
      <c r="BH6" s="35">
        <f t="shared" si="7"/>
        <v>107.49</v>
      </c>
      <c r="BI6" s="34">
        <f t="shared" si="7"/>
        <v>0</v>
      </c>
      <c r="BJ6" s="34">
        <f t="shared" si="7"/>
        <v>0</v>
      </c>
      <c r="BK6" s="35">
        <f t="shared" si="7"/>
        <v>416.91</v>
      </c>
      <c r="BL6" s="35">
        <f t="shared" si="7"/>
        <v>392.19</v>
      </c>
      <c r="BM6" s="35">
        <f t="shared" si="7"/>
        <v>413.5</v>
      </c>
      <c r="BN6" s="35">
        <f t="shared" si="7"/>
        <v>407.42</v>
      </c>
      <c r="BO6" s="35">
        <f t="shared" si="7"/>
        <v>386.46</v>
      </c>
      <c r="BP6" s="34" t="str">
        <f>IF(BP7="","",IF(BP7="-","【-】","【"&amp;SUBSTITUTE(TEXT(BP7,"#,##0.00"),"-","△")&amp;"】"))</f>
        <v>【325.02】</v>
      </c>
      <c r="BQ6" s="35">
        <f>IF(BQ7="",NA(),BQ7)</f>
        <v>72.64</v>
      </c>
      <c r="BR6" s="35">
        <f t="shared" ref="BR6:BZ6" si="8">IF(BR7="",NA(),BR7)</f>
        <v>73.959999999999994</v>
      </c>
      <c r="BS6" s="35">
        <f t="shared" si="8"/>
        <v>74.42</v>
      </c>
      <c r="BT6" s="35">
        <f t="shared" si="8"/>
        <v>83.82</v>
      </c>
      <c r="BU6" s="35">
        <f t="shared" si="8"/>
        <v>80</v>
      </c>
      <c r="BV6" s="35">
        <f t="shared" si="8"/>
        <v>57.93</v>
      </c>
      <c r="BW6" s="35">
        <f t="shared" si="8"/>
        <v>57.03</v>
      </c>
      <c r="BX6" s="35">
        <f t="shared" si="8"/>
        <v>55.84</v>
      </c>
      <c r="BY6" s="35">
        <f t="shared" si="8"/>
        <v>57.08</v>
      </c>
      <c r="BZ6" s="35">
        <f t="shared" si="8"/>
        <v>55.85</v>
      </c>
      <c r="CA6" s="34" t="str">
        <f>IF(CA7="","",IF(CA7="-","【-】","【"&amp;SUBSTITUTE(TEXT(CA7,"#,##0.00"),"-","△")&amp;"】"))</f>
        <v>【60.61】</v>
      </c>
      <c r="CB6" s="35">
        <f>IF(CB7="",NA(),CB7)</f>
        <v>249.16</v>
      </c>
      <c r="CC6" s="35">
        <f t="shared" ref="CC6:CK6" si="9">IF(CC7="",NA(),CC7)</f>
        <v>258.7</v>
      </c>
      <c r="CD6" s="35">
        <f t="shared" si="9"/>
        <v>260.98</v>
      </c>
      <c r="CE6" s="35">
        <f t="shared" si="9"/>
        <v>240.21</v>
      </c>
      <c r="CF6" s="35">
        <f t="shared" si="9"/>
        <v>248.78</v>
      </c>
      <c r="CG6" s="35">
        <f t="shared" si="9"/>
        <v>276.93</v>
      </c>
      <c r="CH6" s="35">
        <f t="shared" si="9"/>
        <v>283.73</v>
      </c>
      <c r="CI6" s="35">
        <f t="shared" si="9"/>
        <v>287.57</v>
      </c>
      <c r="CJ6" s="35">
        <f t="shared" si="9"/>
        <v>286.86</v>
      </c>
      <c r="CK6" s="35">
        <f t="shared" si="9"/>
        <v>287.91000000000003</v>
      </c>
      <c r="CL6" s="34" t="str">
        <f>IF(CL7="","",IF(CL7="-","【-】","【"&amp;SUBSTITUTE(TEXT(CL7,"#,##0.00"),"-","△")&amp;"】"))</f>
        <v>【270.94】</v>
      </c>
      <c r="CM6" s="35">
        <f>IF(CM7="",NA(),CM7)</f>
        <v>65.97</v>
      </c>
      <c r="CN6" s="35">
        <f t="shared" ref="CN6:CV6" si="10">IF(CN7="",NA(),CN7)</f>
        <v>63.39</v>
      </c>
      <c r="CO6" s="35">
        <f t="shared" si="10"/>
        <v>62.63</v>
      </c>
      <c r="CP6" s="35">
        <f t="shared" si="10"/>
        <v>60.8</v>
      </c>
      <c r="CQ6" s="35">
        <f t="shared" si="10"/>
        <v>59.8</v>
      </c>
      <c r="CR6" s="35">
        <f t="shared" si="10"/>
        <v>59.08</v>
      </c>
      <c r="CS6" s="35">
        <f t="shared" si="10"/>
        <v>58.25</v>
      </c>
      <c r="CT6" s="35">
        <f t="shared" si="10"/>
        <v>61.55</v>
      </c>
      <c r="CU6" s="35">
        <f t="shared" si="10"/>
        <v>57.22</v>
      </c>
      <c r="CV6" s="35">
        <f t="shared" si="10"/>
        <v>54.93</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67.290000000000006</v>
      </c>
      <c r="DG6" s="35">
        <f t="shared" si="11"/>
        <v>65.569999999999993</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63657</v>
      </c>
      <c r="D7" s="37">
        <v>47</v>
      </c>
      <c r="E7" s="37">
        <v>18</v>
      </c>
      <c r="F7" s="37">
        <v>0</v>
      </c>
      <c r="G7" s="37">
        <v>0</v>
      </c>
      <c r="H7" s="37" t="s">
        <v>98</v>
      </c>
      <c r="I7" s="37" t="s">
        <v>99</v>
      </c>
      <c r="J7" s="37" t="s">
        <v>100</v>
      </c>
      <c r="K7" s="37" t="s">
        <v>101</v>
      </c>
      <c r="L7" s="37" t="s">
        <v>102</v>
      </c>
      <c r="M7" s="37" t="s">
        <v>103</v>
      </c>
      <c r="N7" s="38" t="s">
        <v>104</v>
      </c>
      <c r="O7" s="38" t="s">
        <v>105</v>
      </c>
      <c r="P7" s="38">
        <v>25.66</v>
      </c>
      <c r="Q7" s="38">
        <v>100</v>
      </c>
      <c r="R7" s="38">
        <v>4104</v>
      </c>
      <c r="S7" s="38">
        <v>3262</v>
      </c>
      <c r="T7" s="38">
        <v>211.63</v>
      </c>
      <c r="U7" s="38">
        <v>15.41</v>
      </c>
      <c r="V7" s="38">
        <v>830</v>
      </c>
      <c r="W7" s="38">
        <v>30.93</v>
      </c>
      <c r="X7" s="38">
        <v>26.83</v>
      </c>
      <c r="Y7" s="38">
        <v>89.33</v>
      </c>
      <c r="Z7" s="38">
        <v>92.23</v>
      </c>
      <c r="AA7" s="38">
        <v>92.65</v>
      </c>
      <c r="AB7" s="38">
        <v>87.84</v>
      </c>
      <c r="AC7" s="38">
        <v>83.85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139.22</v>
      </c>
      <c r="BG7" s="38">
        <v>120.44</v>
      </c>
      <c r="BH7" s="38">
        <v>107.49</v>
      </c>
      <c r="BI7" s="38">
        <v>0</v>
      </c>
      <c r="BJ7" s="38">
        <v>0</v>
      </c>
      <c r="BK7" s="38">
        <v>416.91</v>
      </c>
      <c r="BL7" s="38">
        <v>392.19</v>
      </c>
      <c r="BM7" s="38">
        <v>413.5</v>
      </c>
      <c r="BN7" s="38">
        <v>407.42</v>
      </c>
      <c r="BO7" s="38">
        <v>386.46</v>
      </c>
      <c r="BP7" s="38">
        <v>325.02</v>
      </c>
      <c r="BQ7" s="38">
        <v>72.64</v>
      </c>
      <c r="BR7" s="38">
        <v>73.959999999999994</v>
      </c>
      <c r="BS7" s="38">
        <v>74.42</v>
      </c>
      <c r="BT7" s="38">
        <v>83.82</v>
      </c>
      <c r="BU7" s="38">
        <v>80</v>
      </c>
      <c r="BV7" s="38">
        <v>57.93</v>
      </c>
      <c r="BW7" s="38">
        <v>57.03</v>
      </c>
      <c r="BX7" s="38">
        <v>55.84</v>
      </c>
      <c r="BY7" s="38">
        <v>57.08</v>
      </c>
      <c r="BZ7" s="38">
        <v>55.85</v>
      </c>
      <c r="CA7" s="38">
        <v>60.61</v>
      </c>
      <c r="CB7" s="38">
        <v>249.16</v>
      </c>
      <c r="CC7" s="38">
        <v>258.7</v>
      </c>
      <c r="CD7" s="38">
        <v>260.98</v>
      </c>
      <c r="CE7" s="38">
        <v>240.21</v>
      </c>
      <c r="CF7" s="38">
        <v>248.78</v>
      </c>
      <c r="CG7" s="38">
        <v>276.93</v>
      </c>
      <c r="CH7" s="38">
        <v>283.73</v>
      </c>
      <c r="CI7" s="38">
        <v>287.57</v>
      </c>
      <c r="CJ7" s="38">
        <v>286.86</v>
      </c>
      <c r="CK7" s="38">
        <v>287.91000000000003</v>
      </c>
      <c r="CL7" s="38">
        <v>270.94</v>
      </c>
      <c r="CM7" s="38">
        <v>65.97</v>
      </c>
      <c r="CN7" s="38">
        <v>63.39</v>
      </c>
      <c r="CO7" s="38">
        <v>62.63</v>
      </c>
      <c r="CP7" s="38">
        <v>60.8</v>
      </c>
      <c r="CQ7" s="38">
        <v>59.8</v>
      </c>
      <c r="CR7" s="38">
        <v>59.08</v>
      </c>
      <c r="CS7" s="38">
        <v>58.25</v>
      </c>
      <c r="CT7" s="38">
        <v>61.55</v>
      </c>
      <c r="CU7" s="38">
        <v>57.22</v>
      </c>
      <c r="CV7" s="38">
        <v>54.93</v>
      </c>
      <c r="CW7" s="38">
        <v>57.8</v>
      </c>
      <c r="CX7" s="38">
        <v>100</v>
      </c>
      <c r="CY7" s="38">
        <v>100</v>
      </c>
      <c r="CZ7" s="38">
        <v>100</v>
      </c>
      <c r="DA7" s="38">
        <v>100</v>
      </c>
      <c r="DB7" s="38">
        <v>100</v>
      </c>
      <c r="DC7" s="38">
        <v>77.12</v>
      </c>
      <c r="DD7" s="38">
        <v>68.150000000000006</v>
      </c>
      <c r="DE7" s="38">
        <v>67.489999999999995</v>
      </c>
      <c r="DF7" s="38">
        <v>67.290000000000006</v>
      </c>
      <c r="DG7" s="38">
        <v>65.569999999999993</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