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YG132PC033U\Desktop\1月27日〆【市町村課】\"/>
    </mc:Choice>
  </mc:AlternateContent>
  <xr:revisionPtr revIDLastSave="0" documentId="13_ncr:1_{BDAD4E7F-762D-4064-AF85-141EB15539C9}" xr6:coauthVersionLast="36" xr6:coauthVersionMax="36" xr10:uidLastSave="{00000000-0000-0000-0000-000000000000}"/>
  <workbookProtection workbookAlgorithmName="SHA-512" workbookHashValue="kSHRKqQ0blpoSlgRj7+OGAhnO8NnaA72f2Z7BB0xkI5CSXu3+Vs3YgQ5LkRP+t+PVh2DTCwflIHGSfV+ivOhHA==" workbookSaltValue="uOZqvBkuRpbLYZy1NJAzA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BZ76" i="4" l="1"/>
  <c r="MA51" i="4"/>
  <c r="MI76" i="4"/>
  <c r="HJ51" i="4"/>
  <c r="MA30" i="4"/>
  <c r="IT76" i="4"/>
  <c r="HJ30" i="4"/>
  <c r="CS51" i="4"/>
  <c r="CS30" i="4"/>
  <c r="C11" i="5"/>
  <c r="D11" i="5"/>
  <c r="E11" i="5"/>
  <c r="B11" i="5"/>
  <c r="BK76" i="4" l="1"/>
  <c r="LH51" i="4"/>
  <c r="LH30" i="4"/>
  <c r="BZ30" i="4"/>
  <c r="LT76" i="4"/>
  <c r="GQ51" i="4"/>
  <c r="IE76" i="4"/>
  <c r="BZ51" i="4"/>
  <c r="GQ30" i="4"/>
  <c r="HP76" i="4"/>
  <c r="BG51" i="4"/>
  <c r="BG30" i="4"/>
  <c r="AV76" i="4"/>
  <c r="KO51" i="4"/>
  <c r="LE76" i="4"/>
  <c r="FX51" i="4"/>
  <c r="KO30" i="4"/>
  <c r="FX30" i="4"/>
  <c r="KP76" i="4"/>
  <c r="FE51" i="4"/>
  <c r="JV30" i="4"/>
  <c r="HA76" i="4"/>
  <c r="AN51" i="4"/>
  <c r="FE30" i="4"/>
  <c r="AN30" i="4"/>
  <c r="AG76" i="4"/>
  <c r="JV51" i="4"/>
  <c r="R76" i="4"/>
  <c r="KA76" i="4"/>
  <c r="EL51" i="4"/>
  <c r="JC30" i="4"/>
  <c r="U51" i="4"/>
  <c r="GL76" i="4"/>
  <c r="EL30" i="4"/>
  <c r="JC51" i="4"/>
  <c r="U30"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<sst xmlns="http://schemas.openxmlformats.org/spreadsheetml/2006/main" count="278" uniqueCount="137">
  <si>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</si>
  <si>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</si>
  <si>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</si>
  <si>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</si>
  <si>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</si>
  <si>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</si>
  <si>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</si>
  <si>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</si>
  <si>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</si>
  <si>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</si>
  <si>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</si>
  <si>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</si>
  <si>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</si>
  <si>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</si>
  <si>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</si>
  <si>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</si>
  <si>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</si>
  <si>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</si>
  <si>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</si>
  <si>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</si>
  <si>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</si>
  <si>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</si>
  <si>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</si>
  <si>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</si>
  <si>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</si>
  <si>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</si>
  <si>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</si>
  <si>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</si>
  <si>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</si>
  <si>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</si>
  <si>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</si>
  <si>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</si>
  <si>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</si>
  <si>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</si>
  <si>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</si>
  <si>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</si>
  <si>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</si>
  <si>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</si>
  <si>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</si>
  <si>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</si>
  <si>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</si>
  <si>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</si>
  <si>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</si>
  <si>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</si>
  <si>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</si>
  <si>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</si>
  <si>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</si>
  <si>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</si>
  <si>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</si>
  <si>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</si>
  <si>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</si>
  <si>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</si>
  <si>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</si>
  <si>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</si>
  <si>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</si>
  <si>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</si>
  <si>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</si>
  <si>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</si>
  <si>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</si>
  <si>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</si>
  <si>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</si>
  <si>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</si>
  <si>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</si>
  <si>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</si>
  <si>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</si>
  <si>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</si>
  <si>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</si>
  <si>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</si>
  <si>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</si>
  <si>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</si>
  <si>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</si>
  <si>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</si>
  <si>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</si>
  <si>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</si>
  <si>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</si>
  <si>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</si>
  <si>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</si>
  <si>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</si>
  <si>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</si>
  <si>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</si>
  <si>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</si>
  <si>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</si>
  <si>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</si>
  <si>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</si>
  <si>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</si>
  <si>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</si>
  <si>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</si>
  <si>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</si>
  <si>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</si>
  <si>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</si>
  <si>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</si>
  <si>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</si>
  <si>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</si>
  <si>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</si>
  <si>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</si>
  <si>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</si>
  <si>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</si>
  <si>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</si>
  <si>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</si>
  <si>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</si>
  <si>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</si>
  <si>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</si>
  <si>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</si>
  <si>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</si>
  <si>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</si>
  <si>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当該値(N-3)</t>
    <phoneticPr fontId="5"/>
  </si>
  <si>
    <t>当該値(N-1)</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</si>
  <si>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</si>
  <si>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</si>
  <si>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</si>
  <si>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</si>
  <si>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</si>
  <si>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</si>
  <si>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</si>
  <si>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</si>
  <si>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</si>
  <si>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山形市山形駅東口交通センター駐車場</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</si>
  <si>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</si>
  <si>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</si>
  <si>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</si>
  <si>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</si>
  <si>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</si>
  <si>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</si>
  <si>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</si>
  <si>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</si>
  <si>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</si>
  <si>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</si>
  <si>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</si>
  <si>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</si>
  <si>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</si>
  <si>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</si>
  <si>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</si>
  <si>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</si>
  <si>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⑩企業債残高対料金収入比率は、類似施設平均値に比べ低い水準で推移し、平成27年度に企業債残高が０になった。また今後、施設の老朽化対策工事にあたっては駐車場事業債の活用を検討しながら進めていく予定である。</t>
    <phoneticPr fontId="5"/>
  </si>
  <si>
    <t>稼動率は、類似施設平均値と比較しても、高い水準で推移している。定期利用の拡大を図っていることや、平成29年度から近隣の市営施設と利用提携したことが要因となり、稼動率が上がった。</t>
    <phoneticPr fontId="5"/>
  </si>
  <si>
    <t>①収益的収支比率は、例年100%を上回っていることから健全な水準で推移している。また償還金残高の減及び利用拡大の取組みにより、平成28年度以降は類似施設平均値を上回る水準になった。今後も健全な水準で推移していくと思われる。
④売上高GOP比率は、類似施設平均値を上回っており、平成30年度は全国平均値を大きく上回った。
⑤EBITDAは、類似施設平均値と比較して高い水準にあり、平成30年度は全国平均値を大きく上回った。</t>
    <rPh sb="10" eb="12">
      <t>レイネン</t>
    </rPh>
    <phoneticPr fontId="5"/>
  </si>
  <si>
    <t>収益等の状況や利用状況は類似施設平均値や全国平均値と比較し、上回る水準にあり、良好な経営状況を維持している。
平成28年度より、定期利用の拡大を図る取組みを行い、平成29年度から近隣の市営施設と利用提携することで、利用率や収益が増加した。
今後は、継続して良好な水準を維持していくとともに、より一層の経営効率化を図りながら施設の老朽化対策に取り組んでいくことが必要である。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</si>
</sst>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76.3</c:v>
                </c:pt>
                <c:pt idx="1">
                  <c:v>164.1</c:v>
                </c:pt>
                <c:pt idx="2">
                  <c:v>174.7</c:v>
                </c:pt>
                <c:pt idx="3">
                  <c:v>261.10000000000002</c:v>
                </c:pt>
                <c:pt idx="4">
                  <c:v>252.3</c:v>
                </c:pt>
              </c:numCache>
            </c:numRef>
          </c:val>
          <c:extLst>
            <c:ext xmlns:c16="http://schemas.microsoft.com/office/drawing/2014/chart" uri="{C3380CC4-5D6E-409C-BE32-E72D297353CC}">
              <c16:uniqueId val="{00000000-194D-4403-9387-8C802C129E6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194D-4403-9387-8C802C129E68}"/>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0.3</c:v>
                </c:pt>
                <c:pt idx="1">
                  <c:v>0</c:v>
                </c:pt>
                <c:pt idx="2">
                  <c:v>0</c:v>
                </c:pt>
                <c:pt idx="3">
                  <c:v>0</c:v>
                </c:pt>
                <c:pt idx="4">
                  <c:v>0</c:v>
                </c:pt>
              </c:numCache>
            </c:numRef>
          </c:val>
          <c:extLst>
            <c:ext xmlns:c16="http://schemas.microsoft.com/office/drawing/2014/chart" uri="{C3380CC4-5D6E-409C-BE32-E72D297353CC}">
              <c16:uniqueId val="{00000000-3EF7-495E-A65F-656466F8D82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3EF7-495E-A65F-656466F8D82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D4C9-421A-9EBF-B2A5B147E17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4C9-421A-9EBF-B2A5B147E17D}"/>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4378-4C6E-924D-4AA91835E04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378-4C6E-924D-4AA91835E04C}"/>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076-49AE-928D-526642D3EF8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2076-49AE-928D-526642D3EF80}"/>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C9C-466A-A790-141034306D0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EC9C-466A-A790-141034306D0B}"/>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135.6</c:v>
                </c:pt>
                <c:pt idx="1">
                  <c:v>136</c:v>
                </c:pt>
                <c:pt idx="2">
                  <c:v>140.80000000000001</c:v>
                </c:pt>
                <c:pt idx="3">
                  <c:v>195.4</c:v>
                </c:pt>
                <c:pt idx="4">
                  <c:v>169.6</c:v>
                </c:pt>
              </c:numCache>
            </c:numRef>
          </c:val>
          <c:extLst>
            <c:ext xmlns:c16="http://schemas.microsoft.com/office/drawing/2014/chart" uri="{C3380CC4-5D6E-409C-BE32-E72D297353CC}">
              <c16:uniqueId val="{00000000-2B34-4D97-B771-147B217994C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2B34-4D97-B771-147B217994C5}"/>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36.299999999999997</c:v>
                </c:pt>
                <c:pt idx="1">
                  <c:v>39.4</c:v>
                </c:pt>
                <c:pt idx="2">
                  <c:v>42.7</c:v>
                </c:pt>
                <c:pt idx="3">
                  <c:v>61.7</c:v>
                </c:pt>
                <c:pt idx="4">
                  <c:v>60.4</c:v>
                </c:pt>
              </c:numCache>
            </c:numRef>
          </c:val>
          <c:extLst>
            <c:ext xmlns:c16="http://schemas.microsoft.com/office/drawing/2014/chart" uri="{C3380CC4-5D6E-409C-BE32-E72D297353CC}">
              <c16:uniqueId val="{00000000-F035-4C20-B5B3-5F598B3C88A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F035-4C20-B5B3-5F598B3C88AD}"/>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50501</c:v>
                </c:pt>
                <c:pt idx="1">
                  <c:v>54086</c:v>
                </c:pt>
                <c:pt idx="2">
                  <c:v>63225</c:v>
                </c:pt>
                <c:pt idx="3">
                  <c:v>113643</c:v>
                </c:pt>
                <c:pt idx="4">
                  <c:v>110281</c:v>
                </c:pt>
              </c:numCache>
            </c:numRef>
          </c:val>
          <c:extLst>
            <c:ext xmlns:c16="http://schemas.microsoft.com/office/drawing/2014/chart" uri="{C3380CC4-5D6E-409C-BE32-E72D297353CC}">
              <c16:uniqueId val="{00000000-F9ED-42F7-BCD8-178FB218325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F9ED-42F7-BCD8-178FB2183252}"/>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55"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山形県山形市　山形市山形駅東口交通センター駐車場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2">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Ａ１Ｂ１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10730</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2">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2">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123</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立体式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24</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500</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135</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6" t="s">
        <v>27</v>
      </c>
      <c r="K31" s="107"/>
      <c r="L31" s="107"/>
      <c r="M31" s="107"/>
      <c r="N31" s="107"/>
      <c r="O31" s="107"/>
      <c r="P31" s="107"/>
      <c r="Q31" s="107"/>
      <c r="R31" s="107"/>
      <c r="S31" s="107"/>
      <c r="T31" s="108"/>
      <c r="U31" s="110">
        <f>データ!Y7</f>
        <v>76.3</v>
      </c>
      <c r="V31" s="110"/>
      <c r="W31" s="110"/>
      <c r="X31" s="110"/>
      <c r="Y31" s="110"/>
      <c r="Z31" s="110"/>
      <c r="AA31" s="110"/>
      <c r="AB31" s="110"/>
      <c r="AC31" s="110"/>
      <c r="AD31" s="110"/>
      <c r="AE31" s="110"/>
      <c r="AF31" s="110"/>
      <c r="AG31" s="110"/>
      <c r="AH31" s="110"/>
      <c r="AI31" s="110"/>
      <c r="AJ31" s="110"/>
      <c r="AK31" s="110"/>
      <c r="AL31" s="110"/>
      <c r="AM31" s="110"/>
      <c r="AN31" s="110">
        <f>データ!Z7</f>
        <v>164.1</v>
      </c>
      <c r="AO31" s="110"/>
      <c r="AP31" s="110"/>
      <c r="AQ31" s="110"/>
      <c r="AR31" s="110"/>
      <c r="AS31" s="110"/>
      <c r="AT31" s="110"/>
      <c r="AU31" s="110"/>
      <c r="AV31" s="110"/>
      <c r="AW31" s="110"/>
      <c r="AX31" s="110"/>
      <c r="AY31" s="110"/>
      <c r="AZ31" s="110"/>
      <c r="BA31" s="110"/>
      <c r="BB31" s="110"/>
      <c r="BC31" s="110"/>
      <c r="BD31" s="110"/>
      <c r="BE31" s="110"/>
      <c r="BF31" s="110"/>
      <c r="BG31" s="110">
        <f>データ!AA7</f>
        <v>174.7</v>
      </c>
      <c r="BH31" s="110"/>
      <c r="BI31" s="110"/>
      <c r="BJ31" s="110"/>
      <c r="BK31" s="110"/>
      <c r="BL31" s="110"/>
      <c r="BM31" s="110"/>
      <c r="BN31" s="110"/>
      <c r="BO31" s="110"/>
      <c r="BP31" s="110"/>
      <c r="BQ31" s="110"/>
      <c r="BR31" s="110"/>
      <c r="BS31" s="110"/>
      <c r="BT31" s="110"/>
      <c r="BU31" s="110"/>
      <c r="BV31" s="110"/>
      <c r="BW31" s="110"/>
      <c r="BX31" s="110"/>
      <c r="BY31" s="110"/>
      <c r="BZ31" s="110">
        <f>データ!AB7</f>
        <v>261.10000000000002</v>
      </c>
      <c r="CA31" s="110"/>
      <c r="CB31" s="110"/>
      <c r="CC31" s="110"/>
      <c r="CD31" s="110"/>
      <c r="CE31" s="110"/>
      <c r="CF31" s="110"/>
      <c r="CG31" s="110"/>
      <c r="CH31" s="110"/>
      <c r="CI31" s="110"/>
      <c r="CJ31" s="110"/>
      <c r="CK31" s="110"/>
      <c r="CL31" s="110"/>
      <c r="CM31" s="110"/>
      <c r="CN31" s="110"/>
      <c r="CO31" s="110"/>
      <c r="CP31" s="110"/>
      <c r="CQ31" s="110"/>
      <c r="CR31" s="110"/>
      <c r="CS31" s="110">
        <f>データ!AC7</f>
        <v>252.3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135.6</v>
      </c>
      <c r="JD31" s="81"/>
      <c r="JE31" s="81"/>
      <c r="JF31" s="81"/>
      <c r="JG31" s="81"/>
      <c r="JH31" s="81"/>
      <c r="JI31" s="81"/>
      <c r="JJ31" s="81"/>
      <c r="JK31" s="81"/>
      <c r="JL31" s="81"/>
      <c r="JM31" s="81"/>
      <c r="JN31" s="81"/>
      <c r="JO31" s="81"/>
      <c r="JP31" s="81"/>
      <c r="JQ31" s="81"/>
      <c r="JR31" s="81"/>
      <c r="JS31" s="81"/>
      <c r="JT31" s="81"/>
      <c r="JU31" s="82"/>
      <c r="JV31" s="80">
        <f>データ!DL7</f>
        <v>136</v>
      </c>
      <c r="JW31" s="81"/>
      <c r="JX31" s="81"/>
      <c r="JY31" s="81"/>
      <c r="JZ31" s="81"/>
      <c r="KA31" s="81"/>
      <c r="KB31" s="81"/>
      <c r="KC31" s="81"/>
      <c r="KD31" s="81"/>
      <c r="KE31" s="81"/>
      <c r="KF31" s="81"/>
      <c r="KG31" s="81"/>
      <c r="KH31" s="81"/>
      <c r="KI31" s="81"/>
      <c r="KJ31" s="81"/>
      <c r="KK31" s="81"/>
      <c r="KL31" s="81"/>
      <c r="KM31" s="81"/>
      <c r="KN31" s="82"/>
      <c r="KO31" s="80">
        <f>データ!DM7</f>
        <v>140.80000000000001</v>
      </c>
      <c r="KP31" s="81"/>
      <c r="KQ31" s="81"/>
      <c r="KR31" s="81"/>
      <c r="KS31" s="81"/>
      <c r="KT31" s="81"/>
      <c r="KU31" s="81"/>
      <c r="KV31" s="81"/>
      <c r="KW31" s="81"/>
      <c r="KX31" s="81"/>
      <c r="KY31" s="81"/>
      <c r="KZ31" s="81"/>
      <c r="LA31" s="81"/>
      <c r="LB31" s="81"/>
      <c r="LC31" s="81"/>
      <c r="LD31" s="81"/>
      <c r="LE31" s="81"/>
      <c r="LF31" s="81"/>
      <c r="LG31" s="82"/>
      <c r="LH31" s="80">
        <f>データ!DN7</f>
        <v>195.4</v>
      </c>
      <c r="LI31" s="81"/>
      <c r="LJ31" s="81"/>
      <c r="LK31" s="81"/>
      <c r="LL31" s="81"/>
      <c r="LM31" s="81"/>
      <c r="LN31" s="81"/>
      <c r="LO31" s="81"/>
      <c r="LP31" s="81"/>
      <c r="LQ31" s="81"/>
      <c r="LR31" s="81"/>
      <c r="LS31" s="81"/>
      <c r="LT31" s="81"/>
      <c r="LU31" s="81"/>
      <c r="LV31" s="81"/>
      <c r="LW31" s="81"/>
      <c r="LX31" s="81"/>
      <c r="LY31" s="81"/>
      <c r="LZ31" s="82"/>
      <c r="MA31" s="80">
        <f>データ!DO7</f>
        <v>169.6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6" t="s">
        <v>29</v>
      </c>
      <c r="K32" s="107"/>
      <c r="L32" s="107"/>
      <c r="M32" s="107"/>
      <c r="N32" s="107"/>
      <c r="O32" s="107"/>
      <c r="P32" s="107"/>
      <c r="Q32" s="107"/>
      <c r="R32" s="107"/>
      <c r="S32" s="107"/>
      <c r="T32" s="108"/>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36.299999999999997</v>
      </c>
      <c r="EM52" s="110"/>
      <c r="EN52" s="110"/>
      <c r="EO52" s="110"/>
      <c r="EP52" s="110"/>
      <c r="EQ52" s="110"/>
      <c r="ER52" s="110"/>
      <c r="ES52" s="110"/>
      <c r="ET52" s="110"/>
      <c r="EU52" s="110"/>
      <c r="EV52" s="110"/>
      <c r="EW52" s="110"/>
      <c r="EX52" s="110"/>
      <c r="EY52" s="110"/>
      <c r="EZ52" s="110"/>
      <c r="FA52" s="110"/>
      <c r="FB52" s="110"/>
      <c r="FC52" s="110"/>
      <c r="FD52" s="110"/>
      <c r="FE52" s="110">
        <f>データ!BG7</f>
        <v>39.4</v>
      </c>
      <c r="FF52" s="110"/>
      <c r="FG52" s="110"/>
      <c r="FH52" s="110"/>
      <c r="FI52" s="110"/>
      <c r="FJ52" s="110"/>
      <c r="FK52" s="110"/>
      <c r="FL52" s="110"/>
      <c r="FM52" s="110"/>
      <c r="FN52" s="110"/>
      <c r="FO52" s="110"/>
      <c r="FP52" s="110"/>
      <c r="FQ52" s="110"/>
      <c r="FR52" s="110"/>
      <c r="FS52" s="110"/>
      <c r="FT52" s="110"/>
      <c r="FU52" s="110"/>
      <c r="FV52" s="110"/>
      <c r="FW52" s="110"/>
      <c r="FX52" s="110">
        <f>データ!BH7</f>
        <v>42.7</v>
      </c>
      <c r="FY52" s="110"/>
      <c r="FZ52" s="110"/>
      <c r="GA52" s="110"/>
      <c r="GB52" s="110"/>
      <c r="GC52" s="110"/>
      <c r="GD52" s="110"/>
      <c r="GE52" s="110"/>
      <c r="GF52" s="110"/>
      <c r="GG52" s="110"/>
      <c r="GH52" s="110"/>
      <c r="GI52" s="110"/>
      <c r="GJ52" s="110"/>
      <c r="GK52" s="110"/>
      <c r="GL52" s="110"/>
      <c r="GM52" s="110"/>
      <c r="GN52" s="110"/>
      <c r="GO52" s="110"/>
      <c r="GP52" s="110"/>
      <c r="GQ52" s="110">
        <f>データ!BI7</f>
        <v>61.7</v>
      </c>
      <c r="GR52" s="110"/>
      <c r="GS52" s="110"/>
      <c r="GT52" s="110"/>
      <c r="GU52" s="110"/>
      <c r="GV52" s="110"/>
      <c r="GW52" s="110"/>
      <c r="GX52" s="110"/>
      <c r="GY52" s="110"/>
      <c r="GZ52" s="110"/>
      <c r="HA52" s="110"/>
      <c r="HB52" s="110"/>
      <c r="HC52" s="110"/>
      <c r="HD52" s="110"/>
      <c r="HE52" s="110"/>
      <c r="HF52" s="110"/>
      <c r="HG52" s="110"/>
      <c r="HH52" s="110"/>
      <c r="HI52" s="110"/>
      <c r="HJ52" s="110">
        <f>データ!BJ7</f>
        <v>60.4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50501</v>
      </c>
      <c r="JD52" s="109"/>
      <c r="JE52" s="109"/>
      <c r="JF52" s="109"/>
      <c r="JG52" s="109"/>
      <c r="JH52" s="109"/>
      <c r="JI52" s="109"/>
      <c r="JJ52" s="109"/>
      <c r="JK52" s="109"/>
      <c r="JL52" s="109"/>
      <c r="JM52" s="109"/>
      <c r="JN52" s="109"/>
      <c r="JO52" s="109"/>
      <c r="JP52" s="109"/>
      <c r="JQ52" s="109"/>
      <c r="JR52" s="109"/>
      <c r="JS52" s="109"/>
      <c r="JT52" s="109"/>
      <c r="JU52" s="109"/>
      <c r="JV52" s="109">
        <f>データ!BR7</f>
        <v>54086</v>
      </c>
      <c r="JW52" s="109"/>
      <c r="JX52" s="109"/>
      <c r="JY52" s="109"/>
      <c r="JZ52" s="109"/>
      <c r="KA52" s="109"/>
      <c r="KB52" s="109"/>
      <c r="KC52" s="109"/>
      <c r="KD52" s="109"/>
      <c r="KE52" s="109"/>
      <c r="KF52" s="109"/>
      <c r="KG52" s="109"/>
      <c r="KH52" s="109"/>
      <c r="KI52" s="109"/>
      <c r="KJ52" s="109"/>
      <c r="KK52" s="109"/>
      <c r="KL52" s="109"/>
      <c r="KM52" s="109"/>
      <c r="KN52" s="109"/>
      <c r="KO52" s="109">
        <f>データ!BS7</f>
        <v>63225</v>
      </c>
      <c r="KP52" s="109"/>
      <c r="KQ52" s="109"/>
      <c r="KR52" s="109"/>
      <c r="KS52" s="109"/>
      <c r="KT52" s="109"/>
      <c r="KU52" s="109"/>
      <c r="KV52" s="109"/>
      <c r="KW52" s="109"/>
      <c r="KX52" s="109"/>
      <c r="KY52" s="109"/>
      <c r="KZ52" s="109"/>
      <c r="LA52" s="109"/>
      <c r="LB52" s="109"/>
      <c r="LC52" s="109"/>
      <c r="LD52" s="109"/>
      <c r="LE52" s="109"/>
      <c r="LF52" s="109"/>
      <c r="LG52" s="109"/>
      <c r="LH52" s="109">
        <f>データ!BT7</f>
        <v>113643</v>
      </c>
      <c r="LI52" s="109"/>
      <c r="LJ52" s="109"/>
      <c r="LK52" s="109"/>
      <c r="LL52" s="109"/>
      <c r="LM52" s="109"/>
      <c r="LN52" s="109"/>
      <c r="LO52" s="109"/>
      <c r="LP52" s="109"/>
      <c r="LQ52" s="109"/>
      <c r="LR52" s="109"/>
      <c r="LS52" s="109"/>
      <c r="LT52" s="109"/>
      <c r="LU52" s="109"/>
      <c r="LV52" s="109"/>
      <c r="LW52" s="109"/>
      <c r="LX52" s="109"/>
      <c r="LY52" s="109"/>
      <c r="LZ52" s="109"/>
      <c r="MA52" s="109">
        <f>データ!BU7</f>
        <v>110281</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6" t="s">
        <v>29</v>
      </c>
      <c r="K53" s="107"/>
      <c r="L53" s="107"/>
      <c r="M53" s="107"/>
      <c r="N53" s="107"/>
      <c r="O53" s="107"/>
      <c r="P53" s="107"/>
      <c r="Q53" s="107"/>
      <c r="R53" s="107"/>
      <c r="S53" s="107"/>
      <c r="T53" s="108"/>
      <c r="U53" s="109">
        <f>データ!AZ7</f>
        <v>48</v>
      </c>
      <c r="V53" s="109"/>
      <c r="W53" s="109"/>
      <c r="X53" s="109"/>
      <c r="Y53" s="109"/>
      <c r="Z53" s="109"/>
      <c r="AA53" s="109"/>
      <c r="AB53" s="109"/>
      <c r="AC53" s="109"/>
      <c r="AD53" s="109"/>
      <c r="AE53" s="109"/>
      <c r="AF53" s="109"/>
      <c r="AG53" s="109"/>
      <c r="AH53" s="109"/>
      <c r="AI53" s="109"/>
      <c r="AJ53" s="109"/>
      <c r="AK53" s="109"/>
      <c r="AL53" s="109"/>
      <c r="AM53" s="109"/>
      <c r="AN53" s="109">
        <f>データ!BA7</f>
        <v>46</v>
      </c>
      <c r="AO53" s="109"/>
      <c r="AP53" s="109"/>
      <c r="AQ53" s="109"/>
      <c r="AR53" s="109"/>
      <c r="AS53" s="109"/>
      <c r="AT53" s="109"/>
      <c r="AU53" s="109"/>
      <c r="AV53" s="109"/>
      <c r="AW53" s="109"/>
      <c r="AX53" s="109"/>
      <c r="AY53" s="109"/>
      <c r="AZ53" s="109"/>
      <c r="BA53" s="109"/>
      <c r="BB53" s="109"/>
      <c r="BC53" s="109"/>
      <c r="BD53" s="109"/>
      <c r="BE53" s="109"/>
      <c r="BF53" s="109"/>
      <c r="BG53" s="109">
        <f>データ!BB7</f>
        <v>39</v>
      </c>
      <c r="BH53" s="109"/>
      <c r="BI53" s="109"/>
      <c r="BJ53" s="109"/>
      <c r="BK53" s="109"/>
      <c r="BL53" s="109"/>
      <c r="BM53" s="109"/>
      <c r="BN53" s="109"/>
      <c r="BO53" s="109"/>
      <c r="BP53" s="109"/>
      <c r="BQ53" s="109"/>
      <c r="BR53" s="109"/>
      <c r="BS53" s="109"/>
      <c r="BT53" s="109"/>
      <c r="BU53" s="109"/>
      <c r="BV53" s="109"/>
      <c r="BW53" s="109"/>
      <c r="BX53" s="109"/>
      <c r="BY53" s="109"/>
      <c r="BZ53" s="109">
        <f>データ!BC7</f>
        <v>25</v>
      </c>
      <c r="CA53" s="109"/>
      <c r="CB53" s="109"/>
      <c r="CC53" s="109"/>
      <c r="CD53" s="109"/>
      <c r="CE53" s="109"/>
      <c r="CF53" s="109"/>
      <c r="CG53" s="109"/>
      <c r="CH53" s="109"/>
      <c r="CI53" s="109"/>
      <c r="CJ53" s="109"/>
      <c r="CK53" s="109"/>
      <c r="CL53" s="109"/>
      <c r="CM53" s="109"/>
      <c r="CN53" s="109"/>
      <c r="CO53" s="109"/>
      <c r="CP53" s="109"/>
      <c r="CQ53" s="109"/>
      <c r="CR53" s="109"/>
      <c r="CS53" s="109">
        <f>データ!BD7</f>
        <v>24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44860</v>
      </c>
      <c r="JD53" s="109"/>
      <c r="JE53" s="109"/>
      <c r="JF53" s="109"/>
      <c r="JG53" s="109"/>
      <c r="JH53" s="109"/>
      <c r="JI53" s="109"/>
      <c r="JJ53" s="109"/>
      <c r="JK53" s="109"/>
      <c r="JL53" s="109"/>
      <c r="JM53" s="109"/>
      <c r="JN53" s="109"/>
      <c r="JO53" s="109"/>
      <c r="JP53" s="109"/>
      <c r="JQ53" s="109"/>
      <c r="JR53" s="109"/>
      <c r="JS53" s="109"/>
      <c r="JT53" s="109"/>
      <c r="JU53" s="109"/>
      <c r="JV53" s="109">
        <f>データ!BW7</f>
        <v>37496</v>
      </c>
      <c r="JW53" s="109"/>
      <c r="JX53" s="109"/>
      <c r="JY53" s="109"/>
      <c r="JZ53" s="109"/>
      <c r="KA53" s="109"/>
      <c r="KB53" s="109"/>
      <c r="KC53" s="109"/>
      <c r="KD53" s="109"/>
      <c r="KE53" s="109"/>
      <c r="KF53" s="109"/>
      <c r="KG53" s="109"/>
      <c r="KH53" s="109"/>
      <c r="KI53" s="109"/>
      <c r="KJ53" s="109"/>
      <c r="KK53" s="109"/>
      <c r="KL53" s="109"/>
      <c r="KM53" s="109"/>
      <c r="KN53" s="109"/>
      <c r="KO53" s="109">
        <f>データ!BX7</f>
        <v>31888</v>
      </c>
      <c r="KP53" s="109"/>
      <c r="KQ53" s="109"/>
      <c r="KR53" s="109"/>
      <c r="KS53" s="109"/>
      <c r="KT53" s="109"/>
      <c r="KU53" s="109"/>
      <c r="KV53" s="109"/>
      <c r="KW53" s="109"/>
      <c r="KX53" s="109"/>
      <c r="KY53" s="109"/>
      <c r="KZ53" s="109"/>
      <c r="LA53" s="109"/>
      <c r="LB53" s="109"/>
      <c r="LC53" s="109"/>
      <c r="LD53" s="109"/>
      <c r="LE53" s="109"/>
      <c r="LF53" s="109"/>
      <c r="LG53" s="109"/>
      <c r="LH53" s="109">
        <f>データ!BY7</f>
        <v>13314</v>
      </c>
      <c r="LI53" s="109"/>
      <c r="LJ53" s="109"/>
      <c r="LK53" s="109"/>
      <c r="LL53" s="109"/>
      <c r="LM53" s="109"/>
      <c r="LN53" s="109"/>
      <c r="LO53" s="109"/>
      <c r="LP53" s="109"/>
      <c r="LQ53" s="109"/>
      <c r="LR53" s="109"/>
      <c r="LS53" s="109"/>
      <c r="LT53" s="109"/>
      <c r="LU53" s="109"/>
      <c r="LV53" s="109"/>
      <c r="LW53" s="109"/>
      <c r="LX53" s="109"/>
      <c r="LY53" s="109"/>
      <c r="LZ53" s="109"/>
      <c r="MA53" s="109">
        <f>データ!BZ7</f>
        <v>23300</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0.3</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wWdTqLzOk58yV68XYyza8Csla6XTpSezMIzpQmMuTtq9gu17lef+xOtRCO/qWGeWlxuDPHkA+XNUmZe9ngprEQ==" saltValue="7auFfZlWqXkOGtsWLyqDs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40" t="s">
        <v>65</v>
      </c>
      <c r="AK4" s="140"/>
      <c r="AL4" s="140"/>
      <c r="AM4" s="140"/>
      <c r="AN4" s="140"/>
      <c r="AO4" s="140"/>
      <c r="AP4" s="140"/>
      <c r="AQ4" s="140"/>
      <c r="AR4" s="140"/>
      <c r="AS4" s="140"/>
      <c r="AT4" s="140"/>
      <c r="AU4" s="150" t="s">
        <v>66</v>
      </c>
      <c r="AV4" s="140"/>
      <c r="AW4" s="140"/>
      <c r="AX4" s="140"/>
      <c r="AY4" s="140"/>
      <c r="AZ4" s="140"/>
      <c r="BA4" s="140"/>
      <c r="BB4" s="140"/>
      <c r="BC4" s="140"/>
      <c r="BD4" s="140"/>
      <c r="BE4" s="140"/>
      <c r="BF4" s="140" t="s">
        <v>67</v>
      </c>
      <c r="BG4" s="140"/>
      <c r="BH4" s="140"/>
      <c r="BI4" s="140"/>
      <c r="BJ4" s="140"/>
      <c r="BK4" s="140"/>
      <c r="BL4" s="140"/>
      <c r="BM4" s="140"/>
      <c r="BN4" s="140"/>
      <c r="BO4" s="140"/>
      <c r="BP4" s="140"/>
      <c r="BQ4" s="150" t="s">
        <v>68</v>
      </c>
      <c r="BR4" s="140"/>
      <c r="BS4" s="140"/>
      <c r="BT4" s="140"/>
      <c r="BU4" s="140"/>
      <c r="BV4" s="140"/>
      <c r="BW4" s="140"/>
      <c r="BX4" s="140"/>
      <c r="BY4" s="140"/>
      <c r="BZ4" s="140"/>
      <c r="CA4" s="140"/>
      <c r="CB4" s="140" t="s">
        <v>69</v>
      </c>
      <c r="CC4" s="140"/>
      <c r="CD4" s="140"/>
      <c r="CE4" s="140"/>
      <c r="CF4" s="140"/>
      <c r="CG4" s="140"/>
      <c r="CH4" s="140"/>
      <c r="CI4" s="140"/>
      <c r="CJ4" s="140"/>
      <c r="CK4" s="140"/>
      <c r="CL4" s="140"/>
      <c r="CM4" s="141" t="s">
        <v>70</v>
      </c>
      <c r="CN4" s="141" t="s">
        <v>71</v>
      </c>
      <c r="CO4" s="143" t="s">
        <v>72</v>
      </c>
      <c r="CP4" s="144"/>
      <c r="CQ4" s="144"/>
      <c r="CR4" s="144"/>
      <c r="CS4" s="144"/>
      <c r="CT4" s="144"/>
      <c r="CU4" s="144"/>
      <c r="CV4" s="144"/>
      <c r="CW4" s="144"/>
      <c r="CX4" s="144"/>
      <c r="CY4" s="145"/>
      <c r="CZ4" s="140" t="s">
        <v>73</v>
      </c>
      <c r="DA4" s="140"/>
      <c r="DB4" s="140"/>
      <c r="DC4" s="140"/>
      <c r="DD4" s="140"/>
      <c r="DE4" s="140"/>
      <c r="DF4" s="140"/>
      <c r="DG4" s="140"/>
      <c r="DH4" s="140"/>
      <c r="DI4" s="140"/>
      <c r="DJ4" s="140"/>
      <c r="DK4" s="143" t="s">
        <v>74</v>
      </c>
      <c r="DL4" s="144"/>
      <c r="DM4" s="144"/>
      <c r="DN4" s="144"/>
      <c r="DO4" s="144"/>
      <c r="DP4" s="144"/>
      <c r="DQ4" s="144"/>
      <c r="DR4" s="144"/>
      <c r="DS4" s="144"/>
      <c r="DT4" s="144"/>
      <c r="DU4" s="145"/>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101</v>
      </c>
      <c r="BH5" s="59" t="s">
        <v>102</v>
      </c>
      <c r="BI5" s="59" t="s">
        <v>93</v>
      </c>
      <c r="BJ5" s="59" t="s">
        <v>103</v>
      </c>
      <c r="BK5" s="59" t="s">
        <v>95</v>
      </c>
      <c r="BL5" s="59" t="s">
        <v>96</v>
      </c>
      <c r="BM5" s="59" t="s">
        <v>97</v>
      </c>
      <c r="BN5" s="59" t="s">
        <v>98</v>
      </c>
      <c r="BO5" s="59" t="s">
        <v>99</v>
      </c>
      <c r="BP5" s="59" t="s">
        <v>100</v>
      </c>
      <c r="BQ5" s="59" t="s">
        <v>104</v>
      </c>
      <c r="BR5" s="59" t="s">
        <v>105</v>
      </c>
      <c r="BS5" s="59" t="s">
        <v>102</v>
      </c>
      <c r="BT5" s="59" t="s">
        <v>93</v>
      </c>
      <c r="BU5" s="59" t="s">
        <v>94</v>
      </c>
      <c r="BV5" s="59" t="s">
        <v>95</v>
      </c>
      <c r="BW5" s="59" t="s">
        <v>96</v>
      </c>
      <c r="BX5" s="59" t="s">
        <v>97</v>
      </c>
      <c r="BY5" s="59" t="s">
        <v>98</v>
      </c>
      <c r="BZ5" s="59" t="s">
        <v>99</v>
      </c>
      <c r="CA5" s="59" t="s">
        <v>100</v>
      </c>
      <c r="CB5" s="59" t="s">
        <v>90</v>
      </c>
      <c r="CC5" s="59" t="s">
        <v>91</v>
      </c>
      <c r="CD5" s="59" t="s">
        <v>102</v>
      </c>
      <c r="CE5" s="59" t="s">
        <v>106</v>
      </c>
      <c r="CF5" s="59" t="s">
        <v>94</v>
      </c>
      <c r="CG5" s="59" t="s">
        <v>95</v>
      </c>
      <c r="CH5" s="59" t="s">
        <v>96</v>
      </c>
      <c r="CI5" s="59" t="s">
        <v>97</v>
      </c>
      <c r="CJ5" s="59" t="s">
        <v>98</v>
      </c>
      <c r="CK5" s="59" t="s">
        <v>99</v>
      </c>
      <c r="CL5" s="59" t="s">
        <v>100</v>
      </c>
      <c r="CM5" s="142"/>
      <c r="CN5" s="142"/>
      <c r="CO5" s="59" t="s">
        <v>90</v>
      </c>
      <c r="CP5" s="59" t="s">
        <v>91</v>
      </c>
      <c r="CQ5" s="59" t="s">
        <v>102</v>
      </c>
      <c r="CR5" s="59" t="s">
        <v>93</v>
      </c>
      <c r="CS5" s="59" t="s">
        <v>103</v>
      </c>
      <c r="CT5" s="59" t="s">
        <v>95</v>
      </c>
      <c r="CU5" s="59" t="s">
        <v>96</v>
      </c>
      <c r="CV5" s="59" t="s">
        <v>97</v>
      </c>
      <c r="CW5" s="59" t="s">
        <v>98</v>
      </c>
      <c r="CX5" s="59" t="s">
        <v>99</v>
      </c>
      <c r="CY5" s="59" t="s">
        <v>100</v>
      </c>
      <c r="CZ5" s="59" t="s">
        <v>90</v>
      </c>
      <c r="DA5" s="59" t="s">
        <v>91</v>
      </c>
      <c r="DB5" s="59" t="s">
        <v>102</v>
      </c>
      <c r="DC5" s="59" t="s">
        <v>93</v>
      </c>
      <c r="DD5" s="59" t="s">
        <v>94</v>
      </c>
      <c r="DE5" s="59" t="s">
        <v>95</v>
      </c>
      <c r="DF5" s="59" t="s">
        <v>96</v>
      </c>
      <c r="DG5" s="59" t="s">
        <v>97</v>
      </c>
      <c r="DH5" s="59" t="s">
        <v>98</v>
      </c>
      <c r="DI5" s="59" t="s">
        <v>99</v>
      </c>
      <c r="DJ5" s="59" t="s">
        <v>35</v>
      </c>
      <c r="DK5" s="59" t="s">
        <v>90</v>
      </c>
      <c r="DL5" s="59" t="s">
        <v>101</v>
      </c>
      <c r="DM5" s="59" t="s">
        <v>102</v>
      </c>
      <c r="DN5" s="59" t="s">
        <v>107</v>
      </c>
      <c r="DO5" s="59" t="s">
        <v>108</v>
      </c>
      <c r="DP5" s="59" t="s">
        <v>95</v>
      </c>
      <c r="DQ5" s="59" t="s">
        <v>96</v>
      </c>
      <c r="DR5" s="59" t="s">
        <v>97</v>
      </c>
      <c r="DS5" s="59" t="s">
        <v>98</v>
      </c>
      <c r="DT5" s="59" t="s">
        <v>99</v>
      </c>
      <c r="DU5" s="59" t="s">
        <v>100</v>
      </c>
    </row>
    <row r="6" spans="1:125" s="66" customFormat="1" x14ac:dyDescent="0.2">
      <c r="A6" s="49" t="s">
        <v>109</v>
      </c>
      <c r="B6" s="60">
        <f>B8</f>
        <v>2018</v>
      </c>
      <c r="C6" s="60">
        <f t="shared" ref="C6:X6" si="1">C8</f>
        <v>62014</v>
      </c>
      <c r="D6" s="60">
        <f t="shared" si="1"/>
        <v>47</v>
      </c>
      <c r="E6" s="60">
        <f t="shared" si="1"/>
        <v>14</v>
      </c>
      <c r="F6" s="60">
        <f t="shared" si="1"/>
        <v>0</v>
      </c>
      <c r="G6" s="60">
        <f t="shared" si="1"/>
        <v>5</v>
      </c>
      <c r="H6" s="60" t="str">
        <f>SUBSTITUTE(H8,"　","")</f>
        <v>山形県山形市</v>
      </c>
      <c r="I6" s="60" t="str">
        <f t="shared" si="1"/>
        <v>山形市山形駅東口交通センター駐車場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24</v>
      </c>
      <c r="S6" s="62" t="str">
        <f t="shared" si="1"/>
        <v>駅</v>
      </c>
      <c r="T6" s="62" t="str">
        <f t="shared" si="1"/>
        <v>無</v>
      </c>
      <c r="U6" s="63">
        <f t="shared" si="1"/>
        <v>10730</v>
      </c>
      <c r="V6" s="63">
        <f t="shared" si="1"/>
        <v>500</v>
      </c>
      <c r="W6" s="63">
        <f t="shared" si="1"/>
        <v>200</v>
      </c>
      <c r="X6" s="62" t="str">
        <f t="shared" si="1"/>
        <v>代行制</v>
      </c>
      <c r="Y6" s="64">
        <f>IF(Y8="-",NA(),Y8)</f>
        <v>76.3</v>
      </c>
      <c r="Z6" s="64">
        <f t="shared" ref="Z6:AH6" si="2">IF(Z8="-",NA(),Z8)</f>
        <v>164.1</v>
      </c>
      <c r="AA6" s="64">
        <f t="shared" si="2"/>
        <v>174.7</v>
      </c>
      <c r="AB6" s="64">
        <f t="shared" si="2"/>
        <v>261.10000000000002</v>
      </c>
      <c r="AC6" s="64">
        <f t="shared" si="2"/>
        <v>252.3</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36.299999999999997</v>
      </c>
      <c r="BG6" s="64">
        <f t="shared" ref="BG6:BO6" si="5">IF(BG8="-",NA(),BG8)</f>
        <v>39.4</v>
      </c>
      <c r="BH6" s="64">
        <f t="shared" si="5"/>
        <v>42.7</v>
      </c>
      <c r="BI6" s="64">
        <f t="shared" si="5"/>
        <v>61.7</v>
      </c>
      <c r="BJ6" s="64">
        <f t="shared" si="5"/>
        <v>60.4</v>
      </c>
      <c r="BK6" s="64">
        <f t="shared" si="5"/>
        <v>33.6</v>
      </c>
      <c r="BL6" s="64">
        <f t="shared" si="5"/>
        <v>33.200000000000003</v>
      </c>
      <c r="BM6" s="64">
        <f t="shared" si="5"/>
        <v>29.6</v>
      </c>
      <c r="BN6" s="64">
        <f t="shared" si="5"/>
        <v>29.2</v>
      </c>
      <c r="BO6" s="64">
        <f t="shared" si="5"/>
        <v>30.4</v>
      </c>
      <c r="BP6" s="61" t="str">
        <f>IF(BP8="-","",IF(BP8="-","【-】","【"&amp;SUBSTITUTE(TEXT(BP8,"#,##0.0"),"-","△")&amp;"】"))</f>
        <v>【26.3】</v>
      </c>
      <c r="BQ6" s="65">
        <f>IF(BQ8="-",NA(),BQ8)</f>
        <v>50501</v>
      </c>
      <c r="BR6" s="65">
        <f t="shared" ref="BR6:BZ6" si="6">IF(BR8="-",NA(),BR8)</f>
        <v>54086</v>
      </c>
      <c r="BS6" s="65">
        <f t="shared" si="6"/>
        <v>63225</v>
      </c>
      <c r="BT6" s="65">
        <f t="shared" si="6"/>
        <v>113643</v>
      </c>
      <c r="BU6" s="65">
        <f t="shared" si="6"/>
        <v>110281</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110</v>
      </c>
      <c r="CM6" s="63">
        <f t="shared" ref="CM6:CN6" si="7">CM8</f>
        <v>0</v>
      </c>
      <c r="CN6" s="63">
        <f t="shared" si="7"/>
        <v>0</v>
      </c>
      <c r="CO6" s="64"/>
      <c r="CP6" s="64"/>
      <c r="CQ6" s="64"/>
      <c r="CR6" s="64"/>
      <c r="CS6" s="64"/>
      <c r="CT6" s="64"/>
      <c r="CU6" s="64"/>
      <c r="CV6" s="64"/>
      <c r="CW6" s="64"/>
      <c r="CX6" s="64"/>
      <c r="CY6" s="61" t="s">
        <v>111</v>
      </c>
      <c r="CZ6" s="64">
        <f>IF(CZ8="-",NA(),CZ8)</f>
        <v>0.3</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135.6</v>
      </c>
      <c r="DL6" s="64">
        <f t="shared" ref="DL6:DT6" si="9">IF(DL8="-",NA(),DL8)</f>
        <v>136</v>
      </c>
      <c r="DM6" s="64">
        <f t="shared" si="9"/>
        <v>140.80000000000001</v>
      </c>
      <c r="DN6" s="64">
        <f t="shared" si="9"/>
        <v>195.4</v>
      </c>
      <c r="DO6" s="64">
        <f t="shared" si="9"/>
        <v>169.6</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2">
      <c r="A7" s="49" t="s">
        <v>112</v>
      </c>
      <c r="B7" s="60">
        <f t="shared" ref="B7:X7" si="10">B8</f>
        <v>2018</v>
      </c>
      <c r="C7" s="60">
        <f t="shared" si="10"/>
        <v>62014</v>
      </c>
      <c r="D7" s="60">
        <f t="shared" si="10"/>
        <v>47</v>
      </c>
      <c r="E7" s="60">
        <f t="shared" si="10"/>
        <v>14</v>
      </c>
      <c r="F7" s="60">
        <f t="shared" si="10"/>
        <v>0</v>
      </c>
      <c r="G7" s="60">
        <f t="shared" si="10"/>
        <v>5</v>
      </c>
      <c r="H7" s="60" t="str">
        <f t="shared" si="10"/>
        <v>山形県　山形市</v>
      </c>
      <c r="I7" s="60" t="str">
        <f t="shared" si="10"/>
        <v>山形市山形駅東口交通センター駐車場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24</v>
      </c>
      <c r="S7" s="62" t="str">
        <f t="shared" si="10"/>
        <v>駅</v>
      </c>
      <c r="T7" s="62" t="str">
        <f t="shared" si="10"/>
        <v>無</v>
      </c>
      <c r="U7" s="63">
        <f t="shared" si="10"/>
        <v>10730</v>
      </c>
      <c r="V7" s="63">
        <f t="shared" si="10"/>
        <v>500</v>
      </c>
      <c r="W7" s="63">
        <f t="shared" si="10"/>
        <v>200</v>
      </c>
      <c r="X7" s="62" t="str">
        <f t="shared" si="10"/>
        <v>代行制</v>
      </c>
      <c r="Y7" s="64">
        <f>Y8</f>
        <v>76.3</v>
      </c>
      <c r="Z7" s="64">
        <f t="shared" ref="Z7:AH7" si="11">Z8</f>
        <v>164.1</v>
      </c>
      <c r="AA7" s="64">
        <f t="shared" si="11"/>
        <v>174.7</v>
      </c>
      <c r="AB7" s="64">
        <f t="shared" si="11"/>
        <v>261.10000000000002</v>
      </c>
      <c r="AC7" s="64">
        <f t="shared" si="11"/>
        <v>252.3</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36.299999999999997</v>
      </c>
      <c r="BG7" s="64">
        <f t="shared" ref="BG7:BO7" si="14">BG8</f>
        <v>39.4</v>
      </c>
      <c r="BH7" s="64">
        <f t="shared" si="14"/>
        <v>42.7</v>
      </c>
      <c r="BI7" s="64">
        <f t="shared" si="14"/>
        <v>61.7</v>
      </c>
      <c r="BJ7" s="64">
        <f t="shared" si="14"/>
        <v>60.4</v>
      </c>
      <c r="BK7" s="64">
        <f t="shared" si="14"/>
        <v>33.6</v>
      </c>
      <c r="BL7" s="64">
        <f t="shared" si="14"/>
        <v>33.200000000000003</v>
      </c>
      <c r="BM7" s="64">
        <f t="shared" si="14"/>
        <v>29.6</v>
      </c>
      <c r="BN7" s="64">
        <f t="shared" si="14"/>
        <v>29.2</v>
      </c>
      <c r="BO7" s="64">
        <f t="shared" si="14"/>
        <v>30.4</v>
      </c>
      <c r="BP7" s="61"/>
      <c r="BQ7" s="65">
        <f>BQ8</f>
        <v>50501</v>
      </c>
      <c r="BR7" s="65">
        <f t="shared" ref="BR7:BZ7" si="15">BR8</f>
        <v>54086</v>
      </c>
      <c r="BS7" s="65">
        <f t="shared" si="15"/>
        <v>63225</v>
      </c>
      <c r="BT7" s="65">
        <f t="shared" si="15"/>
        <v>113643</v>
      </c>
      <c r="BU7" s="65">
        <f t="shared" si="15"/>
        <v>110281</v>
      </c>
      <c r="BV7" s="65">
        <f t="shared" si="15"/>
        <v>44860</v>
      </c>
      <c r="BW7" s="65">
        <f t="shared" si="15"/>
        <v>37496</v>
      </c>
      <c r="BX7" s="65">
        <f t="shared" si="15"/>
        <v>31888</v>
      </c>
      <c r="BY7" s="65">
        <f t="shared" si="15"/>
        <v>13314</v>
      </c>
      <c r="BZ7" s="65">
        <f t="shared" si="15"/>
        <v>23300</v>
      </c>
      <c r="CA7" s="63"/>
      <c r="CB7" s="64" t="s">
        <v>113</v>
      </c>
      <c r="CC7" s="64" t="s">
        <v>113</v>
      </c>
      <c r="CD7" s="64" t="s">
        <v>113</v>
      </c>
      <c r="CE7" s="64" t="s">
        <v>113</v>
      </c>
      <c r="CF7" s="64" t="s">
        <v>113</v>
      </c>
      <c r="CG7" s="64" t="s">
        <v>113</v>
      </c>
      <c r="CH7" s="64" t="s">
        <v>113</v>
      </c>
      <c r="CI7" s="64" t="s">
        <v>113</v>
      </c>
      <c r="CJ7" s="64" t="s">
        <v>113</v>
      </c>
      <c r="CK7" s="64" t="s">
        <v>114</v>
      </c>
      <c r="CL7" s="61"/>
      <c r="CM7" s="63">
        <f>CM8</f>
        <v>0</v>
      </c>
      <c r="CN7" s="63">
        <f>CN8</f>
        <v>0</v>
      </c>
      <c r="CO7" s="64" t="s">
        <v>113</v>
      </c>
      <c r="CP7" s="64" t="s">
        <v>113</v>
      </c>
      <c r="CQ7" s="64" t="s">
        <v>113</v>
      </c>
      <c r="CR7" s="64" t="s">
        <v>113</v>
      </c>
      <c r="CS7" s="64" t="s">
        <v>113</v>
      </c>
      <c r="CT7" s="64" t="s">
        <v>113</v>
      </c>
      <c r="CU7" s="64" t="s">
        <v>113</v>
      </c>
      <c r="CV7" s="64" t="s">
        <v>113</v>
      </c>
      <c r="CW7" s="64" t="s">
        <v>113</v>
      </c>
      <c r="CX7" s="64" t="s">
        <v>114</v>
      </c>
      <c r="CY7" s="61"/>
      <c r="CZ7" s="64">
        <f>CZ8</f>
        <v>0.3</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135.6</v>
      </c>
      <c r="DL7" s="64">
        <f t="shared" ref="DL7:DT7" si="17">DL8</f>
        <v>136</v>
      </c>
      <c r="DM7" s="64">
        <f t="shared" si="17"/>
        <v>140.80000000000001</v>
      </c>
      <c r="DN7" s="64">
        <f t="shared" si="17"/>
        <v>195.4</v>
      </c>
      <c r="DO7" s="64">
        <f t="shared" si="17"/>
        <v>169.6</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2">
      <c r="A8" s="49"/>
      <c r="B8" s="67">
        <v>2018</v>
      </c>
      <c r="C8" s="67">
        <v>62014</v>
      </c>
      <c r="D8" s="67">
        <v>47</v>
      </c>
      <c r="E8" s="67">
        <v>14</v>
      </c>
      <c r="F8" s="67">
        <v>0</v>
      </c>
      <c r="G8" s="67">
        <v>5</v>
      </c>
      <c r="H8" s="67" t="s">
        <v>115</v>
      </c>
      <c r="I8" s="67" t="s">
        <v>116</v>
      </c>
      <c r="J8" s="67" t="s">
        <v>117</v>
      </c>
      <c r="K8" s="67" t="s">
        <v>118</v>
      </c>
      <c r="L8" s="67" t="s">
        <v>119</v>
      </c>
      <c r="M8" s="67" t="s">
        <v>120</v>
      </c>
      <c r="N8" s="67" t="s">
        <v>121</v>
      </c>
      <c r="O8" s="68" t="s">
        <v>122</v>
      </c>
      <c r="P8" s="69" t="s">
        <v>123</v>
      </c>
      <c r="Q8" s="69" t="s">
        <v>124</v>
      </c>
      <c r="R8" s="70">
        <v>24</v>
      </c>
      <c r="S8" s="69" t="s">
        <v>125</v>
      </c>
      <c r="T8" s="69" t="s">
        <v>126</v>
      </c>
      <c r="U8" s="70">
        <v>10730</v>
      </c>
      <c r="V8" s="70">
        <v>500</v>
      </c>
      <c r="W8" s="70">
        <v>200</v>
      </c>
      <c r="X8" s="69" t="s">
        <v>127</v>
      </c>
      <c r="Y8" s="71">
        <v>76.3</v>
      </c>
      <c r="Z8" s="71">
        <v>164.1</v>
      </c>
      <c r="AA8" s="71">
        <v>174.7</v>
      </c>
      <c r="AB8" s="71">
        <v>261.10000000000002</v>
      </c>
      <c r="AC8" s="71">
        <v>252.3</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36.299999999999997</v>
      </c>
      <c r="BG8" s="71">
        <v>39.4</v>
      </c>
      <c r="BH8" s="71">
        <v>42.7</v>
      </c>
      <c r="BI8" s="71">
        <v>61.7</v>
      </c>
      <c r="BJ8" s="71">
        <v>60.4</v>
      </c>
      <c r="BK8" s="71">
        <v>33.6</v>
      </c>
      <c r="BL8" s="71">
        <v>33.200000000000003</v>
      </c>
      <c r="BM8" s="71">
        <v>29.6</v>
      </c>
      <c r="BN8" s="71">
        <v>29.2</v>
      </c>
      <c r="BO8" s="71">
        <v>30.4</v>
      </c>
      <c r="BP8" s="68">
        <v>26.3</v>
      </c>
      <c r="BQ8" s="72">
        <v>50501</v>
      </c>
      <c r="BR8" s="72">
        <v>54086</v>
      </c>
      <c r="BS8" s="72">
        <v>63225</v>
      </c>
      <c r="BT8" s="73">
        <v>113643</v>
      </c>
      <c r="BU8" s="73">
        <v>110281</v>
      </c>
      <c r="BV8" s="72">
        <v>44860</v>
      </c>
      <c r="BW8" s="72">
        <v>37496</v>
      </c>
      <c r="BX8" s="72">
        <v>31888</v>
      </c>
      <c r="BY8" s="72">
        <v>13314</v>
      </c>
      <c r="BZ8" s="72">
        <v>23300</v>
      </c>
      <c r="CA8" s="70">
        <v>16102</v>
      </c>
      <c r="CB8" s="71" t="s">
        <v>119</v>
      </c>
      <c r="CC8" s="71" t="s">
        <v>119</v>
      </c>
      <c r="CD8" s="71" t="s">
        <v>119</v>
      </c>
      <c r="CE8" s="71" t="s">
        <v>119</v>
      </c>
      <c r="CF8" s="71" t="s">
        <v>119</v>
      </c>
      <c r="CG8" s="71" t="s">
        <v>119</v>
      </c>
      <c r="CH8" s="71" t="s">
        <v>119</v>
      </c>
      <c r="CI8" s="71" t="s">
        <v>119</v>
      </c>
      <c r="CJ8" s="71" t="s">
        <v>119</v>
      </c>
      <c r="CK8" s="71" t="s">
        <v>119</v>
      </c>
      <c r="CL8" s="68" t="s">
        <v>119</v>
      </c>
      <c r="CM8" s="70">
        <v>0</v>
      </c>
      <c r="CN8" s="70">
        <v>0</v>
      </c>
      <c r="CO8" s="71" t="s">
        <v>119</v>
      </c>
      <c r="CP8" s="71" t="s">
        <v>119</v>
      </c>
      <c r="CQ8" s="71" t="s">
        <v>119</v>
      </c>
      <c r="CR8" s="71" t="s">
        <v>119</v>
      </c>
      <c r="CS8" s="71" t="s">
        <v>119</v>
      </c>
      <c r="CT8" s="71" t="s">
        <v>119</v>
      </c>
      <c r="CU8" s="71" t="s">
        <v>119</v>
      </c>
      <c r="CV8" s="71" t="s">
        <v>119</v>
      </c>
      <c r="CW8" s="71" t="s">
        <v>119</v>
      </c>
      <c r="CX8" s="71" t="s">
        <v>119</v>
      </c>
      <c r="CY8" s="68" t="s">
        <v>119</v>
      </c>
      <c r="CZ8" s="71">
        <v>0.3</v>
      </c>
      <c r="DA8" s="71">
        <v>0</v>
      </c>
      <c r="DB8" s="71">
        <v>0</v>
      </c>
      <c r="DC8" s="71">
        <v>0</v>
      </c>
      <c r="DD8" s="71">
        <v>0</v>
      </c>
      <c r="DE8" s="71">
        <v>254</v>
      </c>
      <c r="DF8" s="71">
        <v>280</v>
      </c>
      <c r="DG8" s="71">
        <v>239.6</v>
      </c>
      <c r="DH8" s="71">
        <v>224.1</v>
      </c>
      <c r="DI8" s="71">
        <v>155.19999999999999</v>
      </c>
      <c r="DJ8" s="68">
        <v>103.6</v>
      </c>
      <c r="DK8" s="71">
        <v>135.6</v>
      </c>
      <c r="DL8" s="71">
        <v>136</v>
      </c>
      <c r="DM8" s="71">
        <v>140.80000000000001</v>
      </c>
      <c r="DN8" s="71">
        <v>195.4</v>
      </c>
      <c r="DO8" s="71">
        <v>169.6</v>
      </c>
      <c r="DP8" s="71">
        <v>136.69999999999999</v>
      </c>
      <c r="DQ8" s="71">
        <v>138.9</v>
      </c>
      <c r="DR8" s="71">
        <v>139.69999999999999</v>
      </c>
      <c r="DS8" s="71">
        <v>139.30000000000001</v>
      </c>
      <c r="DT8" s="71">
        <v>136.30000000000001</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