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xPZ2854dmqAF9mHLKmp5/YzsTOFoa+SxeGY7e5AUVpUol/qyMo+amJFCoXOBUSRSJW2QAR0Ocx7ZTfqa2D6tA==" workbookSaltValue="qJCMksp3OhrczF955mUKx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<sst xmlns="http://schemas.openxmlformats.org/spreadsheetml/2006/main" count="220" uniqueCount="108">
  <si>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</si>
  <si>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</si>
  <si>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</si>
  <si>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</si>
  <si>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</si>
  <si>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</si>
  <si>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</si>
  <si>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</si>
  <si>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</si>
  <si>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</si>
  <si>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</si>
  <si>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</si>
  <si>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</si>
  <si>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</si>
  <si>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</si>
  <si>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</si>
  <si>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</si>
  <si>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</si>
  <si>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</si>
  <si>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</si>
  <si>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</si>
  <si>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</si>
  <si>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</si>
  <si>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</si>
  <si>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</si>
  <si>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</si>
  <si>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</si>
  <si>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</si>
  <si>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</si>
  <si>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</si>
  <si>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</si>
  <si>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</si>
  <si>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</si>
  <si>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</si>
  <si>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</si>
  <si>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</si>
  <si>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</si>
  <si>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</si>
  <si>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</si>
  <si>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</si>
  <si>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</si>
  <si>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</si>
  <si>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</si>
  <si>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</si>
  <si>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</si>
  <si>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</si>
  <si>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</si>
  <si>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</si>
  <si>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</si>
  <si>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</si>
  <si>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</si>
  <si>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</si>
  <si>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</si>
  <si>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</si>
  <si>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</si>
  <si>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</si>
  <si>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</si>
  <si>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</si>
  <si>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</si>
  <si>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</si>
  <si>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</si>
  <si>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</si>
  <si>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</si>
  <si>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</si>
  <si>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</si>
  <si>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</si>
  <si>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</si>
  <si>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</si>
  <si>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</si>
  <si>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</si>
  <si>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</si>
  <si>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</si>
  <si>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</si>
  <si>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</si>
  <si>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</si>
  <si>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</si>
  <si>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</si>
  <si>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</si>
  <si>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</si>
  <si>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</si>
  <si>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</si>
  <si>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</si>
  <si>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</si>
  <si>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</si>
  <si>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</si>
  <si>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</si>
  <si>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</si>
  <si>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</si>
  <si>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</si>
  <si>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</si>
  <si>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</si>
  <si>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</si>
  <si>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</si>
  <si>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鶴岡市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</si>
  <si>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</si>
  <si>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</si>
  <si>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</si>
  <si>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</si>
  <si>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</si>
  <si>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</si>
  <si>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</si>
  <si>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</si>
  <si>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</si>
  <si>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</si>
  <si>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</si>
  <si>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給水人口の減少や節水型機器の普及に伴い、給水収益の大幅な伸びが見込めない状況にあるため、経費の一層の削減や適正な料金改定、事業実施年度の平準化などにより、今後も健全経営を堅持していく必要があります。
　なお、施設や管路の更新にあたっては、将来の水需要の予測をしっかりと立てたうえで、優先順位や効率性を考慮して計画的に行うとともに、施設の統廃合やダウンサイジングにより、適正な規模で整備していく必要があります。</t>
    <rPh sb="26" eb="28">
      <t>オオハバ</t>
    </rPh>
    <rPh sb="29" eb="30">
      <t>ノ</t>
    </rPh>
    <rPh sb="32" eb="34">
      <t>ミコ</t>
    </rPh>
    <rPh sb="37" eb="39">
      <t>ジョウキョウ</t>
    </rPh>
    <rPh sb="92" eb="94">
      <t>ヒツヨウ</t>
    </rPh>
    <rPh sb="197" eb="199">
      <t>ヒツヨウ</t>
    </rPh>
    <phoneticPr fontId="4"/>
  </si>
  <si>
    <t>①経常収支比率について、平成30年度は県企業局の広域水道料金が減額改定されたことで、営業費用が抑えられ数値が向上し、類似団体平均並みの数値になりました。
②累積欠損金比率は0％で累積欠損金が発生していない状況が続いていますが、給水収益の大幅な伸びが見込めない状況にある中、施設の老朽化等による更新が必要となることから、継続して費用の節減が必要です。
③流動比率は100％を大きく上回っており、安定した経営ができていると言えます。
④企業債残高対給水収益比率は、類似団体よりも低い数値となっており、また、減少傾向が続いていることから適正な経営ができていると言えます。
⑤料金回収率について、平成30年度の県企業局広域水道料金減額改定で、給水原価が下がり料金回収率が上がりました。
⑥給水原価について、⑤と同様に、平成30年度は給水原価が下がりました。
⑦施設利用率は類似団体平均より低い数値となっており、配水量に比べ施設が過大となっています。施設更新にあたっては適正な給水人口を見込み、配水量に見合ったものに順次、改築や改良を行う必要があります。
⑧有収率は年々増加傾向にありましたが、平成28年度からは減少し、類似団体平均より低い数値になりました。今後もより一層の老朽管更新工事や計画的な漏水調査の実施を行う必要があります。</t>
    <rPh sb="12" eb="14">
      <t>ヘイセイ</t>
    </rPh>
    <rPh sb="16" eb="17">
      <t>ネン</t>
    </rPh>
    <rPh sb="17" eb="18">
      <t>ド</t>
    </rPh>
    <rPh sb="19" eb="20">
      <t>ケン</t>
    </rPh>
    <rPh sb="20" eb="22">
      <t>キギョウ</t>
    </rPh>
    <rPh sb="22" eb="23">
      <t>キョク</t>
    </rPh>
    <rPh sb="24" eb="26">
      <t>コウイキ</t>
    </rPh>
    <rPh sb="26" eb="28">
      <t>スイドウ</t>
    </rPh>
    <rPh sb="28" eb="30">
      <t>リョウキン</t>
    </rPh>
    <rPh sb="31" eb="33">
      <t>ゲンガク</t>
    </rPh>
    <rPh sb="33" eb="35">
      <t>カイテイ</t>
    </rPh>
    <rPh sb="42" eb="44">
      <t>エイギョウ</t>
    </rPh>
    <rPh sb="44" eb="46">
      <t>ヒヨウ</t>
    </rPh>
    <rPh sb="47" eb="48">
      <t>オサ</t>
    </rPh>
    <rPh sb="51" eb="53">
      <t>スウチ</t>
    </rPh>
    <rPh sb="54" eb="56">
      <t>コウジョウ</t>
    </rPh>
    <rPh sb="58" eb="60">
      <t>ルイジ</t>
    </rPh>
    <rPh sb="60" eb="62">
      <t>ダンタイ</t>
    </rPh>
    <rPh sb="62" eb="64">
      <t>ヘイキン</t>
    </rPh>
    <rPh sb="64" eb="65">
      <t>ナ</t>
    </rPh>
    <rPh sb="67" eb="69">
      <t>スウチ</t>
    </rPh>
    <rPh sb="118" eb="120">
      <t>オオハバ</t>
    </rPh>
    <rPh sb="121" eb="122">
      <t>ノ</t>
    </rPh>
    <rPh sb="124" eb="126">
      <t>ミコ</t>
    </rPh>
    <rPh sb="129" eb="131">
      <t>ジョウキョウ</t>
    </rPh>
    <rPh sb="134" eb="135">
      <t>ナカ</t>
    </rPh>
    <rPh sb="277" eb="278">
      <t>イ</t>
    </rPh>
    <rPh sb="294" eb="296">
      <t>ヘイセイ</t>
    </rPh>
    <rPh sb="317" eb="319">
      <t>キュウスイ</t>
    </rPh>
    <rPh sb="319" eb="321">
      <t>ゲンカ</t>
    </rPh>
    <rPh sb="322" eb="323">
      <t>サ</t>
    </rPh>
    <rPh sb="325" eb="327">
      <t>リョウキン</t>
    </rPh>
    <rPh sb="327" eb="329">
      <t>カイシュウ</t>
    </rPh>
    <rPh sb="329" eb="330">
      <t>リツ</t>
    </rPh>
    <rPh sb="331" eb="332">
      <t>ア</t>
    </rPh>
    <rPh sb="351" eb="353">
      <t>ドウヨウ</t>
    </rPh>
    <rPh sb="355" eb="357">
      <t>ヘイセイ</t>
    </rPh>
    <rPh sb="359" eb="361">
      <t>ネンド</t>
    </rPh>
    <rPh sb="362" eb="364">
      <t>キュウスイ</t>
    </rPh>
    <rPh sb="364" eb="366">
      <t>ゲンカ</t>
    </rPh>
    <rPh sb="367" eb="368">
      <t>サ</t>
    </rPh>
    <rPh sb="492" eb="494">
      <t>ヘイセイ</t>
    </rPh>
    <phoneticPr fontId="4"/>
  </si>
  <si>
    <t>①有形固定資産減価償却率は、類似団体平均よりも高い数値で年々増加傾向にあります。施設の老朽化が進行しているため、必要な施設を見極め、有効で効率的な投資を行っていく必要があります。
②管路経年化率は類似団体平均よりも低い数値となっていますが、今後も管路の更新を継続して行い、施設の維持管理に努めていく必要があります。
③管路更新率は類似団体平均より低い数値となっています。これは鶴岡市の給水区域面積が427㎢と広く、管路更新・改良に限界があるためです。そのため、効率的かつ効果的に管理運営するためにアセットマネジメントの実践に取り組む必要があります。</t>
    <rPh sb="1" eb="3">
      <t>ユウケイ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</si>
</sst>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Fill="1" applyBorder="1" applyAlignment="1" applyProtection="1">
      <alignment horizontal="center" vertical="center" shrinkToFit="1"/>
      <protection hidden="1"/>
    </xf>
    <xf numFmtId="177" fontId="5" fillId="0" borderId="3" xfId="0" applyNumberFormat="1" applyFont="1" applyFill="1" applyBorder="1" applyAlignment="1" applyProtection="1">
      <alignment horizontal="center" vertical="center" shrinkToFit="1"/>
      <protection hidden="1"/>
    </xf>
    <xf numFmtId="177" fontId="5" fillId="0" borderId="4" xfId="0" applyNumberFormat="1" applyFont="1" applyFill="1" applyBorder="1" applyAlignment="1" applyProtection="1">
      <alignment horizontal="center" vertical="center" shrinkToFit="1"/>
      <protection hidden="1"/>
    </xf>
    <xf numFmtId="177" fontId="5" fillId="0" borderId="5" xfId="0" applyNumberFormat="1" applyFont="1" applyFill="1" applyBorder="1" applyAlignment="1" applyProtection="1">
      <alignment horizontal="center" vertical="center" shrinkToFit="1"/>
      <protection hidden="1"/>
    </xf>
    <xf numFmtId="176" fontId="5" fillId="0" borderId="5" xfId="0" applyNumberFormat="1" applyFont="1" applyFill="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5" fillId="0" borderId="5" xfId="0" applyNumberFormat="1" applyFont="1" applyFill="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0.27</c:v>
                </c:pt>
                <c:pt idx="1">
                  <c:v>3.85</c:v>
                </c:pt>
                <c:pt idx="2">
                  <c:v>0.25</c:v>
                </c:pt>
                <c:pt idx="3">
                  <c:v>0.34</c:v>
                </c:pt>
                <c:pt idx="4">
                  <c:v>0.31</c:v>
                </c:pt>
              </c:numCache>
            </c:numRef>
          </c:val>
          <c:extLst xmlns:c16r2="http://schemas.microsoft.com/office/drawing/2015/06/chart">
            <c:ext xmlns:c16="http://schemas.microsoft.com/office/drawing/2014/chart" uri="{C3380CC4-5D6E-409C-BE32-E72D297353CC}">
              <c16:uniqueId val="{00000000-1466-4F0B-B6D6-3DEDFC328F2B}"/>
            </c:ext>
          </c:extLst>
        </c:ser>
        <c:dLbls>
          <c:showLegendKey val="0"/>
          <c:showVal val="0"/>
          <c:showCatName val="0"/>
          <c:showSerName val="0"/>
          <c:showPercent val="0"/>
          <c:showBubbleSize val="0"/>
        </c:dLbls>
        <c:gapWidth val="150"/>
        <c:axId val="216807680"/>
        <c:axId val="21681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0.74</c:v>
                </c:pt>
                <c:pt idx="4">
                  <c:v>0.72</c:v>
                </c:pt>
              </c:numCache>
            </c:numRef>
          </c:val>
          <c:smooth val="0"/>
          <c:extLst xmlns:c16r2="http://schemas.microsoft.com/office/drawing/2015/06/chart">
            <c:ext xmlns:c16="http://schemas.microsoft.com/office/drawing/2014/chart" uri="{C3380CC4-5D6E-409C-BE32-E72D297353CC}">
              <c16:uniqueId val="{00000001-1466-4F0B-B6D6-3DEDFC328F2B}"/>
            </c:ext>
          </c:extLst>
        </c:ser>
        <c:dLbls>
          <c:showLegendKey val="0"/>
          <c:showVal val="0"/>
          <c:showCatName val="0"/>
          <c:showSerName val="0"/>
          <c:showPercent val="0"/>
          <c:showBubbleSize val="0"/>
        </c:dLbls>
        <c:marker val="1"/>
        <c:smooth val="0"/>
        <c:axId val="216807680"/>
        <c:axId val="216813952"/>
      </c:lineChart>
      <c:dateAx>
        <c:axId val="216807680"/>
        <c:scaling>
          <c:orientation val="minMax"/>
        </c:scaling>
        <c:delete val="1"/>
        <c:axPos val="b"/>
        <c:numFmt formatCode="ge" sourceLinked="1"/>
        <c:majorTickMark val="none"/>
        <c:minorTickMark val="none"/>
        <c:tickLblPos val="none"/>
        <c:crossAx val="216813952"/>
        <c:crosses val="autoZero"/>
        <c:auto val="1"/>
        <c:lblOffset val="100"/>
        <c:baseTimeUnit val="years"/>
      </c:dateAx>
      <c:valAx>
        <c:axId val="21681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80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44.12</c:v>
                </c:pt>
                <c:pt idx="1">
                  <c:v>42.98</c:v>
                </c:pt>
                <c:pt idx="2">
                  <c:v>43.03</c:v>
                </c:pt>
                <c:pt idx="3">
                  <c:v>44.1</c:v>
                </c:pt>
                <c:pt idx="4">
                  <c:v>43.34</c:v>
                </c:pt>
              </c:numCache>
            </c:numRef>
          </c:val>
          <c:extLst xmlns:c16r2="http://schemas.microsoft.com/office/drawing/2015/06/chart">
            <c:ext xmlns:c16="http://schemas.microsoft.com/office/drawing/2014/chart" uri="{C3380CC4-5D6E-409C-BE32-E72D297353CC}">
              <c16:uniqueId val="{00000000-79F0-437E-8CB3-2739BA80B249}"/>
            </c:ext>
          </c:extLst>
        </c:ser>
        <c:dLbls>
          <c:showLegendKey val="0"/>
          <c:showVal val="0"/>
          <c:showCatName val="0"/>
          <c:showSerName val="0"/>
          <c:showPercent val="0"/>
          <c:showBubbleSize val="0"/>
        </c:dLbls>
        <c:gapWidth val="150"/>
        <c:axId val="217303296"/>
        <c:axId val="21730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62.38</c:v>
                </c:pt>
                <c:pt idx="4">
                  <c:v>62.83</c:v>
                </c:pt>
              </c:numCache>
            </c:numRef>
          </c:val>
          <c:smooth val="0"/>
          <c:extLst xmlns:c16r2="http://schemas.microsoft.com/office/drawing/2015/06/chart">
            <c:ext xmlns:c16="http://schemas.microsoft.com/office/drawing/2014/chart" uri="{C3380CC4-5D6E-409C-BE32-E72D297353CC}">
              <c16:uniqueId val="{00000001-79F0-437E-8CB3-2739BA80B249}"/>
            </c:ext>
          </c:extLst>
        </c:ser>
        <c:dLbls>
          <c:showLegendKey val="0"/>
          <c:showVal val="0"/>
          <c:showCatName val="0"/>
          <c:showSerName val="0"/>
          <c:showPercent val="0"/>
          <c:showBubbleSize val="0"/>
        </c:dLbls>
        <c:marker val="1"/>
        <c:smooth val="0"/>
        <c:axId val="217303296"/>
        <c:axId val="217309568"/>
      </c:lineChart>
      <c:dateAx>
        <c:axId val="217303296"/>
        <c:scaling>
          <c:orientation val="minMax"/>
        </c:scaling>
        <c:delete val="1"/>
        <c:axPos val="b"/>
        <c:numFmt formatCode="ge" sourceLinked="1"/>
        <c:majorTickMark val="none"/>
        <c:minorTickMark val="none"/>
        <c:tickLblPos val="none"/>
        <c:crossAx val="217309568"/>
        <c:crosses val="autoZero"/>
        <c:auto val="1"/>
        <c:lblOffset val="100"/>
        <c:baseTimeUnit val="years"/>
      </c:dateAx>
      <c:valAx>
        <c:axId val="21730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30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88.36</c:v>
                </c:pt>
                <c:pt idx="1">
                  <c:v>89.69</c:v>
                </c:pt>
                <c:pt idx="2">
                  <c:v>88.78</c:v>
                </c:pt>
                <c:pt idx="3">
                  <c:v>87.13</c:v>
                </c:pt>
                <c:pt idx="4">
                  <c:v>86.04</c:v>
                </c:pt>
              </c:numCache>
            </c:numRef>
          </c:val>
          <c:extLst xmlns:c16r2="http://schemas.microsoft.com/office/drawing/2015/06/chart">
            <c:ext xmlns:c16="http://schemas.microsoft.com/office/drawing/2014/chart" uri="{C3380CC4-5D6E-409C-BE32-E72D297353CC}">
              <c16:uniqueId val="{00000000-AEBE-45D4-96DB-D702E9F8B213}"/>
            </c:ext>
          </c:extLst>
        </c:ser>
        <c:dLbls>
          <c:showLegendKey val="0"/>
          <c:showVal val="0"/>
          <c:showCatName val="0"/>
          <c:showSerName val="0"/>
          <c:showPercent val="0"/>
          <c:showBubbleSize val="0"/>
        </c:dLbls>
        <c:gapWidth val="150"/>
        <c:axId val="186231424"/>
        <c:axId val="18623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89.17</c:v>
                </c:pt>
                <c:pt idx="4">
                  <c:v>88.86</c:v>
                </c:pt>
              </c:numCache>
            </c:numRef>
          </c:val>
          <c:smooth val="0"/>
          <c:extLst xmlns:c16r2="http://schemas.microsoft.com/office/drawing/2015/06/chart">
            <c:ext xmlns:c16="http://schemas.microsoft.com/office/drawing/2014/chart" uri="{C3380CC4-5D6E-409C-BE32-E72D297353CC}">
              <c16:uniqueId val="{00000001-AEBE-45D4-96DB-D702E9F8B213}"/>
            </c:ext>
          </c:extLst>
        </c:ser>
        <c:dLbls>
          <c:showLegendKey val="0"/>
          <c:showVal val="0"/>
          <c:showCatName val="0"/>
          <c:showSerName val="0"/>
          <c:showPercent val="0"/>
          <c:showBubbleSize val="0"/>
        </c:dLbls>
        <c:marker val="1"/>
        <c:smooth val="0"/>
        <c:axId val="186231424"/>
        <c:axId val="186237696"/>
      </c:lineChart>
      <c:dateAx>
        <c:axId val="186231424"/>
        <c:scaling>
          <c:orientation val="minMax"/>
        </c:scaling>
        <c:delete val="1"/>
        <c:axPos val="b"/>
        <c:numFmt formatCode="ge" sourceLinked="1"/>
        <c:majorTickMark val="none"/>
        <c:minorTickMark val="none"/>
        <c:tickLblPos val="none"/>
        <c:crossAx val="186237696"/>
        <c:crosses val="autoZero"/>
        <c:auto val="1"/>
        <c:lblOffset val="100"/>
        <c:baseTimeUnit val="years"/>
      </c:dateAx>
      <c:valAx>
        <c:axId val="18623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23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107.9</c:v>
                </c:pt>
                <c:pt idx="1">
                  <c:v>107.64</c:v>
                </c:pt>
                <c:pt idx="2">
                  <c:v>107.28</c:v>
                </c:pt>
                <c:pt idx="3">
                  <c:v>107.19</c:v>
                </c:pt>
                <c:pt idx="4">
                  <c:v>114.46</c:v>
                </c:pt>
              </c:numCache>
            </c:numRef>
          </c:val>
          <c:extLst xmlns:c16r2="http://schemas.microsoft.com/office/drawing/2015/06/chart">
            <c:ext xmlns:c16="http://schemas.microsoft.com/office/drawing/2014/chart" uri="{C3380CC4-5D6E-409C-BE32-E72D297353CC}">
              <c16:uniqueId val="{00000000-25A0-4DE0-9901-C4B273222202}"/>
            </c:ext>
          </c:extLst>
        </c:ser>
        <c:dLbls>
          <c:showLegendKey val="0"/>
          <c:showVal val="0"/>
          <c:showCatName val="0"/>
          <c:showSerName val="0"/>
          <c:showPercent val="0"/>
          <c:showBubbleSize val="0"/>
        </c:dLbls>
        <c:gapWidth val="150"/>
        <c:axId val="216844928"/>
        <c:axId val="21699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113.68</c:v>
                </c:pt>
                <c:pt idx="4">
                  <c:v>113.82</c:v>
                </c:pt>
              </c:numCache>
            </c:numRef>
          </c:val>
          <c:smooth val="0"/>
          <c:extLst xmlns:c16r2="http://schemas.microsoft.com/office/drawing/2015/06/chart">
            <c:ext xmlns:c16="http://schemas.microsoft.com/office/drawing/2014/chart" uri="{C3380CC4-5D6E-409C-BE32-E72D297353CC}">
              <c16:uniqueId val="{00000001-25A0-4DE0-9901-C4B273222202}"/>
            </c:ext>
          </c:extLst>
        </c:ser>
        <c:dLbls>
          <c:showLegendKey val="0"/>
          <c:showVal val="0"/>
          <c:showCatName val="0"/>
          <c:showSerName val="0"/>
          <c:showPercent val="0"/>
          <c:showBubbleSize val="0"/>
        </c:dLbls>
        <c:marker val="1"/>
        <c:smooth val="0"/>
        <c:axId val="216844928"/>
        <c:axId val="216990464"/>
      </c:lineChart>
      <c:dateAx>
        <c:axId val="216844928"/>
        <c:scaling>
          <c:orientation val="minMax"/>
        </c:scaling>
        <c:delete val="1"/>
        <c:axPos val="b"/>
        <c:numFmt formatCode="ge" sourceLinked="1"/>
        <c:majorTickMark val="none"/>
        <c:minorTickMark val="none"/>
        <c:tickLblPos val="none"/>
        <c:crossAx val="216990464"/>
        <c:crosses val="autoZero"/>
        <c:auto val="1"/>
        <c:lblOffset val="100"/>
        <c:baseTimeUnit val="years"/>
      </c:dateAx>
      <c:valAx>
        <c:axId val="216990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684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53.01</c:v>
                </c:pt>
                <c:pt idx="1">
                  <c:v>54.99</c:v>
                </c:pt>
                <c:pt idx="2">
                  <c:v>56.59</c:v>
                </c:pt>
                <c:pt idx="3">
                  <c:v>58.22</c:v>
                </c:pt>
                <c:pt idx="4">
                  <c:v>59.71</c:v>
                </c:pt>
              </c:numCache>
            </c:numRef>
          </c:val>
          <c:extLst xmlns:c16r2="http://schemas.microsoft.com/office/drawing/2015/06/chart">
            <c:ext xmlns:c16="http://schemas.microsoft.com/office/drawing/2014/chart" uri="{C3380CC4-5D6E-409C-BE32-E72D297353CC}">
              <c16:uniqueId val="{00000000-BD68-480D-915A-97C980AC7E3C}"/>
            </c:ext>
          </c:extLst>
        </c:ser>
        <c:dLbls>
          <c:showLegendKey val="0"/>
          <c:showVal val="0"/>
          <c:showCatName val="0"/>
          <c:showSerName val="0"/>
          <c:showPercent val="0"/>
          <c:showBubbleSize val="0"/>
        </c:dLbls>
        <c:gapWidth val="150"/>
        <c:axId val="217029632"/>
        <c:axId val="21703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46.99</c:v>
                </c:pt>
                <c:pt idx="4">
                  <c:v>47.89</c:v>
                </c:pt>
              </c:numCache>
            </c:numRef>
          </c:val>
          <c:smooth val="0"/>
          <c:extLst xmlns:c16r2="http://schemas.microsoft.com/office/drawing/2015/06/chart">
            <c:ext xmlns:c16="http://schemas.microsoft.com/office/drawing/2014/chart" uri="{C3380CC4-5D6E-409C-BE32-E72D297353CC}">
              <c16:uniqueId val="{00000001-BD68-480D-915A-97C980AC7E3C}"/>
            </c:ext>
          </c:extLst>
        </c:ser>
        <c:dLbls>
          <c:showLegendKey val="0"/>
          <c:showVal val="0"/>
          <c:showCatName val="0"/>
          <c:showSerName val="0"/>
          <c:showPercent val="0"/>
          <c:showBubbleSize val="0"/>
        </c:dLbls>
        <c:marker val="1"/>
        <c:smooth val="0"/>
        <c:axId val="217029632"/>
        <c:axId val="217031808"/>
      </c:lineChart>
      <c:dateAx>
        <c:axId val="217029632"/>
        <c:scaling>
          <c:orientation val="minMax"/>
        </c:scaling>
        <c:delete val="1"/>
        <c:axPos val="b"/>
        <c:numFmt formatCode="ge" sourceLinked="1"/>
        <c:majorTickMark val="none"/>
        <c:minorTickMark val="none"/>
        <c:tickLblPos val="none"/>
        <c:crossAx val="217031808"/>
        <c:crosses val="autoZero"/>
        <c:auto val="1"/>
        <c:lblOffset val="100"/>
        <c:baseTimeUnit val="years"/>
      </c:dateAx>
      <c:valAx>
        <c:axId val="21703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02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7.32</c:v>
                </c:pt>
                <c:pt idx="1">
                  <c:v>7.38</c:v>
                </c:pt>
                <c:pt idx="2" formatCode="#,##0.00;&quot;△&quot;#,##0.00">
                  <c:v>0</c:v>
                </c:pt>
                <c:pt idx="3">
                  <c:v>12.01</c:v>
                </c:pt>
                <c:pt idx="4">
                  <c:v>14.63</c:v>
                </c:pt>
              </c:numCache>
            </c:numRef>
          </c:val>
          <c:extLst xmlns:c16r2="http://schemas.microsoft.com/office/drawing/2015/06/chart">
            <c:ext xmlns:c16="http://schemas.microsoft.com/office/drawing/2014/chart" uri="{C3380CC4-5D6E-409C-BE32-E72D297353CC}">
              <c16:uniqueId val="{00000000-647E-4617-8B60-3D34FDB400FA}"/>
            </c:ext>
          </c:extLst>
        </c:ser>
        <c:dLbls>
          <c:showLegendKey val="0"/>
          <c:showVal val="0"/>
          <c:showCatName val="0"/>
          <c:showSerName val="0"/>
          <c:showPercent val="0"/>
          <c:showBubbleSize val="0"/>
        </c:dLbls>
        <c:gapWidth val="150"/>
        <c:axId val="217050496"/>
        <c:axId val="21740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15.83</c:v>
                </c:pt>
                <c:pt idx="4">
                  <c:v>16.899999999999999</c:v>
                </c:pt>
              </c:numCache>
            </c:numRef>
          </c:val>
          <c:smooth val="0"/>
          <c:extLst xmlns:c16r2="http://schemas.microsoft.com/office/drawing/2015/06/chart">
            <c:ext xmlns:c16="http://schemas.microsoft.com/office/drawing/2014/chart" uri="{C3380CC4-5D6E-409C-BE32-E72D297353CC}">
              <c16:uniqueId val="{00000001-647E-4617-8B60-3D34FDB400FA}"/>
            </c:ext>
          </c:extLst>
        </c:ser>
        <c:dLbls>
          <c:showLegendKey val="0"/>
          <c:showVal val="0"/>
          <c:showCatName val="0"/>
          <c:showSerName val="0"/>
          <c:showPercent val="0"/>
          <c:showBubbleSize val="0"/>
        </c:dLbls>
        <c:marker val="1"/>
        <c:smooth val="0"/>
        <c:axId val="217050496"/>
        <c:axId val="217404928"/>
      </c:lineChart>
      <c:dateAx>
        <c:axId val="217050496"/>
        <c:scaling>
          <c:orientation val="minMax"/>
        </c:scaling>
        <c:delete val="1"/>
        <c:axPos val="b"/>
        <c:numFmt formatCode="ge" sourceLinked="1"/>
        <c:majorTickMark val="none"/>
        <c:minorTickMark val="none"/>
        <c:tickLblPos val="none"/>
        <c:crossAx val="217404928"/>
        <c:crosses val="autoZero"/>
        <c:auto val="1"/>
        <c:lblOffset val="100"/>
        <c:baseTimeUnit val="years"/>
      </c:dateAx>
      <c:valAx>
        <c:axId val="21740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05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CCA-4AC0-BB51-AC4889DF34CC}"/>
            </c:ext>
          </c:extLst>
        </c:ser>
        <c:dLbls>
          <c:showLegendKey val="0"/>
          <c:showVal val="0"/>
          <c:showCatName val="0"/>
          <c:showSerName val="0"/>
          <c:showPercent val="0"/>
          <c:showBubbleSize val="0"/>
        </c:dLbls>
        <c:gapWidth val="150"/>
        <c:axId val="217452928"/>
        <c:axId val="21745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c:v>0.03</c:v>
                </c:pt>
                <c:pt idx="4" formatCode="#,##0.00;&quot;△&quot;#,##0.00">
                  <c:v>0</c:v>
                </c:pt>
              </c:numCache>
            </c:numRef>
          </c:val>
          <c:smooth val="0"/>
          <c:extLst xmlns:c16r2="http://schemas.microsoft.com/office/drawing/2015/06/chart">
            <c:ext xmlns:c16="http://schemas.microsoft.com/office/drawing/2014/chart" uri="{C3380CC4-5D6E-409C-BE32-E72D297353CC}">
              <c16:uniqueId val="{00000001-1CCA-4AC0-BB51-AC4889DF34CC}"/>
            </c:ext>
          </c:extLst>
        </c:ser>
        <c:dLbls>
          <c:showLegendKey val="0"/>
          <c:showVal val="0"/>
          <c:showCatName val="0"/>
          <c:showSerName val="0"/>
          <c:showPercent val="0"/>
          <c:showBubbleSize val="0"/>
        </c:dLbls>
        <c:marker val="1"/>
        <c:smooth val="0"/>
        <c:axId val="217452928"/>
        <c:axId val="217454848"/>
      </c:lineChart>
      <c:dateAx>
        <c:axId val="217452928"/>
        <c:scaling>
          <c:orientation val="minMax"/>
        </c:scaling>
        <c:delete val="1"/>
        <c:axPos val="b"/>
        <c:numFmt formatCode="ge" sourceLinked="1"/>
        <c:majorTickMark val="none"/>
        <c:minorTickMark val="none"/>
        <c:tickLblPos val="none"/>
        <c:crossAx val="217454848"/>
        <c:crosses val="autoZero"/>
        <c:auto val="1"/>
        <c:lblOffset val="100"/>
        <c:baseTimeUnit val="years"/>
      </c:dateAx>
      <c:valAx>
        <c:axId val="217454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745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471.72</c:v>
                </c:pt>
                <c:pt idx="1">
                  <c:v>517.62</c:v>
                </c:pt>
                <c:pt idx="2">
                  <c:v>509.03</c:v>
                </c:pt>
                <c:pt idx="3">
                  <c:v>550.36</c:v>
                </c:pt>
                <c:pt idx="4">
                  <c:v>625.53</c:v>
                </c:pt>
              </c:numCache>
            </c:numRef>
          </c:val>
          <c:extLst xmlns:c16r2="http://schemas.microsoft.com/office/drawing/2015/06/chart">
            <c:ext xmlns:c16="http://schemas.microsoft.com/office/drawing/2014/chart" uri="{C3380CC4-5D6E-409C-BE32-E72D297353CC}">
              <c16:uniqueId val="{00000000-52C1-4C41-96B6-1BCB04F28EA4}"/>
            </c:ext>
          </c:extLst>
        </c:ser>
        <c:dLbls>
          <c:showLegendKey val="0"/>
          <c:showVal val="0"/>
          <c:showCatName val="0"/>
          <c:showSerName val="0"/>
          <c:showPercent val="0"/>
          <c:showBubbleSize val="0"/>
        </c:dLbls>
        <c:gapWidth val="150"/>
        <c:axId val="217486464"/>
        <c:axId val="21748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337.49</c:v>
                </c:pt>
                <c:pt idx="4">
                  <c:v>335.6</c:v>
                </c:pt>
              </c:numCache>
            </c:numRef>
          </c:val>
          <c:smooth val="0"/>
          <c:extLst xmlns:c16r2="http://schemas.microsoft.com/office/drawing/2015/06/chart">
            <c:ext xmlns:c16="http://schemas.microsoft.com/office/drawing/2014/chart" uri="{C3380CC4-5D6E-409C-BE32-E72D297353CC}">
              <c16:uniqueId val="{00000001-52C1-4C41-96B6-1BCB04F28EA4}"/>
            </c:ext>
          </c:extLst>
        </c:ser>
        <c:dLbls>
          <c:showLegendKey val="0"/>
          <c:showVal val="0"/>
          <c:showCatName val="0"/>
          <c:showSerName val="0"/>
          <c:showPercent val="0"/>
          <c:showBubbleSize val="0"/>
        </c:dLbls>
        <c:marker val="1"/>
        <c:smooth val="0"/>
        <c:axId val="217486464"/>
        <c:axId val="217488384"/>
      </c:lineChart>
      <c:dateAx>
        <c:axId val="217486464"/>
        <c:scaling>
          <c:orientation val="minMax"/>
        </c:scaling>
        <c:delete val="1"/>
        <c:axPos val="b"/>
        <c:numFmt formatCode="ge" sourceLinked="1"/>
        <c:majorTickMark val="none"/>
        <c:minorTickMark val="none"/>
        <c:tickLblPos val="none"/>
        <c:crossAx val="217488384"/>
        <c:crosses val="autoZero"/>
        <c:auto val="1"/>
        <c:lblOffset val="100"/>
        <c:baseTimeUnit val="years"/>
      </c:dateAx>
      <c:valAx>
        <c:axId val="217488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748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222.02</c:v>
                </c:pt>
                <c:pt idx="1">
                  <c:v>207.14</c:v>
                </c:pt>
                <c:pt idx="2">
                  <c:v>192.36</c:v>
                </c:pt>
                <c:pt idx="3">
                  <c:v>174.92</c:v>
                </c:pt>
                <c:pt idx="4">
                  <c:v>161.84</c:v>
                </c:pt>
              </c:numCache>
            </c:numRef>
          </c:val>
          <c:extLst xmlns:c16r2="http://schemas.microsoft.com/office/drawing/2015/06/chart">
            <c:ext xmlns:c16="http://schemas.microsoft.com/office/drawing/2014/chart" uri="{C3380CC4-5D6E-409C-BE32-E72D297353CC}">
              <c16:uniqueId val="{00000000-9381-4E88-9A7A-F56BB0C03CE8}"/>
            </c:ext>
          </c:extLst>
        </c:ser>
        <c:dLbls>
          <c:showLegendKey val="0"/>
          <c:showVal val="0"/>
          <c:showCatName val="0"/>
          <c:showSerName val="0"/>
          <c:showPercent val="0"/>
          <c:showBubbleSize val="0"/>
        </c:dLbls>
        <c:gapWidth val="150"/>
        <c:axId val="217138304"/>
        <c:axId val="21714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265.92</c:v>
                </c:pt>
                <c:pt idx="4">
                  <c:v>258.26</c:v>
                </c:pt>
              </c:numCache>
            </c:numRef>
          </c:val>
          <c:smooth val="0"/>
          <c:extLst xmlns:c16r2="http://schemas.microsoft.com/office/drawing/2015/06/chart">
            <c:ext xmlns:c16="http://schemas.microsoft.com/office/drawing/2014/chart" uri="{C3380CC4-5D6E-409C-BE32-E72D297353CC}">
              <c16:uniqueId val="{00000001-9381-4E88-9A7A-F56BB0C03CE8}"/>
            </c:ext>
          </c:extLst>
        </c:ser>
        <c:dLbls>
          <c:showLegendKey val="0"/>
          <c:showVal val="0"/>
          <c:showCatName val="0"/>
          <c:showSerName val="0"/>
          <c:showPercent val="0"/>
          <c:showBubbleSize val="0"/>
        </c:dLbls>
        <c:marker val="1"/>
        <c:smooth val="0"/>
        <c:axId val="217138304"/>
        <c:axId val="217140224"/>
      </c:lineChart>
      <c:dateAx>
        <c:axId val="217138304"/>
        <c:scaling>
          <c:orientation val="minMax"/>
        </c:scaling>
        <c:delete val="1"/>
        <c:axPos val="b"/>
        <c:numFmt formatCode="ge" sourceLinked="1"/>
        <c:majorTickMark val="none"/>
        <c:minorTickMark val="none"/>
        <c:tickLblPos val="none"/>
        <c:crossAx val="217140224"/>
        <c:crosses val="autoZero"/>
        <c:auto val="1"/>
        <c:lblOffset val="100"/>
        <c:baseTimeUnit val="years"/>
      </c:dateAx>
      <c:valAx>
        <c:axId val="217140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71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98.67</c:v>
                </c:pt>
                <c:pt idx="1">
                  <c:v>100.76</c:v>
                </c:pt>
                <c:pt idx="2">
                  <c:v>100.63</c:v>
                </c:pt>
                <c:pt idx="3">
                  <c:v>100.38</c:v>
                </c:pt>
                <c:pt idx="4">
                  <c:v>109.09</c:v>
                </c:pt>
              </c:numCache>
            </c:numRef>
          </c:val>
          <c:extLst xmlns:c16r2="http://schemas.microsoft.com/office/drawing/2015/06/chart">
            <c:ext xmlns:c16="http://schemas.microsoft.com/office/drawing/2014/chart" uri="{C3380CC4-5D6E-409C-BE32-E72D297353CC}">
              <c16:uniqueId val="{00000000-F194-4840-924D-790DC72F7279}"/>
            </c:ext>
          </c:extLst>
        </c:ser>
        <c:dLbls>
          <c:showLegendKey val="0"/>
          <c:showVal val="0"/>
          <c:showCatName val="0"/>
          <c:showSerName val="0"/>
          <c:showPercent val="0"/>
          <c:showBubbleSize val="0"/>
        </c:dLbls>
        <c:gapWidth val="150"/>
        <c:axId val="217183744"/>
        <c:axId val="21718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105.86</c:v>
                </c:pt>
                <c:pt idx="4">
                  <c:v>106.07</c:v>
                </c:pt>
              </c:numCache>
            </c:numRef>
          </c:val>
          <c:smooth val="0"/>
          <c:extLst xmlns:c16r2="http://schemas.microsoft.com/office/drawing/2015/06/chart">
            <c:ext xmlns:c16="http://schemas.microsoft.com/office/drawing/2014/chart" uri="{C3380CC4-5D6E-409C-BE32-E72D297353CC}">
              <c16:uniqueId val="{00000001-F194-4840-924D-790DC72F7279}"/>
            </c:ext>
          </c:extLst>
        </c:ser>
        <c:dLbls>
          <c:showLegendKey val="0"/>
          <c:showVal val="0"/>
          <c:showCatName val="0"/>
          <c:showSerName val="0"/>
          <c:showPercent val="0"/>
          <c:showBubbleSize val="0"/>
        </c:dLbls>
        <c:marker val="1"/>
        <c:smooth val="0"/>
        <c:axId val="217183744"/>
        <c:axId val="217185664"/>
      </c:lineChart>
      <c:dateAx>
        <c:axId val="217183744"/>
        <c:scaling>
          <c:orientation val="minMax"/>
        </c:scaling>
        <c:delete val="1"/>
        <c:axPos val="b"/>
        <c:numFmt formatCode="ge" sourceLinked="1"/>
        <c:majorTickMark val="none"/>
        <c:minorTickMark val="none"/>
        <c:tickLblPos val="none"/>
        <c:crossAx val="217185664"/>
        <c:crosses val="autoZero"/>
        <c:auto val="1"/>
        <c:lblOffset val="100"/>
        <c:baseTimeUnit val="years"/>
      </c:dateAx>
      <c:valAx>
        <c:axId val="21718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18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209.09</c:v>
                </c:pt>
                <c:pt idx="1">
                  <c:v>205.12</c:v>
                </c:pt>
                <c:pt idx="2">
                  <c:v>205.7</c:v>
                </c:pt>
                <c:pt idx="3">
                  <c:v>205.71</c:v>
                </c:pt>
                <c:pt idx="4">
                  <c:v>190.42</c:v>
                </c:pt>
              </c:numCache>
            </c:numRef>
          </c:val>
          <c:extLst xmlns:c16r2="http://schemas.microsoft.com/office/drawing/2015/06/chart">
            <c:ext xmlns:c16="http://schemas.microsoft.com/office/drawing/2014/chart" uri="{C3380CC4-5D6E-409C-BE32-E72D297353CC}">
              <c16:uniqueId val="{00000000-9FC0-47CC-9A70-9328C2FAB92C}"/>
            </c:ext>
          </c:extLst>
        </c:ser>
        <c:dLbls>
          <c:showLegendKey val="0"/>
          <c:showVal val="0"/>
          <c:showCatName val="0"/>
          <c:showSerName val="0"/>
          <c:showPercent val="0"/>
          <c:showBubbleSize val="0"/>
        </c:dLbls>
        <c:gapWidth val="150"/>
        <c:axId val="217282432"/>
        <c:axId val="21728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extLst xmlns:c16r2="http://schemas.microsoft.com/office/drawing/2015/06/chart">
            <c:ext xmlns:c16="http://schemas.microsoft.com/office/drawing/2014/chart" uri="{C3380CC4-5D6E-409C-BE32-E72D297353CC}">
              <c16:uniqueId val="{00000001-9FC0-47CC-9A70-9328C2FAB92C}"/>
            </c:ext>
          </c:extLst>
        </c:ser>
        <c:dLbls>
          <c:showLegendKey val="0"/>
          <c:showVal val="0"/>
          <c:showCatName val="0"/>
          <c:showSerName val="0"/>
          <c:showPercent val="0"/>
          <c:showBubbleSize val="0"/>
        </c:dLbls>
        <c:marker val="1"/>
        <c:smooth val="0"/>
        <c:axId val="217282432"/>
        <c:axId val="217288704"/>
      </c:lineChart>
      <c:dateAx>
        <c:axId val="217282432"/>
        <c:scaling>
          <c:orientation val="minMax"/>
        </c:scaling>
        <c:delete val="1"/>
        <c:axPos val="b"/>
        <c:numFmt formatCode="ge" sourceLinked="1"/>
        <c:majorTickMark val="none"/>
        <c:minorTickMark val="none"/>
        <c:tickLblPos val="none"/>
        <c:crossAx val="217288704"/>
        <c:crosses val="autoZero"/>
        <c:auto val="1"/>
        <c:lblOffset val="100"/>
        <c:baseTimeUnit val="years"/>
      </c:dateAx>
      <c:valAx>
        <c:axId val="21728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28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山形県　鶴岡市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3" t="str">
        <f>データ!$L$6</f>
        <v>A3</v>
      </c>
      <c r="X8" s="83"/>
      <c r="Y8" s="83"/>
      <c r="Z8" s="83"/>
      <c r="AA8" s="83"/>
      <c r="AB8" s="83"/>
      <c r="AC8" s="83"/>
      <c r="AD8" s="82" t="str">
        <f>データ!$M$6</f>
        <v>非設置</v>
      </c>
      <c r="AE8" s="82"/>
      <c r="AF8" s="82"/>
      <c r="AG8" s="82"/>
      <c r="AH8" s="82"/>
      <c r="AI8" s="82"/>
      <c r="AJ8" s="82"/>
      <c r="AK8" s="4"/>
      <c r="AL8" s="84">
        <f>データ!$R$6</f>
        <v>127168</v>
      </c>
      <c r="AM8" s="84"/>
      <c r="AN8" s="84"/>
      <c r="AO8" s="84"/>
      <c r="AP8" s="84"/>
      <c r="AQ8" s="84"/>
      <c r="AR8" s="84"/>
      <c r="AS8" s="84"/>
      <c r="AT8" s="66">
        <f>データ!$S$6</f>
        <v>1311.53</v>
      </c>
      <c r="AU8" s="67"/>
      <c r="AV8" s="67"/>
      <c r="AW8" s="67"/>
      <c r="AX8" s="67"/>
      <c r="AY8" s="67"/>
      <c r="AZ8" s="67"/>
      <c r="BA8" s="67"/>
      <c r="BB8" s="69">
        <f>データ!$T$6</f>
        <v>96.96</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77.58</v>
      </c>
      <c r="J10" s="67"/>
      <c r="K10" s="67"/>
      <c r="L10" s="67"/>
      <c r="M10" s="67"/>
      <c r="N10" s="67"/>
      <c r="O10" s="68"/>
      <c r="P10" s="69">
        <f>データ!$P$6</f>
        <v>99.5</v>
      </c>
      <c r="Q10" s="69"/>
      <c r="R10" s="69"/>
      <c r="S10" s="69"/>
      <c r="T10" s="69"/>
      <c r="U10" s="69"/>
      <c r="V10" s="69"/>
      <c r="W10" s="70">
        <f>データ!$Q$6</f>
        <v>3823</v>
      </c>
      <c r="X10" s="70"/>
      <c r="Y10" s="70"/>
      <c r="Z10" s="70"/>
      <c r="AA10" s="70"/>
      <c r="AB10" s="70"/>
      <c r="AC10" s="70"/>
      <c r="AD10" s="2"/>
      <c r="AE10" s="2"/>
      <c r="AF10" s="2"/>
      <c r="AG10" s="2"/>
      <c r="AH10" s="4"/>
      <c r="AI10" s="4"/>
      <c r="AJ10" s="4"/>
      <c r="AK10" s="4"/>
      <c r="AL10" s="70">
        <f>データ!$U$6</f>
        <v>133017</v>
      </c>
      <c r="AM10" s="70"/>
      <c r="AN10" s="70"/>
      <c r="AO10" s="70"/>
      <c r="AP10" s="70"/>
      <c r="AQ10" s="70"/>
      <c r="AR10" s="70"/>
      <c r="AS10" s="70"/>
      <c r="AT10" s="66">
        <f>データ!$V$6</f>
        <v>427</v>
      </c>
      <c r="AU10" s="67"/>
      <c r="AV10" s="67"/>
      <c r="AW10" s="67"/>
      <c r="AX10" s="67"/>
      <c r="AY10" s="67"/>
      <c r="AZ10" s="67"/>
      <c r="BA10" s="67"/>
      <c r="BB10" s="69">
        <f>データ!$W$6</f>
        <v>311.52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XdO1DPS52zKlaQJrquFLLN0TK6D9B5lXZ9bcND6e7jzC1N+IwIua2FTnR17xM5O7j0hWQJCrgjbj3zDy9i187g==" saltValue="dqFWOtwRC9gAOKSdbIHip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53</v>
      </c>
      <c r="B4" s="31"/>
      <c r="C4" s="31"/>
      <c r="D4" s="31"/>
      <c r="E4" s="31"/>
      <c r="F4" s="31"/>
      <c r="G4" s="31"/>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62031</v>
      </c>
      <c r="D6" s="34">
        <f t="shared" si="3"/>
        <v>46</v>
      </c>
      <c r="E6" s="34">
        <f t="shared" si="3"/>
        <v>1</v>
      </c>
      <c r="F6" s="34">
        <f t="shared" si="3"/>
        <v>0</v>
      </c>
      <c r="G6" s="34">
        <f t="shared" si="3"/>
        <v>1</v>
      </c>
      <c r="H6" s="34" t="str">
        <f t="shared" si="3"/>
        <v>山形県　鶴岡市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77.58</v>
      </c>
      <c r="P6" s="35">
        <f t="shared" si="3"/>
        <v>99.5</v>
      </c>
      <c r="Q6" s="35">
        <f t="shared" si="3"/>
        <v>3823</v>
      </c>
      <c r="R6" s="35">
        <f t="shared" si="3"/>
        <v>127168</v>
      </c>
      <c r="S6" s="35">
        <f t="shared" si="3"/>
        <v>1311.53</v>
      </c>
      <c r="T6" s="35">
        <f t="shared" si="3"/>
        <v>96.96</v>
      </c>
      <c r="U6" s="35">
        <f t="shared" si="3"/>
        <v>133017</v>
      </c>
      <c r="V6" s="35">
        <f t="shared" si="3"/>
        <v>427</v>
      </c>
      <c r="W6" s="35">
        <f t="shared" si="3"/>
        <v>311.52</v>
      </c>
      <c r="X6" s="36">
        <f>IF(X7="",NA(),X7)</f>
        <v>107.9</v>
      </c>
      <c r="Y6" s="36">
        <f t="shared" ref="Y6:AG6" si="4">IF(Y7="",NA(),Y7)</f>
        <v>107.64</v>
      </c>
      <c r="Z6" s="36">
        <f t="shared" si="4"/>
        <v>107.28</v>
      </c>
      <c r="AA6" s="36">
        <f t="shared" si="4"/>
        <v>107.19</v>
      </c>
      <c r="AB6" s="36">
        <f t="shared" si="4"/>
        <v>114.46</v>
      </c>
      <c r="AC6" s="36">
        <f t="shared" si="4"/>
        <v>113.11</v>
      </c>
      <c r="AD6" s="36">
        <f t="shared" si="4"/>
        <v>114</v>
      </c>
      <c r="AE6" s="36">
        <f t="shared" si="4"/>
        <v>114</v>
      </c>
      <c r="AF6" s="36">
        <f t="shared" si="4"/>
        <v>113.68</v>
      </c>
      <c r="AG6" s="36">
        <f t="shared" si="4"/>
        <v>113.82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0.03</v>
      </c>
      <c r="AP6" s="36">
        <f t="shared" si="5"/>
        <v>0.23</v>
      </c>
      <c r="AQ6" s="36">
        <f t="shared" si="5"/>
        <v>0.03</v>
      </c>
      <c r="AR6" s="35">
        <f t="shared" si="5"/>
        <v>0</v>
      </c>
      <c r="AS6" s="35" t="str">
        <f>IF(AS7="","",IF(AS7="-","【-】","【"&amp;SUBSTITUTE(TEXT(AS7,"#,##0.00"),"-","△")&amp;"】"))</f>
        <v>【1.05】</v>
      </c>
      <c r="AT6" s="36">
        <f>IF(AT7="",NA(),AT7)</f>
        <v>471.72</v>
      </c>
      <c r="AU6" s="36">
        <f t="shared" ref="AU6:BC6" si="6">IF(AU7="",NA(),AU7)</f>
        <v>517.62</v>
      </c>
      <c r="AV6" s="36">
        <f t="shared" si="6"/>
        <v>509.03</v>
      </c>
      <c r="AW6" s="36">
        <f t="shared" si="6"/>
        <v>550.36</v>
      </c>
      <c r="AX6" s="36">
        <f t="shared" si="6"/>
        <v>625.53</v>
      </c>
      <c r="AY6" s="36">
        <f t="shared" si="6"/>
        <v>344.19</v>
      </c>
      <c r="AZ6" s="36">
        <f t="shared" si="6"/>
        <v>352.05</v>
      </c>
      <c r="BA6" s="36">
        <f t="shared" si="6"/>
        <v>349.04</v>
      </c>
      <c r="BB6" s="36">
        <f t="shared" si="6"/>
        <v>337.49</v>
      </c>
      <c r="BC6" s="36">
        <f t="shared" si="6"/>
        <v>335.6</v>
      </c>
      <c r="BD6" s="35" t="str">
        <f>IF(BD7="","",IF(BD7="-","【-】","【"&amp;SUBSTITUTE(TEXT(BD7,"#,##0.00"),"-","△")&amp;"】"))</f>
        <v>【261.93】</v>
      </c>
      <c r="BE6" s="36">
        <f>IF(BE7="",NA(),BE7)</f>
        <v>222.02</v>
      </c>
      <c r="BF6" s="36">
        <f t="shared" ref="BF6:BN6" si="7">IF(BF7="",NA(),BF7)</f>
        <v>207.14</v>
      </c>
      <c r="BG6" s="36">
        <f t="shared" si="7"/>
        <v>192.36</v>
      </c>
      <c r="BH6" s="36">
        <f t="shared" si="7"/>
        <v>174.92</v>
      </c>
      <c r="BI6" s="36">
        <f t="shared" si="7"/>
        <v>161.84</v>
      </c>
      <c r="BJ6" s="36">
        <f t="shared" si="7"/>
        <v>252.09</v>
      </c>
      <c r="BK6" s="36">
        <f t="shared" si="7"/>
        <v>250.76</v>
      </c>
      <c r="BL6" s="36">
        <f t="shared" si="7"/>
        <v>254.54</v>
      </c>
      <c r="BM6" s="36">
        <f t="shared" si="7"/>
        <v>265.92</v>
      </c>
      <c r="BN6" s="36">
        <f t="shared" si="7"/>
        <v>258.26</v>
      </c>
      <c r="BO6" s="35" t="str">
        <f>IF(BO7="","",IF(BO7="-","【-】","【"&amp;SUBSTITUTE(TEXT(BO7,"#,##0.00"),"-","△")&amp;"】"))</f>
        <v>【270.46】</v>
      </c>
      <c r="BP6" s="36">
        <f>IF(BP7="",NA(),BP7)</f>
        <v>98.67</v>
      </c>
      <c r="BQ6" s="36">
        <f t="shared" ref="BQ6:BY6" si="8">IF(BQ7="",NA(),BQ7)</f>
        <v>100.76</v>
      </c>
      <c r="BR6" s="36">
        <f t="shared" si="8"/>
        <v>100.63</v>
      </c>
      <c r="BS6" s="36">
        <f t="shared" si="8"/>
        <v>100.38</v>
      </c>
      <c r="BT6" s="36">
        <f t="shared" si="8"/>
        <v>109.09</v>
      </c>
      <c r="BU6" s="36">
        <f t="shared" si="8"/>
        <v>106.22</v>
      </c>
      <c r="BV6" s="36">
        <f t="shared" si="8"/>
        <v>106.69</v>
      </c>
      <c r="BW6" s="36">
        <f t="shared" si="8"/>
        <v>106.52</v>
      </c>
      <c r="BX6" s="36">
        <f t="shared" si="8"/>
        <v>105.86</v>
      </c>
      <c r="BY6" s="36">
        <f t="shared" si="8"/>
        <v>106.07</v>
      </c>
      <c r="BZ6" s="35" t="str">
        <f>IF(BZ7="","",IF(BZ7="-","【-】","【"&amp;SUBSTITUTE(TEXT(BZ7,"#,##0.00"),"-","△")&amp;"】"))</f>
        <v>【103.91】</v>
      </c>
      <c r="CA6" s="36">
        <f>IF(CA7="",NA(),CA7)</f>
        <v>209.09</v>
      </c>
      <c r="CB6" s="36">
        <f t="shared" ref="CB6:CJ6" si="9">IF(CB7="",NA(),CB7)</f>
        <v>205.12</v>
      </c>
      <c r="CC6" s="36">
        <f t="shared" si="9"/>
        <v>205.7</v>
      </c>
      <c r="CD6" s="36">
        <f t="shared" si="9"/>
        <v>205.71</v>
      </c>
      <c r="CE6" s="36">
        <f t="shared" si="9"/>
        <v>190.42</v>
      </c>
      <c r="CF6" s="36">
        <f t="shared" si="9"/>
        <v>155.22999999999999</v>
      </c>
      <c r="CG6" s="36">
        <f t="shared" si="9"/>
        <v>154.91999999999999</v>
      </c>
      <c r="CH6" s="36">
        <f t="shared" si="9"/>
        <v>155.80000000000001</v>
      </c>
      <c r="CI6" s="36">
        <f t="shared" si="9"/>
        <v>158.58000000000001</v>
      </c>
      <c r="CJ6" s="36">
        <f t="shared" si="9"/>
        <v>159.22</v>
      </c>
      <c r="CK6" s="35" t="str">
        <f>IF(CK7="","",IF(CK7="-","【-】","【"&amp;SUBSTITUTE(TEXT(CK7,"#,##0.00"),"-","△")&amp;"】"))</f>
        <v>【167.11】</v>
      </c>
      <c r="CL6" s="36">
        <f>IF(CL7="",NA(),CL7)</f>
        <v>44.12</v>
      </c>
      <c r="CM6" s="36">
        <f t="shared" ref="CM6:CU6" si="10">IF(CM7="",NA(),CM7)</f>
        <v>42.98</v>
      </c>
      <c r="CN6" s="36">
        <f t="shared" si="10"/>
        <v>43.03</v>
      </c>
      <c r="CO6" s="36">
        <f t="shared" si="10"/>
        <v>44.1</v>
      </c>
      <c r="CP6" s="36">
        <f t="shared" si="10"/>
        <v>43.34</v>
      </c>
      <c r="CQ6" s="36">
        <f t="shared" si="10"/>
        <v>62.12</v>
      </c>
      <c r="CR6" s="36">
        <f t="shared" si="10"/>
        <v>62.26</v>
      </c>
      <c r="CS6" s="36">
        <f t="shared" si="10"/>
        <v>62.1</v>
      </c>
      <c r="CT6" s="36">
        <f t="shared" si="10"/>
        <v>62.38</v>
      </c>
      <c r="CU6" s="36">
        <f t="shared" si="10"/>
        <v>62.83</v>
      </c>
      <c r="CV6" s="35" t="str">
        <f>IF(CV7="","",IF(CV7="-","【-】","【"&amp;SUBSTITUTE(TEXT(CV7,"#,##0.00"),"-","△")&amp;"】"))</f>
        <v>【60.27】</v>
      </c>
      <c r="CW6" s="36">
        <f>IF(CW7="",NA(),CW7)</f>
        <v>88.36</v>
      </c>
      <c r="CX6" s="36">
        <f t="shared" ref="CX6:DF6" si="11">IF(CX7="",NA(),CX7)</f>
        <v>89.69</v>
      </c>
      <c r="CY6" s="36">
        <f t="shared" si="11"/>
        <v>88.78</v>
      </c>
      <c r="CZ6" s="36">
        <f t="shared" si="11"/>
        <v>87.13</v>
      </c>
      <c r="DA6" s="36">
        <f t="shared" si="11"/>
        <v>86.04</v>
      </c>
      <c r="DB6" s="36">
        <f t="shared" si="11"/>
        <v>89.45</v>
      </c>
      <c r="DC6" s="36">
        <f t="shared" si="11"/>
        <v>89.5</v>
      </c>
      <c r="DD6" s="36">
        <f t="shared" si="11"/>
        <v>89.52</v>
      </c>
      <c r="DE6" s="36">
        <f t="shared" si="11"/>
        <v>89.17</v>
      </c>
      <c r="DF6" s="36">
        <f t="shared" si="11"/>
        <v>88.86</v>
      </c>
      <c r="DG6" s="35" t="str">
        <f>IF(DG7="","",IF(DG7="-","【-】","【"&amp;SUBSTITUTE(TEXT(DG7,"#,##0.00"),"-","△")&amp;"】"))</f>
        <v>【89.92】</v>
      </c>
      <c r="DH6" s="36">
        <f>IF(DH7="",NA(),DH7)</f>
        <v>53.01</v>
      </c>
      <c r="DI6" s="36">
        <f t="shared" ref="DI6:DQ6" si="12">IF(DI7="",NA(),DI7)</f>
        <v>54.99</v>
      </c>
      <c r="DJ6" s="36">
        <f t="shared" si="12"/>
        <v>56.59</v>
      </c>
      <c r="DK6" s="36">
        <f t="shared" si="12"/>
        <v>58.22</v>
      </c>
      <c r="DL6" s="36">
        <f t="shared" si="12"/>
        <v>59.71</v>
      </c>
      <c r="DM6" s="36">
        <f t="shared" si="12"/>
        <v>44.91</v>
      </c>
      <c r="DN6" s="36">
        <f t="shared" si="12"/>
        <v>45.89</v>
      </c>
      <c r="DO6" s="36">
        <f t="shared" si="12"/>
        <v>46.58</v>
      </c>
      <c r="DP6" s="36">
        <f t="shared" si="12"/>
        <v>46.99</v>
      </c>
      <c r="DQ6" s="36">
        <f t="shared" si="12"/>
        <v>47.89</v>
      </c>
      <c r="DR6" s="35" t="str">
        <f>IF(DR7="","",IF(DR7="-","【-】","【"&amp;SUBSTITUTE(TEXT(DR7,"#,##0.00"),"-","△")&amp;"】"))</f>
        <v>【48.85】</v>
      </c>
      <c r="DS6" s="36">
        <f>IF(DS7="",NA(),DS7)</f>
        <v>7.32</v>
      </c>
      <c r="DT6" s="36">
        <f t="shared" ref="DT6:EB6" si="13">IF(DT7="",NA(),DT7)</f>
        <v>7.38</v>
      </c>
      <c r="DU6" s="35">
        <f t="shared" si="13"/>
        <v>0</v>
      </c>
      <c r="DV6" s="36">
        <f t="shared" si="13"/>
        <v>12.01</v>
      </c>
      <c r="DW6" s="36">
        <f t="shared" si="13"/>
        <v>14.63</v>
      </c>
      <c r="DX6" s="36">
        <f t="shared" si="13"/>
        <v>12.03</v>
      </c>
      <c r="DY6" s="36">
        <f t="shared" si="13"/>
        <v>13.14</v>
      </c>
      <c r="DZ6" s="36">
        <f t="shared" si="13"/>
        <v>14.45</v>
      </c>
      <c r="EA6" s="36">
        <f t="shared" si="13"/>
        <v>15.83</v>
      </c>
      <c r="EB6" s="36">
        <f t="shared" si="13"/>
        <v>16.899999999999999</v>
      </c>
      <c r="EC6" s="35" t="str">
        <f>IF(EC7="","",IF(EC7="-","【-】","【"&amp;SUBSTITUTE(TEXT(EC7,"#,##0.00"),"-","△")&amp;"】"))</f>
        <v>【17.80】</v>
      </c>
      <c r="ED6" s="36">
        <f>IF(ED7="",NA(),ED7)</f>
        <v>0.27</v>
      </c>
      <c r="EE6" s="36">
        <f t="shared" ref="EE6:EM6" si="14">IF(EE7="",NA(),EE7)</f>
        <v>3.85</v>
      </c>
      <c r="EF6" s="36">
        <f t="shared" si="14"/>
        <v>0.25</v>
      </c>
      <c r="EG6" s="36">
        <f t="shared" si="14"/>
        <v>0.34</v>
      </c>
      <c r="EH6" s="36">
        <f t="shared" si="14"/>
        <v>0.31</v>
      </c>
      <c r="EI6" s="36">
        <f t="shared" si="14"/>
        <v>0.75</v>
      </c>
      <c r="EJ6" s="36">
        <f t="shared" si="14"/>
        <v>0.95</v>
      </c>
      <c r="EK6" s="36">
        <f t="shared" si="14"/>
        <v>0.74</v>
      </c>
      <c r="EL6" s="36">
        <f t="shared" si="14"/>
        <v>0.74</v>
      </c>
      <c r="EM6" s="36">
        <f t="shared" si="14"/>
        <v>0.72</v>
      </c>
      <c r="EN6" s="35" t="str">
        <f>IF(EN7="","",IF(EN7="-","【-】","【"&amp;SUBSTITUTE(TEXT(EN7,"#,##0.00"),"-","△")&amp;"】"))</f>
        <v>【0.70】</v>
      </c>
    </row>
    <row r="7" spans="1:144" s="37" customFormat="1" x14ac:dyDescent="0.15">
      <c r="A7" s="29"/>
      <c r="B7" s="38">
        <v>2018</v>
      </c>
      <c r="C7" s="38">
        <v>62031</v>
      </c>
      <c r="D7" s="38">
        <v>46</v>
      </c>
      <c r="E7" s="38">
        <v>1</v>
      </c>
      <c r="F7" s="38">
        <v>0</v>
      </c>
      <c r="G7" s="38">
        <v>1</v>
      </c>
      <c r="H7" s="38" t="s">
        <v>93</v>
      </c>
      <c r="I7" s="38" t="s">
        <v>94</v>
      </c>
      <c r="J7" s="38" t="s">
        <v>95</v>
      </c>
      <c r="K7" s="38" t="s">
        <v>96</v>
      </c>
      <c r="L7" s="38" t="s">
        <v>97</v>
      </c>
      <c r="M7" s="38" t="s">
        <v>98</v>
      </c>
      <c r="N7" s="39" t="s">
        <v>99</v>
      </c>
      <c r="O7" s="39">
        <v>77.58</v>
      </c>
      <c r="P7" s="39">
        <v>99.5</v>
      </c>
      <c r="Q7" s="39">
        <v>3823</v>
      </c>
      <c r="R7" s="39">
        <v>127168</v>
      </c>
      <c r="S7" s="39">
        <v>1311.53</v>
      </c>
      <c r="T7" s="39">
        <v>96.96</v>
      </c>
      <c r="U7" s="39">
        <v>133017</v>
      </c>
      <c r="V7" s="39">
        <v>427</v>
      </c>
      <c r="W7" s="39">
        <v>311.52</v>
      </c>
      <c r="X7" s="39">
        <v>107.9</v>
      </c>
      <c r="Y7" s="39">
        <v>107.64</v>
      </c>
      <c r="Z7" s="39">
        <v>107.28</v>
      </c>
      <c r="AA7" s="39">
        <v>107.19</v>
      </c>
      <c r="AB7" s="39">
        <v>114.46</v>
      </c>
      <c r="AC7" s="39">
        <v>113.11</v>
      </c>
      <c r="AD7" s="39">
        <v>114</v>
      </c>
      <c r="AE7" s="39">
        <v>114</v>
      </c>
      <c r="AF7" s="39">
        <v>113.68</v>
      </c>
      <c r="AG7" s="39">
        <v>113.82</v>
      </c>
      <c r="AH7" s="39">
        <v>112.83</v>
      </c>
      <c r="AI7" s="39">
        <v>0</v>
      </c>
      <c r="AJ7" s="39">
        <v>0</v>
      </c>
      <c r="AK7" s="39">
        <v>0</v>
      </c>
      <c r="AL7" s="39">
        <v>0</v>
      </c>
      <c r="AM7" s="39">
        <v>0</v>
      </c>
      <c r="AN7" s="39">
        <v>0</v>
      </c>
      <c r="AO7" s="39">
        <v>0.03</v>
      </c>
      <c r="AP7" s="39">
        <v>0.23</v>
      </c>
      <c r="AQ7" s="39">
        <v>0.03</v>
      </c>
      <c r="AR7" s="39">
        <v>0</v>
      </c>
      <c r="AS7" s="39">
        <v>1.05</v>
      </c>
      <c r="AT7" s="39">
        <v>471.72</v>
      </c>
      <c r="AU7" s="39">
        <v>517.62</v>
      </c>
      <c r="AV7" s="39">
        <v>509.03</v>
      </c>
      <c r="AW7" s="39">
        <v>550.36</v>
      </c>
      <c r="AX7" s="39">
        <v>625.53</v>
      </c>
      <c r="AY7" s="39">
        <v>344.19</v>
      </c>
      <c r="AZ7" s="39">
        <v>352.05</v>
      </c>
      <c r="BA7" s="39">
        <v>349.04</v>
      </c>
      <c r="BB7" s="39">
        <v>337.49</v>
      </c>
      <c r="BC7" s="39">
        <v>335.6</v>
      </c>
      <c r="BD7" s="39">
        <v>261.93</v>
      </c>
      <c r="BE7" s="39">
        <v>222.02</v>
      </c>
      <c r="BF7" s="39">
        <v>207.14</v>
      </c>
      <c r="BG7" s="39">
        <v>192.36</v>
      </c>
      <c r="BH7" s="39">
        <v>174.92</v>
      </c>
      <c r="BI7" s="39">
        <v>161.84</v>
      </c>
      <c r="BJ7" s="39">
        <v>252.09</v>
      </c>
      <c r="BK7" s="39">
        <v>250.76</v>
      </c>
      <c r="BL7" s="39">
        <v>254.54</v>
      </c>
      <c r="BM7" s="39">
        <v>265.92</v>
      </c>
      <c r="BN7" s="39">
        <v>258.26</v>
      </c>
      <c r="BO7" s="39">
        <v>270.45999999999998</v>
      </c>
      <c r="BP7" s="39">
        <v>98.67</v>
      </c>
      <c r="BQ7" s="39">
        <v>100.76</v>
      </c>
      <c r="BR7" s="39">
        <v>100.63</v>
      </c>
      <c r="BS7" s="39">
        <v>100.38</v>
      </c>
      <c r="BT7" s="39">
        <v>109.09</v>
      </c>
      <c r="BU7" s="39">
        <v>106.22</v>
      </c>
      <c r="BV7" s="39">
        <v>106.69</v>
      </c>
      <c r="BW7" s="39">
        <v>106.52</v>
      </c>
      <c r="BX7" s="39">
        <v>105.86</v>
      </c>
      <c r="BY7" s="39">
        <v>106.07</v>
      </c>
      <c r="BZ7" s="39">
        <v>103.91</v>
      </c>
      <c r="CA7" s="39">
        <v>209.09</v>
      </c>
      <c r="CB7" s="39">
        <v>205.12</v>
      </c>
      <c r="CC7" s="39">
        <v>205.7</v>
      </c>
      <c r="CD7" s="39">
        <v>205.71</v>
      </c>
      <c r="CE7" s="39">
        <v>190.42</v>
      </c>
      <c r="CF7" s="39">
        <v>155.22999999999999</v>
      </c>
      <c r="CG7" s="39">
        <v>154.91999999999999</v>
      </c>
      <c r="CH7" s="39">
        <v>155.80000000000001</v>
      </c>
      <c r="CI7" s="39">
        <v>158.58000000000001</v>
      </c>
      <c r="CJ7" s="39">
        <v>159.22</v>
      </c>
      <c r="CK7" s="39">
        <v>167.11</v>
      </c>
      <c r="CL7" s="39">
        <v>44.12</v>
      </c>
      <c r="CM7" s="39">
        <v>42.98</v>
      </c>
      <c r="CN7" s="39">
        <v>43.03</v>
      </c>
      <c r="CO7" s="39">
        <v>44.1</v>
      </c>
      <c r="CP7" s="39">
        <v>43.34</v>
      </c>
      <c r="CQ7" s="39">
        <v>62.12</v>
      </c>
      <c r="CR7" s="39">
        <v>62.26</v>
      </c>
      <c r="CS7" s="39">
        <v>62.1</v>
      </c>
      <c r="CT7" s="39">
        <v>62.38</v>
      </c>
      <c r="CU7" s="39">
        <v>62.83</v>
      </c>
      <c r="CV7" s="39">
        <v>60.27</v>
      </c>
      <c r="CW7" s="39">
        <v>88.36</v>
      </c>
      <c r="CX7" s="39">
        <v>89.69</v>
      </c>
      <c r="CY7" s="39">
        <v>88.78</v>
      </c>
      <c r="CZ7" s="39">
        <v>87.13</v>
      </c>
      <c r="DA7" s="39">
        <v>86.04</v>
      </c>
      <c r="DB7" s="39">
        <v>89.45</v>
      </c>
      <c r="DC7" s="39">
        <v>89.5</v>
      </c>
      <c r="DD7" s="39">
        <v>89.52</v>
      </c>
      <c r="DE7" s="39">
        <v>89.17</v>
      </c>
      <c r="DF7" s="39">
        <v>88.86</v>
      </c>
      <c r="DG7" s="39">
        <v>89.92</v>
      </c>
      <c r="DH7" s="39">
        <v>53.01</v>
      </c>
      <c r="DI7" s="39">
        <v>54.99</v>
      </c>
      <c r="DJ7" s="39">
        <v>56.59</v>
      </c>
      <c r="DK7" s="39">
        <v>58.22</v>
      </c>
      <c r="DL7" s="39">
        <v>59.71</v>
      </c>
      <c r="DM7" s="39">
        <v>44.91</v>
      </c>
      <c r="DN7" s="39">
        <v>45.89</v>
      </c>
      <c r="DO7" s="39">
        <v>46.58</v>
      </c>
      <c r="DP7" s="39">
        <v>46.99</v>
      </c>
      <c r="DQ7" s="39">
        <v>47.89</v>
      </c>
      <c r="DR7" s="39">
        <v>48.85</v>
      </c>
      <c r="DS7" s="39">
        <v>7.32</v>
      </c>
      <c r="DT7" s="39">
        <v>7.38</v>
      </c>
      <c r="DU7" s="39">
        <v>0</v>
      </c>
      <c r="DV7" s="39">
        <v>12.01</v>
      </c>
      <c r="DW7" s="39">
        <v>14.63</v>
      </c>
      <c r="DX7" s="39">
        <v>12.03</v>
      </c>
      <c r="DY7" s="39">
        <v>13.14</v>
      </c>
      <c r="DZ7" s="39">
        <v>14.45</v>
      </c>
      <c r="EA7" s="39">
        <v>15.83</v>
      </c>
      <c r="EB7" s="39">
        <v>16.899999999999999</v>
      </c>
      <c r="EC7" s="39">
        <v>17.8</v>
      </c>
      <c r="ED7" s="39">
        <v>0.27</v>
      </c>
      <c r="EE7" s="39">
        <v>3.85</v>
      </c>
      <c r="EF7" s="39">
        <v>0.25</v>
      </c>
      <c r="EG7" s="39">
        <v>0.34</v>
      </c>
      <c r="EH7" s="39">
        <v>0.31</v>
      </c>
      <c r="EI7" s="39">
        <v>0.75</v>
      </c>
      <c r="EJ7" s="39">
        <v>0.95</v>
      </c>
      <c r="EK7" s="39">
        <v>0.74</v>
      </c>
      <c r="EL7" s="39">
        <v>0.74</v>
      </c>
      <c r="EM7" s="39">
        <v>0.72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2020-01-30T06:24:04Z</cp:lastPrinted>
  <dcterms:modified xsi:type="dcterms:W3CDTF">2020-01-30T06:24:19Z</dcterms:modified>
</cp:coreProperties>
</file>