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RC98Zc68nHAQp1heNxRhpetu3NCPf/73fV52LIets7iH9ZMo28OAN7XrF6VxLCaQUjhh8cu3+hjYZQiANFiaw==" workbookSaltValue="X2vUDGYZaPtBpIa6naYz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<sst xmlns="http://schemas.openxmlformats.org/spreadsheetml/2006/main" count="220" uniqueCount="108">
  <si>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</si>
  <si>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</si>
  <si>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</si>
  <si>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</si>
  <si>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</si>
  <si>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</si>
  <si>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</si>
  <si>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</si>
  <si>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</si>
  <si>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</si>
  <si>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</si>
  <si>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</si>
  <si>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</si>
  <si>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</si>
  <si>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</si>
  <si>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</si>
  <si>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</si>
  <si>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</si>
  <si>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</si>
  <si>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</si>
  <si>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</si>
  <si>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</si>
  <si>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</si>
  <si>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</si>
  <si>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</si>
  <si>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</si>
  <si>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</si>
  <si>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</si>
  <si>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</si>
  <si>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</si>
  <si>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</si>
  <si>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</si>
  <si>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</si>
  <si>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</si>
  <si>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</si>
  <si>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</si>
  <si>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</si>
  <si>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</si>
  <si>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</si>
  <si>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</si>
  <si>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</si>
  <si>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</si>
  <si>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</si>
  <si>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</si>
  <si>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</si>
  <si>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</si>
  <si>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</si>
  <si>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</si>
  <si>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</si>
  <si>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</si>
  <si>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</si>
  <si>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</si>
  <si>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</si>
  <si>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</si>
  <si>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</si>
  <si>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</si>
  <si>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</si>
  <si>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</si>
  <si>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</si>
  <si>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</si>
  <si>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</si>
  <si>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</si>
  <si>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</si>
  <si>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</si>
  <si>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</si>
  <si>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</si>
  <si>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</si>
  <si>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</si>
  <si>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</si>
  <si>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</si>
  <si>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</si>
  <si>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</si>
  <si>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</si>
  <si>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</si>
  <si>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</si>
  <si>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</si>
  <si>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</si>
  <si>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</si>
  <si>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</si>
  <si>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</si>
  <si>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</si>
  <si>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</si>
  <si>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</si>
  <si>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</si>
  <si>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</si>
  <si>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</si>
  <si>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</si>
  <si>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</si>
  <si>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</si>
  <si>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</si>
  <si>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</si>
  <si>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</si>
  <si>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</si>
  <si>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</si>
  <si>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</si>
  <si>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</si>
  <si>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</si>
  <si>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</si>
  <si>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</si>
  <si>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</si>
  <si>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</si>
  <si>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</si>
  <si>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</si>
  <si>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</si>
  <si>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</si>
  <si>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
③管路更新率
　第２次拡張事業で布設した水道管の更新時期がきているため、管路経年化率が類似団体平均値を上回っているが、管路更新率を高く維持し計画的に更新していく。
　特に管路経年化率については、将来的に右肩上がりとなることが見込まれるため、必要性の高い箇所から計画的な管路更新と投資のための財源確保が必要である。</t>
    <rPh sb="1" eb="3">
      <t>カンロ</t>
    </rPh>
    <rPh sb="3" eb="6">
      <t>ケイネンカ</t>
    </rPh>
    <rPh sb="6" eb="7">
      <t>リツ</t>
    </rPh>
    <rPh sb="9" eb="11">
      <t>カンロ</t>
    </rPh>
    <rPh sb="11" eb="13">
      <t>コウシン</t>
    </rPh>
    <rPh sb="13" eb="14">
      <t>リツ</t>
    </rPh>
    <rPh sb="16" eb="17">
      <t>ダイ</t>
    </rPh>
    <rPh sb="18" eb="19">
      <t>ジ</t>
    </rPh>
    <rPh sb="19" eb="21">
      <t>カクチョウ</t>
    </rPh>
    <rPh sb="21" eb="23">
      <t>ジギョウ</t>
    </rPh>
    <rPh sb="24" eb="26">
      <t>フセツ</t>
    </rPh>
    <rPh sb="28" eb="31">
      <t>スイドウカン</t>
    </rPh>
    <rPh sb="32" eb="34">
      <t>コウシン</t>
    </rPh>
    <rPh sb="34" eb="36">
      <t>ジキ</t>
    </rPh>
    <rPh sb="44" eb="46">
      <t>カンロ</t>
    </rPh>
    <rPh sb="46" eb="49">
      <t>ケイネンカ</t>
    </rPh>
    <rPh sb="49" eb="50">
      <t>リツ</t>
    </rPh>
    <rPh sb="51" eb="53">
      <t>ルイジ</t>
    </rPh>
    <rPh sb="53" eb="55">
      <t>ダンタイ</t>
    </rPh>
    <rPh sb="55" eb="58">
      <t>ヘイキンチ</t>
    </rPh>
    <rPh sb="59" eb="61">
      <t>ウワマワ</t>
    </rPh>
    <rPh sb="67" eb="69">
      <t>カンロ</t>
    </rPh>
    <rPh sb="69" eb="71">
      <t>コウシン</t>
    </rPh>
    <rPh sb="71" eb="72">
      <t>リツ</t>
    </rPh>
    <rPh sb="73" eb="74">
      <t>タカ</t>
    </rPh>
    <rPh sb="75" eb="77">
      <t>イジ</t>
    </rPh>
    <rPh sb="78" eb="81">
      <t>ケイカクテキ</t>
    </rPh>
    <rPh sb="82" eb="84">
      <t>コウシン</t>
    </rPh>
    <rPh sb="91" eb="92">
      <t>トク</t>
    </rPh>
    <rPh sb="93" eb="95">
      <t>カンロ</t>
    </rPh>
    <rPh sb="95" eb="97">
      <t>ケイネン</t>
    </rPh>
    <rPh sb="97" eb="98">
      <t>カ</t>
    </rPh>
    <rPh sb="98" eb="99">
      <t>リツ</t>
    </rPh>
    <rPh sb="105" eb="108">
      <t>ショウライテキ</t>
    </rPh>
    <rPh sb="109" eb="111">
      <t>ミギカタ</t>
    </rPh>
    <rPh sb="111" eb="112">
      <t>ア</t>
    </rPh>
    <rPh sb="120" eb="122">
      <t>ミコ</t>
    </rPh>
    <rPh sb="128" eb="131">
      <t>ヒツヨウセイ</t>
    </rPh>
    <rPh sb="132" eb="133">
      <t>タカ</t>
    </rPh>
    <rPh sb="134" eb="136">
      <t>カショ</t>
    </rPh>
    <rPh sb="138" eb="141">
      <t>ケイカクテキ</t>
    </rPh>
    <rPh sb="142" eb="144">
      <t>カンロ</t>
    </rPh>
    <rPh sb="144" eb="146">
      <t>コウシン</t>
    </rPh>
    <rPh sb="147" eb="149">
      <t>トウシ</t>
    </rPh>
    <rPh sb="153" eb="155">
      <t>ザイゲン</t>
    </rPh>
    <rPh sb="155" eb="157">
      <t>カクホ</t>
    </rPh>
    <rPh sb="158" eb="160">
      <t>ヒツヨウ</t>
    </rPh>
    <phoneticPr fontId="4"/>
  </si>
  <si>
    <t>①経常収支比率
④企業債残高対給水収益比率
①有形固定資産減価償却率
②管路経年化率
　今後上昇が予測される有形固定資産減価償却率並びに管路経年化率の適正化には、老朽化した管路更新の実施と企業債も財源とした投資計画の検討が必要である。また、経常収支比率は良好であるが、増加している経年管路や今後の施設更新事業に対応するため、歳出削減の徹底や財源確保に努め、健全な事業運営に努める。</t>
    <rPh sb="9" eb="11">
      <t>キギョウ</t>
    </rPh>
    <rPh sb="11" eb="12">
      <t>サイ</t>
    </rPh>
    <rPh sb="12" eb="14">
      <t>ザンダカ</t>
    </rPh>
    <rPh sb="14" eb="15">
      <t>タイ</t>
    </rPh>
    <rPh sb="15" eb="17">
      <t>キュウスイ</t>
    </rPh>
    <rPh sb="17" eb="19">
      <t>シュウエキ</t>
    </rPh>
    <rPh sb="19" eb="21">
      <t>ヒリツ</t>
    </rPh>
    <rPh sb="23" eb="25">
      <t>ユウケイ</t>
    </rPh>
    <rPh sb="25" eb="27">
      <t>コテイ</t>
    </rPh>
    <rPh sb="27" eb="29">
      <t>シサン</t>
    </rPh>
    <rPh sb="29" eb="31">
      <t>ゲンカ</t>
    </rPh>
    <rPh sb="31" eb="33">
      <t>ショウキャク</t>
    </rPh>
    <rPh sb="33" eb="34">
      <t>リツ</t>
    </rPh>
    <rPh sb="36" eb="38">
      <t>カンロ</t>
    </rPh>
    <rPh sb="38" eb="41">
      <t>ケイネンカ</t>
    </rPh>
    <rPh sb="41" eb="42">
      <t>リツ</t>
    </rPh>
    <rPh sb="44" eb="46">
      <t>コンゴ</t>
    </rPh>
    <rPh sb="46" eb="48">
      <t>ジョウショウ</t>
    </rPh>
    <rPh sb="49" eb="51">
      <t>ヨソク</t>
    </rPh>
    <rPh sb="54" eb="56">
      <t>ユウケイ</t>
    </rPh>
    <rPh sb="56" eb="58">
      <t>コテイ</t>
    </rPh>
    <rPh sb="58" eb="60">
      <t>シサン</t>
    </rPh>
    <rPh sb="60" eb="62">
      <t>ゲンカ</t>
    </rPh>
    <rPh sb="62" eb="64">
      <t>ショウキャク</t>
    </rPh>
    <rPh sb="64" eb="65">
      <t>リツ</t>
    </rPh>
    <rPh sb="65" eb="66">
      <t>ナラ</t>
    </rPh>
    <rPh sb="68" eb="70">
      <t>カンロ</t>
    </rPh>
    <rPh sb="70" eb="72">
      <t>ケイネン</t>
    </rPh>
    <rPh sb="72" eb="73">
      <t>カ</t>
    </rPh>
    <rPh sb="73" eb="74">
      <t>リツ</t>
    </rPh>
    <rPh sb="75" eb="78">
      <t>テキセイカ</t>
    </rPh>
    <rPh sb="81" eb="84">
      <t>ロウキュウカ</t>
    </rPh>
    <rPh sb="86" eb="88">
      <t>カンロ</t>
    </rPh>
    <rPh sb="88" eb="90">
      <t>コウシン</t>
    </rPh>
    <rPh sb="91" eb="93">
      <t>ジッシ</t>
    </rPh>
    <rPh sb="94" eb="96">
      <t>キギョウ</t>
    </rPh>
    <rPh sb="96" eb="97">
      <t>サイ</t>
    </rPh>
    <rPh sb="98" eb="100">
      <t>ザイゲン</t>
    </rPh>
    <rPh sb="103" eb="105">
      <t>トウシ</t>
    </rPh>
    <rPh sb="105" eb="107">
      <t>ケイカク</t>
    </rPh>
    <rPh sb="108" eb="110">
      <t>ケントウ</t>
    </rPh>
    <rPh sb="111" eb="113">
      <t>ヒツヨウ</t>
    </rPh>
    <rPh sb="120" eb="122">
      <t>ケイジョウ</t>
    </rPh>
    <rPh sb="122" eb="124">
      <t>シュウシ</t>
    </rPh>
    <rPh sb="124" eb="126">
      <t>ヒリツ</t>
    </rPh>
    <rPh sb="127" eb="129">
      <t>リョウコウ</t>
    </rPh>
    <rPh sb="134" eb="136">
      <t>ゾウカ</t>
    </rPh>
    <rPh sb="140" eb="142">
      <t>ケイネン</t>
    </rPh>
    <rPh sb="142" eb="144">
      <t>カンロ</t>
    </rPh>
    <rPh sb="145" eb="147">
      <t>コンゴ</t>
    </rPh>
    <rPh sb="148" eb="150">
      <t>シセツ</t>
    </rPh>
    <rPh sb="150" eb="152">
      <t>コウシン</t>
    </rPh>
    <rPh sb="152" eb="154">
      <t>ジギョウ</t>
    </rPh>
    <rPh sb="155" eb="157">
      <t>タイオウ</t>
    </rPh>
    <rPh sb="162" eb="164">
      <t>サイシュツ</t>
    </rPh>
    <rPh sb="164" eb="166">
      <t>サクゲン</t>
    </rPh>
    <rPh sb="167" eb="169">
      <t>テッテイ</t>
    </rPh>
    <rPh sb="170" eb="172">
      <t>ザイゲン</t>
    </rPh>
    <rPh sb="172" eb="174">
      <t>カクホ</t>
    </rPh>
    <rPh sb="175" eb="176">
      <t>ツト</t>
    </rPh>
    <rPh sb="178" eb="180">
      <t>ケンゼン</t>
    </rPh>
    <rPh sb="181" eb="183">
      <t>ジギョウ</t>
    </rPh>
    <rPh sb="183" eb="185">
      <t>ウンエイ</t>
    </rPh>
    <rPh sb="186" eb="187">
      <t>ツト</t>
    </rPh>
    <phoneticPr fontId="16"/>
  </si>
  <si>
    <t>①経常収支比率
⑤料金回収率
　平成３０年４月から水道料金を改定（値下げ）したが、各項目100％を超えているため、安定的な収入の確保と健全な経営を続けている。
⑦施設利用率
　今後、水需要の減少が予想され、それに伴い施設利用率は減少していくと思われる。また、施設更新においては、ダウンサイジングの検討が必要となってくる。
⑧有収率
　効率的な漏水調査を継続しつつ、漏水の多い水道管の更新を優先的に行うなど、更なる有収率向上を図っていく。</t>
    <rPh sb="1" eb="3">
      <t>ケイジョウ</t>
    </rPh>
    <rPh sb="3" eb="5">
      <t>シュウシ</t>
    </rPh>
    <rPh sb="5" eb="7">
      <t>ヒリツ</t>
    </rPh>
    <rPh sb="9" eb="11">
      <t>リョウキン</t>
    </rPh>
    <rPh sb="11" eb="13">
      <t>カイシュウ</t>
    </rPh>
    <rPh sb="13" eb="14">
      <t>リツ</t>
    </rPh>
    <rPh sb="16" eb="18">
      <t>ヘイセイ</t>
    </rPh>
    <rPh sb="20" eb="21">
      <t>ネン</t>
    </rPh>
    <rPh sb="22" eb="23">
      <t>ツキ</t>
    </rPh>
    <rPh sb="25" eb="27">
      <t>スイドウ</t>
    </rPh>
    <rPh sb="27" eb="29">
      <t>リョウキン</t>
    </rPh>
    <rPh sb="30" eb="32">
      <t>カイテイ</t>
    </rPh>
    <rPh sb="33" eb="35">
      <t>ネサ</t>
    </rPh>
    <rPh sb="41" eb="42">
      <t>カク</t>
    </rPh>
    <rPh sb="42" eb="44">
      <t>コウモク</t>
    </rPh>
    <rPh sb="49" eb="50">
      <t>コ</t>
    </rPh>
    <rPh sb="57" eb="60">
      <t>アンテイテキ</t>
    </rPh>
    <rPh sb="61" eb="63">
      <t>シュウニュウ</t>
    </rPh>
    <rPh sb="64" eb="66">
      <t>カクホ</t>
    </rPh>
    <rPh sb="67" eb="69">
      <t>ケンゼン</t>
    </rPh>
    <rPh sb="70" eb="72">
      <t>ケイエイ</t>
    </rPh>
    <rPh sb="73" eb="74">
      <t>ツヅ</t>
    </rPh>
    <rPh sb="81" eb="83">
      <t>シセツ</t>
    </rPh>
    <rPh sb="83" eb="85">
      <t>リヨウ</t>
    </rPh>
    <rPh sb="85" eb="86">
      <t>リツ</t>
    </rPh>
    <rPh sb="88" eb="90">
      <t>コンゴ</t>
    </rPh>
    <rPh sb="91" eb="92">
      <t>ミズ</t>
    </rPh>
    <rPh sb="92" eb="94">
      <t>ジュヨウ</t>
    </rPh>
    <rPh sb="95" eb="97">
      <t>ゲンショウ</t>
    </rPh>
    <rPh sb="98" eb="100">
      <t>ヨソウ</t>
    </rPh>
    <rPh sb="106" eb="107">
      <t>トモナ</t>
    </rPh>
    <rPh sb="108" eb="110">
      <t>シセツ</t>
    </rPh>
    <rPh sb="110" eb="113">
      <t>リヨウリツ</t>
    </rPh>
    <rPh sb="114" eb="116">
      <t>ゲンショウ</t>
    </rPh>
    <rPh sb="121" eb="122">
      <t>オモ</t>
    </rPh>
    <rPh sb="129" eb="131">
      <t>シセツ</t>
    </rPh>
    <rPh sb="131" eb="133">
      <t>コウシン</t>
    </rPh>
    <rPh sb="148" eb="150">
      <t>ケントウ</t>
    </rPh>
    <rPh sb="151" eb="153">
      <t>ヒツヨウ</t>
    </rPh>
    <rPh sb="162" eb="165">
      <t>ユウシュウリツ</t>
    </rPh>
    <rPh sb="169" eb="170">
      <t>テキ</t>
    </rPh>
    <rPh sb="171" eb="173">
      <t>ロウスイ</t>
    </rPh>
    <rPh sb="173" eb="175">
      <t>チョウサ</t>
    </rPh>
    <rPh sb="176" eb="178">
      <t>ケイゾク</t>
    </rPh>
    <rPh sb="182" eb="184">
      <t>ロウスイ</t>
    </rPh>
    <rPh sb="185" eb="186">
      <t>オオ</t>
    </rPh>
    <rPh sb="187" eb="190">
      <t>スイドウカン</t>
    </rPh>
    <rPh sb="191" eb="193">
      <t>コウシン</t>
    </rPh>
    <rPh sb="194" eb="197">
      <t>ユウセンテキ</t>
    </rPh>
    <rPh sb="198" eb="199">
      <t>オコナ</t>
    </rPh>
    <rPh sb="203" eb="204">
      <t>サラ</t>
    </rPh>
    <rPh sb="206" eb="209">
      <t>ユウシュウリツ</t>
    </rPh>
    <rPh sb="209" eb="211">
      <t>コウジョウ</t>
    </rPh>
    <rPh sb="212" eb="213">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</si>
</sst>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1.83</c:v>
                </c:pt>
                <c:pt idx="1">
                  <c:v>1.59</c:v>
                </c:pt>
                <c:pt idx="2">
                  <c:v>2.2999999999999998</c:v>
                </c:pt>
                <c:pt idx="3">
                  <c:v>1.7</c:v>
                </c:pt>
                <c:pt idx="4">
                  <c:v>0.88</c:v>
                </c:pt>
              </c:numCache>
            </c:numRef>
          </c:val>
          <c:extLst xmlns:c16r2="http://schemas.microsoft.com/office/drawing/2015/06/chart">
            <c:ext xmlns:c16="http://schemas.microsoft.com/office/drawing/2014/chart" uri="{C3380CC4-5D6E-409C-BE32-E72D297353CC}">
              <c16:uniqueId val="{00000000-24A2-4598-B0B4-C20AF667CCBE}"/>
            </c:ext>
          </c:extLst>
        </c:ser>
        <c:dLbls>
          <c:showLegendKey val="0"/>
          <c:showVal val="0"/>
          <c:showCatName val="0"/>
          <c:showSerName val="0"/>
          <c:showPercent val="0"/>
          <c:showBubbleSize val="0"/>
        </c:dLbls>
        <c:gapWidth val="150"/>
        <c:axId val="199904640"/>
        <c:axId val="1999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24A2-4598-B0B4-C20AF667CCBE}"/>
            </c:ext>
          </c:extLst>
        </c:ser>
        <c:dLbls>
          <c:showLegendKey val="0"/>
          <c:showVal val="0"/>
          <c:showCatName val="0"/>
          <c:showSerName val="0"/>
          <c:showPercent val="0"/>
          <c:showBubbleSize val="0"/>
        </c:dLbls>
        <c:marker val="1"/>
        <c:smooth val="0"/>
        <c:axId val="199904640"/>
        <c:axId val="199919104"/>
      </c:lineChart>
      <c:dateAx>
        <c:axId val="199904640"/>
        <c:scaling>
          <c:orientation val="minMax"/>
        </c:scaling>
        <c:delete val="1"/>
        <c:axPos val="b"/>
        <c:numFmt formatCode="ge" sourceLinked="1"/>
        <c:majorTickMark val="none"/>
        <c:minorTickMark val="none"/>
        <c:tickLblPos val="none"/>
        <c:crossAx val="199919104"/>
        <c:crosses val="autoZero"/>
        <c:auto val="1"/>
        <c:lblOffset val="100"/>
        <c:baseTimeUnit val="years"/>
      </c:dateAx>
      <c:valAx>
        <c:axId val="1999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66.42</c:v>
                </c:pt>
                <c:pt idx="1">
                  <c:v>62.78</c:v>
                </c:pt>
                <c:pt idx="2">
                  <c:v>74.45</c:v>
                </c:pt>
                <c:pt idx="3">
                  <c:v>76.22</c:v>
                </c:pt>
                <c:pt idx="4">
                  <c:v>74.78</c:v>
                </c:pt>
              </c:numCache>
            </c:numRef>
          </c:val>
          <c:extLst xmlns:c16r2="http://schemas.microsoft.com/office/drawing/2015/06/chart">
            <c:ext xmlns:c16="http://schemas.microsoft.com/office/drawing/2014/chart" uri="{C3380CC4-5D6E-409C-BE32-E72D297353CC}">
              <c16:uniqueId val="{00000000-154C-44A8-B8BA-C4F9CAD3FC93}"/>
            </c:ext>
          </c:extLst>
        </c:ser>
        <c:dLbls>
          <c:showLegendKey val="0"/>
          <c:showVal val="0"/>
          <c:showCatName val="0"/>
          <c:showSerName val="0"/>
          <c:showPercent val="0"/>
          <c:showBubbleSize val="0"/>
        </c:dLbls>
        <c:gapWidth val="150"/>
        <c:axId val="207654272"/>
        <c:axId val="2076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154C-44A8-B8BA-C4F9CAD3FC93}"/>
            </c:ext>
          </c:extLst>
        </c:ser>
        <c:dLbls>
          <c:showLegendKey val="0"/>
          <c:showVal val="0"/>
          <c:showCatName val="0"/>
          <c:showSerName val="0"/>
          <c:showPercent val="0"/>
          <c:showBubbleSize val="0"/>
        </c:dLbls>
        <c:marker val="1"/>
        <c:smooth val="0"/>
        <c:axId val="207654272"/>
        <c:axId val="207660544"/>
      </c:lineChart>
      <c:dateAx>
        <c:axId val="207654272"/>
        <c:scaling>
          <c:orientation val="minMax"/>
        </c:scaling>
        <c:delete val="1"/>
        <c:axPos val="b"/>
        <c:numFmt formatCode="ge" sourceLinked="1"/>
        <c:majorTickMark val="none"/>
        <c:minorTickMark val="none"/>
        <c:tickLblPos val="none"/>
        <c:crossAx val="207660544"/>
        <c:crosses val="autoZero"/>
        <c:auto val="1"/>
        <c:lblOffset val="100"/>
        <c:baseTimeUnit val="years"/>
      </c:dateAx>
      <c:valAx>
        <c:axId val="207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82.92</c:v>
                </c:pt>
                <c:pt idx="1">
                  <c:v>84.89</c:v>
                </c:pt>
                <c:pt idx="2">
                  <c:v>88.24</c:v>
                </c:pt>
                <c:pt idx="3">
                  <c:v>86.17</c:v>
                </c:pt>
                <c:pt idx="4">
                  <c:v>87.19</c:v>
                </c:pt>
              </c:numCache>
            </c:numRef>
          </c:val>
          <c:extLst xmlns:c16r2="http://schemas.microsoft.com/office/drawing/2015/06/chart">
            <c:ext xmlns:c16="http://schemas.microsoft.com/office/drawing/2014/chart" uri="{C3380CC4-5D6E-409C-BE32-E72D297353CC}">
              <c16:uniqueId val="{00000000-884E-4DCD-961D-A8FFDD9344D4}"/>
            </c:ext>
          </c:extLst>
        </c:ser>
        <c:dLbls>
          <c:showLegendKey val="0"/>
          <c:showVal val="0"/>
          <c:showCatName val="0"/>
          <c:showSerName val="0"/>
          <c:showPercent val="0"/>
          <c:showBubbleSize val="0"/>
        </c:dLbls>
        <c:gapWidth val="150"/>
        <c:axId val="207712256"/>
        <c:axId val="2077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884E-4DCD-961D-A8FFDD9344D4}"/>
            </c:ext>
          </c:extLst>
        </c:ser>
        <c:dLbls>
          <c:showLegendKey val="0"/>
          <c:showVal val="0"/>
          <c:showCatName val="0"/>
          <c:showSerName val="0"/>
          <c:showPercent val="0"/>
          <c:showBubbleSize val="0"/>
        </c:dLbls>
        <c:marker val="1"/>
        <c:smooth val="0"/>
        <c:axId val="207712256"/>
        <c:axId val="207714176"/>
      </c:lineChart>
      <c:dateAx>
        <c:axId val="207712256"/>
        <c:scaling>
          <c:orientation val="minMax"/>
        </c:scaling>
        <c:delete val="1"/>
        <c:axPos val="b"/>
        <c:numFmt formatCode="ge" sourceLinked="1"/>
        <c:majorTickMark val="none"/>
        <c:minorTickMark val="none"/>
        <c:tickLblPos val="none"/>
        <c:crossAx val="207714176"/>
        <c:crosses val="autoZero"/>
        <c:auto val="1"/>
        <c:lblOffset val="100"/>
        <c:baseTimeUnit val="years"/>
      </c:dateAx>
      <c:valAx>
        <c:axId val="207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113.26</c:v>
                </c:pt>
                <c:pt idx="1">
                  <c:v>113.32</c:v>
                </c:pt>
                <c:pt idx="2">
                  <c:v>113.77</c:v>
                </c:pt>
                <c:pt idx="3">
                  <c:v>113.34</c:v>
                </c:pt>
                <c:pt idx="4">
                  <c:v>108.43</c:v>
                </c:pt>
              </c:numCache>
            </c:numRef>
          </c:val>
          <c:extLst xmlns:c16r2="http://schemas.microsoft.com/office/drawing/2015/06/chart">
            <c:ext xmlns:c16="http://schemas.microsoft.com/office/drawing/2014/chart" uri="{C3380CC4-5D6E-409C-BE32-E72D297353CC}">
              <c16:uniqueId val="{00000000-70A7-4960-8A6B-2E8E7B725C57}"/>
            </c:ext>
          </c:extLst>
        </c:ser>
        <c:dLbls>
          <c:showLegendKey val="0"/>
          <c:showVal val="0"/>
          <c:showCatName val="0"/>
          <c:showSerName val="0"/>
          <c:showPercent val="0"/>
          <c:showBubbleSize val="0"/>
        </c:dLbls>
        <c:gapWidth val="150"/>
        <c:axId val="199946240"/>
        <c:axId val="1999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70A7-4960-8A6B-2E8E7B725C57}"/>
            </c:ext>
          </c:extLst>
        </c:ser>
        <c:dLbls>
          <c:showLegendKey val="0"/>
          <c:showVal val="0"/>
          <c:showCatName val="0"/>
          <c:showSerName val="0"/>
          <c:showPercent val="0"/>
          <c:showBubbleSize val="0"/>
        </c:dLbls>
        <c:marker val="1"/>
        <c:smooth val="0"/>
        <c:axId val="199946240"/>
        <c:axId val="199948160"/>
      </c:lineChart>
      <c:dateAx>
        <c:axId val="199946240"/>
        <c:scaling>
          <c:orientation val="minMax"/>
        </c:scaling>
        <c:delete val="1"/>
        <c:axPos val="b"/>
        <c:numFmt formatCode="ge" sourceLinked="1"/>
        <c:majorTickMark val="none"/>
        <c:minorTickMark val="none"/>
        <c:tickLblPos val="none"/>
        <c:crossAx val="199948160"/>
        <c:crosses val="autoZero"/>
        <c:auto val="1"/>
        <c:lblOffset val="100"/>
        <c:baseTimeUnit val="years"/>
      </c:dateAx>
      <c:valAx>
        <c:axId val="19994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39.950000000000003</c:v>
                </c:pt>
                <c:pt idx="1">
                  <c:v>40.72</c:v>
                </c:pt>
                <c:pt idx="2">
                  <c:v>42.11</c:v>
                </c:pt>
                <c:pt idx="3">
                  <c:v>43.46</c:v>
                </c:pt>
                <c:pt idx="4">
                  <c:v>42.84</c:v>
                </c:pt>
              </c:numCache>
            </c:numRef>
          </c:val>
          <c:extLst xmlns:c16r2="http://schemas.microsoft.com/office/drawing/2015/06/chart">
            <c:ext xmlns:c16="http://schemas.microsoft.com/office/drawing/2014/chart" uri="{C3380CC4-5D6E-409C-BE32-E72D297353CC}">
              <c16:uniqueId val="{00000000-2212-4289-A967-D1E5DBABAEAF}"/>
            </c:ext>
          </c:extLst>
        </c:ser>
        <c:dLbls>
          <c:showLegendKey val="0"/>
          <c:showVal val="0"/>
          <c:showCatName val="0"/>
          <c:showSerName val="0"/>
          <c:showPercent val="0"/>
          <c:showBubbleSize val="0"/>
        </c:dLbls>
        <c:gapWidth val="150"/>
        <c:axId val="202408320"/>
        <c:axId val="2024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2212-4289-A967-D1E5DBABAEAF}"/>
            </c:ext>
          </c:extLst>
        </c:ser>
        <c:dLbls>
          <c:showLegendKey val="0"/>
          <c:showVal val="0"/>
          <c:showCatName val="0"/>
          <c:showSerName val="0"/>
          <c:showPercent val="0"/>
          <c:showBubbleSize val="0"/>
        </c:dLbls>
        <c:marker val="1"/>
        <c:smooth val="0"/>
        <c:axId val="202408320"/>
        <c:axId val="202410240"/>
      </c:lineChart>
      <c:dateAx>
        <c:axId val="202408320"/>
        <c:scaling>
          <c:orientation val="minMax"/>
        </c:scaling>
        <c:delete val="1"/>
        <c:axPos val="b"/>
        <c:numFmt formatCode="ge" sourceLinked="1"/>
        <c:majorTickMark val="none"/>
        <c:minorTickMark val="none"/>
        <c:tickLblPos val="none"/>
        <c:crossAx val="202410240"/>
        <c:crosses val="autoZero"/>
        <c:auto val="1"/>
        <c:lblOffset val="100"/>
        <c:baseTimeUnit val="years"/>
      </c:dateAx>
      <c:valAx>
        <c:axId val="2024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14.43</c:v>
                </c:pt>
                <c:pt idx="1">
                  <c:v>14.19</c:v>
                </c:pt>
                <c:pt idx="2">
                  <c:v>14.5</c:v>
                </c:pt>
                <c:pt idx="3">
                  <c:v>14.03</c:v>
                </c:pt>
                <c:pt idx="4">
                  <c:v>15.67</c:v>
                </c:pt>
              </c:numCache>
            </c:numRef>
          </c:val>
          <c:extLst xmlns:c16r2="http://schemas.microsoft.com/office/drawing/2015/06/chart">
            <c:ext xmlns:c16="http://schemas.microsoft.com/office/drawing/2014/chart" uri="{C3380CC4-5D6E-409C-BE32-E72D297353CC}">
              <c16:uniqueId val="{00000000-647D-4BB8-80E2-4BA216D7AA14}"/>
            </c:ext>
          </c:extLst>
        </c:ser>
        <c:dLbls>
          <c:showLegendKey val="0"/>
          <c:showVal val="0"/>
          <c:showCatName val="0"/>
          <c:showSerName val="0"/>
          <c:showPercent val="0"/>
          <c:showBubbleSize val="0"/>
        </c:dLbls>
        <c:gapWidth val="150"/>
        <c:axId val="207360768"/>
        <c:axId val="2073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647D-4BB8-80E2-4BA216D7AA14}"/>
            </c:ext>
          </c:extLst>
        </c:ser>
        <c:dLbls>
          <c:showLegendKey val="0"/>
          <c:showVal val="0"/>
          <c:showCatName val="0"/>
          <c:showSerName val="0"/>
          <c:showPercent val="0"/>
          <c:showBubbleSize val="0"/>
        </c:dLbls>
        <c:marker val="1"/>
        <c:smooth val="0"/>
        <c:axId val="207360768"/>
        <c:axId val="207362688"/>
      </c:lineChart>
      <c:dateAx>
        <c:axId val="207360768"/>
        <c:scaling>
          <c:orientation val="minMax"/>
        </c:scaling>
        <c:delete val="1"/>
        <c:axPos val="b"/>
        <c:numFmt formatCode="ge" sourceLinked="1"/>
        <c:majorTickMark val="none"/>
        <c:minorTickMark val="none"/>
        <c:tickLblPos val="none"/>
        <c:crossAx val="207362688"/>
        <c:crosses val="autoZero"/>
        <c:auto val="1"/>
        <c:lblOffset val="100"/>
        <c:baseTimeUnit val="years"/>
      </c:dateAx>
      <c:valAx>
        <c:axId val="2073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7A-43ED-9EE4-EC3AE74CF81A}"/>
            </c:ext>
          </c:extLst>
        </c:ser>
        <c:dLbls>
          <c:showLegendKey val="0"/>
          <c:showVal val="0"/>
          <c:showCatName val="0"/>
          <c:showSerName val="0"/>
          <c:showPercent val="0"/>
          <c:showBubbleSize val="0"/>
        </c:dLbls>
        <c:gapWidth val="150"/>
        <c:axId val="207402880"/>
        <c:axId val="2074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307A-43ED-9EE4-EC3AE74CF81A}"/>
            </c:ext>
          </c:extLst>
        </c:ser>
        <c:dLbls>
          <c:showLegendKey val="0"/>
          <c:showVal val="0"/>
          <c:showCatName val="0"/>
          <c:showSerName val="0"/>
          <c:showPercent val="0"/>
          <c:showBubbleSize val="0"/>
        </c:dLbls>
        <c:marker val="1"/>
        <c:smooth val="0"/>
        <c:axId val="207402880"/>
        <c:axId val="207405056"/>
      </c:lineChart>
      <c:dateAx>
        <c:axId val="207402880"/>
        <c:scaling>
          <c:orientation val="minMax"/>
        </c:scaling>
        <c:delete val="1"/>
        <c:axPos val="b"/>
        <c:numFmt formatCode="ge" sourceLinked="1"/>
        <c:majorTickMark val="none"/>
        <c:minorTickMark val="none"/>
        <c:tickLblPos val="none"/>
        <c:crossAx val="207405056"/>
        <c:crosses val="autoZero"/>
        <c:auto val="1"/>
        <c:lblOffset val="100"/>
        <c:baseTimeUnit val="years"/>
      </c:dateAx>
      <c:valAx>
        <c:axId val="20740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479.01</c:v>
                </c:pt>
                <c:pt idx="1">
                  <c:v>296.41000000000003</c:v>
                </c:pt>
                <c:pt idx="2">
                  <c:v>302.64999999999998</c:v>
                </c:pt>
                <c:pt idx="3">
                  <c:v>406.39</c:v>
                </c:pt>
                <c:pt idx="4">
                  <c:v>313.52</c:v>
                </c:pt>
              </c:numCache>
            </c:numRef>
          </c:val>
          <c:extLst xmlns:c16r2="http://schemas.microsoft.com/office/drawing/2015/06/chart">
            <c:ext xmlns:c16="http://schemas.microsoft.com/office/drawing/2014/chart" uri="{C3380CC4-5D6E-409C-BE32-E72D297353CC}">
              <c16:uniqueId val="{00000000-8D04-4BB8-8C58-BB70C4F51B01}"/>
            </c:ext>
          </c:extLst>
        </c:ser>
        <c:dLbls>
          <c:showLegendKey val="0"/>
          <c:showVal val="0"/>
          <c:showCatName val="0"/>
          <c:showSerName val="0"/>
          <c:showPercent val="0"/>
          <c:showBubbleSize val="0"/>
        </c:dLbls>
        <c:gapWidth val="150"/>
        <c:axId val="207505664"/>
        <c:axId val="2075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8D04-4BB8-8C58-BB70C4F51B01}"/>
            </c:ext>
          </c:extLst>
        </c:ser>
        <c:dLbls>
          <c:showLegendKey val="0"/>
          <c:showVal val="0"/>
          <c:showCatName val="0"/>
          <c:showSerName val="0"/>
          <c:showPercent val="0"/>
          <c:showBubbleSize val="0"/>
        </c:dLbls>
        <c:marker val="1"/>
        <c:smooth val="0"/>
        <c:axId val="207505664"/>
        <c:axId val="207520128"/>
      </c:lineChart>
      <c:dateAx>
        <c:axId val="207505664"/>
        <c:scaling>
          <c:orientation val="minMax"/>
        </c:scaling>
        <c:delete val="1"/>
        <c:axPos val="b"/>
        <c:numFmt formatCode="ge" sourceLinked="1"/>
        <c:majorTickMark val="none"/>
        <c:minorTickMark val="none"/>
        <c:tickLblPos val="none"/>
        <c:crossAx val="207520128"/>
        <c:crosses val="autoZero"/>
        <c:auto val="1"/>
        <c:lblOffset val="100"/>
        <c:baseTimeUnit val="years"/>
      </c:dateAx>
      <c:valAx>
        <c:axId val="20752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163.38999999999999</c:v>
                </c:pt>
                <c:pt idx="1">
                  <c:v>155.81</c:v>
                </c:pt>
                <c:pt idx="2">
                  <c:v>143.57</c:v>
                </c:pt>
                <c:pt idx="3">
                  <c:v>139.75</c:v>
                </c:pt>
                <c:pt idx="4">
                  <c:v>142.63</c:v>
                </c:pt>
              </c:numCache>
            </c:numRef>
          </c:val>
          <c:extLst xmlns:c16r2="http://schemas.microsoft.com/office/drawing/2015/06/chart">
            <c:ext xmlns:c16="http://schemas.microsoft.com/office/drawing/2014/chart" uri="{C3380CC4-5D6E-409C-BE32-E72D297353CC}">
              <c16:uniqueId val="{00000000-1BB1-4D2D-9363-674466BB9F32}"/>
            </c:ext>
          </c:extLst>
        </c:ser>
        <c:dLbls>
          <c:showLegendKey val="0"/>
          <c:showVal val="0"/>
          <c:showCatName val="0"/>
          <c:showSerName val="0"/>
          <c:showPercent val="0"/>
          <c:showBubbleSize val="0"/>
        </c:dLbls>
        <c:gapWidth val="150"/>
        <c:axId val="207546624"/>
        <c:axId val="2075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1BB1-4D2D-9363-674466BB9F32}"/>
            </c:ext>
          </c:extLst>
        </c:ser>
        <c:dLbls>
          <c:showLegendKey val="0"/>
          <c:showVal val="0"/>
          <c:showCatName val="0"/>
          <c:showSerName val="0"/>
          <c:showPercent val="0"/>
          <c:showBubbleSize val="0"/>
        </c:dLbls>
        <c:marker val="1"/>
        <c:smooth val="0"/>
        <c:axId val="207546624"/>
        <c:axId val="207548800"/>
      </c:lineChart>
      <c:dateAx>
        <c:axId val="207546624"/>
        <c:scaling>
          <c:orientation val="minMax"/>
        </c:scaling>
        <c:delete val="1"/>
        <c:axPos val="b"/>
        <c:numFmt formatCode="ge" sourceLinked="1"/>
        <c:majorTickMark val="none"/>
        <c:minorTickMark val="none"/>
        <c:tickLblPos val="none"/>
        <c:crossAx val="207548800"/>
        <c:crosses val="autoZero"/>
        <c:auto val="1"/>
        <c:lblOffset val="100"/>
        <c:baseTimeUnit val="years"/>
      </c:dateAx>
      <c:valAx>
        <c:axId val="20754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111.23</c:v>
                </c:pt>
                <c:pt idx="1">
                  <c:v>111.37</c:v>
                </c:pt>
                <c:pt idx="2">
                  <c:v>111.11</c:v>
                </c:pt>
                <c:pt idx="3">
                  <c:v>110.51</c:v>
                </c:pt>
                <c:pt idx="4">
                  <c:v>105.05</c:v>
                </c:pt>
              </c:numCache>
            </c:numRef>
          </c:val>
          <c:extLst xmlns:c16r2="http://schemas.microsoft.com/office/drawing/2015/06/chart">
            <c:ext xmlns:c16="http://schemas.microsoft.com/office/drawing/2014/chart" uri="{C3380CC4-5D6E-409C-BE32-E72D297353CC}">
              <c16:uniqueId val="{00000000-F28C-4068-83C2-B74F71AF96AA}"/>
            </c:ext>
          </c:extLst>
        </c:ser>
        <c:dLbls>
          <c:showLegendKey val="0"/>
          <c:showVal val="0"/>
          <c:showCatName val="0"/>
          <c:showSerName val="0"/>
          <c:showPercent val="0"/>
          <c:showBubbleSize val="0"/>
        </c:dLbls>
        <c:gapWidth val="150"/>
        <c:axId val="207579776"/>
        <c:axId val="207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F28C-4068-83C2-B74F71AF96AA}"/>
            </c:ext>
          </c:extLst>
        </c:ser>
        <c:dLbls>
          <c:showLegendKey val="0"/>
          <c:showVal val="0"/>
          <c:showCatName val="0"/>
          <c:showSerName val="0"/>
          <c:showPercent val="0"/>
          <c:showBubbleSize val="0"/>
        </c:dLbls>
        <c:marker val="1"/>
        <c:smooth val="0"/>
        <c:axId val="207579776"/>
        <c:axId val="207581952"/>
      </c:lineChart>
      <c:dateAx>
        <c:axId val="207579776"/>
        <c:scaling>
          <c:orientation val="minMax"/>
        </c:scaling>
        <c:delete val="1"/>
        <c:axPos val="b"/>
        <c:numFmt formatCode="ge" sourceLinked="1"/>
        <c:majorTickMark val="none"/>
        <c:minorTickMark val="none"/>
        <c:tickLblPos val="none"/>
        <c:crossAx val="207581952"/>
        <c:crosses val="autoZero"/>
        <c:auto val="1"/>
        <c:lblOffset val="100"/>
        <c:baseTimeUnit val="years"/>
      </c:dateAx>
      <c:valAx>
        <c:axId val="207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178.37</c:v>
                </c:pt>
                <c:pt idx="1">
                  <c:v>179.75</c:v>
                </c:pt>
                <c:pt idx="2">
                  <c:v>180.31</c:v>
                </c:pt>
                <c:pt idx="3">
                  <c:v>181.94</c:v>
                </c:pt>
                <c:pt idx="4">
                  <c:v>184</c:v>
                </c:pt>
              </c:numCache>
            </c:numRef>
          </c:val>
          <c:extLst xmlns:c16r2="http://schemas.microsoft.com/office/drawing/2015/06/chart">
            <c:ext xmlns:c16="http://schemas.microsoft.com/office/drawing/2014/chart" uri="{C3380CC4-5D6E-409C-BE32-E72D297353CC}">
              <c16:uniqueId val="{00000000-30AC-4042-8C4F-18026148FCB3}"/>
            </c:ext>
          </c:extLst>
        </c:ser>
        <c:dLbls>
          <c:showLegendKey val="0"/>
          <c:showVal val="0"/>
          <c:showCatName val="0"/>
          <c:showSerName val="0"/>
          <c:showPercent val="0"/>
          <c:showBubbleSize val="0"/>
        </c:dLbls>
        <c:gapWidth val="150"/>
        <c:axId val="207612928"/>
        <c:axId val="2076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30AC-4042-8C4F-18026148FCB3}"/>
            </c:ext>
          </c:extLst>
        </c:ser>
        <c:dLbls>
          <c:showLegendKey val="0"/>
          <c:showVal val="0"/>
          <c:showCatName val="0"/>
          <c:showSerName val="0"/>
          <c:showPercent val="0"/>
          <c:showBubbleSize val="0"/>
        </c:dLbls>
        <c:marker val="1"/>
        <c:smooth val="0"/>
        <c:axId val="207612928"/>
        <c:axId val="207619200"/>
      </c:lineChart>
      <c:dateAx>
        <c:axId val="207612928"/>
        <c:scaling>
          <c:orientation val="minMax"/>
        </c:scaling>
        <c:delete val="1"/>
        <c:axPos val="b"/>
        <c:numFmt formatCode="ge" sourceLinked="1"/>
        <c:majorTickMark val="none"/>
        <c:minorTickMark val="none"/>
        <c:tickLblPos val="none"/>
        <c:crossAx val="207619200"/>
        <c:crosses val="autoZero"/>
        <c:auto val="1"/>
        <c:lblOffset val="100"/>
        <c:baseTimeUnit val="years"/>
      </c:dateAx>
      <c:valAx>
        <c:axId val="207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寒河江市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41221</v>
      </c>
      <c r="AM8" s="70"/>
      <c r="AN8" s="70"/>
      <c r="AO8" s="70"/>
      <c r="AP8" s="70"/>
      <c r="AQ8" s="70"/>
      <c r="AR8" s="70"/>
      <c r="AS8" s="70"/>
      <c r="AT8" s="66">
        <f>データ!$S$6</f>
        <v>139.03</v>
      </c>
      <c r="AU8" s="67"/>
      <c r="AV8" s="67"/>
      <c r="AW8" s="67"/>
      <c r="AX8" s="67"/>
      <c r="AY8" s="67"/>
      <c r="AZ8" s="67"/>
      <c r="BA8" s="67"/>
      <c r="BB8" s="69">
        <f>データ!$T$6</f>
        <v>296.49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85.52</v>
      </c>
      <c r="J10" s="67"/>
      <c r="K10" s="67"/>
      <c r="L10" s="67"/>
      <c r="M10" s="67"/>
      <c r="N10" s="67"/>
      <c r="O10" s="68"/>
      <c r="P10" s="69">
        <f>データ!$P$6</f>
        <v>99.36</v>
      </c>
      <c r="Q10" s="69"/>
      <c r="R10" s="69"/>
      <c r="S10" s="69"/>
      <c r="T10" s="69"/>
      <c r="U10" s="69"/>
      <c r="V10" s="69"/>
      <c r="W10" s="70">
        <f>データ!$Q$6</f>
        <v>3682</v>
      </c>
      <c r="X10" s="70"/>
      <c r="Y10" s="70"/>
      <c r="Z10" s="70"/>
      <c r="AA10" s="70"/>
      <c r="AB10" s="70"/>
      <c r="AC10" s="70"/>
      <c r="AD10" s="2"/>
      <c r="AE10" s="2"/>
      <c r="AF10" s="2"/>
      <c r="AG10" s="2"/>
      <c r="AH10" s="4"/>
      <c r="AI10" s="4"/>
      <c r="AJ10" s="4"/>
      <c r="AK10" s="4"/>
      <c r="AL10" s="70">
        <f>データ!$U$6</f>
        <v>41097</v>
      </c>
      <c r="AM10" s="70"/>
      <c r="AN10" s="70"/>
      <c r="AO10" s="70"/>
      <c r="AP10" s="70"/>
      <c r="AQ10" s="70"/>
      <c r="AR10" s="70"/>
      <c r="AS10" s="70"/>
      <c r="AT10" s="66">
        <f>データ!$V$6</f>
        <v>131.27000000000001</v>
      </c>
      <c r="AU10" s="67"/>
      <c r="AV10" s="67"/>
      <c r="AW10" s="67"/>
      <c r="AX10" s="67"/>
      <c r="AY10" s="67"/>
      <c r="AZ10" s="67"/>
      <c r="BA10" s="67"/>
      <c r="BB10" s="69">
        <f>データ!$W$6</f>
        <v>313.07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OGQ/nvpuy+QQ+TQ5tsrWvcp88cONlL/efDRrdc2P4Xrqr8kZuqNeOMbXxAJ9wm7WGJ7HYH3uvN0eAvogEs5ZQ==" saltValue="ebffbc64bDHQKPYBdBTs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62065</v>
      </c>
      <c r="D6" s="34">
        <f t="shared" si="3"/>
        <v>46</v>
      </c>
      <c r="E6" s="34">
        <f t="shared" si="3"/>
        <v>1</v>
      </c>
      <c r="F6" s="34">
        <f t="shared" si="3"/>
        <v>0</v>
      </c>
      <c r="G6" s="34">
        <f t="shared" si="3"/>
        <v>1</v>
      </c>
      <c r="H6" s="34" t="str">
        <f t="shared" si="3"/>
        <v>山形県　寒河江市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85.52</v>
      </c>
      <c r="P6" s="35">
        <f t="shared" si="3"/>
        <v>99.36</v>
      </c>
      <c r="Q6" s="35">
        <f t="shared" si="3"/>
        <v>3682</v>
      </c>
      <c r="R6" s="35">
        <f t="shared" si="3"/>
        <v>41221</v>
      </c>
      <c r="S6" s="35">
        <f t="shared" si="3"/>
        <v>139.03</v>
      </c>
      <c r="T6" s="35">
        <f t="shared" si="3"/>
        <v>296.49</v>
      </c>
      <c r="U6" s="35">
        <f t="shared" si="3"/>
        <v>41097</v>
      </c>
      <c r="V6" s="35">
        <f t="shared" si="3"/>
        <v>131.27000000000001</v>
      </c>
      <c r="W6" s="35">
        <f t="shared" si="3"/>
        <v>313.07</v>
      </c>
      <c r="X6" s="36">
        <f>IF(X7="",NA(),X7)</f>
        <v>113.26</v>
      </c>
      <c r="Y6" s="36">
        <f t="shared" ref="Y6:AG6" si="4">IF(Y7="",NA(),Y7)</f>
        <v>113.32</v>
      </c>
      <c r="Z6" s="36">
        <f t="shared" si="4"/>
        <v>113.77</v>
      </c>
      <c r="AA6" s="36">
        <f t="shared" si="4"/>
        <v>113.34</v>
      </c>
      <c r="AB6" s="36">
        <f t="shared" si="4"/>
        <v>108.43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479.01</v>
      </c>
      <c r="AU6" s="36">
        <f t="shared" ref="AU6:BC6" si="6">IF(AU7="",NA(),AU7)</f>
        <v>296.41000000000003</v>
      </c>
      <c r="AV6" s="36">
        <f t="shared" si="6"/>
        <v>302.64999999999998</v>
      </c>
      <c r="AW6" s="36">
        <f t="shared" si="6"/>
        <v>406.39</v>
      </c>
      <c r="AX6" s="36">
        <f t="shared" si="6"/>
        <v>313.52</v>
      </c>
      <c r="AY6" s="36">
        <f t="shared" si="6"/>
        <v>382.09</v>
      </c>
      <c r="AZ6" s="36">
        <f t="shared" si="6"/>
        <v>371.31</v>
      </c>
      <c r="BA6" s="36">
        <f t="shared" si="6"/>
        <v>377.63</v>
      </c>
      <c r="BB6" s="36">
        <f t="shared" si="6"/>
        <v>357.34</v>
      </c>
      <c r="BC6" s="36">
        <f t="shared" si="6"/>
        <v>366.03</v>
      </c>
      <c r="BD6" s="35" t="str">
        <f>IF(BD7="","",IF(BD7="-","【-】","【"&amp;SUBSTITUTE(TEXT(BD7,"#,##0.00"),"-","△")&amp;"】"))</f>
        <v>【261.93】</v>
      </c>
      <c r="BE6" s="36">
        <f>IF(BE7="",NA(),BE7)</f>
        <v>163.38999999999999</v>
      </c>
      <c r="BF6" s="36">
        <f t="shared" ref="BF6:BN6" si="7">IF(BF7="",NA(),BF7)</f>
        <v>155.81</v>
      </c>
      <c r="BG6" s="36">
        <f t="shared" si="7"/>
        <v>143.57</v>
      </c>
      <c r="BH6" s="36">
        <f t="shared" si="7"/>
        <v>139.75</v>
      </c>
      <c r="BI6" s="36">
        <f t="shared" si="7"/>
        <v>142.63</v>
      </c>
      <c r="BJ6" s="36">
        <f t="shared" si="7"/>
        <v>385.06</v>
      </c>
      <c r="BK6" s="36">
        <f t="shared" si="7"/>
        <v>373.09</v>
      </c>
      <c r="BL6" s="36">
        <f t="shared" si="7"/>
        <v>364.71</v>
      </c>
      <c r="BM6" s="36">
        <f t="shared" si="7"/>
        <v>373.69</v>
      </c>
      <c r="BN6" s="36">
        <f t="shared" si="7"/>
        <v>370.12</v>
      </c>
      <c r="BO6" s="35" t="str">
        <f>IF(BO7="","",IF(BO7="-","【-】","【"&amp;SUBSTITUTE(TEXT(BO7,"#,##0.00"),"-","△")&amp;"】"))</f>
        <v>【270.46】</v>
      </c>
      <c r="BP6" s="36">
        <f>IF(BP7="",NA(),BP7)</f>
        <v>111.23</v>
      </c>
      <c r="BQ6" s="36">
        <f t="shared" ref="BQ6:BY6" si="8">IF(BQ7="",NA(),BQ7)</f>
        <v>111.37</v>
      </c>
      <c r="BR6" s="36">
        <f t="shared" si="8"/>
        <v>111.11</v>
      </c>
      <c r="BS6" s="36">
        <f t="shared" si="8"/>
        <v>110.51</v>
      </c>
      <c r="BT6" s="36">
        <f t="shared" si="8"/>
        <v>105.05</v>
      </c>
      <c r="BU6" s="36">
        <f t="shared" si="8"/>
        <v>99.07</v>
      </c>
      <c r="BV6" s="36">
        <f t="shared" si="8"/>
        <v>99.99</v>
      </c>
      <c r="BW6" s="36">
        <f t="shared" si="8"/>
        <v>100.65</v>
      </c>
      <c r="BX6" s="36">
        <f t="shared" si="8"/>
        <v>99.87</v>
      </c>
      <c r="BY6" s="36">
        <f t="shared" si="8"/>
        <v>100.42</v>
      </c>
      <c r="BZ6" s="35" t="str">
        <f>IF(BZ7="","",IF(BZ7="-","【-】","【"&amp;SUBSTITUTE(TEXT(BZ7,"#,##0.00"),"-","△")&amp;"】"))</f>
        <v>【103.91】</v>
      </c>
      <c r="CA6" s="36">
        <f>IF(CA7="",NA(),CA7)</f>
        <v>178.37</v>
      </c>
      <c r="CB6" s="36">
        <f t="shared" ref="CB6:CJ6" si="9">IF(CB7="",NA(),CB7)</f>
        <v>179.75</v>
      </c>
      <c r="CC6" s="36">
        <f t="shared" si="9"/>
        <v>180.31</v>
      </c>
      <c r="CD6" s="36">
        <f t="shared" si="9"/>
        <v>181.94</v>
      </c>
      <c r="CE6" s="36">
        <f t="shared" si="9"/>
        <v>184</v>
      </c>
      <c r="CF6" s="36">
        <f t="shared" si="9"/>
        <v>173.03</v>
      </c>
      <c r="CG6" s="36">
        <f t="shared" si="9"/>
        <v>171.15</v>
      </c>
      <c r="CH6" s="36">
        <f t="shared" si="9"/>
        <v>170.19</v>
      </c>
      <c r="CI6" s="36">
        <f t="shared" si="9"/>
        <v>171.81</v>
      </c>
      <c r="CJ6" s="36">
        <f t="shared" si="9"/>
        <v>171.67</v>
      </c>
      <c r="CK6" s="35" t="str">
        <f>IF(CK7="","",IF(CK7="-","【-】","【"&amp;SUBSTITUTE(TEXT(CK7,"#,##0.00"),"-","△")&amp;"】"))</f>
        <v>【167.11】</v>
      </c>
      <c r="CL6" s="36">
        <f>IF(CL7="",NA(),CL7)</f>
        <v>66.42</v>
      </c>
      <c r="CM6" s="36">
        <f t="shared" ref="CM6:CU6" si="10">IF(CM7="",NA(),CM7)</f>
        <v>62.78</v>
      </c>
      <c r="CN6" s="36">
        <f t="shared" si="10"/>
        <v>74.45</v>
      </c>
      <c r="CO6" s="36">
        <f t="shared" si="10"/>
        <v>76.22</v>
      </c>
      <c r="CP6" s="36">
        <f t="shared" si="10"/>
        <v>74.78</v>
      </c>
      <c r="CQ6" s="36">
        <f t="shared" si="10"/>
        <v>58.58</v>
      </c>
      <c r="CR6" s="36">
        <f t="shared" si="10"/>
        <v>58.53</v>
      </c>
      <c r="CS6" s="36">
        <f t="shared" si="10"/>
        <v>59.01</v>
      </c>
      <c r="CT6" s="36">
        <f t="shared" si="10"/>
        <v>60.03</v>
      </c>
      <c r="CU6" s="36">
        <f t="shared" si="10"/>
        <v>59.74</v>
      </c>
      <c r="CV6" s="35" t="str">
        <f>IF(CV7="","",IF(CV7="-","【-】","【"&amp;SUBSTITUTE(TEXT(CV7,"#,##0.00"),"-","△")&amp;"】"))</f>
        <v>【60.27】</v>
      </c>
      <c r="CW6" s="36">
        <f>IF(CW7="",NA(),CW7)</f>
        <v>82.92</v>
      </c>
      <c r="CX6" s="36">
        <f t="shared" ref="CX6:DF6" si="11">IF(CX7="",NA(),CX7)</f>
        <v>84.89</v>
      </c>
      <c r="CY6" s="36">
        <f t="shared" si="11"/>
        <v>88.24</v>
      </c>
      <c r="CZ6" s="36">
        <f t="shared" si="11"/>
        <v>86.17</v>
      </c>
      <c r="DA6" s="36">
        <f t="shared" si="11"/>
        <v>87.19</v>
      </c>
      <c r="DB6" s="36">
        <f t="shared" si="11"/>
        <v>85.23</v>
      </c>
      <c r="DC6" s="36">
        <f t="shared" si="11"/>
        <v>85.26</v>
      </c>
      <c r="DD6" s="36">
        <f t="shared" si="11"/>
        <v>85.37</v>
      </c>
      <c r="DE6" s="36">
        <f t="shared" si="11"/>
        <v>84.81</v>
      </c>
      <c r="DF6" s="36">
        <f t="shared" si="11"/>
        <v>84.8</v>
      </c>
      <c r="DG6" s="35" t="str">
        <f>IF(DG7="","",IF(DG7="-","【-】","【"&amp;SUBSTITUTE(TEXT(DG7,"#,##0.00"),"-","△")&amp;"】"))</f>
        <v>【89.92】</v>
      </c>
      <c r="DH6" s="36">
        <f>IF(DH7="",NA(),DH7)</f>
        <v>39.950000000000003</v>
      </c>
      <c r="DI6" s="36">
        <f t="shared" ref="DI6:DQ6" si="12">IF(DI7="",NA(),DI7)</f>
        <v>40.72</v>
      </c>
      <c r="DJ6" s="36">
        <f t="shared" si="12"/>
        <v>42.11</v>
      </c>
      <c r="DK6" s="36">
        <f t="shared" si="12"/>
        <v>43.46</v>
      </c>
      <c r="DL6" s="36">
        <f t="shared" si="12"/>
        <v>42.84</v>
      </c>
      <c r="DM6" s="36">
        <f t="shared" si="12"/>
        <v>44.31</v>
      </c>
      <c r="DN6" s="36">
        <f t="shared" si="12"/>
        <v>45.75</v>
      </c>
      <c r="DO6" s="36">
        <f t="shared" si="12"/>
        <v>46.9</v>
      </c>
      <c r="DP6" s="36">
        <f t="shared" si="12"/>
        <v>47.28</v>
      </c>
      <c r="DQ6" s="36">
        <f t="shared" si="12"/>
        <v>47.66</v>
      </c>
      <c r="DR6" s="35" t="str">
        <f>IF(DR7="","",IF(DR7="-","【-】","【"&amp;SUBSTITUTE(TEXT(DR7,"#,##0.00"),"-","△")&amp;"】"))</f>
        <v>【48.85】</v>
      </c>
      <c r="DS6" s="36">
        <f>IF(DS7="",NA(),DS7)</f>
        <v>14.43</v>
      </c>
      <c r="DT6" s="36">
        <f t="shared" ref="DT6:EB6" si="13">IF(DT7="",NA(),DT7)</f>
        <v>14.19</v>
      </c>
      <c r="DU6" s="36">
        <f t="shared" si="13"/>
        <v>14.5</v>
      </c>
      <c r="DV6" s="36">
        <f t="shared" si="13"/>
        <v>14.03</v>
      </c>
      <c r="DW6" s="36">
        <f t="shared" si="13"/>
        <v>15.67</v>
      </c>
      <c r="DX6" s="36">
        <f t="shared" si="13"/>
        <v>10.09</v>
      </c>
      <c r="DY6" s="36">
        <f t="shared" si="13"/>
        <v>10.54</v>
      </c>
      <c r="DZ6" s="36">
        <f t="shared" si="13"/>
        <v>12.03</v>
      </c>
      <c r="EA6" s="36">
        <f t="shared" si="13"/>
        <v>12.19</v>
      </c>
      <c r="EB6" s="36">
        <f t="shared" si="13"/>
        <v>15.1</v>
      </c>
      <c r="EC6" s="35" t="str">
        <f>IF(EC7="","",IF(EC7="-","【-】","【"&amp;SUBSTITUTE(TEXT(EC7,"#,##0.00"),"-","△")&amp;"】"))</f>
        <v>【17.80】</v>
      </c>
      <c r="ED6" s="36">
        <f>IF(ED7="",NA(),ED7)</f>
        <v>1.83</v>
      </c>
      <c r="EE6" s="36">
        <f t="shared" ref="EE6:EM6" si="14">IF(EE7="",NA(),EE7)</f>
        <v>1.59</v>
      </c>
      <c r="EF6" s="36">
        <f t="shared" si="14"/>
        <v>2.2999999999999998</v>
      </c>
      <c r="EG6" s="36">
        <f t="shared" si="14"/>
        <v>1.7</v>
      </c>
      <c r="EH6" s="36">
        <f t="shared" si="14"/>
        <v>0.88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62065</v>
      </c>
      <c r="D7" s="38">
        <v>46</v>
      </c>
      <c r="E7" s="38">
        <v>1</v>
      </c>
      <c r="F7" s="38">
        <v>0</v>
      </c>
      <c r="G7" s="38">
        <v>1</v>
      </c>
      <c r="H7" s="38" t="s">
        <v>93</v>
      </c>
      <c r="I7" s="38" t="s">
        <v>94</v>
      </c>
      <c r="J7" s="38" t="s">
        <v>95</v>
      </c>
      <c r="K7" s="38" t="s">
        <v>96</v>
      </c>
      <c r="L7" s="38" t="s">
        <v>97</v>
      </c>
      <c r="M7" s="38" t="s">
        <v>98</v>
      </c>
      <c r="N7" s="39" t="s">
        <v>99</v>
      </c>
      <c r="O7" s="39">
        <v>85.52</v>
      </c>
      <c r="P7" s="39">
        <v>99.36</v>
      </c>
      <c r="Q7" s="39">
        <v>3682</v>
      </c>
      <c r="R7" s="39">
        <v>41221</v>
      </c>
      <c r="S7" s="39">
        <v>139.03</v>
      </c>
      <c r="T7" s="39">
        <v>296.49</v>
      </c>
      <c r="U7" s="39">
        <v>41097</v>
      </c>
      <c r="V7" s="39">
        <v>131.27000000000001</v>
      </c>
      <c r="W7" s="39">
        <v>313.07</v>
      </c>
      <c r="X7" s="39">
        <v>113.26</v>
      </c>
      <c r="Y7" s="39">
        <v>113.32</v>
      </c>
      <c r="Z7" s="39">
        <v>113.77</v>
      </c>
      <c r="AA7" s="39">
        <v>113.34</v>
      </c>
      <c r="AB7" s="39">
        <v>108.43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479.01</v>
      </c>
      <c r="AU7" s="39">
        <v>296.41000000000003</v>
      </c>
      <c r="AV7" s="39">
        <v>302.64999999999998</v>
      </c>
      <c r="AW7" s="39">
        <v>406.39</v>
      </c>
      <c r="AX7" s="39">
        <v>313.52</v>
      </c>
      <c r="AY7" s="39">
        <v>382.09</v>
      </c>
      <c r="AZ7" s="39">
        <v>371.31</v>
      </c>
      <c r="BA7" s="39">
        <v>377.63</v>
      </c>
      <c r="BB7" s="39">
        <v>357.34</v>
      </c>
      <c r="BC7" s="39">
        <v>366.03</v>
      </c>
      <c r="BD7" s="39">
        <v>261.93</v>
      </c>
      <c r="BE7" s="39">
        <v>163.38999999999999</v>
      </c>
      <c r="BF7" s="39">
        <v>155.81</v>
      </c>
      <c r="BG7" s="39">
        <v>143.57</v>
      </c>
      <c r="BH7" s="39">
        <v>139.75</v>
      </c>
      <c r="BI7" s="39">
        <v>142.63</v>
      </c>
      <c r="BJ7" s="39">
        <v>385.06</v>
      </c>
      <c r="BK7" s="39">
        <v>373.09</v>
      </c>
      <c r="BL7" s="39">
        <v>364.71</v>
      </c>
      <c r="BM7" s="39">
        <v>373.69</v>
      </c>
      <c r="BN7" s="39">
        <v>370.12</v>
      </c>
      <c r="BO7" s="39">
        <v>270.45999999999998</v>
      </c>
      <c r="BP7" s="39">
        <v>111.23</v>
      </c>
      <c r="BQ7" s="39">
        <v>111.37</v>
      </c>
      <c r="BR7" s="39">
        <v>111.11</v>
      </c>
      <c r="BS7" s="39">
        <v>110.51</v>
      </c>
      <c r="BT7" s="39">
        <v>105.05</v>
      </c>
      <c r="BU7" s="39">
        <v>99.07</v>
      </c>
      <c r="BV7" s="39">
        <v>99.99</v>
      </c>
      <c r="BW7" s="39">
        <v>100.65</v>
      </c>
      <c r="BX7" s="39">
        <v>99.87</v>
      </c>
      <c r="BY7" s="39">
        <v>100.42</v>
      </c>
      <c r="BZ7" s="39">
        <v>103.91</v>
      </c>
      <c r="CA7" s="39">
        <v>178.37</v>
      </c>
      <c r="CB7" s="39">
        <v>179.75</v>
      </c>
      <c r="CC7" s="39">
        <v>180.31</v>
      </c>
      <c r="CD7" s="39">
        <v>181.94</v>
      </c>
      <c r="CE7" s="39">
        <v>184</v>
      </c>
      <c r="CF7" s="39">
        <v>173.03</v>
      </c>
      <c r="CG7" s="39">
        <v>171.15</v>
      </c>
      <c r="CH7" s="39">
        <v>170.19</v>
      </c>
      <c r="CI7" s="39">
        <v>171.81</v>
      </c>
      <c r="CJ7" s="39">
        <v>171.67</v>
      </c>
      <c r="CK7" s="39">
        <v>167.11</v>
      </c>
      <c r="CL7" s="39">
        <v>66.42</v>
      </c>
      <c r="CM7" s="39">
        <v>62.78</v>
      </c>
      <c r="CN7" s="39">
        <v>74.45</v>
      </c>
      <c r="CO7" s="39">
        <v>76.22</v>
      </c>
      <c r="CP7" s="39">
        <v>74.78</v>
      </c>
      <c r="CQ7" s="39">
        <v>58.58</v>
      </c>
      <c r="CR7" s="39">
        <v>58.53</v>
      </c>
      <c r="CS7" s="39">
        <v>59.01</v>
      </c>
      <c r="CT7" s="39">
        <v>60.03</v>
      </c>
      <c r="CU7" s="39">
        <v>59.74</v>
      </c>
      <c r="CV7" s="39">
        <v>60.27</v>
      </c>
      <c r="CW7" s="39">
        <v>82.92</v>
      </c>
      <c r="CX7" s="39">
        <v>84.89</v>
      </c>
      <c r="CY7" s="39">
        <v>88.24</v>
      </c>
      <c r="CZ7" s="39">
        <v>86.17</v>
      </c>
      <c r="DA7" s="39">
        <v>87.19</v>
      </c>
      <c r="DB7" s="39">
        <v>85.23</v>
      </c>
      <c r="DC7" s="39">
        <v>85.26</v>
      </c>
      <c r="DD7" s="39">
        <v>85.37</v>
      </c>
      <c r="DE7" s="39">
        <v>84.81</v>
      </c>
      <c r="DF7" s="39">
        <v>84.8</v>
      </c>
      <c r="DG7" s="39">
        <v>89.92</v>
      </c>
      <c r="DH7" s="39">
        <v>39.950000000000003</v>
      </c>
      <c r="DI7" s="39">
        <v>40.72</v>
      </c>
      <c r="DJ7" s="39">
        <v>42.11</v>
      </c>
      <c r="DK7" s="39">
        <v>43.46</v>
      </c>
      <c r="DL7" s="39">
        <v>42.84</v>
      </c>
      <c r="DM7" s="39">
        <v>44.31</v>
      </c>
      <c r="DN7" s="39">
        <v>45.75</v>
      </c>
      <c r="DO7" s="39">
        <v>46.9</v>
      </c>
      <c r="DP7" s="39">
        <v>47.28</v>
      </c>
      <c r="DQ7" s="39">
        <v>47.66</v>
      </c>
      <c r="DR7" s="39">
        <v>48.85</v>
      </c>
      <c r="DS7" s="39">
        <v>14.43</v>
      </c>
      <c r="DT7" s="39">
        <v>14.19</v>
      </c>
      <c r="DU7" s="39">
        <v>14.5</v>
      </c>
      <c r="DV7" s="39">
        <v>14.03</v>
      </c>
      <c r="DW7" s="39">
        <v>15.67</v>
      </c>
      <c r="DX7" s="39">
        <v>10.09</v>
      </c>
      <c r="DY7" s="39">
        <v>10.54</v>
      </c>
      <c r="DZ7" s="39">
        <v>12.03</v>
      </c>
      <c r="EA7" s="39">
        <v>12.19</v>
      </c>
      <c r="EB7" s="39">
        <v>15.1</v>
      </c>
      <c r="EC7" s="39">
        <v>17.8</v>
      </c>
      <c r="ED7" s="39">
        <v>1.83</v>
      </c>
      <c r="EE7" s="39">
        <v>1.59</v>
      </c>
      <c r="EF7" s="39">
        <v>2.2999999999999998</v>
      </c>
      <c r="EG7" s="39">
        <v>1.7</v>
      </c>
      <c r="EH7" s="39">
        <v>0.88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2020-01-29T06:44:07Z</cp:lastPrinted>
  <dcterms:created xsi:type="dcterms:W3CDTF">2019-12-05T04:09:56Z</dcterms:created>
  <dcterms:modified xsi:type="dcterms:W3CDTF">2020-01-29T06:44:10Z</dcterms:modified>
  <cp:category/>
</cp:coreProperties>
</file>