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WhmnIkYwKzSVFuFzxIUx5euSq07VBlHB8gpoxK33Mx1YaumlH1m53p1yFWtWpuYbkt9/xur0MUz2x6FF+/xmFA==" workbookSaltValue="vQr0A5hTfYeT+VIdsE41WQ==" workbookSpinCount="100000" lockStructure="1"/>
  <bookViews>
    <workbookView xWindow="-15" yWindow="0" windowWidth="18990" windowHeight="58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<sst xmlns="http://schemas.openxmlformats.org/spreadsheetml/2006/main" count="220" uniqueCount="108">
  <si>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</si>
  <si>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</si>
  <si>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</si>
  <si>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</si>
  <si>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</si>
  <si>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</si>
  <si>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</si>
  <si>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</si>
  <si>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</si>
  <si>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</si>
  <si>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</si>
  <si>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</si>
  <si>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</si>
  <si>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</si>
  <si>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</si>
  <si>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</si>
  <si>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</si>
  <si>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</si>
  <si>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</si>
  <si>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</si>
  <si>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</si>
  <si>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</si>
  <si>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</si>
  <si>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</si>
  <si>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</si>
  <si>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</si>
  <si>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</si>
  <si>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</si>
  <si>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</si>
  <si>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</si>
  <si>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</si>
  <si>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</si>
  <si>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</si>
  <si>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</si>
  <si>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</si>
  <si>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</si>
  <si>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</si>
  <si>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</si>
  <si>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</si>
  <si>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</si>
  <si>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</si>
  <si>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</si>
  <si>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</si>
  <si>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</si>
  <si>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</si>
  <si>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</si>
  <si>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</si>
  <si>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</si>
  <si>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</si>
  <si>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</si>
  <si>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</si>
  <si>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</si>
  <si>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</si>
  <si>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</si>
  <si>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</si>
  <si>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</si>
  <si>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</si>
  <si>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</si>
  <si>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</si>
  <si>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</si>
  <si>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</si>
  <si>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</si>
  <si>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</si>
  <si>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</si>
  <si>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</si>
  <si>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</si>
  <si>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</si>
  <si>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</si>
  <si>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</si>
  <si>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</si>
  <si>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</si>
  <si>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</si>
  <si>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</si>
  <si>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</si>
  <si>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</si>
  <si>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</si>
  <si>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</si>
  <si>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</si>
  <si>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</si>
  <si>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</si>
  <si>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</si>
  <si>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</si>
  <si>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</si>
  <si>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</si>
  <si>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</si>
  <si>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</si>
  <si>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</si>
  <si>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</si>
  <si>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</si>
  <si>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</si>
  <si>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</si>
  <si>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</si>
  <si>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</si>
  <si>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真室川町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</si>
  <si>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</si>
  <si>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</si>
  <si>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</si>
  <si>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</si>
  <si>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</si>
  <si>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</si>
  <si>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</si>
  <si>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</si>
  <si>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</si>
  <si>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</si>
  <si>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</si>
  <si>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・有形固定資産減価償却率、管路経年化率が年々増加しているが、昭和50年代後半の拡張工事により取得した資産が順次耐用年数を迎え、今後も増加していくことが見込まれる。
・老朽管の更新について、国庫補助事業等を活用し管路の更新を進めているが、基幹管路のみが補助対象となっており、管路の更新財源の確保が難しい状況にある。過去の拡張工事等による減価償却費の割合が大きいため、内部留保資金を活用しながら計画的に更新を行っていく必要がある。
</t>
    <rPh sb="13" eb="15">
      <t>カンロ</t>
    </rPh>
    <rPh sb="15" eb="18">
      <t>ケイネンカ</t>
    </rPh>
    <rPh sb="18" eb="19">
      <t>リツ</t>
    </rPh>
    <rPh sb="20" eb="22">
      <t>ネンネン</t>
    </rPh>
    <rPh sb="22" eb="24">
      <t>ゾウカ</t>
    </rPh>
    <rPh sb="30" eb="32">
      <t>ショウワ</t>
    </rPh>
    <rPh sb="34" eb="38">
      <t>ネンダイコウハン</t>
    </rPh>
    <rPh sb="39" eb="41">
      <t>カクチョウ</t>
    </rPh>
    <rPh sb="41" eb="43">
      <t>コウジ</t>
    </rPh>
    <rPh sb="46" eb="48">
      <t>シュトク</t>
    </rPh>
    <rPh sb="50" eb="52">
      <t>シサン</t>
    </rPh>
    <rPh sb="63" eb="65">
      <t>コンゴ</t>
    </rPh>
    <rPh sb="66" eb="68">
      <t>ゾウカ</t>
    </rPh>
    <rPh sb="75" eb="77">
      <t>ミコ</t>
    </rPh>
    <rPh sb="156" eb="158">
      <t>カコ</t>
    </rPh>
    <rPh sb="159" eb="161">
      <t>カクチョウ</t>
    </rPh>
    <rPh sb="161" eb="163">
      <t>コウジ</t>
    </rPh>
    <rPh sb="163" eb="164">
      <t>ナド</t>
    </rPh>
    <rPh sb="186" eb="188">
      <t>シキン</t>
    </rPh>
    <rPh sb="189" eb="191">
      <t>カツヨウ</t>
    </rPh>
    <phoneticPr fontId="4"/>
  </si>
  <si>
    <t xml:space="preserve">・当町の地理的な特徴から、人口密度が低く山間部に集落が点在しているため、管路延長も長く、複数の自己水源により給水している。今後は給水人口の減少に伴う水需要の減少を勘案し、施設の統廃合やスペックダウン、近隣市町村との広域連携等により、経営の効率化を図っていく必要がある。
</t>
    <rPh sb="1" eb="3">
      <t>トウチョウ</t>
    </rPh>
    <rPh sb="4" eb="7">
      <t>チリテキ</t>
    </rPh>
    <rPh sb="8" eb="10">
      <t>トクチョウ</t>
    </rPh>
    <rPh sb="20" eb="23">
      <t>サンカンブ</t>
    </rPh>
    <rPh sb="24" eb="26">
      <t>シュウラク</t>
    </rPh>
    <rPh sb="27" eb="29">
      <t>テンザイ</t>
    </rPh>
    <rPh sb="36" eb="38">
      <t>カンロ</t>
    </rPh>
    <rPh sb="38" eb="40">
      <t>エンチョウ</t>
    </rPh>
    <rPh sb="41" eb="42">
      <t>ナガ</t>
    </rPh>
    <rPh sb="44" eb="46">
      <t>フクスウ</t>
    </rPh>
    <rPh sb="47" eb="49">
      <t>ジコ</t>
    </rPh>
    <rPh sb="49" eb="51">
      <t>スイゲン</t>
    </rPh>
    <rPh sb="54" eb="56">
      <t>キュウスイ</t>
    </rPh>
    <rPh sb="61" eb="63">
      <t>コンゴ</t>
    </rPh>
    <rPh sb="64" eb="66">
      <t>キュウスイ</t>
    </rPh>
    <rPh sb="66" eb="68">
      <t>ジンコウ</t>
    </rPh>
    <rPh sb="69" eb="71">
      <t>ゲンショウ</t>
    </rPh>
    <rPh sb="72" eb="73">
      <t>トモナ</t>
    </rPh>
    <rPh sb="74" eb="75">
      <t>ミズ</t>
    </rPh>
    <rPh sb="75" eb="77">
      <t>ジュヨウ</t>
    </rPh>
    <rPh sb="78" eb="80">
      <t>ゲンショウ</t>
    </rPh>
    <rPh sb="81" eb="83">
      <t>カンアン</t>
    </rPh>
    <rPh sb="85" eb="87">
      <t>シセツ</t>
    </rPh>
    <rPh sb="88" eb="91">
      <t>トウハイゴウ</t>
    </rPh>
    <rPh sb="100" eb="102">
      <t>キンリン</t>
    </rPh>
    <rPh sb="102" eb="105">
      <t>シチョウソン</t>
    </rPh>
    <rPh sb="107" eb="109">
      <t>コウイキ</t>
    </rPh>
    <rPh sb="109" eb="111">
      <t>レンケイ</t>
    </rPh>
    <rPh sb="111" eb="112">
      <t>ナド</t>
    </rPh>
    <rPh sb="116" eb="118">
      <t>ケイエイ</t>
    </rPh>
    <rPh sb="119" eb="122">
      <t>コウリツカ</t>
    </rPh>
    <rPh sb="123" eb="124">
      <t>ハカ</t>
    </rPh>
    <rPh sb="128" eb="130">
      <t>ヒツヨウ</t>
    </rPh>
    <phoneticPr fontId="4"/>
  </si>
  <si>
    <t>・経常収支比率は100％を超えているが、料金回収率は低く、基準内の繰入れではあるものの、一般会計からの繰入れにより収支を保っている状況にある。
・他課所管の庁舎建築事業の一部として水道管理棟を解体したことから、その固定資産の除却損を特別損失に計上したことにより累積欠損金比率が増加した。
・企業債残高対給水収益比率については、ピークを越え減少傾向にあるが、過去の拡張工事や簡易水道との統合整備工事等に充てた企業債の残高が大きいため、他類似団体よりも高い水準にある。
・H30年度は給水管の漏水が多く、有収率が昨年度よりも減少した。漏水修繕や老朽化した施設の修繕、豪雨災害に伴う修繕等により営業費用が増加し、給水原価が増加。それに伴い料金回収率も減少した。
・施設利用率について、水道事業全体では6割を超えているが、3割程度の給水エリアもあるため、今後の給水人口の減少等も勘案しながら施設の統廃合などにより効率化を検討していく必要がある。</t>
    <rPh sb="29" eb="31">
      <t>キジュン</t>
    </rPh>
    <rPh sb="31" eb="32">
      <t>ナイ</t>
    </rPh>
    <rPh sb="33" eb="35">
      <t>クリイ</t>
    </rPh>
    <rPh sb="73" eb="74">
      <t>ホカ</t>
    </rPh>
    <rPh sb="74" eb="75">
      <t>カ</t>
    </rPh>
    <rPh sb="75" eb="77">
      <t>ショカン</t>
    </rPh>
    <rPh sb="78" eb="80">
      <t>チョウシャ</t>
    </rPh>
    <rPh sb="80" eb="82">
      <t>ケンチク</t>
    </rPh>
    <rPh sb="82" eb="84">
      <t>ジギョウ</t>
    </rPh>
    <rPh sb="85" eb="87">
      <t>イチブ</t>
    </rPh>
    <rPh sb="90" eb="92">
      <t>スイドウ</t>
    </rPh>
    <rPh sb="92" eb="94">
      <t>カンリ</t>
    </rPh>
    <rPh sb="94" eb="95">
      <t>トウ</t>
    </rPh>
    <rPh sb="96" eb="98">
      <t>カイタイ</t>
    </rPh>
    <rPh sb="107" eb="109">
      <t>コテイ</t>
    </rPh>
    <rPh sb="109" eb="111">
      <t>シサン</t>
    </rPh>
    <rPh sb="112" eb="114">
      <t>ジョキャク</t>
    </rPh>
    <rPh sb="114" eb="115">
      <t>ソン</t>
    </rPh>
    <rPh sb="116" eb="118">
      <t>トクベツ</t>
    </rPh>
    <rPh sb="118" eb="120">
      <t>ソンシツ</t>
    </rPh>
    <rPh sb="121" eb="123">
      <t>ケイジョウ</t>
    </rPh>
    <rPh sb="167" eb="168">
      <t>コ</t>
    </rPh>
    <rPh sb="169" eb="171">
      <t>ゲンショウ</t>
    </rPh>
    <rPh sb="171" eb="173">
      <t>ケイコウ</t>
    </rPh>
    <rPh sb="186" eb="188">
      <t>カンイ</t>
    </rPh>
    <rPh sb="188" eb="190">
      <t>スイドウ</t>
    </rPh>
    <rPh sb="192" eb="194">
      <t>トウゴウ</t>
    </rPh>
    <rPh sb="194" eb="196">
      <t>セイビ</t>
    </rPh>
    <rPh sb="196" eb="198">
      <t>コウジ</t>
    </rPh>
    <rPh sb="216" eb="217">
      <t>ホカ</t>
    </rPh>
    <rPh sb="217" eb="219">
      <t>ルイジ</t>
    </rPh>
    <rPh sb="219" eb="221">
      <t>ダンタイ</t>
    </rPh>
    <rPh sb="224" eb="225">
      <t>タカ</t>
    </rPh>
    <rPh sb="226" eb="228">
      <t>スイジュン</t>
    </rPh>
    <rPh sb="237" eb="239">
      <t>ネンド</t>
    </rPh>
    <rPh sb="240" eb="243">
      <t>キュウスイカン</t>
    </rPh>
    <rPh sb="244" eb="246">
      <t>ロウスイ</t>
    </rPh>
    <rPh sb="247" eb="248">
      <t>オオ</t>
    </rPh>
    <rPh sb="250" eb="252">
      <t>ユウシュウ</t>
    </rPh>
    <rPh sb="252" eb="253">
      <t>リツ</t>
    </rPh>
    <rPh sb="254" eb="257">
      <t>サクネンド</t>
    </rPh>
    <rPh sb="260" eb="262">
      <t>ゲンショウ</t>
    </rPh>
    <rPh sb="265" eb="267">
      <t>ロウスイ</t>
    </rPh>
    <rPh sb="267" eb="269">
      <t>シュウゼン</t>
    </rPh>
    <rPh sb="281" eb="283">
      <t>ゴウウ</t>
    </rPh>
    <rPh sb="283" eb="285">
      <t>サイガイ</t>
    </rPh>
    <rPh sb="286" eb="287">
      <t>トモナ</t>
    </rPh>
    <rPh sb="288" eb="290">
      <t>シュウゼン</t>
    </rPh>
    <rPh sb="290" eb="291">
      <t>ナド</t>
    </rPh>
    <rPh sb="294" eb="296">
      <t>エイギョウ</t>
    </rPh>
    <rPh sb="296" eb="298">
      <t>ヒヨウ</t>
    </rPh>
    <rPh sb="299" eb="301">
      <t>ゾウカ</t>
    </rPh>
    <rPh sb="303" eb="305">
      <t>キュウスイ</t>
    </rPh>
    <rPh sb="305" eb="307">
      <t>ゲンカ</t>
    </rPh>
    <rPh sb="308" eb="310">
      <t>ゾウカ</t>
    </rPh>
    <rPh sb="314" eb="315">
      <t>トモナ</t>
    </rPh>
    <rPh sb="316" eb="318">
      <t>リョウキン</t>
    </rPh>
    <rPh sb="318" eb="320">
      <t>カイシュウ</t>
    </rPh>
    <rPh sb="320" eb="321">
      <t>リツ</t>
    </rPh>
    <rPh sb="322" eb="324">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</si>
</sst>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2.6</c:v>
                </c:pt>
                <c:pt idx="1">
                  <c:v>0.44</c:v>
                </c:pt>
                <c:pt idx="2">
                  <c:v>0.08</c:v>
                </c:pt>
                <c:pt idx="3">
                  <c:v>0.53</c:v>
                </c:pt>
                <c:pt idx="4">
                  <c:v>0.76</c:v>
                </c:pt>
              </c:numCache>
            </c:numRef>
          </c:val>
          <c:extLst xmlns:c16r2="http://schemas.microsoft.com/office/drawing/2015/06/chart">
            <c:ext xmlns:c16="http://schemas.microsoft.com/office/drawing/2014/chart" uri="{C3380CC4-5D6E-409C-BE32-E72D297353CC}">
              <c16:uniqueId val="{00000000-5EA2-4A8F-BA07-690AA38AD736}"/>
            </c:ext>
          </c:extLst>
        </c:ser>
        <c:dLbls>
          <c:showLegendKey val="0"/>
          <c:showVal val="0"/>
          <c:showCatName val="0"/>
          <c:showSerName val="0"/>
          <c:showPercent val="0"/>
          <c:showBubbleSize val="0"/>
        </c:dLbls>
        <c:gapWidth val="150"/>
        <c:axId val="201340800"/>
        <c:axId val="20135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xmlns:c16r2="http://schemas.microsoft.com/office/drawing/2015/06/chart">
            <c:ext xmlns:c16="http://schemas.microsoft.com/office/drawing/2014/chart" uri="{C3380CC4-5D6E-409C-BE32-E72D297353CC}">
              <c16:uniqueId val="{00000001-5EA2-4A8F-BA07-690AA38AD736}"/>
            </c:ext>
          </c:extLst>
        </c:ser>
        <c:dLbls>
          <c:showLegendKey val="0"/>
          <c:showVal val="0"/>
          <c:showCatName val="0"/>
          <c:showSerName val="0"/>
          <c:showPercent val="0"/>
          <c:showBubbleSize val="0"/>
        </c:dLbls>
        <c:marker val="1"/>
        <c:smooth val="0"/>
        <c:axId val="201340800"/>
        <c:axId val="201355264"/>
      </c:lineChart>
      <c:dateAx>
        <c:axId val="201340800"/>
        <c:scaling>
          <c:orientation val="minMax"/>
        </c:scaling>
        <c:delete val="1"/>
        <c:axPos val="b"/>
        <c:numFmt formatCode="ge" sourceLinked="1"/>
        <c:majorTickMark val="none"/>
        <c:minorTickMark val="none"/>
        <c:tickLblPos val="none"/>
        <c:crossAx val="201355264"/>
        <c:crosses val="autoZero"/>
        <c:auto val="1"/>
        <c:lblOffset val="100"/>
        <c:baseTimeUnit val="years"/>
      </c:dateAx>
      <c:valAx>
        <c:axId val="20135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34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38.01</c:v>
                </c:pt>
                <c:pt idx="1">
                  <c:v>36.31</c:v>
                </c:pt>
                <c:pt idx="2">
                  <c:v>58.32</c:v>
                </c:pt>
                <c:pt idx="3">
                  <c:v>61.19</c:v>
                </c:pt>
                <c:pt idx="4">
                  <c:v>63.02</c:v>
                </c:pt>
              </c:numCache>
            </c:numRef>
          </c:val>
          <c:extLst xmlns:c16r2="http://schemas.microsoft.com/office/drawing/2015/06/chart">
            <c:ext xmlns:c16="http://schemas.microsoft.com/office/drawing/2014/chart" uri="{C3380CC4-5D6E-409C-BE32-E72D297353CC}">
              <c16:uniqueId val="{00000000-1DAF-4A15-A193-37308526384E}"/>
            </c:ext>
          </c:extLst>
        </c:ser>
        <c:dLbls>
          <c:showLegendKey val="0"/>
          <c:showVal val="0"/>
          <c:showCatName val="0"/>
          <c:showSerName val="0"/>
          <c:showPercent val="0"/>
          <c:showBubbleSize val="0"/>
        </c:dLbls>
        <c:gapWidth val="150"/>
        <c:axId val="201574272"/>
        <c:axId val="20158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xmlns:c16r2="http://schemas.microsoft.com/office/drawing/2015/06/chart">
            <c:ext xmlns:c16="http://schemas.microsoft.com/office/drawing/2014/chart" uri="{C3380CC4-5D6E-409C-BE32-E72D297353CC}">
              <c16:uniqueId val="{00000001-1DAF-4A15-A193-37308526384E}"/>
            </c:ext>
          </c:extLst>
        </c:ser>
        <c:dLbls>
          <c:showLegendKey val="0"/>
          <c:showVal val="0"/>
          <c:showCatName val="0"/>
          <c:showSerName val="0"/>
          <c:showPercent val="0"/>
          <c:showBubbleSize val="0"/>
        </c:dLbls>
        <c:marker val="1"/>
        <c:smooth val="0"/>
        <c:axId val="201574272"/>
        <c:axId val="201584640"/>
      </c:lineChart>
      <c:dateAx>
        <c:axId val="201574272"/>
        <c:scaling>
          <c:orientation val="minMax"/>
        </c:scaling>
        <c:delete val="1"/>
        <c:axPos val="b"/>
        <c:numFmt formatCode="ge" sourceLinked="1"/>
        <c:majorTickMark val="none"/>
        <c:minorTickMark val="none"/>
        <c:tickLblPos val="none"/>
        <c:crossAx val="201584640"/>
        <c:crosses val="autoZero"/>
        <c:auto val="1"/>
        <c:lblOffset val="100"/>
        <c:baseTimeUnit val="years"/>
      </c:dateAx>
      <c:valAx>
        <c:axId val="20158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57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75.97</c:v>
                </c:pt>
                <c:pt idx="1">
                  <c:v>82.77</c:v>
                </c:pt>
                <c:pt idx="2">
                  <c:v>75.64</c:v>
                </c:pt>
                <c:pt idx="3">
                  <c:v>70.06</c:v>
                </c:pt>
                <c:pt idx="4">
                  <c:v>68.92</c:v>
                </c:pt>
              </c:numCache>
            </c:numRef>
          </c:val>
          <c:extLst xmlns:c16r2="http://schemas.microsoft.com/office/drawing/2015/06/chart">
            <c:ext xmlns:c16="http://schemas.microsoft.com/office/drawing/2014/chart" uri="{C3380CC4-5D6E-409C-BE32-E72D297353CC}">
              <c16:uniqueId val="{00000000-8786-43F3-AEA1-6F0A67AB134F}"/>
            </c:ext>
          </c:extLst>
        </c:ser>
        <c:dLbls>
          <c:showLegendKey val="0"/>
          <c:showVal val="0"/>
          <c:showCatName val="0"/>
          <c:showSerName val="0"/>
          <c:showPercent val="0"/>
          <c:showBubbleSize val="0"/>
        </c:dLbls>
        <c:gapWidth val="150"/>
        <c:axId val="201632000"/>
        <c:axId val="20163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xmlns:c16r2="http://schemas.microsoft.com/office/drawing/2015/06/chart">
            <c:ext xmlns:c16="http://schemas.microsoft.com/office/drawing/2014/chart" uri="{C3380CC4-5D6E-409C-BE32-E72D297353CC}">
              <c16:uniqueId val="{00000001-8786-43F3-AEA1-6F0A67AB134F}"/>
            </c:ext>
          </c:extLst>
        </c:ser>
        <c:dLbls>
          <c:showLegendKey val="0"/>
          <c:showVal val="0"/>
          <c:showCatName val="0"/>
          <c:showSerName val="0"/>
          <c:showPercent val="0"/>
          <c:showBubbleSize val="0"/>
        </c:dLbls>
        <c:marker val="1"/>
        <c:smooth val="0"/>
        <c:axId val="201632000"/>
        <c:axId val="201638272"/>
      </c:lineChart>
      <c:dateAx>
        <c:axId val="201632000"/>
        <c:scaling>
          <c:orientation val="minMax"/>
        </c:scaling>
        <c:delete val="1"/>
        <c:axPos val="b"/>
        <c:numFmt formatCode="ge" sourceLinked="1"/>
        <c:majorTickMark val="none"/>
        <c:minorTickMark val="none"/>
        <c:tickLblPos val="none"/>
        <c:crossAx val="201638272"/>
        <c:crosses val="autoZero"/>
        <c:auto val="1"/>
        <c:lblOffset val="100"/>
        <c:baseTimeUnit val="years"/>
      </c:dateAx>
      <c:valAx>
        <c:axId val="20163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63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103.47</c:v>
                </c:pt>
                <c:pt idx="1">
                  <c:v>106.17</c:v>
                </c:pt>
                <c:pt idx="2">
                  <c:v>100.62</c:v>
                </c:pt>
                <c:pt idx="3">
                  <c:v>100.66</c:v>
                </c:pt>
                <c:pt idx="4">
                  <c:v>100.02</c:v>
                </c:pt>
              </c:numCache>
            </c:numRef>
          </c:val>
          <c:extLst xmlns:c16r2="http://schemas.microsoft.com/office/drawing/2015/06/chart">
            <c:ext xmlns:c16="http://schemas.microsoft.com/office/drawing/2014/chart" uri="{C3380CC4-5D6E-409C-BE32-E72D297353CC}">
              <c16:uniqueId val="{00000000-C9A3-4282-B4B2-AE5863C3F0AC}"/>
            </c:ext>
          </c:extLst>
        </c:ser>
        <c:dLbls>
          <c:showLegendKey val="0"/>
          <c:showVal val="0"/>
          <c:showCatName val="0"/>
          <c:showSerName val="0"/>
          <c:showPercent val="0"/>
          <c:showBubbleSize val="0"/>
        </c:dLbls>
        <c:gapWidth val="150"/>
        <c:axId val="201378816"/>
        <c:axId val="20120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xmlns:c16r2="http://schemas.microsoft.com/office/drawing/2015/06/chart">
            <c:ext xmlns:c16="http://schemas.microsoft.com/office/drawing/2014/chart" uri="{C3380CC4-5D6E-409C-BE32-E72D297353CC}">
              <c16:uniqueId val="{00000001-C9A3-4282-B4B2-AE5863C3F0AC}"/>
            </c:ext>
          </c:extLst>
        </c:ser>
        <c:dLbls>
          <c:showLegendKey val="0"/>
          <c:showVal val="0"/>
          <c:showCatName val="0"/>
          <c:showSerName val="0"/>
          <c:showPercent val="0"/>
          <c:showBubbleSize val="0"/>
        </c:dLbls>
        <c:marker val="1"/>
        <c:smooth val="0"/>
        <c:axId val="201378816"/>
        <c:axId val="201200384"/>
      </c:lineChart>
      <c:dateAx>
        <c:axId val="201378816"/>
        <c:scaling>
          <c:orientation val="minMax"/>
        </c:scaling>
        <c:delete val="1"/>
        <c:axPos val="b"/>
        <c:numFmt formatCode="ge" sourceLinked="1"/>
        <c:majorTickMark val="none"/>
        <c:minorTickMark val="none"/>
        <c:tickLblPos val="none"/>
        <c:crossAx val="201200384"/>
        <c:crosses val="autoZero"/>
        <c:auto val="1"/>
        <c:lblOffset val="100"/>
        <c:baseTimeUnit val="years"/>
      </c:dateAx>
      <c:valAx>
        <c:axId val="201200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137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40.96</c:v>
                </c:pt>
                <c:pt idx="1">
                  <c:v>41.5</c:v>
                </c:pt>
                <c:pt idx="2">
                  <c:v>47.65</c:v>
                </c:pt>
                <c:pt idx="3">
                  <c:v>49.81</c:v>
                </c:pt>
                <c:pt idx="4">
                  <c:v>51.47</c:v>
                </c:pt>
              </c:numCache>
            </c:numRef>
          </c:val>
          <c:extLst xmlns:c16r2="http://schemas.microsoft.com/office/drawing/2015/06/chart">
            <c:ext xmlns:c16="http://schemas.microsoft.com/office/drawing/2014/chart" uri="{C3380CC4-5D6E-409C-BE32-E72D297353CC}">
              <c16:uniqueId val="{00000000-C722-45E0-B902-A41D051686F4}"/>
            </c:ext>
          </c:extLst>
        </c:ser>
        <c:dLbls>
          <c:showLegendKey val="0"/>
          <c:showVal val="0"/>
          <c:showCatName val="0"/>
          <c:showSerName val="0"/>
          <c:showPercent val="0"/>
          <c:showBubbleSize val="0"/>
        </c:dLbls>
        <c:gapWidth val="150"/>
        <c:axId val="201235072"/>
        <c:axId val="20123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xmlns:c16r2="http://schemas.microsoft.com/office/drawing/2015/06/chart">
            <c:ext xmlns:c16="http://schemas.microsoft.com/office/drawing/2014/chart" uri="{C3380CC4-5D6E-409C-BE32-E72D297353CC}">
              <c16:uniqueId val="{00000001-C722-45E0-B902-A41D051686F4}"/>
            </c:ext>
          </c:extLst>
        </c:ser>
        <c:dLbls>
          <c:showLegendKey val="0"/>
          <c:showVal val="0"/>
          <c:showCatName val="0"/>
          <c:showSerName val="0"/>
          <c:showPercent val="0"/>
          <c:showBubbleSize val="0"/>
        </c:dLbls>
        <c:marker val="1"/>
        <c:smooth val="0"/>
        <c:axId val="201235072"/>
        <c:axId val="201237248"/>
      </c:lineChart>
      <c:dateAx>
        <c:axId val="201235072"/>
        <c:scaling>
          <c:orientation val="minMax"/>
        </c:scaling>
        <c:delete val="1"/>
        <c:axPos val="b"/>
        <c:numFmt formatCode="ge" sourceLinked="1"/>
        <c:majorTickMark val="none"/>
        <c:minorTickMark val="none"/>
        <c:tickLblPos val="none"/>
        <c:crossAx val="201237248"/>
        <c:crosses val="autoZero"/>
        <c:auto val="1"/>
        <c:lblOffset val="100"/>
        <c:baseTimeUnit val="years"/>
      </c:dateAx>
      <c:valAx>
        <c:axId val="20123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23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formatCode="#,##0.00;&quot;△&quot;#,##0.00;&quot;-&quot;">
                  <c:v>0.74</c:v>
                </c:pt>
                <c:pt idx="3" formatCode="#,##0.00;&quot;△&quot;#,##0.00;&quot;-&quot;">
                  <c:v>0.73</c:v>
                </c:pt>
                <c:pt idx="4" formatCode="#,##0.00;&quot;△&quot;#,##0.00;&quot;-&quot;">
                  <c:v>5.91</c:v>
                </c:pt>
              </c:numCache>
            </c:numRef>
          </c:val>
          <c:extLst xmlns:c16r2="http://schemas.microsoft.com/office/drawing/2015/06/chart">
            <c:ext xmlns:c16="http://schemas.microsoft.com/office/drawing/2014/chart" uri="{C3380CC4-5D6E-409C-BE32-E72D297353CC}">
              <c16:uniqueId val="{00000000-7BDE-4D79-9878-13CA7CF3D7CF}"/>
            </c:ext>
          </c:extLst>
        </c:ser>
        <c:dLbls>
          <c:showLegendKey val="0"/>
          <c:showVal val="0"/>
          <c:showCatName val="0"/>
          <c:showSerName val="0"/>
          <c:showPercent val="0"/>
          <c:showBubbleSize val="0"/>
        </c:dLbls>
        <c:gapWidth val="150"/>
        <c:axId val="201671424"/>
        <c:axId val="20167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xmlns:c16r2="http://schemas.microsoft.com/office/drawing/2015/06/chart">
            <c:ext xmlns:c16="http://schemas.microsoft.com/office/drawing/2014/chart" uri="{C3380CC4-5D6E-409C-BE32-E72D297353CC}">
              <c16:uniqueId val="{00000001-7BDE-4D79-9878-13CA7CF3D7CF}"/>
            </c:ext>
          </c:extLst>
        </c:ser>
        <c:dLbls>
          <c:showLegendKey val="0"/>
          <c:showVal val="0"/>
          <c:showCatName val="0"/>
          <c:showSerName val="0"/>
          <c:showPercent val="0"/>
          <c:showBubbleSize val="0"/>
        </c:dLbls>
        <c:marker val="1"/>
        <c:smooth val="0"/>
        <c:axId val="201671424"/>
        <c:axId val="201673344"/>
      </c:lineChart>
      <c:dateAx>
        <c:axId val="201671424"/>
        <c:scaling>
          <c:orientation val="minMax"/>
        </c:scaling>
        <c:delete val="1"/>
        <c:axPos val="b"/>
        <c:numFmt formatCode="ge" sourceLinked="1"/>
        <c:majorTickMark val="none"/>
        <c:minorTickMark val="none"/>
        <c:tickLblPos val="none"/>
        <c:crossAx val="201673344"/>
        <c:crosses val="autoZero"/>
        <c:auto val="1"/>
        <c:lblOffset val="100"/>
        <c:baseTimeUnit val="years"/>
      </c:dateAx>
      <c:valAx>
        <c:axId val="20167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67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formatCode="#,##0.00;&quot;△&quot;#,##0.00;&quot;-&quot;">
                  <c:v>16.829999999999998</c:v>
                </c:pt>
              </c:numCache>
            </c:numRef>
          </c:val>
          <c:extLst xmlns:c16r2="http://schemas.microsoft.com/office/drawing/2015/06/chart">
            <c:ext xmlns:c16="http://schemas.microsoft.com/office/drawing/2014/chart" uri="{C3380CC4-5D6E-409C-BE32-E72D297353CC}">
              <c16:uniqueId val="{00000000-D555-4C4A-9A4E-907A69A20A74}"/>
            </c:ext>
          </c:extLst>
        </c:ser>
        <c:dLbls>
          <c:showLegendKey val="0"/>
          <c:showVal val="0"/>
          <c:showCatName val="0"/>
          <c:showSerName val="0"/>
          <c:showPercent val="0"/>
          <c:showBubbleSize val="0"/>
        </c:dLbls>
        <c:gapWidth val="150"/>
        <c:axId val="201725824"/>
        <c:axId val="20173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xmlns:c16r2="http://schemas.microsoft.com/office/drawing/2015/06/chart">
            <c:ext xmlns:c16="http://schemas.microsoft.com/office/drawing/2014/chart" uri="{C3380CC4-5D6E-409C-BE32-E72D297353CC}">
              <c16:uniqueId val="{00000001-D555-4C4A-9A4E-907A69A20A74}"/>
            </c:ext>
          </c:extLst>
        </c:ser>
        <c:dLbls>
          <c:showLegendKey val="0"/>
          <c:showVal val="0"/>
          <c:showCatName val="0"/>
          <c:showSerName val="0"/>
          <c:showPercent val="0"/>
          <c:showBubbleSize val="0"/>
        </c:dLbls>
        <c:marker val="1"/>
        <c:smooth val="0"/>
        <c:axId val="201725824"/>
        <c:axId val="201732096"/>
      </c:lineChart>
      <c:dateAx>
        <c:axId val="201725824"/>
        <c:scaling>
          <c:orientation val="minMax"/>
        </c:scaling>
        <c:delete val="1"/>
        <c:axPos val="b"/>
        <c:numFmt formatCode="ge" sourceLinked="1"/>
        <c:majorTickMark val="none"/>
        <c:minorTickMark val="none"/>
        <c:tickLblPos val="none"/>
        <c:crossAx val="201732096"/>
        <c:crosses val="autoZero"/>
        <c:auto val="1"/>
        <c:lblOffset val="100"/>
        <c:baseTimeUnit val="years"/>
      </c:dateAx>
      <c:valAx>
        <c:axId val="201732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172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884.55</c:v>
                </c:pt>
                <c:pt idx="1">
                  <c:v>1281.51</c:v>
                </c:pt>
                <c:pt idx="2">
                  <c:v>150.16999999999999</c:v>
                </c:pt>
                <c:pt idx="3">
                  <c:v>166.47</c:v>
                </c:pt>
                <c:pt idx="4">
                  <c:v>126.91</c:v>
                </c:pt>
              </c:numCache>
            </c:numRef>
          </c:val>
          <c:extLst xmlns:c16r2="http://schemas.microsoft.com/office/drawing/2015/06/chart">
            <c:ext xmlns:c16="http://schemas.microsoft.com/office/drawing/2014/chart" uri="{C3380CC4-5D6E-409C-BE32-E72D297353CC}">
              <c16:uniqueId val="{00000000-3CB7-4067-B6D7-4DFAE5514F95}"/>
            </c:ext>
          </c:extLst>
        </c:ser>
        <c:dLbls>
          <c:showLegendKey val="0"/>
          <c:showVal val="0"/>
          <c:showCatName val="0"/>
          <c:showSerName val="0"/>
          <c:showPercent val="0"/>
          <c:showBubbleSize val="0"/>
        </c:dLbls>
        <c:gapWidth val="150"/>
        <c:axId val="201757440"/>
        <c:axId val="20175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xmlns:c16r2="http://schemas.microsoft.com/office/drawing/2015/06/chart">
            <c:ext xmlns:c16="http://schemas.microsoft.com/office/drawing/2014/chart" uri="{C3380CC4-5D6E-409C-BE32-E72D297353CC}">
              <c16:uniqueId val="{00000001-3CB7-4067-B6D7-4DFAE5514F95}"/>
            </c:ext>
          </c:extLst>
        </c:ser>
        <c:dLbls>
          <c:showLegendKey val="0"/>
          <c:showVal val="0"/>
          <c:showCatName val="0"/>
          <c:showSerName val="0"/>
          <c:showPercent val="0"/>
          <c:showBubbleSize val="0"/>
        </c:dLbls>
        <c:marker val="1"/>
        <c:smooth val="0"/>
        <c:axId val="201757440"/>
        <c:axId val="201759360"/>
      </c:lineChart>
      <c:dateAx>
        <c:axId val="201757440"/>
        <c:scaling>
          <c:orientation val="minMax"/>
        </c:scaling>
        <c:delete val="1"/>
        <c:axPos val="b"/>
        <c:numFmt formatCode="ge" sourceLinked="1"/>
        <c:majorTickMark val="none"/>
        <c:minorTickMark val="none"/>
        <c:tickLblPos val="none"/>
        <c:crossAx val="201759360"/>
        <c:crosses val="autoZero"/>
        <c:auto val="1"/>
        <c:lblOffset val="100"/>
        <c:baseTimeUnit val="years"/>
      </c:dateAx>
      <c:valAx>
        <c:axId val="201759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175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833.31</c:v>
                </c:pt>
                <c:pt idx="1">
                  <c:v>777.05</c:v>
                </c:pt>
                <c:pt idx="2">
                  <c:v>838.69</c:v>
                </c:pt>
                <c:pt idx="3">
                  <c:v>811.27</c:v>
                </c:pt>
                <c:pt idx="4">
                  <c:v>747.51</c:v>
                </c:pt>
              </c:numCache>
            </c:numRef>
          </c:val>
          <c:extLst xmlns:c16r2="http://schemas.microsoft.com/office/drawing/2015/06/chart">
            <c:ext xmlns:c16="http://schemas.microsoft.com/office/drawing/2014/chart" uri="{C3380CC4-5D6E-409C-BE32-E72D297353CC}">
              <c16:uniqueId val="{00000000-37D6-453F-BB6C-EB9123F5F329}"/>
            </c:ext>
          </c:extLst>
        </c:ser>
        <c:dLbls>
          <c:showLegendKey val="0"/>
          <c:showVal val="0"/>
          <c:showCatName val="0"/>
          <c:showSerName val="0"/>
          <c:showPercent val="0"/>
          <c:showBubbleSize val="0"/>
        </c:dLbls>
        <c:gapWidth val="150"/>
        <c:axId val="201409280"/>
        <c:axId val="20141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xmlns:c16r2="http://schemas.microsoft.com/office/drawing/2015/06/chart">
            <c:ext xmlns:c16="http://schemas.microsoft.com/office/drawing/2014/chart" uri="{C3380CC4-5D6E-409C-BE32-E72D297353CC}">
              <c16:uniqueId val="{00000001-37D6-453F-BB6C-EB9123F5F329}"/>
            </c:ext>
          </c:extLst>
        </c:ser>
        <c:dLbls>
          <c:showLegendKey val="0"/>
          <c:showVal val="0"/>
          <c:showCatName val="0"/>
          <c:showSerName val="0"/>
          <c:showPercent val="0"/>
          <c:showBubbleSize val="0"/>
        </c:dLbls>
        <c:marker val="1"/>
        <c:smooth val="0"/>
        <c:axId val="201409280"/>
        <c:axId val="201411200"/>
      </c:lineChart>
      <c:dateAx>
        <c:axId val="201409280"/>
        <c:scaling>
          <c:orientation val="minMax"/>
        </c:scaling>
        <c:delete val="1"/>
        <c:axPos val="b"/>
        <c:numFmt formatCode="ge" sourceLinked="1"/>
        <c:majorTickMark val="none"/>
        <c:minorTickMark val="none"/>
        <c:tickLblPos val="none"/>
        <c:crossAx val="201411200"/>
        <c:crosses val="autoZero"/>
        <c:auto val="1"/>
        <c:lblOffset val="100"/>
        <c:baseTimeUnit val="years"/>
      </c:dateAx>
      <c:valAx>
        <c:axId val="201411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140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63</c:v>
                </c:pt>
                <c:pt idx="1">
                  <c:v>66.36</c:v>
                </c:pt>
                <c:pt idx="2">
                  <c:v>66.819999999999993</c:v>
                </c:pt>
                <c:pt idx="3">
                  <c:v>57.3</c:v>
                </c:pt>
                <c:pt idx="4">
                  <c:v>55.95</c:v>
                </c:pt>
              </c:numCache>
            </c:numRef>
          </c:val>
          <c:extLst xmlns:c16r2="http://schemas.microsoft.com/office/drawing/2015/06/chart">
            <c:ext xmlns:c16="http://schemas.microsoft.com/office/drawing/2014/chart" uri="{C3380CC4-5D6E-409C-BE32-E72D297353CC}">
              <c16:uniqueId val="{00000000-F368-4FEE-8ABF-C58648D991D0}"/>
            </c:ext>
          </c:extLst>
        </c:ser>
        <c:dLbls>
          <c:showLegendKey val="0"/>
          <c:showVal val="0"/>
          <c:showCatName val="0"/>
          <c:showSerName val="0"/>
          <c:showPercent val="0"/>
          <c:showBubbleSize val="0"/>
        </c:dLbls>
        <c:gapWidth val="150"/>
        <c:axId val="201450624"/>
        <c:axId val="20145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xmlns:c16r2="http://schemas.microsoft.com/office/drawing/2015/06/chart">
            <c:ext xmlns:c16="http://schemas.microsoft.com/office/drawing/2014/chart" uri="{C3380CC4-5D6E-409C-BE32-E72D297353CC}">
              <c16:uniqueId val="{00000001-F368-4FEE-8ABF-C58648D991D0}"/>
            </c:ext>
          </c:extLst>
        </c:ser>
        <c:dLbls>
          <c:showLegendKey val="0"/>
          <c:showVal val="0"/>
          <c:showCatName val="0"/>
          <c:showSerName val="0"/>
          <c:showPercent val="0"/>
          <c:showBubbleSize val="0"/>
        </c:dLbls>
        <c:marker val="1"/>
        <c:smooth val="0"/>
        <c:axId val="201450624"/>
        <c:axId val="201452544"/>
      </c:lineChart>
      <c:dateAx>
        <c:axId val="201450624"/>
        <c:scaling>
          <c:orientation val="minMax"/>
        </c:scaling>
        <c:delete val="1"/>
        <c:axPos val="b"/>
        <c:numFmt formatCode="ge" sourceLinked="1"/>
        <c:majorTickMark val="none"/>
        <c:minorTickMark val="none"/>
        <c:tickLblPos val="none"/>
        <c:crossAx val="201452544"/>
        <c:crosses val="autoZero"/>
        <c:auto val="1"/>
        <c:lblOffset val="100"/>
        <c:baseTimeUnit val="years"/>
      </c:dateAx>
      <c:valAx>
        <c:axId val="20145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45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457.19</c:v>
                </c:pt>
                <c:pt idx="1">
                  <c:v>450.07</c:v>
                </c:pt>
                <c:pt idx="2">
                  <c:v>438.09</c:v>
                </c:pt>
                <c:pt idx="3">
                  <c:v>508.36</c:v>
                </c:pt>
                <c:pt idx="4">
                  <c:v>518.13</c:v>
                </c:pt>
              </c:numCache>
            </c:numRef>
          </c:val>
          <c:extLst xmlns:c16r2="http://schemas.microsoft.com/office/drawing/2015/06/chart">
            <c:ext xmlns:c16="http://schemas.microsoft.com/office/drawing/2014/chart" uri="{C3380CC4-5D6E-409C-BE32-E72D297353CC}">
              <c16:uniqueId val="{00000000-29E5-4770-BDD1-85D71A38926E}"/>
            </c:ext>
          </c:extLst>
        </c:ser>
        <c:dLbls>
          <c:showLegendKey val="0"/>
          <c:showVal val="0"/>
          <c:showCatName val="0"/>
          <c:showSerName val="0"/>
          <c:showPercent val="0"/>
          <c:showBubbleSize val="0"/>
        </c:dLbls>
        <c:gapWidth val="150"/>
        <c:axId val="201545216"/>
        <c:axId val="20154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xmlns:c16r2="http://schemas.microsoft.com/office/drawing/2015/06/chart">
            <c:ext xmlns:c16="http://schemas.microsoft.com/office/drawing/2014/chart" uri="{C3380CC4-5D6E-409C-BE32-E72D297353CC}">
              <c16:uniqueId val="{00000001-29E5-4770-BDD1-85D71A38926E}"/>
            </c:ext>
          </c:extLst>
        </c:ser>
        <c:dLbls>
          <c:showLegendKey val="0"/>
          <c:showVal val="0"/>
          <c:showCatName val="0"/>
          <c:showSerName val="0"/>
          <c:showPercent val="0"/>
          <c:showBubbleSize val="0"/>
        </c:dLbls>
        <c:marker val="1"/>
        <c:smooth val="0"/>
        <c:axId val="201545216"/>
        <c:axId val="201547136"/>
      </c:lineChart>
      <c:dateAx>
        <c:axId val="201545216"/>
        <c:scaling>
          <c:orientation val="minMax"/>
        </c:scaling>
        <c:delete val="1"/>
        <c:axPos val="b"/>
        <c:numFmt formatCode="ge" sourceLinked="1"/>
        <c:majorTickMark val="none"/>
        <c:minorTickMark val="none"/>
        <c:tickLblPos val="none"/>
        <c:crossAx val="201547136"/>
        <c:crosses val="autoZero"/>
        <c:auto val="1"/>
        <c:lblOffset val="100"/>
        <c:baseTimeUnit val="years"/>
      </c:dateAx>
      <c:valAx>
        <c:axId val="20154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54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58" zoomScaleNormal="100" workbookViewId="0">
      <selection activeCell="U82" sqref="U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山形県　真室川町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59" t="str">
        <f>データ!$M$6</f>
        <v>非設置</v>
      </c>
      <c r="AE8" s="59"/>
      <c r="AF8" s="59"/>
      <c r="AG8" s="59"/>
      <c r="AH8" s="59"/>
      <c r="AI8" s="59"/>
      <c r="AJ8" s="59"/>
      <c r="AK8" s="4"/>
      <c r="AL8" s="60">
        <f>データ!$R$6</f>
        <v>7754</v>
      </c>
      <c r="AM8" s="60"/>
      <c r="AN8" s="60"/>
      <c r="AO8" s="60"/>
      <c r="AP8" s="60"/>
      <c r="AQ8" s="60"/>
      <c r="AR8" s="60"/>
      <c r="AS8" s="60"/>
      <c r="AT8" s="51">
        <f>データ!$S$6</f>
        <v>374.22</v>
      </c>
      <c r="AU8" s="52"/>
      <c r="AV8" s="52"/>
      <c r="AW8" s="52"/>
      <c r="AX8" s="52"/>
      <c r="AY8" s="52"/>
      <c r="AZ8" s="52"/>
      <c r="BA8" s="52"/>
      <c r="BB8" s="53">
        <f>データ!$T$6</f>
        <v>20.72</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61.93</v>
      </c>
      <c r="J10" s="52"/>
      <c r="K10" s="52"/>
      <c r="L10" s="52"/>
      <c r="M10" s="52"/>
      <c r="N10" s="52"/>
      <c r="O10" s="63"/>
      <c r="P10" s="53">
        <f>データ!$P$6</f>
        <v>94.8</v>
      </c>
      <c r="Q10" s="53"/>
      <c r="R10" s="53"/>
      <c r="S10" s="53"/>
      <c r="T10" s="53"/>
      <c r="U10" s="53"/>
      <c r="V10" s="53"/>
      <c r="W10" s="60">
        <f>データ!$Q$6</f>
        <v>5389</v>
      </c>
      <c r="X10" s="60"/>
      <c r="Y10" s="60"/>
      <c r="Z10" s="60"/>
      <c r="AA10" s="60"/>
      <c r="AB10" s="60"/>
      <c r="AC10" s="60"/>
      <c r="AD10" s="2"/>
      <c r="AE10" s="2"/>
      <c r="AF10" s="2"/>
      <c r="AG10" s="2"/>
      <c r="AH10" s="4"/>
      <c r="AI10" s="4"/>
      <c r="AJ10" s="4"/>
      <c r="AK10" s="4"/>
      <c r="AL10" s="60">
        <f>データ!$U$6</f>
        <v>7277</v>
      </c>
      <c r="AM10" s="60"/>
      <c r="AN10" s="60"/>
      <c r="AO10" s="60"/>
      <c r="AP10" s="60"/>
      <c r="AQ10" s="60"/>
      <c r="AR10" s="60"/>
      <c r="AS10" s="60"/>
      <c r="AT10" s="51">
        <f>データ!$V$6</f>
        <v>42.1</v>
      </c>
      <c r="AU10" s="52"/>
      <c r="AV10" s="52"/>
      <c r="AW10" s="52"/>
      <c r="AX10" s="52"/>
      <c r="AY10" s="52"/>
      <c r="AZ10" s="52"/>
      <c r="BA10" s="52"/>
      <c r="BB10" s="53">
        <f>データ!$W$6</f>
        <v>172.85</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jUMzNBbyz7R2Gj/d4zOmspiU8IdVw2MaoolwjaSrdu6EqndWn4qD6uqS0jcwVIMydG3tGyhUwR/Z31zBA2lejQ==" saltValue="IOdOOMYaf7psqRJdwm+Qp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63649</v>
      </c>
      <c r="D6" s="34">
        <f t="shared" si="3"/>
        <v>46</v>
      </c>
      <c r="E6" s="34">
        <f t="shared" si="3"/>
        <v>1</v>
      </c>
      <c r="F6" s="34">
        <f t="shared" si="3"/>
        <v>0</v>
      </c>
      <c r="G6" s="34">
        <f t="shared" si="3"/>
        <v>1</v>
      </c>
      <c r="H6" s="34" t="str">
        <f t="shared" si="3"/>
        <v>山形県　真室川町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61.93</v>
      </c>
      <c r="P6" s="35">
        <f t="shared" si="3"/>
        <v>94.8</v>
      </c>
      <c r="Q6" s="35">
        <f t="shared" si="3"/>
        <v>5389</v>
      </c>
      <c r="R6" s="35">
        <f t="shared" si="3"/>
        <v>7754</v>
      </c>
      <c r="S6" s="35">
        <f t="shared" si="3"/>
        <v>374.22</v>
      </c>
      <c r="T6" s="35">
        <f t="shared" si="3"/>
        <v>20.72</v>
      </c>
      <c r="U6" s="35">
        <f t="shared" si="3"/>
        <v>7277</v>
      </c>
      <c r="V6" s="35">
        <f t="shared" si="3"/>
        <v>42.1</v>
      </c>
      <c r="W6" s="35">
        <f t="shared" si="3"/>
        <v>172.85</v>
      </c>
      <c r="X6" s="36">
        <f>IF(X7="",NA(),X7)</f>
        <v>103.47</v>
      </c>
      <c r="Y6" s="36">
        <f t="shared" ref="Y6:AG6" si="4">IF(Y7="",NA(),Y7)</f>
        <v>106.17</v>
      </c>
      <c r="Z6" s="36">
        <f t="shared" si="4"/>
        <v>100.62</v>
      </c>
      <c r="AA6" s="36">
        <f t="shared" si="4"/>
        <v>100.66</v>
      </c>
      <c r="AB6" s="36">
        <f t="shared" si="4"/>
        <v>100.02</v>
      </c>
      <c r="AC6" s="36">
        <f t="shared" si="4"/>
        <v>107.2</v>
      </c>
      <c r="AD6" s="36">
        <f t="shared" si="4"/>
        <v>106.62</v>
      </c>
      <c r="AE6" s="36">
        <f t="shared" si="4"/>
        <v>107.95</v>
      </c>
      <c r="AF6" s="36">
        <f t="shared" si="4"/>
        <v>104.47</v>
      </c>
      <c r="AG6" s="36">
        <f t="shared" si="4"/>
        <v>103.81</v>
      </c>
      <c r="AH6" s="35" t="str">
        <f>IF(AH7="","",IF(AH7="-","【-】","【"&amp;SUBSTITUTE(TEXT(AH7,"#,##0.00"),"-","△")&amp;"】"))</f>
        <v>【112.83】</v>
      </c>
      <c r="AI6" s="35">
        <f>IF(AI7="",NA(),AI7)</f>
        <v>0</v>
      </c>
      <c r="AJ6" s="35">
        <f t="shared" ref="AJ6:AR6" si="5">IF(AJ7="",NA(),AJ7)</f>
        <v>0</v>
      </c>
      <c r="AK6" s="35">
        <f t="shared" si="5"/>
        <v>0</v>
      </c>
      <c r="AL6" s="35">
        <f t="shared" si="5"/>
        <v>0</v>
      </c>
      <c r="AM6" s="36">
        <f t="shared" si="5"/>
        <v>16.829999999999998</v>
      </c>
      <c r="AN6" s="36">
        <f t="shared" si="5"/>
        <v>13.46</v>
      </c>
      <c r="AO6" s="36">
        <f t="shared" si="5"/>
        <v>12.59</v>
      </c>
      <c r="AP6" s="36">
        <f t="shared" si="5"/>
        <v>12.44</v>
      </c>
      <c r="AQ6" s="36">
        <f t="shared" si="5"/>
        <v>16.399999999999999</v>
      </c>
      <c r="AR6" s="36">
        <f t="shared" si="5"/>
        <v>25.66</v>
      </c>
      <c r="AS6" s="35" t="str">
        <f>IF(AS7="","",IF(AS7="-","【-】","【"&amp;SUBSTITUTE(TEXT(AS7,"#,##0.00"),"-","△")&amp;"】"))</f>
        <v>【1.05】</v>
      </c>
      <c r="AT6" s="36">
        <f>IF(AT7="",NA(),AT7)</f>
        <v>884.55</v>
      </c>
      <c r="AU6" s="36">
        <f t="shared" ref="AU6:BC6" si="6">IF(AU7="",NA(),AU7)</f>
        <v>1281.51</v>
      </c>
      <c r="AV6" s="36">
        <f t="shared" si="6"/>
        <v>150.16999999999999</v>
      </c>
      <c r="AW6" s="36">
        <f t="shared" si="6"/>
        <v>166.47</v>
      </c>
      <c r="AX6" s="36">
        <f t="shared" si="6"/>
        <v>126.91</v>
      </c>
      <c r="AY6" s="36">
        <f t="shared" si="6"/>
        <v>434.72</v>
      </c>
      <c r="AZ6" s="36">
        <f t="shared" si="6"/>
        <v>416.14</v>
      </c>
      <c r="BA6" s="36">
        <f t="shared" si="6"/>
        <v>371.89</v>
      </c>
      <c r="BB6" s="36">
        <f t="shared" si="6"/>
        <v>293.23</v>
      </c>
      <c r="BC6" s="36">
        <f t="shared" si="6"/>
        <v>300.14</v>
      </c>
      <c r="BD6" s="35" t="str">
        <f>IF(BD7="","",IF(BD7="-","【-】","【"&amp;SUBSTITUTE(TEXT(BD7,"#,##0.00"),"-","△")&amp;"】"))</f>
        <v>【261.93】</v>
      </c>
      <c r="BE6" s="36">
        <f>IF(BE7="",NA(),BE7)</f>
        <v>833.31</v>
      </c>
      <c r="BF6" s="36">
        <f t="shared" ref="BF6:BN6" si="7">IF(BF7="",NA(),BF7)</f>
        <v>777.05</v>
      </c>
      <c r="BG6" s="36">
        <f t="shared" si="7"/>
        <v>838.69</v>
      </c>
      <c r="BH6" s="36">
        <f t="shared" si="7"/>
        <v>811.27</v>
      </c>
      <c r="BI6" s="36">
        <f t="shared" si="7"/>
        <v>747.51</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63</v>
      </c>
      <c r="BQ6" s="36">
        <f t="shared" ref="BQ6:BY6" si="8">IF(BQ7="",NA(),BQ7)</f>
        <v>66.36</v>
      </c>
      <c r="BR6" s="36">
        <f t="shared" si="8"/>
        <v>66.819999999999993</v>
      </c>
      <c r="BS6" s="36">
        <f t="shared" si="8"/>
        <v>57.3</v>
      </c>
      <c r="BT6" s="36">
        <f t="shared" si="8"/>
        <v>55.95</v>
      </c>
      <c r="BU6" s="36">
        <f t="shared" si="8"/>
        <v>93.66</v>
      </c>
      <c r="BV6" s="36">
        <f t="shared" si="8"/>
        <v>92.76</v>
      </c>
      <c r="BW6" s="36">
        <f t="shared" si="8"/>
        <v>93.28</v>
      </c>
      <c r="BX6" s="36">
        <f t="shared" si="8"/>
        <v>87.51</v>
      </c>
      <c r="BY6" s="36">
        <f t="shared" si="8"/>
        <v>84.77</v>
      </c>
      <c r="BZ6" s="35" t="str">
        <f>IF(BZ7="","",IF(BZ7="-","【-】","【"&amp;SUBSTITUTE(TEXT(BZ7,"#,##0.00"),"-","△")&amp;"】"))</f>
        <v>【103.91】</v>
      </c>
      <c r="CA6" s="36">
        <f>IF(CA7="",NA(),CA7)</f>
        <v>457.19</v>
      </c>
      <c r="CB6" s="36">
        <f t="shared" ref="CB6:CJ6" si="9">IF(CB7="",NA(),CB7)</f>
        <v>450.07</v>
      </c>
      <c r="CC6" s="36">
        <f t="shared" si="9"/>
        <v>438.09</v>
      </c>
      <c r="CD6" s="36">
        <f t="shared" si="9"/>
        <v>508.36</v>
      </c>
      <c r="CE6" s="36">
        <f t="shared" si="9"/>
        <v>518.13</v>
      </c>
      <c r="CF6" s="36">
        <f t="shared" si="9"/>
        <v>208.21</v>
      </c>
      <c r="CG6" s="36">
        <f t="shared" si="9"/>
        <v>208.67</v>
      </c>
      <c r="CH6" s="36">
        <f t="shared" si="9"/>
        <v>208.29</v>
      </c>
      <c r="CI6" s="36">
        <f t="shared" si="9"/>
        <v>218.42</v>
      </c>
      <c r="CJ6" s="36">
        <f t="shared" si="9"/>
        <v>227.27</v>
      </c>
      <c r="CK6" s="35" t="str">
        <f>IF(CK7="","",IF(CK7="-","【-】","【"&amp;SUBSTITUTE(TEXT(CK7,"#,##0.00"),"-","△")&amp;"】"))</f>
        <v>【167.11】</v>
      </c>
      <c r="CL6" s="36">
        <f>IF(CL7="",NA(),CL7)</f>
        <v>38.01</v>
      </c>
      <c r="CM6" s="36">
        <f t="shared" ref="CM6:CU6" si="10">IF(CM7="",NA(),CM7)</f>
        <v>36.31</v>
      </c>
      <c r="CN6" s="36">
        <f t="shared" si="10"/>
        <v>58.32</v>
      </c>
      <c r="CO6" s="36">
        <f t="shared" si="10"/>
        <v>61.19</v>
      </c>
      <c r="CP6" s="36">
        <f t="shared" si="10"/>
        <v>63.02</v>
      </c>
      <c r="CQ6" s="36">
        <f t="shared" si="10"/>
        <v>49.22</v>
      </c>
      <c r="CR6" s="36">
        <f t="shared" si="10"/>
        <v>49.08</v>
      </c>
      <c r="CS6" s="36">
        <f t="shared" si="10"/>
        <v>49.32</v>
      </c>
      <c r="CT6" s="36">
        <f t="shared" si="10"/>
        <v>50.24</v>
      </c>
      <c r="CU6" s="36">
        <f t="shared" si="10"/>
        <v>50.29</v>
      </c>
      <c r="CV6" s="35" t="str">
        <f>IF(CV7="","",IF(CV7="-","【-】","【"&amp;SUBSTITUTE(TEXT(CV7,"#,##0.00"),"-","△")&amp;"】"))</f>
        <v>【60.27】</v>
      </c>
      <c r="CW6" s="36">
        <f>IF(CW7="",NA(),CW7)</f>
        <v>75.97</v>
      </c>
      <c r="CX6" s="36">
        <f t="shared" ref="CX6:DF6" si="11">IF(CX7="",NA(),CX7)</f>
        <v>82.77</v>
      </c>
      <c r="CY6" s="36">
        <f t="shared" si="11"/>
        <v>75.64</v>
      </c>
      <c r="CZ6" s="36">
        <f t="shared" si="11"/>
        <v>70.06</v>
      </c>
      <c r="DA6" s="36">
        <f t="shared" si="11"/>
        <v>68.92</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40.96</v>
      </c>
      <c r="DI6" s="36">
        <f t="shared" ref="DI6:DQ6" si="12">IF(DI7="",NA(),DI7)</f>
        <v>41.5</v>
      </c>
      <c r="DJ6" s="36">
        <f t="shared" si="12"/>
        <v>47.65</v>
      </c>
      <c r="DK6" s="36">
        <f t="shared" si="12"/>
        <v>49.81</v>
      </c>
      <c r="DL6" s="36">
        <f t="shared" si="12"/>
        <v>51.47</v>
      </c>
      <c r="DM6" s="36">
        <f t="shared" si="12"/>
        <v>46.12</v>
      </c>
      <c r="DN6" s="36">
        <f t="shared" si="12"/>
        <v>47.44</v>
      </c>
      <c r="DO6" s="36">
        <f t="shared" si="12"/>
        <v>48.3</v>
      </c>
      <c r="DP6" s="36">
        <f t="shared" si="12"/>
        <v>45.14</v>
      </c>
      <c r="DQ6" s="36">
        <f t="shared" si="12"/>
        <v>45.85</v>
      </c>
      <c r="DR6" s="35" t="str">
        <f>IF(DR7="","",IF(DR7="-","【-】","【"&amp;SUBSTITUTE(TEXT(DR7,"#,##0.00"),"-","△")&amp;"】"))</f>
        <v>【48.85】</v>
      </c>
      <c r="DS6" s="35">
        <f>IF(DS7="",NA(),DS7)</f>
        <v>0</v>
      </c>
      <c r="DT6" s="35">
        <f t="shared" ref="DT6:EB6" si="13">IF(DT7="",NA(),DT7)</f>
        <v>0</v>
      </c>
      <c r="DU6" s="36">
        <f t="shared" si="13"/>
        <v>0.74</v>
      </c>
      <c r="DV6" s="36">
        <f t="shared" si="13"/>
        <v>0.73</v>
      </c>
      <c r="DW6" s="36">
        <f t="shared" si="13"/>
        <v>5.91</v>
      </c>
      <c r="DX6" s="36">
        <f t="shared" si="13"/>
        <v>9.86</v>
      </c>
      <c r="DY6" s="36">
        <f t="shared" si="13"/>
        <v>11.16</v>
      </c>
      <c r="DZ6" s="36">
        <f t="shared" si="13"/>
        <v>12.43</v>
      </c>
      <c r="EA6" s="36">
        <f t="shared" si="13"/>
        <v>13.58</v>
      </c>
      <c r="EB6" s="36">
        <f t="shared" si="13"/>
        <v>14.13</v>
      </c>
      <c r="EC6" s="35" t="str">
        <f>IF(EC7="","",IF(EC7="-","【-】","【"&amp;SUBSTITUTE(TEXT(EC7,"#,##0.00"),"-","△")&amp;"】"))</f>
        <v>【17.80】</v>
      </c>
      <c r="ED6" s="36">
        <f>IF(ED7="",NA(),ED7)</f>
        <v>2.6</v>
      </c>
      <c r="EE6" s="36">
        <f t="shared" ref="EE6:EM6" si="14">IF(EE7="",NA(),EE7)</f>
        <v>0.44</v>
      </c>
      <c r="EF6" s="36">
        <f t="shared" si="14"/>
        <v>0.08</v>
      </c>
      <c r="EG6" s="36">
        <f t="shared" si="14"/>
        <v>0.53</v>
      </c>
      <c r="EH6" s="36">
        <f t="shared" si="14"/>
        <v>0.76</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15">
      <c r="A7" s="29"/>
      <c r="B7" s="38">
        <v>2018</v>
      </c>
      <c r="C7" s="38">
        <v>63649</v>
      </c>
      <c r="D7" s="38">
        <v>46</v>
      </c>
      <c r="E7" s="38">
        <v>1</v>
      </c>
      <c r="F7" s="38">
        <v>0</v>
      </c>
      <c r="G7" s="38">
        <v>1</v>
      </c>
      <c r="H7" s="38" t="s">
        <v>93</v>
      </c>
      <c r="I7" s="38" t="s">
        <v>94</v>
      </c>
      <c r="J7" s="38" t="s">
        <v>95</v>
      </c>
      <c r="K7" s="38" t="s">
        <v>96</v>
      </c>
      <c r="L7" s="38" t="s">
        <v>97</v>
      </c>
      <c r="M7" s="38" t="s">
        <v>98</v>
      </c>
      <c r="N7" s="39" t="s">
        <v>99</v>
      </c>
      <c r="O7" s="39">
        <v>61.93</v>
      </c>
      <c r="P7" s="39">
        <v>94.8</v>
      </c>
      <c r="Q7" s="39">
        <v>5389</v>
      </c>
      <c r="R7" s="39">
        <v>7754</v>
      </c>
      <c r="S7" s="39">
        <v>374.22</v>
      </c>
      <c r="T7" s="39">
        <v>20.72</v>
      </c>
      <c r="U7" s="39">
        <v>7277</v>
      </c>
      <c r="V7" s="39">
        <v>42.1</v>
      </c>
      <c r="W7" s="39">
        <v>172.85</v>
      </c>
      <c r="X7" s="39">
        <v>103.47</v>
      </c>
      <c r="Y7" s="39">
        <v>106.17</v>
      </c>
      <c r="Z7" s="39">
        <v>100.62</v>
      </c>
      <c r="AA7" s="39">
        <v>100.66</v>
      </c>
      <c r="AB7" s="39">
        <v>100.02</v>
      </c>
      <c r="AC7" s="39">
        <v>107.2</v>
      </c>
      <c r="AD7" s="39">
        <v>106.62</v>
      </c>
      <c r="AE7" s="39">
        <v>107.95</v>
      </c>
      <c r="AF7" s="39">
        <v>104.47</v>
      </c>
      <c r="AG7" s="39">
        <v>103.81</v>
      </c>
      <c r="AH7" s="39">
        <v>112.83</v>
      </c>
      <c r="AI7" s="39">
        <v>0</v>
      </c>
      <c r="AJ7" s="39">
        <v>0</v>
      </c>
      <c r="AK7" s="39">
        <v>0</v>
      </c>
      <c r="AL7" s="39">
        <v>0</v>
      </c>
      <c r="AM7" s="39">
        <v>16.829999999999998</v>
      </c>
      <c r="AN7" s="39">
        <v>13.46</v>
      </c>
      <c r="AO7" s="39">
        <v>12.59</v>
      </c>
      <c r="AP7" s="39">
        <v>12.44</v>
      </c>
      <c r="AQ7" s="39">
        <v>16.399999999999999</v>
      </c>
      <c r="AR7" s="39">
        <v>25.66</v>
      </c>
      <c r="AS7" s="39">
        <v>1.05</v>
      </c>
      <c r="AT7" s="39">
        <v>884.55</v>
      </c>
      <c r="AU7" s="39">
        <v>1281.51</v>
      </c>
      <c r="AV7" s="39">
        <v>150.16999999999999</v>
      </c>
      <c r="AW7" s="39">
        <v>166.47</v>
      </c>
      <c r="AX7" s="39">
        <v>126.91</v>
      </c>
      <c r="AY7" s="39">
        <v>434.72</v>
      </c>
      <c r="AZ7" s="39">
        <v>416.14</v>
      </c>
      <c r="BA7" s="39">
        <v>371.89</v>
      </c>
      <c r="BB7" s="39">
        <v>293.23</v>
      </c>
      <c r="BC7" s="39">
        <v>300.14</v>
      </c>
      <c r="BD7" s="39">
        <v>261.93</v>
      </c>
      <c r="BE7" s="39">
        <v>833.31</v>
      </c>
      <c r="BF7" s="39">
        <v>777.05</v>
      </c>
      <c r="BG7" s="39">
        <v>838.69</v>
      </c>
      <c r="BH7" s="39">
        <v>811.27</v>
      </c>
      <c r="BI7" s="39">
        <v>747.51</v>
      </c>
      <c r="BJ7" s="39">
        <v>495.76</v>
      </c>
      <c r="BK7" s="39">
        <v>487.22</v>
      </c>
      <c r="BL7" s="39">
        <v>483.11</v>
      </c>
      <c r="BM7" s="39">
        <v>542.29999999999995</v>
      </c>
      <c r="BN7" s="39">
        <v>566.65</v>
      </c>
      <c r="BO7" s="39">
        <v>270.45999999999998</v>
      </c>
      <c r="BP7" s="39">
        <v>63</v>
      </c>
      <c r="BQ7" s="39">
        <v>66.36</v>
      </c>
      <c r="BR7" s="39">
        <v>66.819999999999993</v>
      </c>
      <c r="BS7" s="39">
        <v>57.3</v>
      </c>
      <c r="BT7" s="39">
        <v>55.95</v>
      </c>
      <c r="BU7" s="39">
        <v>93.66</v>
      </c>
      <c r="BV7" s="39">
        <v>92.76</v>
      </c>
      <c r="BW7" s="39">
        <v>93.28</v>
      </c>
      <c r="BX7" s="39">
        <v>87.51</v>
      </c>
      <c r="BY7" s="39">
        <v>84.77</v>
      </c>
      <c r="BZ7" s="39">
        <v>103.91</v>
      </c>
      <c r="CA7" s="39">
        <v>457.19</v>
      </c>
      <c r="CB7" s="39">
        <v>450.07</v>
      </c>
      <c r="CC7" s="39">
        <v>438.09</v>
      </c>
      <c r="CD7" s="39">
        <v>508.36</v>
      </c>
      <c r="CE7" s="39">
        <v>518.13</v>
      </c>
      <c r="CF7" s="39">
        <v>208.21</v>
      </c>
      <c r="CG7" s="39">
        <v>208.67</v>
      </c>
      <c r="CH7" s="39">
        <v>208.29</v>
      </c>
      <c r="CI7" s="39">
        <v>218.42</v>
      </c>
      <c r="CJ7" s="39">
        <v>227.27</v>
      </c>
      <c r="CK7" s="39">
        <v>167.11</v>
      </c>
      <c r="CL7" s="39">
        <v>38.01</v>
      </c>
      <c r="CM7" s="39">
        <v>36.31</v>
      </c>
      <c r="CN7" s="39">
        <v>58.32</v>
      </c>
      <c r="CO7" s="39">
        <v>61.19</v>
      </c>
      <c r="CP7" s="39">
        <v>63.02</v>
      </c>
      <c r="CQ7" s="39">
        <v>49.22</v>
      </c>
      <c r="CR7" s="39">
        <v>49.08</v>
      </c>
      <c r="CS7" s="39">
        <v>49.32</v>
      </c>
      <c r="CT7" s="39">
        <v>50.24</v>
      </c>
      <c r="CU7" s="39">
        <v>50.29</v>
      </c>
      <c r="CV7" s="39">
        <v>60.27</v>
      </c>
      <c r="CW7" s="39">
        <v>75.97</v>
      </c>
      <c r="CX7" s="39">
        <v>82.77</v>
      </c>
      <c r="CY7" s="39">
        <v>75.64</v>
      </c>
      <c r="CZ7" s="39">
        <v>70.06</v>
      </c>
      <c r="DA7" s="39">
        <v>68.92</v>
      </c>
      <c r="DB7" s="39">
        <v>79.48</v>
      </c>
      <c r="DC7" s="39">
        <v>79.3</v>
      </c>
      <c r="DD7" s="39">
        <v>79.34</v>
      </c>
      <c r="DE7" s="39">
        <v>78.650000000000006</v>
      </c>
      <c r="DF7" s="39">
        <v>77.73</v>
      </c>
      <c r="DG7" s="39">
        <v>89.92</v>
      </c>
      <c r="DH7" s="39">
        <v>40.96</v>
      </c>
      <c r="DI7" s="39">
        <v>41.5</v>
      </c>
      <c r="DJ7" s="39">
        <v>47.65</v>
      </c>
      <c r="DK7" s="39">
        <v>49.81</v>
      </c>
      <c r="DL7" s="39">
        <v>51.47</v>
      </c>
      <c r="DM7" s="39">
        <v>46.12</v>
      </c>
      <c r="DN7" s="39">
        <v>47.44</v>
      </c>
      <c r="DO7" s="39">
        <v>48.3</v>
      </c>
      <c r="DP7" s="39">
        <v>45.14</v>
      </c>
      <c r="DQ7" s="39">
        <v>45.85</v>
      </c>
      <c r="DR7" s="39">
        <v>48.85</v>
      </c>
      <c r="DS7" s="39">
        <v>0</v>
      </c>
      <c r="DT7" s="39">
        <v>0</v>
      </c>
      <c r="DU7" s="39">
        <v>0.74</v>
      </c>
      <c r="DV7" s="39">
        <v>0.73</v>
      </c>
      <c r="DW7" s="39">
        <v>5.91</v>
      </c>
      <c r="DX7" s="39">
        <v>9.86</v>
      </c>
      <c r="DY7" s="39">
        <v>11.16</v>
      </c>
      <c r="DZ7" s="39">
        <v>12.43</v>
      </c>
      <c r="EA7" s="39">
        <v>13.58</v>
      </c>
      <c r="EB7" s="39">
        <v>14.13</v>
      </c>
      <c r="EC7" s="39">
        <v>17.8</v>
      </c>
      <c r="ED7" s="39">
        <v>2.6</v>
      </c>
      <c r="EE7" s="39">
        <v>0.44</v>
      </c>
      <c r="EF7" s="39">
        <v>0.08</v>
      </c>
      <c r="EG7" s="39">
        <v>0.53</v>
      </c>
      <c r="EH7" s="39">
        <v>0.76</v>
      </c>
      <c r="EI7" s="39">
        <v>0.56000000000000005</v>
      </c>
      <c r="EJ7" s="39">
        <v>0.65</v>
      </c>
      <c r="EK7" s="39">
        <v>0.46</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2020-01-29T06:55:52Z</cp:lastPrinted>
  <dcterms:created xsi:type="dcterms:W3CDTF">2019-12-05T04:10:07Z</dcterms:created>
  <dcterms:modified xsi:type="dcterms:W3CDTF">2020-01-29T06:55:55Z</dcterms:modified>
  <cp:category/>
</cp:coreProperties>
</file>