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wzWDVguBM1acSWLyBetFP0HiaColhuMCjriw91HZ7l2hMVdua0wFEcbCIZv0AEEGWsOYFuvmDtq/MfE5W4x7g==" workbookSaltValue="omcBoIaUfdGjbVTLB9Pp7Q==" workbookSpinCount="100000" lockStructure="1"/>
  <bookViews>
    <workbookView xWindow="0" yWindow="0" windowWidth="20730" windowHeight="1164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<sst xmlns="http://schemas.openxmlformats.org/spreadsheetml/2006/main" count="223" uniqueCount="108">
  <si>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</si>
  <si>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</si>
  <si>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</si>
  <si>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</si>
  <si>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</si>
  <si>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</si>
  <si>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</si>
  <si>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</si>
  <si>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</si>
  <si>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</si>
  <si>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</si>
  <si>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</si>
  <si>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</si>
  <si>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</si>
  <si>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</si>
  <si>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</si>
  <si>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</si>
  <si>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</si>
  <si>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</si>
  <si>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</si>
  <si>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</si>
  <si>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</si>
  <si>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</si>
  <si>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</si>
  <si>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</si>
  <si>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</si>
  <si>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</si>
  <si>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</si>
  <si>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</si>
  <si>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</si>
  <si>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</si>
  <si>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</si>
  <si>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</si>
  <si>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</si>
  <si>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</si>
  <si>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</si>
  <si>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</si>
  <si>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</si>
  <si>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</si>
  <si>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</si>
  <si>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</si>
  <si>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</si>
  <si>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</si>
  <si>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</si>
  <si>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</si>
  <si>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</si>
  <si>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</si>
  <si>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</si>
  <si>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</si>
  <si>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</si>
  <si>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</si>
  <si>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</si>
  <si>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</si>
  <si>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</si>
  <si>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</si>
  <si>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</si>
  <si>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</si>
  <si>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</si>
  <si>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</si>
  <si>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</si>
  <si>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</si>
  <si>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</si>
  <si>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</si>
  <si>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</si>
  <si>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</si>
  <si>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</si>
  <si>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</si>
  <si>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</si>
  <si>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</si>
  <si>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</si>
  <si>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</si>
  <si>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</si>
  <si>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</si>
  <si>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</si>
  <si>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</si>
  <si>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</si>
  <si>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</si>
  <si>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</si>
  <si>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</si>
  <si>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</si>
  <si>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</si>
  <si>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</si>
  <si>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</si>
  <si>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</si>
  <si>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</si>
  <si>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</si>
  <si>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</si>
  <si>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</si>
  <si>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</si>
  <si>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</si>
  <si>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</si>
  <si>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</si>
  <si>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</si>
  <si>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最上川中部水道企業団</t>
  </si>
  <si>
    <t>法適用</t>
  </si>
  <si>
    <t>水道事業</t>
  </si>
  <si>
    <t>末端給水事業</t>
  </si>
  <si>
    <t>A6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</si>
  <si>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</si>
  <si>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</si>
  <si>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</si>
  <si>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</si>
  <si>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</si>
  <si>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</si>
  <si>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</si>
  <si>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３０年度は２９度に引き続き経常収支比率は１００％を超え、累積欠損金比率はゼロであり、給水収益で維持管理等の費用をまかなえている。流動比率、料金回収率は微減しているものの、引き続き経営の健全性を保てている。有収率は類似団体平均を上回っているものの、微減しているため、昨年同様漏水調査に重点を置き、有収率向上を図る。</t>
    <rPh sb="0" eb="2">
      <t>ヘイセイ</t>
    </rPh>
    <rPh sb="4" eb="6">
      <t>ネンド</t>
    </rPh>
    <rPh sb="11" eb="12">
      <t>ヒ</t>
    </rPh>
    <rPh sb="13" eb="14">
      <t>ツヅ</t>
    </rPh>
    <rPh sb="15" eb="21">
      <t>ケイジョウシュウシヒリツ</t>
    </rPh>
    <rPh sb="27" eb="28">
      <t>コ</t>
    </rPh>
    <rPh sb="30" eb="32">
      <t>ルイセキ</t>
    </rPh>
    <rPh sb="32" eb="34">
      <t>ケッソン</t>
    </rPh>
    <rPh sb="34" eb="35">
      <t>キン</t>
    </rPh>
    <rPh sb="35" eb="37">
      <t>ヒリツ</t>
    </rPh>
    <rPh sb="44" eb="46">
      <t>キュウスイ</t>
    </rPh>
    <rPh sb="46" eb="48">
      <t>シュウエキ</t>
    </rPh>
    <rPh sb="49" eb="51">
      <t>イジ</t>
    </rPh>
    <rPh sb="51" eb="54">
      <t>カンリトウ</t>
    </rPh>
    <rPh sb="55" eb="57">
      <t>ヒヨウ</t>
    </rPh>
    <rPh sb="66" eb="68">
      <t>リュウドウ</t>
    </rPh>
    <rPh sb="68" eb="70">
      <t>ヒリツ</t>
    </rPh>
    <rPh sb="71" eb="73">
      <t>リョウキン</t>
    </rPh>
    <rPh sb="73" eb="75">
      <t>カイシュウ</t>
    </rPh>
    <rPh sb="75" eb="76">
      <t>リツ</t>
    </rPh>
    <rPh sb="77" eb="79">
      <t>ビゲン</t>
    </rPh>
    <rPh sb="87" eb="88">
      <t>ヒ</t>
    </rPh>
    <rPh sb="89" eb="90">
      <t>ツヅ</t>
    </rPh>
    <rPh sb="91" eb="93">
      <t>ケイエイ</t>
    </rPh>
    <rPh sb="94" eb="97">
      <t>ケンゼンセイ</t>
    </rPh>
    <rPh sb="98" eb="99">
      <t>タモ</t>
    </rPh>
    <rPh sb="104" eb="107">
      <t>ユウシュウリツ</t>
    </rPh>
    <rPh sb="108" eb="110">
      <t>ルイジ</t>
    </rPh>
    <rPh sb="110" eb="112">
      <t>ダンタイ</t>
    </rPh>
    <rPh sb="112" eb="114">
      <t>ヘイキン</t>
    </rPh>
    <rPh sb="115" eb="117">
      <t>ウワマワ</t>
    </rPh>
    <rPh sb="125" eb="127">
      <t>ビゲン</t>
    </rPh>
    <rPh sb="134" eb="136">
      <t>サクネン</t>
    </rPh>
    <rPh sb="136" eb="138">
      <t>ドウヨウ</t>
    </rPh>
    <rPh sb="138" eb="140">
      <t>ロウスイ</t>
    </rPh>
    <rPh sb="140" eb="142">
      <t>チョウサ</t>
    </rPh>
    <rPh sb="143" eb="145">
      <t>ジュウテン</t>
    </rPh>
    <rPh sb="146" eb="147">
      <t>オ</t>
    </rPh>
    <rPh sb="149" eb="152">
      <t>ユウシュウリツ</t>
    </rPh>
    <rPh sb="152" eb="154">
      <t>コウジョウ</t>
    </rPh>
    <rPh sb="155" eb="156">
      <t>ハカ</t>
    </rPh>
    <phoneticPr fontId="4"/>
  </si>
  <si>
    <t>　経営状況については良好な状態を維持できているが、人口減少・給水収益の減少など、経営環境は厳しさを増している状況である。今後も一層の経費節減により、現行の料金を維持しながら収入・収益の確保に努める。
　耐震化事業計画のもと、内部留保資金を有効かつ効率的に、また、補助金等を最大限に活用して財源を確保し、今後も適切な更新を行っていく。</t>
    <rPh sb="1" eb="3">
      <t>ケイエイ</t>
    </rPh>
    <rPh sb="3" eb="5">
      <t>ジョウキョウ</t>
    </rPh>
    <rPh sb="10" eb="12">
      <t>リョウコウ</t>
    </rPh>
    <rPh sb="13" eb="15">
      <t>ジョウタイ</t>
    </rPh>
    <rPh sb="16" eb="18">
      <t>イジ</t>
    </rPh>
    <rPh sb="25" eb="27">
      <t>ジンコウ</t>
    </rPh>
    <rPh sb="27" eb="29">
      <t>ゲンショウ</t>
    </rPh>
    <rPh sb="30" eb="32">
      <t>キュウスイ</t>
    </rPh>
    <rPh sb="32" eb="34">
      <t>シュウエキ</t>
    </rPh>
    <rPh sb="35" eb="37">
      <t>ゲンショウ</t>
    </rPh>
    <rPh sb="40" eb="42">
      <t>ケイエイ</t>
    </rPh>
    <rPh sb="42" eb="44">
      <t>カンキョウ</t>
    </rPh>
    <rPh sb="45" eb="46">
      <t>キビ</t>
    </rPh>
    <rPh sb="49" eb="50">
      <t>マ</t>
    </rPh>
    <rPh sb="54" eb="56">
      <t>ジョウキョウ</t>
    </rPh>
    <rPh sb="60" eb="62">
      <t>コンゴ</t>
    </rPh>
    <rPh sb="63" eb="65">
      <t>イッソウ</t>
    </rPh>
    <rPh sb="66" eb="68">
      <t>ケイヒ</t>
    </rPh>
    <rPh sb="68" eb="70">
      <t>セツゲン</t>
    </rPh>
    <rPh sb="74" eb="76">
      <t>ゲンコウ</t>
    </rPh>
    <rPh sb="77" eb="79">
      <t>リョウキン</t>
    </rPh>
    <rPh sb="80" eb="82">
      <t>イジ</t>
    </rPh>
    <rPh sb="86" eb="88">
      <t>シュウニュウ</t>
    </rPh>
    <rPh sb="89" eb="91">
      <t>シュウエキ</t>
    </rPh>
    <rPh sb="92" eb="94">
      <t>カクホ</t>
    </rPh>
    <rPh sb="95" eb="96">
      <t>ツト</t>
    </rPh>
    <rPh sb="101" eb="104">
      <t>タイシンカ</t>
    </rPh>
    <rPh sb="104" eb="106">
      <t>ジギョウ</t>
    </rPh>
    <rPh sb="106" eb="108">
      <t>ケイカク</t>
    </rPh>
    <rPh sb="112" eb="114">
      <t>ナイブ</t>
    </rPh>
    <rPh sb="114" eb="116">
      <t>リュウホ</t>
    </rPh>
    <rPh sb="116" eb="118">
      <t>シキン</t>
    </rPh>
    <rPh sb="119" eb="121">
      <t>ユウコウ</t>
    </rPh>
    <rPh sb="123" eb="126">
      <t>コウリツテキ</t>
    </rPh>
    <rPh sb="131" eb="134">
      <t>ホジョキン</t>
    </rPh>
    <rPh sb="134" eb="135">
      <t>トウ</t>
    </rPh>
    <rPh sb="136" eb="139">
      <t>サイダイゲン</t>
    </rPh>
    <rPh sb="140" eb="142">
      <t>カツヨウ</t>
    </rPh>
    <rPh sb="144" eb="146">
      <t>ザイゲン</t>
    </rPh>
    <rPh sb="147" eb="149">
      <t>カクホ</t>
    </rPh>
    <rPh sb="151" eb="153">
      <t>コンゴ</t>
    </rPh>
    <rPh sb="154" eb="156">
      <t>テキセツ</t>
    </rPh>
    <rPh sb="157" eb="159">
      <t>コウシン</t>
    </rPh>
    <rPh sb="160" eb="161">
      <t>オコナ</t>
    </rPh>
    <phoneticPr fontId="4"/>
  </si>
  <si>
    <t>有形固定資産減価償却率、管路経年化率ともに上昇しており、今後もこの傾向は続くと見込まれる。耐震化事業計画やアセットマネジメントのもと、継続して効率的な更新を行っていく。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カンロ</t>
    </rPh>
    <rPh sb="14" eb="17">
      <t>ケイネンカ</t>
    </rPh>
    <rPh sb="17" eb="18">
      <t>リツ</t>
    </rPh>
    <rPh sb="21" eb="23">
      <t>ジョウショウ</t>
    </rPh>
    <rPh sb="28" eb="30">
      <t>コンゴ</t>
    </rPh>
    <rPh sb="33" eb="35">
      <t>ケイコウ</t>
    </rPh>
    <rPh sb="36" eb="37">
      <t>ツヅ</t>
    </rPh>
    <rPh sb="39" eb="41">
      <t>ミコ</t>
    </rPh>
    <rPh sb="45" eb="48">
      <t>タイシンカ</t>
    </rPh>
    <rPh sb="48" eb="50">
      <t>ジギョウ</t>
    </rPh>
    <rPh sb="50" eb="52">
      <t>ケイカク</t>
    </rPh>
    <rPh sb="67" eb="69">
      <t>ケイゾク</t>
    </rPh>
    <rPh sb="71" eb="73">
      <t>コウリツ</t>
    </rPh>
    <rPh sb="73" eb="74">
      <t>テキ</t>
    </rPh>
    <rPh sb="75" eb="77">
      <t>コウシン</t>
    </rPh>
    <rPh sb="78" eb="79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</si>
</sst>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1.4</c:v>
                </c:pt>
                <c:pt idx="1">
                  <c:v>0</c:v>
                </c:pt>
                <c:pt idx="2" formatCode="#,##0.00;&quot;△&quot;#,##0.00;&quot;-&quot;">
                  <c:v>0.1</c:v>
                </c:pt>
                <c:pt idx="3" formatCode="#,##0.00;&quot;△&quot;#,##0.00;&quot;-&quot;">
                  <c:v>0.11</c:v>
                </c:pt>
                <c:pt idx="4" formatCode="#,##0.00;&quot;△&quot;#,##0.00;&quot;-&quot;">
                  <c:v>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6-4070-BA6A-DB4BFFB4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72128"/>
        <c:axId val="17828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B6-4070-BA6A-DB4BFFB4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72128"/>
        <c:axId val="178286592"/>
      </c:lineChart>
      <c:dateAx>
        <c:axId val="17827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286592"/>
        <c:crosses val="autoZero"/>
        <c:auto val="1"/>
        <c:lblOffset val="100"/>
        <c:baseTimeUnit val="years"/>
      </c:dateAx>
      <c:valAx>
        <c:axId val="17828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27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49.89</c:v>
                </c:pt>
                <c:pt idx="1">
                  <c:v>49.51</c:v>
                </c:pt>
                <c:pt idx="2">
                  <c:v>47.61</c:v>
                </c:pt>
                <c:pt idx="3">
                  <c:v>48.48</c:v>
                </c:pt>
                <c:pt idx="4">
                  <c:v>49.16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79-4926-8FC2-7E814DC73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71136"/>
        <c:axId val="17858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79-4926-8FC2-7E814DC73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71136"/>
        <c:axId val="178581504"/>
      </c:lineChart>
      <c:dateAx>
        <c:axId val="17857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581504"/>
        <c:crosses val="autoZero"/>
        <c:auto val="1"/>
        <c:lblOffset val="100"/>
        <c:baseTimeUnit val="years"/>
      </c:dateAx>
      <c:valAx>
        <c:axId val="17858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57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87.16</c:v>
                </c:pt>
                <c:pt idx="1">
                  <c:v>87.27</c:v>
                </c:pt>
                <c:pt idx="2">
                  <c:v>89.51</c:v>
                </c:pt>
                <c:pt idx="3">
                  <c:v>89</c:v>
                </c:pt>
                <c:pt idx="4">
                  <c:v>87.33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CE-426B-A2ED-45E625D62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94400"/>
        <c:axId val="17869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81.900000000000006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CE-426B-A2ED-45E625D62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94400"/>
        <c:axId val="178696576"/>
      </c:lineChart>
      <c:dateAx>
        <c:axId val="1786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696576"/>
        <c:crosses val="autoZero"/>
        <c:auto val="1"/>
        <c:lblOffset val="100"/>
        <c:baseTimeUnit val="years"/>
      </c:dateAx>
      <c:valAx>
        <c:axId val="17869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69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123.92</c:v>
                </c:pt>
                <c:pt idx="1">
                  <c:v>125.49</c:v>
                </c:pt>
                <c:pt idx="2">
                  <c:v>126.61</c:v>
                </c:pt>
                <c:pt idx="3">
                  <c:v>130.75</c:v>
                </c:pt>
                <c:pt idx="4">
                  <c:v>130.66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6D-4A5D-AA43-90A9F743C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6048"/>
        <c:axId val="17813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6D-4A5D-AA43-90A9F743C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06048"/>
        <c:axId val="178131712"/>
      </c:lineChart>
      <c:dateAx>
        <c:axId val="1783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31712"/>
        <c:crosses val="autoZero"/>
        <c:auto val="1"/>
        <c:lblOffset val="100"/>
        <c:baseTimeUnit val="years"/>
      </c:dateAx>
      <c:valAx>
        <c:axId val="178131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3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55.94</c:v>
                </c:pt>
                <c:pt idx="1">
                  <c:v>56.35</c:v>
                </c:pt>
                <c:pt idx="2">
                  <c:v>56.83</c:v>
                </c:pt>
                <c:pt idx="3">
                  <c:v>57.46</c:v>
                </c:pt>
                <c:pt idx="4">
                  <c:v>57.79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17-453D-96CE-A28035166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62304"/>
        <c:axId val="17816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48.87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17-453D-96CE-A28035166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62304"/>
        <c:axId val="178164480"/>
      </c:lineChart>
      <c:dateAx>
        <c:axId val="17816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64480"/>
        <c:crosses val="autoZero"/>
        <c:auto val="1"/>
        <c:lblOffset val="100"/>
        <c:baseTimeUnit val="years"/>
      </c:dateAx>
      <c:valAx>
        <c:axId val="17816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6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4.3600000000000003</c:v>
                </c:pt>
                <c:pt idx="2">
                  <c:v>1.17</c:v>
                </c:pt>
                <c:pt idx="3">
                  <c:v>8.51</c:v>
                </c:pt>
                <c:pt idx="4">
                  <c:v>12.59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7-4EBD-8F29-DB674981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79072"/>
        <c:axId val="17860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14.85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C7-4EBD-8F29-DB674981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79072"/>
        <c:axId val="178607232"/>
      </c:lineChart>
      <c:dateAx>
        <c:axId val="17817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607232"/>
        <c:crosses val="autoZero"/>
        <c:auto val="1"/>
        <c:lblOffset val="100"/>
        <c:baseTimeUnit val="years"/>
      </c:dateAx>
      <c:valAx>
        <c:axId val="17860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7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0-4957-8FEA-0444B289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25376"/>
        <c:axId val="17833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C0-4957-8FEA-0444B289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25376"/>
        <c:axId val="178331648"/>
      </c:lineChart>
      <c:dateAx>
        <c:axId val="17832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331648"/>
        <c:crosses val="autoZero"/>
        <c:auto val="1"/>
        <c:lblOffset val="100"/>
        <c:baseTimeUnit val="years"/>
      </c:dateAx>
      <c:valAx>
        <c:axId val="1783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32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1084.51</c:v>
                </c:pt>
                <c:pt idx="1">
                  <c:v>1196.19</c:v>
                </c:pt>
                <c:pt idx="2">
                  <c:v>1228.0899999999999</c:v>
                </c:pt>
                <c:pt idx="3">
                  <c:v>1252.76</c:v>
                </c:pt>
                <c:pt idx="4">
                  <c:v>1240.52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18-41A1-99F5-C54E1516A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58528"/>
        <c:axId val="1783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369.69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18-41A1-99F5-C54E1516A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58528"/>
        <c:axId val="178360704"/>
      </c:lineChart>
      <c:dateAx>
        <c:axId val="1783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360704"/>
        <c:crosses val="autoZero"/>
        <c:auto val="1"/>
        <c:lblOffset val="100"/>
        <c:baseTimeUnit val="years"/>
      </c:dateAx>
      <c:valAx>
        <c:axId val="178360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35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132.24</c:v>
                </c:pt>
                <c:pt idx="1">
                  <c:v>125.85</c:v>
                </c:pt>
                <c:pt idx="2">
                  <c:v>120.45</c:v>
                </c:pt>
                <c:pt idx="3">
                  <c:v>111.36</c:v>
                </c:pt>
                <c:pt idx="4">
                  <c:v>104.02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54-4F96-A3AF-583BB8AC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12160"/>
        <c:axId val="17841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402.99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54-4F96-A3AF-583BB8AC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12160"/>
        <c:axId val="178414336"/>
      </c:lineChart>
      <c:dateAx>
        <c:axId val="17841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414336"/>
        <c:crosses val="autoZero"/>
        <c:auto val="1"/>
        <c:lblOffset val="100"/>
        <c:baseTimeUnit val="years"/>
      </c:dateAx>
      <c:valAx>
        <c:axId val="178414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41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118.74</c:v>
                </c:pt>
                <c:pt idx="1">
                  <c:v>120.95</c:v>
                </c:pt>
                <c:pt idx="2">
                  <c:v>121.95</c:v>
                </c:pt>
                <c:pt idx="3">
                  <c:v>126.26</c:v>
                </c:pt>
                <c:pt idx="4">
                  <c:v>126.24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EA-4643-AC98-318CEAD76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43392"/>
        <c:axId val="17844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98.66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A-4643-AC98-318CEAD76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43392"/>
        <c:axId val="178445312"/>
      </c:lineChart>
      <c:dateAx>
        <c:axId val="1784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445312"/>
        <c:crosses val="autoZero"/>
        <c:auto val="1"/>
        <c:lblOffset val="100"/>
        <c:baseTimeUnit val="years"/>
      </c:dateAx>
      <c:valAx>
        <c:axId val="17844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44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192</c:v>
                </c:pt>
                <c:pt idx="1">
                  <c:v>188.71</c:v>
                </c:pt>
                <c:pt idx="2">
                  <c:v>187.52</c:v>
                </c:pt>
                <c:pt idx="3">
                  <c:v>181.17</c:v>
                </c:pt>
                <c:pt idx="4">
                  <c:v>181.37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8F-4120-B5AE-BB35A05AE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42080"/>
        <c:axId val="17854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178.59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F-4120-B5AE-BB35A05AE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42080"/>
        <c:axId val="178544000"/>
      </c:lineChart>
      <c:dateAx>
        <c:axId val="17854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544000"/>
        <c:crosses val="autoZero"/>
        <c:auto val="1"/>
        <c:lblOffset val="100"/>
        <c:baseTimeUnit val="years"/>
      </c:dateAx>
      <c:valAx>
        <c:axId val="17854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54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山形県　最上川中部水道企業団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59" t="str">
        <f>データ!$M$6</f>
        <v>民間企業出身</v>
      </c>
      <c r="AE8" s="59"/>
      <c r="AF8" s="59"/>
      <c r="AG8" s="59"/>
      <c r="AH8" s="59"/>
      <c r="AI8" s="59"/>
      <c r="AJ8" s="59"/>
      <c r="AK8" s="4"/>
      <c r="AL8" s="60" t="str">
        <f>データ!$R$6</f>
        <v>-</v>
      </c>
      <c r="AM8" s="60"/>
      <c r="AN8" s="60"/>
      <c r="AO8" s="60"/>
      <c r="AP8" s="60"/>
      <c r="AQ8" s="60"/>
      <c r="AR8" s="60"/>
      <c r="AS8" s="60"/>
      <c r="AT8" s="51" t="str">
        <f>データ!$S$6</f>
        <v>-</v>
      </c>
      <c r="AU8" s="52"/>
      <c r="AV8" s="52"/>
      <c r="AW8" s="52"/>
      <c r="AX8" s="52"/>
      <c r="AY8" s="52"/>
      <c r="AZ8" s="52"/>
      <c r="BA8" s="52"/>
      <c r="BB8" s="53" t="str">
        <f>データ!$T$6</f>
        <v>-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80.319999999999993</v>
      </c>
      <c r="J10" s="52"/>
      <c r="K10" s="52"/>
      <c r="L10" s="52"/>
      <c r="M10" s="52"/>
      <c r="N10" s="52"/>
      <c r="O10" s="63"/>
      <c r="P10" s="53">
        <f>データ!$P$6</f>
        <v>99.93</v>
      </c>
      <c r="Q10" s="53"/>
      <c r="R10" s="53"/>
      <c r="S10" s="53"/>
      <c r="T10" s="53"/>
      <c r="U10" s="53"/>
      <c r="V10" s="53"/>
      <c r="W10" s="60">
        <f>データ!$Q$6</f>
        <v>4620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26696</v>
      </c>
      <c r="AM10" s="60"/>
      <c r="AN10" s="60"/>
      <c r="AO10" s="60"/>
      <c r="AP10" s="60"/>
      <c r="AQ10" s="60"/>
      <c r="AR10" s="60"/>
      <c r="AS10" s="60"/>
      <c r="AT10" s="51">
        <f>データ!$V$6</f>
        <v>42.15</v>
      </c>
      <c r="AU10" s="52"/>
      <c r="AV10" s="52"/>
      <c r="AW10" s="52"/>
      <c r="AX10" s="52"/>
      <c r="AY10" s="52"/>
      <c r="AZ10" s="52"/>
      <c r="BA10" s="52"/>
      <c r="BB10" s="53">
        <f>データ!$W$6</f>
        <v>633.36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105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107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vy07k8lPaWv2hIDBx/a/HMxg08v8NBDU+f/n0yAFPFrmEzGa4iYuvGLfwbGLkRfJ3BeAkc+cDGbgtFxmSm+7Tw==" saltValue="lhmh5XgD5MH/z03TSS31V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69027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最上川中部水道企業団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民間企業出身</v>
      </c>
      <c r="N6" s="35" t="str">
        <f t="shared" si="3"/>
        <v>-</v>
      </c>
      <c r="O6" s="35">
        <f t="shared" si="3"/>
        <v>80.319999999999993</v>
      </c>
      <c r="P6" s="35">
        <f t="shared" si="3"/>
        <v>99.93</v>
      </c>
      <c r="Q6" s="35">
        <f t="shared" si="3"/>
        <v>4620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26696</v>
      </c>
      <c r="V6" s="35">
        <f t="shared" si="3"/>
        <v>42.15</v>
      </c>
      <c r="W6" s="35">
        <f t="shared" si="3"/>
        <v>633.36</v>
      </c>
      <c r="X6" s="36">
        <f>IF(X7="",NA(),X7)</f>
        <v>123.92</v>
      </c>
      <c r="Y6" s="36">
        <f t="shared" ref="Y6:AG6" si="4">IF(Y7="",NA(),Y7)</f>
        <v>125.49</v>
      </c>
      <c r="Z6" s="36">
        <f t="shared" si="4"/>
        <v>126.61</v>
      </c>
      <c r="AA6" s="36">
        <f t="shared" si="4"/>
        <v>130.75</v>
      </c>
      <c r="AB6" s="36">
        <f t="shared" si="4"/>
        <v>130.66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108.87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3.16</v>
      </c>
      <c r="AS6" s="35" t="str">
        <f>IF(AS7="","",IF(AS7="-","【-】","【"&amp;SUBSTITUTE(TEXT(AS7,"#,##0.00"),"-","△")&amp;"】"))</f>
        <v>【1.05】</v>
      </c>
      <c r="AT6" s="36">
        <f>IF(AT7="",NA(),AT7)</f>
        <v>1084.51</v>
      </c>
      <c r="AU6" s="36">
        <f t="shared" ref="AU6:BC6" si="6">IF(AU7="",NA(),AU7)</f>
        <v>1196.19</v>
      </c>
      <c r="AV6" s="36">
        <f t="shared" si="6"/>
        <v>1228.0899999999999</v>
      </c>
      <c r="AW6" s="36">
        <f t="shared" si="6"/>
        <v>1252.76</v>
      </c>
      <c r="AX6" s="36">
        <f t="shared" si="6"/>
        <v>1240.52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369.69</v>
      </c>
      <c r="BD6" s="35" t="str">
        <f>IF(BD7="","",IF(BD7="-","【-】","【"&amp;SUBSTITUTE(TEXT(BD7,"#,##0.00"),"-","△")&amp;"】"))</f>
        <v>【261.93】</v>
      </c>
      <c r="BE6" s="36">
        <f>IF(BE7="",NA(),BE7)</f>
        <v>132.24</v>
      </c>
      <c r="BF6" s="36">
        <f t="shared" ref="BF6:BN6" si="7">IF(BF7="",NA(),BF7)</f>
        <v>125.85</v>
      </c>
      <c r="BG6" s="36">
        <f t="shared" si="7"/>
        <v>120.45</v>
      </c>
      <c r="BH6" s="36">
        <f t="shared" si="7"/>
        <v>111.36</v>
      </c>
      <c r="BI6" s="36">
        <f t="shared" si="7"/>
        <v>104.02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402.99</v>
      </c>
      <c r="BO6" s="35" t="str">
        <f>IF(BO7="","",IF(BO7="-","【-】","【"&amp;SUBSTITUTE(TEXT(BO7,"#,##0.00"),"-","△")&amp;"】"))</f>
        <v>【270.46】</v>
      </c>
      <c r="BP6" s="36">
        <f>IF(BP7="",NA(),BP7)</f>
        <v>118.74</v>
      </c>
      <c r="BQ6" s="36">
        <f t="shared" ref="BQ6:BY6" si="8">IF(BQ7="",NA(),BQ7)</f>
        <v>120.95</v>
      </c>
      <c r="BR6" s="36">
        <f t="shared" si="8"/>
        <v>121.95</v>
      </c>
      <c r="BS6" s="36">
        <f t="shared" si="8"/>
        <v>126.26</v>
      </c>
      <c r="BT6" s="36">
        <f t="shared" si="8"/>
        <v>126.24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98.66</v>
      </c>
      <c r="BZ6" s="35" t="str">
        <f>IF(BZ7="","",IF(BZ7="-","【-】","【"&amp;SUBSTITUTE(TEXT(BZ7,"#,##0.00"),"-","△")&amp;"】"))</f>
        <v>【103.91】</v>
      </c>
      <c r="CA6" s="36">
        <f>IF(CA7="",NA(),CA7)</f>
        <v>192</v>
      </c>
      <c r="CB6" s="36">
        <f t="shared" ref="CB6:CJ6" si="9">IF(CB7="",NA(),CB7)</f>
        <v>188.71</v>
      </c>
      <c r="CC6" s="36">
        <f t="shared" si="9"/>
        <v>187.52</v>
      </c>
      <c r="CD6" s="36">
        <f t="shared" si="9"/>
        <v>181.17</v>
      </c>
      <c r="CE6" s="36">
        <f t="shared" si="9"/>
        <v>181.37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178.59</v>
      </c>
      <c r="CK6" s="35" t="str">
        <f>IF(CK7="","",IF(CK7="-","【-】","【"&amp;SUBSTITUTE(TEXT(CK7,"#,##0.00"),"-","△")&amp;"】"))</f>
        <v>【167.11】</v>
      </c>
      <c r="CL6" s="36">
        <f>IF(CL7="",NA(),CL7)</f>
        <v>49.89</v>
      </c>
      <c r="CM6" s="36">
        <f t="shared" ref="CM6:CU6" si="10">IF(CM7="",NA(),CM7)</f>
        <v>49.51</v>
      </c>
      <c r="CN6" s="36">
        <f t="shared" si="10"/>
        <v>47.61</v>
      </c>
      <c r="CO6" s="36">
        <f t="shared" si="10"/>
        <v>48.48</v>
      </c>
      <c r="CP6" s="36">
        <f t="shared" si="10"/>
        <v>49.16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55.03</v>
      </c>
      <c r="CV6" s="35" t="str">
        <f>IF(CV7="","",IF(CV7="-","【-】","【"&amp;SUBSTITUTE(TEXT(CV7,"#,##0.00"),"-","△")&amp;"】"))</f>
        <v>【60.27】</v>
      </c>
      <c r="CW6" s="36">
        <f>IF(CW7="",NA(),CW7)</f>
        <v>87.16</v>
      </c>
      <c r="CX6" s="36">
        <f t="shared" ref="CX6:DF6" si="11">IF(CX7="",NA(),CX7)</f>
        <v>87.27</v>
      </c>
      <c r="CY6" s="36">
        <f t="shared" si="11"/>
        <v>89.51</v>
      </c>
      <c r="CZ6" s="36">
        <f t="shared" si="11"/>
        <v>89</v>
      </c>
      <c r="DA6" s="36">
        <f t="shared" si="11"/>
        <v>87.33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81.900000000000006</v>
      </c>
      <c r="DG6" s="35" t="str">
        <f>IF(DG7="","",IF(DG7="-","【-】","【"&amp;SUBSTITUTE(TEXT(DG7,"#,##0.00"),"-","△")&amp;"】"))</f>
        <v>【89.92】</v>
      </c>
      <c r="DH6" s="36">
        <f>IF(DH7="",NA(),DH7)</f>
        <v>55.94</v>
      </c>
      <c r="DI6" s="36">
        <f t="shared" ref="DI6:DQ6" si="12">IF(DI7="",NA(),DI7)</f>
        <v>56.35</v>
      </c>
      <c r="DJ6" s="36">
        <f t="shared" si="12"/>
        <v>56.83</v>
      </c>
      <c r="DK6" s="36">
        <f t="shared" si="12"/>
        <v>57.46</v>
      </c>
      <c r="DL6" s="36">
        <f t="shared" si="12"/>
        <v>57.79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48.87</v>
      </c>
      <c r="DR6" s="35" t="str">
        <f>IF(DR7="","",IF(DR7="-","【-】","【"&amp;SUBSTITUTE(TEXT(DR7,"#,##0.00"),"-","△")&amp;"】"))</f>
        <v>【48.85】</v>
      </c>
      <c r="DS6" s="36">
        <f>IF(DS7="",NA(),DS7)</f>
        <v>0.1</v>
      </c>
      <c r="DT6" s="36">
        <f t="shared" ref="DT6:EB6" si="13">IF(DT7="",NA(),DT7)</f>
        <v>4.3600000000000003</v>
      </c>
      <c r="DU6" s="36">
        <f t="shared" si="13"/>
        <v>1.17</v>
      </c>
      <c r="DV6" s="36">
        <f t="shared" si="13"/>
        <v>8.51</v>
      </c>
      <c r="DW6" s="36">
        <f t="shared" si="13"/>
        <v>12.59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14.85</v>
      </c>
      <c r="EC6" s="35" t="str">
        <f>IF(EC7="","",IF(EC7="-","【-】","【"&amp;SUBSTITUTE(TEXT(EC7,"#,##0.00"),"-","△")&amp;"】"))</f>
        <v>【17.80】</v>
      </c>
      <c r="ED6" s="36">
        <f>IF(ED7="",NA(),ED7)</f>
        <v>1.4</v>
      </c>
      <c r="EE6" s="35">
        <f t="shared" ref="EE6:EM6" si="14">IF(EE7="",NA(),EE7)</f>
        <v>0</v>
      </c>
      <c r="EF6" s="36">
        <f t="shared" si="14"/>
        <v>0.1</v>
      </c>
      <c r="EG6" s="36">
        <f t="shared" si="14"/>
        <v>0.11</v>
      </c>
      <c r="EH6" s="36">
        <f t="shared" si="14"/>
        <v>0.23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69027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80.319999999999993</v>
      </c>
      <c r="P7" s="39">
        <v>99.93</v>
      </c>
      <c r="Q7" s="39">
        <v>4620</v>
      </c>
      <c r="R7" s="39" t="s">
        <v>99</v>
      </c>
      <c r="S7" s="39" t="s">
        <v>99</v>
      </c>
      <c r="T7" s="39" t="s">
        <v>99</v>
      </c>
      <c r="U7" s="39">
        <v>26696</v>
      </c>
      <c r="V7" s="39">
        <v>42.15</v>
      </c>
      <c r="W7" s="39">
        <v>633.36</v>
      </c>
      <c r="X7" s="39">
        <v>123.92</v>
      </c>
      <c r="Y7" s="39">
        <v>125.49</v>
      </c>
      <c r="Z7" s="39">
        <v>126.61</v>
      </c>
      <c r="AA7" s="39">
        <v>130.75</v>
      </c>
      <c r="AB7" s="39">
        <v>130.66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108.87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3.16</v>
      </c>
      <c r="AS7" s="39">
        <v>1.05</v>
      </c>
      <c r="AT7" s="39">
        <v>1084.51</v>
      </c>
      <c r="AU7" s="39">
        <v>1196.19</v>
      </c>
      <c r="AV7" s="39">
        <v>1228.0899999999999</v>
      </c>
      <c r="AW7" s="39">
        <v>1252.76</v>
      </c>
      <c r="AX7" s="39">
        <v>1240.52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369.69</v>
      </c>
      <c r="BD7" s="39">
        <v>261.93</v>
      </c>
      <c r="BE7" s="39">
        <v>132.24</v>
      </c>
      <c r="BF7" s="39">
        <v>125.85</v>
      </c>
      <c r="BG7" s="39">
        <v>120.45</v>
      </c>
      <c r="BH7" s="39">
        <v>111.36</v>
      </c>
      <c r="BI7" s="39">
        <v>104.02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402.99</v>
      </c>
      <c r="BO7" s="39">
        <v>270.45999999999998</v>
      </c>
      <c r="BP7" s="39">
        <v>118.74</v>
      </c>
      <c r="BQ7" s="39">
        <v>120.95</v>
      </c>
      <c r="BR7" s="39">
        <v>121.95</v>
      </c>
      <c r="BS7" s="39">
        <v>126.26</v>
      </c>
      <c r="BT7" s="39">
        <v>126.24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98.66</v>
      </c>
      <c r="BZ7" s="39">
        <v>103.91</v>
      </c>
      <c r="CA7" s="39">
        <v>192</v>
      </c>
      <c r="CB7" s="39">
        <v>188.71</v>
      </c>
      <c r="CC7" s="39">
        <v>187.52</v>
      </c>
      <c r="CD7" s="39">
        <v>181.17</v>
      </c>
      <c r="CE7" s="39">
        <v>181.37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178.59</v>
      </c>
      <c r="CK7" s="39">
        <v>167.11</v>
      </c>
      <c r="CL7" s="39">
        <v>49.89</v>
      </c>
      <c r="CM7" s="39">
        <v>49.51</v>
      </c>
      <c r="CN7" s="39">
        <v>47.61</v>
      </c>
      <c r="CO7" s="39">
        <v>48.48</v>
      </c>
      <c r="CP7" s="39">
        <v>49.16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55.03</v>
      </c>
      <c r="CV7" s="39">
        <v>60.27</v>
      </c>
      <c r="CW7" s="39">
        <v>87.16</v>
      </c>
      <c r="CX7" s="39">
        <v>87.27</v>
      </c>
      <c r="CY7" s="39">
        <v>89.51</v>
      </c>
      <c r="CZ7" s="39">
        <v>89</v>
      </c>
      <c r="DA7" s="39">
        <v>87.33</v>
      </c>
      <c r="DB7" s="39">
        <v>83</v>
      </c>
      <c r="DC7" s="39">
        <v>82.89</v>
      </c>
      <c r="DD7" s="39">
        <v>82.66</v>
      </c>
      <c r="DE7" s="39">
        <v>82.04</v>
      </c>
      <c r="DF7" s="39">
        <v>81.900000000000006</v>
      </c>
      <c r="DG7" s="39">
        <v>89.92</v>
      </c>
      <c r="DH7" s="39">
        <v>55.94</v>
      </c>
      <c r="DI7" s="39">
        <v>56.35</v>
      </c>
      <c r="DJ7" s="39">
        <v>56.83</v>
      </c>
      <c r="DK7" s="39">
        <v>57.46</v>
      </c>
      <c r="DL7" s="39">
        <v>57.79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48.87</v>
      </c>
      <c r="DR7" s="39">
        <v>48.85</v>
      </c>
      <c r="DS7" s="39">
        <v>0.1</v>
      </c>
      <c r="DT7" s="39">
        <v>4.3600000000000003</v>
      </c>
      <c r="DU7" s="39">
        <v>1.17</v>
      </c>
      <c r="DV7" s="39">
        <v>8.51</v>
      </c>
      <c r="DW7" s="39">
        <v>12.59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14.85</v>
      </c>
      <c r="EC7" s="39">
        <v>17.8</v>
      </c>
      <c r="ED7" s="39">
        <v>1.4</v>
      </c>
      <c r="EE7" s="39">
        <v>0</v>
      </c>
      <c r="EF7" s="39">
        <v>0.1</v>
      </c>
      <c r="EG7" s="39">
        <v>0.11</v>
      </c>
      <c r="EH7" s="39">
        <v>0.23</v>
      </c>
      <c r="EI7" s="39">
        <v>0.66</v>
      </c>
      <c r="EJ7" s="39">
        <v>0.99</v>
      </c>
      <c r="EK7" s="39">
        <v>0.71</v>
      </c>
      <c r="EL7" s="39">
        <v>0.54</v>
      </c>
      <c r="EM7" s="39">
        <v>0.5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2020-01-29T07:02:09Z</cp:lastPrinted>
  <dcterms:modified xsi:type="dcterms:W3CDTF">2020-01-29T07:02:14Z</dcterms:modified>
</cp:coreProperties>
</file>