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xHcjKFNSTFaT3y0LcFcVAJ1snQ7SaElPXRTU8PGzRo+hWvnPQv9pYwNXdWGfUo4C4vXtIYe6UMN69gAW1O53A==" workbookSaltValue="FVkb7Enajdfg5rxHMiR3IQ==" workbookSpinCount="100000" lockStructure="1"/>
  <bookViews>
    <workbookView xWindow="0" yWindow="0" windowWidth="19275" windowHeight="706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<sst xmlns="http://schemas.openxmlformats.org/spreadsheetml/2006/main" count="225" uniqueCount="111">
  <si>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</si>
  <si>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</si>
  <si>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</si>
  <si>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</si>
  <si>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</si>
  <si>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</si>
  <si>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</si>
  <si>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</si>
  <si>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</si>
  <si>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</si>
  <si>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</si>
  <si>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</si>
  <si>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</si>
  <si>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</si>
  <si>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</si>
  <si>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</si>
  <si>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</si>
  <si>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</si>
  <si>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</si>
  <si>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</si>
  <si>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</si>
  <si>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</si>
  <si>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</si>
  <si>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</si>
  <si>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</si>
  <si>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</si>
  <si>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</si>
  <si>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</si>
  <si>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</si>
  <si>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</si>
  <si>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</si>
  <si>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</si>
  <si>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</si>
  <si>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</si>
  <si>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</si>
  <si>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</si>
  <si>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</si>
  <si>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</si>
  <si>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</si>
  <si>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</si>
  <si>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</si>
  <si>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</si>
  <si>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</si>
  <si>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</si>
  <si>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</si>
  <si>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</si>
  <si>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</si>
  <si>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</si>
  <si>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</si>
  <si>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</si>
  <si>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</si>
  <si>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</si>
  <si>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</si>
  <si>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</si>
  <si>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</si>
  <si>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</si>
  <si>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</si>
  <si>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</si>
  <si>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</si>
  <si>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</si>
  <si>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</si>
  <si>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</si>
  <si>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</si>
  <si>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</si>
  <si>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</si>
  <si>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</si>
  <si>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</si>
  <si>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</si>
  <si>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</si>
  <si>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</si>
  <si>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</si>
  <si>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</si>
  <si>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</si>
  <si>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</si>
  <si>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</si>
  <si>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</si>
  <si>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</si>
  <si>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</si>
  <si>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</si>
  <si>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</si>
  <si>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</si>
  <si>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</si>
  <si>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</si>
  <si>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</si>
  <si>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</si>
  <si>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</si>
  <si>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</si>
  <si>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</si>
  <si>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</si>
  <si>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</si>
  <si>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</si>
  <si>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</si>
  <si>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</si>
  <si>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</si>
  <si>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</si>
  <si>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戸沢村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</si>
  <si>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</si>
  <si>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</si>
  <si>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</si>
  <si>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</si>
  <si>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</si>
  <si>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</si>
  <si>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</si>
  <si>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</si>
  <si>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</si>
  <si>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</si>
  <si>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</si>
  <si>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</si>
  <si>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の高規格道路関連工事に併せて行った敷設替で老朽管は解消された。今後は、2040年頃に水道管更新のピークを迎えると思われるが、更新費用が大きくならないよう、耐用年数や各地の給水人口等を考慮しながら計画的に実施して行く。水道施設に関しては、昭和47年より稼働している草薙浄水場の更新が急務であるが高規格道路工事のルートによっては、水源等にも影響を及ぼすことが予想されるため、高規格道路工事の進捗状況を注視しながら、水道事業の経営状況と村の財政を鑑みながら実施して行く。</t>
    <rPh sb="1" eb="3">
      <t>ヘイセイ</t>
    </rPh>
    <rPh sb="5" eb="7">
      <t>ネンド</t>
    </rPh>
    <rPh sb="8" eb="11">
      <t>コウキカク</t>
    </rPh>
    <rPh sb="11" eb="13">
      <t>ドウロ</t>
    </rPh>
    <rPh sb="13" eb="15">
      <t>カンレン</t>
    </rPh>
    <rPh sb="15" eb="17">
      <t>コウジ</t>
    </rPh>
    <rPh sb="18" eb="19">
      <t>アワ</t>
    </rPh>
    <rPh sb="21" eb="22">
      <t>オコナ</t>
    </rPh>
    <rPh sb="24" eb="26">
      <t>フセツ</t>
    </rPh>
    <rPh sb="26" eb="27">
      <t>ガ</t>
    </rPh>
    <rPh sb="28" eb="30">
      <t>ロウキュウ</t>
    </rPh>
    <rPh sb="30" eb="31">
      <t>カン</t>
    </rPh>
    <rPh sb="32" eb="34">
      <t>カイショウ</t>
    </rPh>
    <rPh sb="38" eb="40">
      <t>コンゴ</t>
    </rPh>
    <rPh sb="46" eb="47">
      <t>ネン</t>
    </rPh>
    <rPh sb="47" eb="48">
      <t>コロ</t>
    </rPh>
    <rPh sb="49" eb="51">
      <t>スイドウ</t>
    </rPh>
    <rPh sb="51" eb="52">
      <t>カン</t>
    </rPh>
    <rPh sb="52" eb="54">
      <t>コウシン</t>
    </rPh>
    <rPh sb="59" eb="60">
      <t>ムカ</t>
    </rPh>
    <rPh sb="63" eb="64">
      <t>オモ</t>
    </rPh>
    <rPh sb="69" eb="71">
      <t>コウシン</t>
    </rPh>
    <rPh sb="71" eb="73">
      <t>ヒヨウ</t>
    </rPh>
    <rPh sb="74" eb="75">
      <t>オオ</t>
    </rPh>
    <rPh sb="84" eb="86">
      <t>タイヨウ</t>
    </rPh>
    <rPh sb="86" eb="88">
      <t>ネンスウ</t>
    </rPh>
    <rPh sb="89" eb="91">
      <t>カクチ</t>
    </rPh>
    <rPh sb="92" eb="94">
      <t>キュウスイ</t>
    </rPh>
    <rPh sb="94" eb="96">
      <t>ジンコウ</t>
    </rPh>
    <rPh sb="96" eb="97">
      <t>トウ</t>
    </rPh>
    <rPh sb="98" eb="100">
      <t>コウリョ</t>
    </rPh>
    <rPh sb="104" eb="107">
      <t>ケイカクテキ</t>
    </rPh>
    <rPh sb="108" eb="110">
      <t>ジッシ</t>
    </rPh>
    <rPh sb="112" eb="113">
      <t>イ</t>
    </rPh>
    <rPh sb="115" eb="117">
      <t>スイドウ</t>
    </rPh>
    <rPh sb="117" eb="119">
      <t>シセツ</t>
    </rPh>
    <rPh sb="120" eb="121">
      <t>カン</t>
    </rPh>
    <rPh sb="125" eb="127">
      <t>ショウワ</t>
    </rPh>
    <rPh sb="129" eb="130">
      <t>ネン</t>
    </rPh>
    <rPh sb="132" eb="134">
      <t>カドウ</t>
    </rPh>
    <rPh sb="138" eb="140">
      <t>クサナギ</t>
    </rPh>
    <rPh sb="140" eb="143">
      <t>ジョウスイジョウ</t>
    </rPh>
    <rPh sb="144" eb="146">
      <t>コウシン</t>
    </rPh>
    <rPh sb="147" eb="149">
      <t>キュウム</t>
    </rPh>
    <rPh sb="153" eb="156">
      <t>コウキカク</t>
    </rPh>
    <rPh sb="156" eb="158">
      <t>ドウロ</t>
    </rPh>
    <rPh sb="158" eb="160">
      <t>コウジ</t>
    </rPh>
    <rPh sb="170" eb="172">
      <t>スイゲン</t>
    </rPh>
    <rPh sb="172" eb="173">
      <t>トウ</t>
    </rPh>
    <rPh sb="175" eb="177">
      <t>エイキョウ</t>
    </rPh>
    <rPh sb="178" eb="179">
      <t>オヨ</t>
    </rPh>
    <rPh sb="184" eb="186">
      <t>ヨソウ</t>
    </rPh>
    <rPh sb="192" eb="195">
      <t>コウキカク</t>
    </rPh>
    <rPh sb="195" eb="197">
      <t>ドウロ</t>
    </rPh>
    <rPh sb="197" eb="199">
      <t>コウジ</t>
    </rPh>
    <rPh sb="200" eb="202">
      <t>シンチョク</t>
    </rPh>
    <rPh sb="202" eb="204">
      <t>ジョウキョウ</t>
    </rPh>
    <rPh sb="205" eb="207">
      <t>チュウシ</t>
    </rPh>
    <rPh sb="212" eb="214">
      <t>スイドウ</t>
    </rPh>
    <rPh sb="214" eb="216">
      <t>ジギョウ</t>
    </rPh>
    <rPh sb="217" eb="219">
      <t>ケイエイ</t>
    </rPh>
    <rPh sb="219" eb="221">
      <t>ジョウキョウ</t>
    </rPh>
    <rPh sb="222" eb="223">
      <t>ムラ</t>
    </rPh>
    <rPh sb="224" eb="226">
      <t>ザイセイ</t>
    </rPh>
    <rPh sb="227" eb="228">
      <t>カンガ</t>
    </rPh>
    <rPh sb="232" eb="234">
      <t>ジッシ</t>
    </rPh>
    <rPh sb="236" eb="237">
      <t>イ</t>
    </rPh>
    <phoneticPr fontId="4"/>
  </si>
  <si>
    <t>　収益的収支比率を改善するため、計画的な改良工事と維持管理を行い、業務の見直しや部分的な民間委託など事務の効率化を行う。
　料金収入に関して、収納率は98.9％と高水準を維持しているが、福祉担当課などと連携しながら低所得世帯の滞納解消を行い、収納率向上に努めたい。</t>
    <rPh sb="1" eb="4">
      <t>シュウエキテキ</t>
    </rPh>
    <rPh sb="4" eb="6">
      <t>シュウシ</t>
    </rPh>
    <rPh sb="6" eb="8">
      <t>ヒリツ</t>
    </rPh>
    <rPh sb="9" eb="11">
      <t>カイゼン</t>
    </rPh>
    <rPh sb="16" eb="19">
      <t>ケイカクテキ</t>
    </rPh>
    <rPh sb="20" eb="22">
      <t>カイリョウ</t>
    </rPh>
    <rPh sb="22" eb="24">
      <t>コウジ</t>
    </rPh>
    <rPh sb="25" eb="27">
      <t>イジ</t>
    </rPh>
    <rPh sb="27" eb="29">
      <t>カンリ</t>
    </rPh>
    <rPh sb="30" eb="31">
      <t>オコナ</t>
    </rPh>
    <rPh sb="33" eb="35">
      <t>ギョウム</t>
    </rPh>
    <rPh sb="36" eb="38">
      <t>ミナオ</t>
    </rPh>
    <rPh sb="40" eb="43">
      <t>ブブンテキ</t>
    </rPh>
    <rPh sb="44" eb="46">
      <t>ミンカン</t>
    </rPh>
    <rPh sb="46" eb="48">
      <t>イタク</t>
    </rPh>
    <rPh sb="50" eb="52">
      <t>ジム</t>
    </rPh>
    <rPh sb="53" eb="56">
      <t>コウリツカ</t>
    </rPh>
    <rPh sb="57" eb="58">
      <t>オコナ</t>
    </rPh>
    <rPh sb="62" eb="64">
      <t>リョウキン</t>
    </rPh>
    <rPh sb="64" eb="66">
      <t>シュウニュウ</t>
    </rPh>
    <rPh sb="67" eb="68">
      <t>カン</t>
    </rPh>
    <rPh sb="71" eb="73">
      <t>シュウノウ</t>
    </rPh>
    <rPh sb="73" eb="74">
      <t>リツ</t>
    </rPh>
    <rPh sb="81" eb="84">
      <t>コウスイジュン</t>
    </rPh>
    <rPh sb="85" eb="87">
      <t>イジ</t>
    </rPh>
    <phoneticPr fontId="4"/>
  </si>
  <si>
    <t xml:space="preserve">　収益的収支比率が類似団体平均地よりも小さい主要な原因としては、平成26年度までに行った老朽管路の更新による地方償還金が大きいことと、給水人口の減少に伴う料金収入の減少が挙げられる。更には、８月の豪雨災害により配水管が破断し、復旧に伴う修繕費用等の増加が、例年に比べ総費用の割高となった。
　また、料金回収率の減少に関しても、豪雨災害による総費用の増加が原因で給水原価の高騰に繋がっている。
　漏水調査・修繕を行い不明水の減少に努めた結果、年間総配水量は減少し、有収率の向上へと繋がった。
</t>
    <rPh sb="1" eb="4">
      <t>シュウエキテキ</t>
    </rPh>
    <rPh sb="4" eb="6">
      <t>シュウシ</t>
    </rPh>
    <rPh sb="6" eb="8">
      <t>ヒリツ</t>
    </rPh>
    <rPh sb="9" eb="11">
      <t>ルイジ</t>
    </rPh>
    <rPh sb="11" eb="13">
      <t>ダンタイ</t>
    </rPh>
    <rPh sb="13" eb="15">
      <t>ヘイキン</t>
    </rPh>
    <rPh sb="15" eb="16">
      <t>チ</t>
    </rPh>
    <rPh sb="19" eb="20">
      <t>チイ</t>
    </rPh>
    <rPh sb="22" eb="24">
      <t>シュヨウ</t>
    </rPh>
    <rPh sb="25" eb="27">
      <t>ゲンイン</t>
    </rPh>
    <rPh sb="32" eb="34">
      <t>ヘイセイ</t>
    </rPh>
    <rPh sb="36" eb="37">
      <t>ネン</t>
    </rPh>
    <rPh sb="37" eb="38">
      <t>ド</t>
    </rPh>
    <rPh sb="41" eb="42">
      <t>オコナ</t>
    </rPh>
    <rPh sb="44" eb="46">
      <t>ロウキュウ</t>
    </rPh>
    <rPh sb="46" eb="48">
      <t>カンロ</t>
    </rPh>
    <rPh sb="49" eb="51">
      <t>コウシン</t>
    </rPh>
    <rPh sb="54" eb="56">
      <t>チホウ</t>
    </rPh>
    <rPh sb="56" eb="59">
      <t>ショウカンキン</t>
    </rPh>
    <rPh sb="60" eb="61">
      <t>オオ</t>
    </rPh>
    <rPh sb="67" eb="69">
      <t>キュウスイ</t>
    </rPh>
    <rPh sb="69" eb="71">
      <t>ジンコウ</t>
    </rPh>
    <rPh sb="72" eb="74">
      <t>ゲンショウ</t>
    </rPh>
    <rPh sb="75" eb="76">
      <t>トモナ</t>
    </rPh>
    <rPh sb="77" eb="79">
      <t>リョウキン</t>
    </rPh>
    <rPh sb="79" eb="81">
      <t>シュウニュウ</t>
    </rPh>
    <rPh sb="82" eb="84">
      <t>ゲンショウ</t>
    </rPh>
    <rPh sb="85" eb="86">
      <t>ア</t>
    </rPh>
    <rPh sb="91" eb="92">
      <t>サラ</t>
    </rPh>
    <rPh sb="96" eb="97">
      <t>ガツ</t>
    </rPh>
    <rPh sb="98" eb="100">
      <t>ゴウウ</t>
    </rPh>
    <rPh sb="100" eb="102">
      <t>サイガイ</t>
    </rPh>
    <rPh sb="105" eb="107">
      <t>ハイスイ</t>
    </rPh>
    <rPh sb="107" eb="108">
      <t>カン</t>
    </rPh>
    <rPh sb="109" eb="111">
      <t>ハダン</t>
    </rPh>
    <rPh sb="113" eb="115">
      <t>フッキュウ</t>
    </rPh>
    <rPh sb="116" eb="117">
      <t>トモナ</t>
    </rPh>
    <rPh sb="118" eb="120">
      <t>シュウゼン</t>
    </rPh>
    <rPh sb="120" eb="122">
      <t>ヒヨウ</t>
    </rPh>
    <rPh sb="122" eb="123">
      <t>トウ</t>
    </rPh>
    <rPh sb="124" eb="126">
      <t>ゾウカ</t>
    </rPh>
    <rPh sb="128" eb="130">
      <t>レイネン</t>
    </rPh>
    <rPh sb="131" eb="132">
      <t>クラ</t>
    </rPh>
    <rPh sb="133" eb="136">
      <t>ソウヒヨウ</t>
    </rPh>
    <rPh sb="137" eb="139">
      <t>ワリダカ</t>
    </rPh>
    <rPh sb="149" eb="151">
      <t>リョウキン</t>
    </rPh>
    <rPh sb="151" eb="153">
      <t>カイシュウ</t>
    </rPh>
    <rPh sb="153" eb="154">
      <t>リツ</t>
    </rPh>
    <rPh sb="155" eb="157">
      <t>ゲンショウ</t>
    </rPh>
    <rPh sb="158" eb="159">
      <t>カン</t>
    </rPh>
    <rPh sb="163" eb="165">
      <t>ゴウウ</t>
    </rPh>
    <rPh sb="165" eb="167">
      <t>サイガイ</t>
    </rPh>
    <rPh sb="170" eb="173">
      <t>ソウヒヨウ</t>
    </rPh>
    <rPh sb="174" eb="176">
      <t>ゾウカ</t>
    </rPh>
    <rPh sb="177" eb="179">
      <t>ゲンイン</t>
    </rPh>
    <rPh sb="180" eb="182">
      <t>キュウスイ</t>
    </rPh>
    <rPh sb="182" eb="184">
      <t>ゲンカ</t>
    </rPh>
    <rPh sb="185" eb="187">
      <t>コウトウ</t>
    </rPh>
    <rPh sb="188" eb="189">
      <t>ツナ</t>
    </rPh>
    <rPh sb="197" eb="199">
      <t>ロウスイ</t>
    </rPh>
    <rPh sb="199" eb="201">
      <t>チョウサ</t>
    </rPh>
    <rPh sb="202" eb="204">
      <t>シュウゼン</t>
    </rPh>
    <rPh sb="205" eb="206">
      <t>オコナ</t>
    </rPh>
    <rPh sb="207" eb="209">
      <t>フメイ</t>
    </rPh>
    <rPh sb="209" eb="210">
      <t>ミズ</t>
    </rPh>
    <rPh sb="211" eb="213">
      <t>ゲンショウ</t>
    </rPh>
    <rPh sb="214" eb="215">
      <t>ツト</t>
    </rPh>
    <rPh sb="217" eb="219">
      <t>ケッカ</t>
    </rPh>
    <rPh sb="220" eb="222">
      <t>ネンカン</t>
    </rPh>
    <rPh sb="222" eb="223">
      <t>ソウ</t>
    </rPh>
    <rPh sb="223" eb="225">
      <t>ハイスイ</t>
    </rPh>
    <rPh sb="225" eb="226">
      <t>リョウ</t>
    </rPh>
    <rPh sb="227" eb="229">
      <t>ゲンショウ</t>
    </rPh>
    <rPh sb="231" eb="233">
      <t>ユウシュウ</t>
    </rPh>
    <rPh sb="233" eb="234">
      <t>リツ</t>
    </rPh>
    <rPh sb="235" eb="237">
      <t>コウジョウ</t>
    </rPh>
    <rPh sb="239" eb="240">
      <t>ツナ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</si>
</sst>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1.55</c:v>
                </c:pt>
                <c:pt idx="1">
                  <c:v>0</c:v>
                </c:pt>
                <c:pt idx="2">
                  <c:v>0</c:v>
                </c:pt>
                <c:pt idx="3">
                  <c:v>0</c:v>
                </c:pt>
                <c:pt idx="4" formatCode="#,##0.00;&quot;△&quot;#,##0.00;&quot;-&quot;">
                  <c:v>0.14000000000000001</c:v>
                </c:pt>
              </c:numCache>
            </c:numRef>
          </c:val>
          <c:extLst xmlns:c16r2="http://schemas.microsoft.com/office/drawing/2015/06/chart">
            <c:ext xmlns:c16="http://schemas.microsoft.com/office/drawing/2014/chart" uri="{C3380CC4-5D6E-409C-BE32-E72D297353CC}">
              <c16:uniqueId val="{00000000-041B-4501-95EE-CCE3388D1F9C}"/>
            </c:ext>
          </c:extLst>
        </c:ser>
        <c:dLbls>
          <c:showLegendKey val="0"/>
          <c:showVal val="0"/>
          <c:showCatName val="0"/>
          <c:showSerName val="0"/>
          <c:showPercent val="0"/>
          <c:showBubbleSize val="0"/>
        </c:dLbls>
        <c:gapWidth val="150"/>
        <c:axId val="170866560"/>
        <c:axId val="1708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041B-4501-95EE-CCE3388D1F9C}"/>
            </c:ext>
          </c:extLst>
        </c:ser>
        <c:dLbls>
          <c:showLegendKey val="0"/>
          <c:showVal val="0"/>
          <c:showCatName val="0"/>
          <c:showSerName val="0"/>
          <c:showPercent val="0"/>
          <c:showBubbleSize val="0"/>
        </c:dLbls>
        <c:marker val="1"/>
        <c:smooth val="0"/>
        <c:axId val="170866560"/>
        <c:axId val="170881024"/>
      </c:lineChart>
      <c:dateAx>
        <c:axId val="170866560"/>
        <c:scaling>
          <c:orientation val="minMax"/>
        </c:scaling>
        <c:delete val="1"/>
        <c:axPos val="b"/>
        <c:numFmt formatCode="ge" sourceLinked="1"/>
        <c:majorTickMark val="none"/>
        <c:minorTickMark val="none"/>
        <c:tickLblPos val="none"/>
        <c:crossAx val="170881024"/>
        <c:crosses val="autoZero"/>
        <c:auto val="1"/>
        <c:lblOffset val="100"/>
        <c:baseTimeUnit val="years"/>
      </c:dateAx>
      <c:valAx>
        <c:axId val="1708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62.81</c:v>
                </c:pt>
                <c:pt idx="1">
                  <c:v>61.04</c:v>
                </c:pt>
                <c:pt idx="2">
                  <c:v>62.81</c:v>
                </c:pt>
                <c:pt idx="3">
                  <c:v>59.17</c:v>
                </c:pt>
                <c:pt idx="4">
                  <c:v>57</c:v>
                </c:pt>
              </c:numCache>
            </c:numRef>
          </c:val>
          <c:extLst xmlns:c16r2="http://schemas.microsoft.com/office/drawing/2015/06/chart">
            <c:ext xmlns:c16="http://schemas.microsoft.com/office/drawing/2014/chart" uri="{C3380CC4-5D6E-409C-BE32-E72D297353CC}">
              <c16:uniqueId val="{00000000-D07E-411B-81DB-6B992BC2EFCD}"/>
            </c:ext>
          </c:extLst>
        </c:ser>
        <c:dLbls>
          <c:showLegendKey val="0"/>
          <c:showVal val="0"/>
          <c:showCatName val="0"/>
          <c:showSerName val="0"/>
          <c:showPercent val="0"/>
          <c:showBubbleSize val="0"/>
        </c:dLbls>
        <c:gapWidth val="150"/>
        <c:axId val="171100032"/>
        <c:axId val="1711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D07E-411B-81DB-6B992BC2EFCD}"/>
            </c:ext>
          </c:extLst>
        </c:ser>
        <c:dLbls>
          <c:showLegendKey val="0"/>
          <c:showVal val="0"/>
          <c:showCatName val="0"/>
          <c:showSerName val="0"/>
          <c:showPercent val="0"/>
          <c:showBubbleSize val="0"/>
        </c:dLbls>
        <c:marker val="1"/>
        <c:smooth val="0"/>
        <c:axId val="171100032"/>
        <c:axId val="171110400"/>
      </c:lineChart>
      <c:dateAx>
        <c:axId val="171100032"/>
        <c:scaling>
          <c:orientation val="minMax"/>
        </c:scaling>
        <c:delete val="1"/>
        <c:axPos val="b"/>
        <c:numFmt formatCode="ge" sourceLinked="1"/>
        <c:majorTickMark val="none"/>
        <c:minorTickMark val="none"/>
        <c:tickLblPos val="none"/>
        <c:crossAx val="171110400"/>
        <c:crosses val="autoZero"/>
        <c:auto val="1"/>
        <c:lblOffset val="100"/>
        <c:baseTimeUnit val="years"/>
      </c:dateAx>
      <c:valAx>
        <c:axId val="1711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70.19</c:v>
                </c:pt>
                <c:pt idx="1">
                  <c:v>72.48</c:v>
                </c:pt>
                <c:pt idx="2">
                  <c:v>69.11</c:v>
                </c:pt>
                <c:pt idx="3">
                  <c:v>71.5</c:v>
                </c:pt>
                <c:pt idx="4">
                  <c:v>74.709999999999994</c:v>
                </c:pt>
              </c:numCache>
            </c:numRef>
          </c:val>
          <c:extLst xmlns:c16r2="http://schemas.microsoft.com/office/drawing/2015/06/chart">
            <c:ext xmlns:c16="http://schemas.microsoft.com/office/drawing/2014/chart" uri="{C3380CC4-5D6E-409C-BE32-E72D297353CC}">
              <c16:uniqueId val="{00000000-DCE5-4132-B65D-C49CA47FCBB3}"/>
            </c:ext>
          </c:extLst>
        </c:ser>
        <c:dLbls>
          <c:showLegendKey val="0"/>
          <c:showVal val="0"/>
          <c:showCatName val="0"/>
          <c:showSerName val="0"/>
          <c:showPercent val="0"/>
          <c:showBubbleSize val="0"/>
        </c:dLbls>
        <c:gapWidth val="150"/>
        <c:axId val="171157760"/>
        <c:axId val="1711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DCE5-4132-B65D-C49CA47FCBB3}"/>
            </c:ext>
          </c:extLst>
        </c:ser>
        <c:dLbls>
          <c:showLegendKey val="0"/>
          <c:showVal val="0"/>
          <c:showCatName val="0"/>
          <c:showSerName val="0"/>
          <c:showPercent val="0"/>
          <c:showBubbleSize val="0"/>
        </c:dLbls>
        <c:marker val="1"/>
        <c:smooth val="0"/>
        <c:axId val="171157760"/>
        <c:axId val="171159936"/>
      </c:lineChart>
      <c:dateAx>
        <c:axId val="171157760"/>
        <c:scaling>
          <c:orientation val="minMax"/>
        </c:scaling>
        <c:delete val="1"/>
        <c:axPos val="b"/>
        <c:numFmt formatCode="ge" sourceLinked="1"/>
        <c:majorTickMark val="none"/>
        <c:minorTickMark val="none"/>
        <c:tickLblPos val="none"/>
        <c:crossAx val="171159936"/>
        <c:crosses val="autoZero"/>
        <c:auto val="1"/>
        <c:lblOffset val="100"/>
        <c:baseTimeUnit val="years"/>
      </c:dateAx>
      <c:valAx>
        <c:axId val="1711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71.87</c:v>
                </c:pt>
                <c:pt idx="1">
                  <c:v>77.540000000000006</c:v>
                </c:pt>
                <c:pt idx="2">
                  <c:v>71.260000000000005</c:v>
                </c:pt>
                <c:pt idx="3">
                  <c:v>69.040000000000006</c:v>
                </c:pt>
                <c:pt idx="4">
                  <c:v>66.17</c:v>
                </c:pt>
              </c:numCache>
            </c:numRef>
          </c:val>
          <c:extLst xmlns:c16r2="http://schemas.microsoft.com/office/drawing/2015/06/chart">
            <c:ext xmlns:c16="http://schemas.microsoft.com/office/drawing/2014/chart" uri="{C3380CC4-5D6E-409C-BE32-E72D297353CC}">
              <c16:uniqueId val="{00000000-DFF8-4A65-8F7A-BF34F4C54346}"/>
            </c:ext>
          </c:extLst>
        </c:ser>
        <c:dLbls>
          <c:showLegendKey val="0"/>
          <c:showVal val="0"/>
          <c:showCatName val="0"/>
          <c:showSerName val="0"/>
          <c:showPercent val="0"/>
          <c:showBubbleSize val="0"/>
        </c:dLbls>
        <c:gapWidth val="150"/>
        <c:axId val="170900480"/>
        <c:axId val="1707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DFF8-4A65-8F7A-BF34F4C54346}"/>
            </c:ext>
          </c:extLst>
        </c:ser>
        <c:dLbls>
          <c:showLegendKey val="0"/>
          <c:showVal val="0"/>
          <c:showCatName val="0"/>
          <c:showSerName val="0"/>
          <c:showPercent val="0"/>
          <c:showBubbleSize val="0"/>
        </c:dLbls>
        <c:marker val="1"/>
        <c:smooth val="0"/>
        <c:axId val="170900480"/>
        <c:axId val="170726144"/>
      </c:lineChart>
      <c:dateAx>
        <c:axId val="170900480"/>
        <c:scaling>
          <c:orientation val="minMax"/>
        </c:scaling>
        <c:delete val="1"/>
        <c:axPos val="b"/>
        <c:numFmt formatCode="ge" sourceLinked="1"/>
        <c:majorTickMark val="none"/>
        <c:minorTickMark val="none"/>
        <c:tickLblPos val="none"/>
        <c:crossAx val="170726144"/>
        <c:crosses val="autoZero"/>
        <c:auto val="1"/>
        <c:lblOffset val="100"/>
        <c:baseTimeUnit val="years"/>
      </c:dateAx>
      <c:valAx>
        <c:axId val="1707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E1-4FBA-9FA4-9E55C241CC5A}"/>
            </c:ext>
          </c:extLst>
        </c:ser>
        <c:dLbls>
          <c:showLegendKey val="0"/>
          <c:showVal val="0"/>
          <c:showCatName val="0"/>
          <c:showSerName val="0"/>
          <c:showPercent val="0"/>
          <c:showBubbleSize val="0"/>
        </c:dLbls>
        <c:gapWidth val="150"/>
        <c:axId val="170760832"/>
        <c:axId val="1707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E1-4FBA-9FA4-9E55C241CC5A}"/>
            </c:ext>
          </c:extLst>
        </c:ser>
        <c:dLbls>
          <c:showLegendKey val="0"/>
          <c:showVal val="0"/>
          <c:showCatName val="0"/>
          <c:showSerName val="0"/>
          <c:showPercent val="0"/>
          <c:showBubbleSize val="0"/>
        </c:dLbls>
        <c:marker val="1"/>
        <c:smooth val="0"/>
        <c:axId val="170760832"/>
        <c:axId val="170763008"/>
      </c:lineChart>
      <c:dateAx>
        <c:axId val="170760832"/>
        <c:scaling>
          <c:orientation val="minMax"/>
        </c:scaling>
        <c:delete val="1"/>
        <c:axPos val="b"/>
        <c:numFmt formatCode="ge" sourceLinked="1"/>
        <c:majorTickMark val="none"/>
        <c:minorTickMark val="none"/>
        <c:tickLblPos val="none"/>
        <c:crossAx val="170763008"/>
        <c:crosses val="autoZero"/>
        <c:auto val="1"/>
        <c:lblOffset val="100"/>
        <c:baseTimeUnit val="years"/>
      </c:dateAx>
      <c:valAx>
        <c:axId val="1707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C0-4471-AD80-B88B6D84B0FE}"/>
            </c:ext>
          </c:extLst>
        </c:ser>
        <c:dLbls>
          <c:showLegendKey val="0"/>
          <c:showVal val="0"/>
          <c:showCatName val="0"/>
          <c:showSerName val="0"/>
          <c:showPercent val="0"/>
          <c:showBubbleSize val="0"/>
        </c:dLbls>
        <c:gapWidth val="150"/>
        <c:axId val="170781696"/>
        <c:axId val="1712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C0-4471-AD80-B88B6D84B0FE}"/>
            </c:ext>
          </c:extLst>
        </c:ser>
        <c:dLbls>
          <c:showLegendKey val="0"/>
          <c:showVal val="0"/>
          <c:showCatName val="0"/>
          <c:showSerName val="0"/>
          <c:showPercent val="0"/>
          <c:showBubbleSize val="0"/>
        </c:dLbls>
        <c:marker val="1"/>
        <c:smooth val="0"/>
        <c:axId val="170781696"/>
        <c:axId val="171201664"/>
      </c:lineChart>
      <c:dateAx>
        <c:axId val="170781696"/>
        <c:scaling>
          <c:orientation val="minMax"/>
        </c:scaling>
        <c:delete val="1"/>
        <c:axPos val="b"/>
        <c:numFmt formatCode="ge" sourceLinked="1"/>
        <c:majorTickMark val="none"/>
        <c:minorTickMark val="none"/>
        <c:tickLblPos val="none"/>
        <c:crossAx val="171201664"/>
        <c:crosses val="autoZero"/>
        <c:auto val="1"/>
        <c:lblOffset val="100"/>
        <c:baseTimeUnit val="years"/>
      </c:dateAx>
      <c:valAx>
        <c:axId val="1712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ED-4065-AD23-19D5B91DDD4C}"/>
            </c:ext>
          </c:extLst>
        </c:ser>
        <c:dLbls>
          <c:showLegendKey val="0"/>
          <c:showVal val="0"/>
          <c:showCatName val="0"/>
          <c:showSerName val="0"/>
          <c:showPercent val="0"/>
          <c:showBubbleSize val="0"/>
        </c:dLbls>
        <c:gapWidth val="150"/>
        <c:axId val="171249664"/>
        <c:axId val="1712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ED-4065-AD23-19D5B91DDD4C}"/>
            </c:ext>
          </c:extLst>
        </c:ser>
        <c:dLbls>
          <c:showLegendKey val="0"/>
          <c:showVal val="0"/>
          <c:showCatName val="0"/>
          <c:showSerName val="0"/>
          <c:showPercent val="0"/>
          <c:showBubbleSize val="0"/>
        </c:dLbls>
        <c:marker val="1"/>
        <c:smooth val="0"/>
        <c:axId val="171249664"/>
        <c:axId val="171251584"/>
      </c:lineChart>
      <c:dateAx>
        <c:axId val="171249664"/>
        <c:scaling>
          <c:orientation val="minMax"/>
        </c:scaling>
        <c:delete val="1"/>
        <c:axPos val="b"/>
        <c:numFmt formatCode="ge" sourceLinked="1"/>
        <c:majorTickMark val="none"/>
        <c:minorTickMark val="none"/>
        <c:tickLblPos val="none"/>
        <c:crossAx val="171251584"/>
        <c:crosses val="autoZero"/>
        <c:auto val="1"/>
        <c:lblOffset val="100"/>
        <c:baseTimeUnit val="years"/>
      </c:dateAx>
      <c:valAx>
        <c:axId val="1712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36-4905-A799-BBE5AE9F9AD0}"/>
            </c:ext>
          </c:extLst>
        </c:ser>
        <c:dLbls>
          <c:showLegendKey val="0"/>
          <c:showVal val="0"/>
          <c:showCatName val="0"/>
          <c:showSerName val="0"/>
          <c:showPercent val="0"/>
          <c:showBubbleSize val="0"/>
        </c:dLbls>
        <c:gapWidth val="150"/>
        <c:axId val="171284736"/>
        <c:axId val="1712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36-4905-A799-BBE5AE9F9AD0}"/>
            </c:ext>
          </c:extLst>
        </c:ser>
        <c:dLbls>
          <c:showLegendKey val="0"/>
          <c:showVal val="0"/>
          <c:showCatName val="0"/>
          <c:showSerName val="0"/>
          <c:showPercent val="0"/>
          <c:showBubbleSize val="0"/>
        </c:dLbls>
        <c:marker val="1"/>
        <c:smooth val="0"/>
        <c:axId val="171284736"/>
        <c:axId val="171286912"/>
      </c:lineChart>
      <c:dateAx>
        <c:axId val="171284736"/>
        <c:scaling>
          <c:orientation val="minMax"/>
        </c:scaling>
        <c:delete val="1"/>
        <c:axPos val="b"/>
        <c:numFmt formatCode="ge" sourceLinked="1"/>
        <c:majorTickMark val="none"/>
        <c:minorTickMark val="none"/>
        <c:tickLblPos val="none"/>
        <c:crossAx val="171286912"/>
        <c:crosses val="autoZero"/>
        <c:auto val="1"/>
        <c:lblOffset val="100"/>
        <c:baseTimeUnit val="years"/>
      </c:dateAx>
      <c:valAx>
        <c:axId val="1712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1349.96</c:v>
                </c:pt>
                <c:pt idx="1">
                  <c:v>1211.77</c:v>
                </c:pt>
                <c:pt idx="2">
                  <c:v>1150.0899999999999</c:v>
                </c:pt>
                <c:pt idx="3">
                  <c:v>1080.53</c:v>
                </c:pt>
                <c:pt idx="4">
                  <c:v>995.83</c:v>
                </c:pt>
              </c:numCache>
            </c:numRef>
          </c:val>
          <c:extLst xmlns:c16r2="http://schemas.microsoft.com/office/drawing/2015/06/chart">
            <c:ext xmlns:c16="http://schemas.microsoft.com/office/drawing/2014/chart" uri="{C3380CC4-5D6E-409C-BE32-E72D297353CC}">
              <c16:uniqueId val="{00000000-060E-453A-A4F7-347AF3CE4DBC}"/>
            </c:ext>
          </c:extLst>
        </c:ser>
        <c:dLbls>
          <c:showLegendKey val="0"/>
          <c:showVal val="0"/>
          <c:showCatName val="0"/>
          <c:showSerName val="0"/>
          <c:showPercent val="0"/>
          <c:showBubbleSize val="0"/>
        </c:dLbls>
        <c:gapWidth val="150"/>
        <c:axId val="170936960"/>
        <c:axId val="1709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060E-453A-A4F7-347AF3CE4DBC}"/>
            </c:ext>
          </c:extLst>
        </c:ser>
        <c:dLbls>
          <c:showLegendKey val="0"/>
          <c:showVal val="0"/>
          <c:showCatName val="0"/>
          <c:showSerName val="0"/>
          <c:showPercent val="0"/>
          <c:showBubbleSize val="0"/>
        </c:dLbls>
        <c:marker val="1"/>
        <c:smooth val="0"/>
        <c:axId val="170936960"/>
        <c:axId val="170939136"/>
      </c:lineChart>
      <c:dateAx>
        <c:axId val="170936960"/>
        <c:scaling>
          <c:orientation val="minMax"/>
        </c:scaling>
        <c:delete val="1"/>
        <c:axPos val="b"/>
        <c:numFmt formatCode="ge" sourceLinked="1"/>
        <c:majorTickMark val="none"/>
        <c:minorTickMark val="none"/>
        <c:tickLblPos val="none"/>
        <c:crossAx val="170939136"/>
        <c:crosses val="autoZero"/>
        <c:auto val="1"/>
        <c:lblOffset val="100"/>
        <c:baseTimeUnit val="years"/>
      </c:dateAx>
      <c:valAx>
        <c:axId val="1709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54.18</c:v>
                </c:pt>
                <c:pt idx="1">
                  <c:v>59.79</c:v>
                </c:pt>
                <c:pt idx="2">
                  <c:v>53.99</c:v>
                </c:pt>
                <c:pt idx="3">
                  <c:v>53.11</c:v>
                </c:pt>
                <c:pt idx="4">
                  <c:v>51.19</c:v>
                </c:pt>
              </c:numCache>
            </c:numRef>
          </c:val>
          <c:extLst xmlns:c16r2="http://schemas.microsoft.com/office/drawing/2015/06/chart">
            <c:ext xmlns:c16="http://schemas.microsoft.com/office/drawing/2014/chart" uri="{C3380CC4-5D6E-409C-BE32-E72D297353CC}">
              <c16:uniqueId val="{00000000-7D99-4531-BF5B-E4515BAE7947}"/>
            </c:ext>
          </c:extLst>
        </c:ser>
        <c:dLbls>
          <c:showLegendKey val="0"/>
          <c:showVal val="0"/>
          <c:showCatName val="0"/>
          <c:showSerName val="0"/>
          <c:showPercent val="0"/>
          <c:showBubbleSize val="0"/>
        </c:dLbls>
        <c:gapWidth val="150"/>
        <c:axId val="170976384"/>
        <c:axId val="1709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7D99-4531-BF5B-E4515BAE7947}"/>
            </c:ext>
          </c:extLst>
        </c:ser>
        <c:dLbls>
          <c:showLegendKey val="0"/>
          <c:showVal val="0"/>
          <c:showCatName val="0"/>
          <c:showSerName val="0"/>
          <c:showPercent val="0"/>
          <c:showBubbleSize val="0"/>
        </c:dLbls>
        <c:marker val="1"/>
        <c:smooth val="0"/>
        <c:axId val="170976384"/>
        <c:axId val="170978304"/>
      </c:lineChart>
      <c:dateAx>
        <c:axId val="170976384"/>
        <c:scaling>
          <c:orientation val="minMax"/>
        </c:scaling>
        <c:delete val="1"/>
        <c:axPos val="b"/>
        <c:numFmt formatCode="ge" sourceLinked="1"/>
        <c:majorTickMark val="none"/>
        <c:minorTickMark val="none"/>
        <c:tickLblPos val="none"/>
        <c:crossAx val="170978304"/>
        <c:crosses val="autoZero"/>
        <c:auto val="1"/>
        <c:lblOffset val="100"/>
        <c:baseTimeUnit val="years"/>
      </c:dateAx>
      <c:valAx>
        <c:axId val="1709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512.55999999999995</c:v>
                </c:pt>
                <c:pt idx="1">
                  <c:v>477.15</c:v>
                </c:pt>
                <c:pt idx="2">
                  <c:v>524.86</c:v>
                </c:pt>
                <c:pt idx="3">
                  <c:v>533.78</c:v>
                </c:pt>
                <c:pt idx="4">
                  <c:v>545.39</c:v>
                </c:pt>
              </c:numCache>
            </c:numRef>
          </c:val>
          <c:extLst xmlns:c16r2="http://schemas.microsoft.com/office/drawing/2015/06/chart">
            <c:ext xmlns:c16="http://schemas.microsoft.com/office/drawing/2014/chart" uri="{C3380CC4-5D6E-409C-BE32-E72D297353CC}">
              <c16:uniqueId val="{00000000-ADB8-462A-A919-005E23694FD0}"/>
            </c:ext>
          </c:extLst>
        </c:ser>
        <c:dLbls>
          <c:showLegendKey val="0"/>
          <c:showVal val="0"/>
          <c:showCatName val="0"/>
          <c:showSerName val="0"/>
          <c:showPercent val="0"/>
          <c:showBubbleSize val="0"/>
        </c:dLbls>
        <c:gapWidth val="150"/>
        <c:axId val="171070976"/>
        <c:axId val="1710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ADB8-462A-A919-005E23694FD0}"/>
            </c:ext>
          </c:extLst>
        </c:ser>
        <c:dLbls>
          <c:showLegendKey val="0"/>
          <c:showVal val="0"/>
          <c:showCatName val="0"/>
          <c:showSerName val="0"/>
          <c:showPercent val="0"/>
          <c:showBubbleSize val="0"/>
        </c:dLbls>
        <c:marker val="1"/>
        <c:smooth val="0"/>
        <c:axId val="171070976"/>
        <c:axId val="171072896"/>
      </c:lineChart>
      <c:dateAx>
        <c:axId val="171070976"/>
        <c:scaling>
          <c:orientation val="minMax"/>
        </c:scaling>
        <c:delete val="1"/>
        <c:axPos val="b"/>
        <c:numFmt formatCode="ge" sourceLinked="1"/>
        <c:majorTickMark val="none"/>
        <c:minorTickMark val="none"/>
        <c:tickLblPos val="none"/>
        <c:crossAx val="171072896"/>
        <c:crosses val="autoZero"/>
        <c:auto val="1"/>
        <c:lblOffset val="100"/>
        <c:baseTimeUnit val="years"/>
      </c:dateAx>
      <c:valAx>
        <c:axId val="1710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0"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戸沢村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4595</v>
      </c>
      <c r="AM8" s="50"/>
      <c r="AN8" s="50"/>
      <c r="AO8" s="50"/>
      <c r="AP8" s="50"/>
      <c r="AQ8" s="50"/>
      <c r="AR8" s="50"/>
      <c r="AS8" s="50"/>
      <c r="AT8" s="46">
        <f>データ!$S$6</f>
        <v>261.31</v>
      </c>
      <c r="AU8" s="46"/>
      <c r="AV8" s="46"/>
      <c r="AW8" s="46"/>
      <c r="AX8" s="46"/>
      <c r="AY8" s="46"/>
      <c r="AZ8" s="46"/>
      <c r="BA8" s="46"/>
      <c r="BB8" s="46">
        <f>データ!$T$6</f>
        <v>17.579999999999998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99.34</v>
      </c>
      <c r="Q10" s="46"/>
      <c r="R10" s="46"/>
      <c r="S10" s="46"/>
      <c r="T10" s="46"/>
      <c r="U10" s="46"/>
      <c r="V10" s="46"/>
      <c r="W10" s="50">
        <f>データ!$Q$6</f>
        <v>4935</v>
      </c>
      <c r="X10" s="50"/>
      <c r="Y10" s="50"/>
      <c r="Z10" s="50"/>
      <c r="AA10" s="50"/>
      <c r="AB10" s="50"/>
      <c r="AC10" s="50"/>
      <c r="AD10" s="2"/>
      <c r="AE10" s="2"/>
      <c r="AF10" s="2"/>
      <c r="AG10" s="2"/>
      <c r="AH10" s="2"/>
      <c r="AI10" s="2"/>
      <c r="AJ10" s="2"/>
      <c r="AK10" s="2"/>
      <c r="AL10" s="50">
        <f>データ!$U$6</f>
        <v>4485</v>
      </c>
      <c r="AM10" s="50"/>
      <c r="AN10" s="50"/>
      <c r="AO10" s="50"/>
      <c r="AP10" s="50"/>
      <c r="AQ10" s="50"/>
      <c r="AR10" s="50"/>
      <c r="AS10" s="50"/>
      <c r="AT10" s="46">
        <f>データ!$V$6</f>
        <v>169.02</v>
      </c>
      <c r="AU10" s="46"/>
      <c r="AV10" s="46"/>
      <c r="AW10" s="46"/>
      <c r="AX10" s="46"/>
      <c r="AY10" s="46"/>
      <c r="AZ10" s="46"/>
      <c r="BA10" s="46"/>
      <c r="BB10" s="46">
        <f>データ!$W$6</f>
        <v>26.54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108</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HnVMLyJ73BthI/qKUCT6LFO1rEYq7stKBPKeqmyZrhXZQUJY4WDp8UBjLNZ97tKHrOtnw3++BECSV6b5ODUNGQ==" saltValue="QFhkC2Ja3zANBym68qhU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63673</v>
      </c>
      <c r="D6" s="34">
        <f t="shared" si="3"/>
        <v>47</v>
      </c>
      <c r="E6" s="34">
        <f t="shared" si="3"/>
        <v>1</v>
      </c>
      <c r="F6" s="34">
        <f t="shared" si="3"/>
        <v>0</v>
      </c>
      <c r="G6" s="34">
        <f t="shared" si="3"/>
        <v>0</v>
      </c>
      <c r="H6" s="34" t="str">
        <f t="shared" si="3"/>
        <v>山形県　戸沢村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99.34</v>
      </c>
      <c r="Q6" s="35">
        <f t="shared" si="3"/>
        <v>4935</v>
      </c>
      <c r="R6" s="35">
        <f t="shared" si="3"/>
        <v>4595</v>
      </c>
      <c r="S6" s="35">
        <f t="shared" si="3"/>
        <v>261.31</v>
      </c>
      <c r="T6" s="35">
        <f t="shared" si="3"/>
        <v>17.579999999999998</v>
      </c>
      <c r="U6" s="35">
        <f t="shared" si="3"/>
        <v>4485</v>
      </c>
      <c r="V6" s="35">
        <f t="shared" si="3"/>
        <v>169.02</v>
      </c>
      <c r="W6" s="35">
        <f t="shared" si="3"/>
        <v>26.54</v>
      </c>
      <c r="X6" s="36">
        <f>IF(X7="",NA(),X7)</f>
        <v>71.87</v>
      </c>
      <c r="Y6" s="36">
        <f t="shared" ref="Y6:AG6" si="4">IF(Y7="",NA(),Y7)</f>
        <v>77.540000000000006</v>
      </c>
      <c r="Z6" s="36">
        <f t="shared" si="4"/>
        <v>71.260000000000005</v>
      </c>
      <c r="AA6" s="36">
        <f t="shared" si="4"/>
        <v>69.040000000000006</v>
      </c>
      <c r="AB6" s="36">
        <f t="shared" si="4"/>
        <v>66.17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1349.96</v>
      </c>
      <c r="BF6" s="36">
        <f t="shared" ref="BF6:BN6" si="7">IF(BF7="",NA(),BF7)</f>
        <v>1211.77</v>
      </c>
      <c r="BG6" s="36">
        <f t="shared" si="7"/>
        <v>1150.0899999999999</v>
      </c>
      <c r="BH6" s="36">
        <f t="shared" si="7"/>
        <v>1080.53</v>
      </c>
      <c r="BI6" s="36">
        <f t="shared" si="7"/>
        <v>995.83</v>
      </c>
      <c r="BJ6" s="36">
        <f t="shared" si="7"/>
        <v>1125.69</v>
      </c>
      <c r="BK6" s="36">
        <f t="shared" si="7"/>
        <v>1134.67</v>
      </c>
      <c r="BL6" s="36">
        <f t="shared" si="7"/>
        <v>1144.79</v>
      </c>
      <c r="BM6" s="36">
        <f t="shared" si="7"/>
        <v>1061.58</v>
      </c>
      <c r="BN6" s="36">
        <f t="shared" si="7"/>
        <v>1007.7</v>
      </c>
      <c r="BO6" s="35" t="str">
        <f>IF(BO7="","",IF(BO7="-","【-】","【"&amp;SUBSTITUTE(TEXT(BO7,"#,##0.00"),"-","△")&amp;"】"))</f>
        <v>【1,074.14】</v>
      </c>
      <c r="BP6" s="36">
        <f>IF(BP7="",NA(),BP7)</f>
        <v>54.18</v>
      </c>
      <c r="BQ6" s="36">
        <f t="shared" ref="BQ6:BY6" si="8">IF(BQ7="",NA(),BQ7)</f>
        <v>59.79</v>
      </c>
      <c r="BR6" s="36">
        <f t="shared" si="8"/>
        <v>53.99</v>
      </c>
      <c r="BS6" s="36">
        <f t="shared" si="8"/>
        <v>53.11</v>
      </c>
      <c r="BT6" s="36">
        <f t="shared" si="8"/>
        <v>51.19</v>
      </c>
      <c r="BU6" s="36">
        <f t="shared" si="8"/>
        <v>46.48</v>
      </c>
      <c r="BV6" s="36">
        <f t="shared" si="8"/>
        <v>40.6</v>
      </c>
      <c r="BW6" s="36">
        <f t="shared" si="8"/>
        <v>56.04</v>
      </c>
      <c r="BX6" s="36">
        <f t="shared" si="8"/>
        <v>58.52</v>
      </c>
      <c r="BY6" s="36">
        <f t="shared" si="8"/>
        <v>59.22</v>
      </c>
      <c r="BZ6" s="35" t="str">
        <f>IF(BZ7="","",IF(BZ7="-","【-】","【"&amp;SUBSTITUTE(TEXT(BZ7,"#,##0.00"),"-","△")&amp;"】"))</f>
        <v>【54.36】</v>
      </c>
      <c r="CA6" s="36">
        <f>IF(CA7="",NA(),CA7)</f>
        <v>512.55999999999995</v>
      </c>
      <c r="CB6" s="36">
        <f t="shared" ref="CB6:CJ6" si="9">IF(CB7="",NA(),CB7)</f>
        <v>477.15</v>
      </c>
      <c r="CC6" s="36">
        <f t="shared" si="9"/>
        <v>524.86</v>
      </c>
      <c r="CD6" s="36">
        <f t="shared" si="9"/>
        <v>533.78</v>
      </c>
      <c r="CE6" s="36">
        <f t="shared" si="9"/>
        <v>545.39</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62.81</v>
      </c>
      <c r="CM6" s="36">
        <f t="shared" ref="CM6:CU6" si="10">IF(CM7="",NA(),CM7)</f>
        <v>61.04</v>
      </c>
      <c r="CN6" s="36">
        <f t="shared" si="10"/>
        <v>62.81</v>
      </c>
      <c r="CO6" s="36">
        <f t="shared" si="10"/>
        <v>59.17</v>
      </c>
      <c r="CP6" s="36">
        <f t="shared" si="10"/>
        <v>57</v>
      </c>
      <c r="CQ6" s="36">
        <f t="shared" si="10"/>
        <v>57.43</v>
      </c>
      <c r="CR6" s="36">
        <f t="shared" si="10"/>
        <v>57.29</v>
      </c>
      <c r="CS6" s="36">
        <f t="shared" si="10"/>
        <v>55.9</v>
      </c>
      <c r="CT6" s="36">
        <f t="shared" si="10"/>
        <v>57.3</v>
      </c>
      <c r="CU6" s="36">
        <f t="shared" si="10"/>
        <v>56.76</v>
      </c>
      <c r="CV6" s="35" t="str">
        <f>IF(CV7="","",IF(CV7="-","【-】","【"&amp;SUBSTITUTE(TEXT(CV7,"#,##0.00"),"-","△")&amp;"】"))</f>
        <v>【55.95】</v>
      </c>
      <c r="CW6" s="36">
        <f>IF(CW7="",NA(),CW7)</f>
        <v>70.19</v>
      </c>
      <c r="CX6" s="36">
        <f t="shared" ref="CX6:DF6" si="11">IF(CX7="",NA(),CX7)</f>
        <v>72.48</v>
      </c>
      <c r="CY6" s="36">
        <f t="shared" si="11"/>
        <v>69.11</v>
      </c>
      <c r="CZ6" s="36">
        <f t="shared" si="11"/>
        <v>71.5</v>
      </c>
      <c r="DA6" s="36">
        <f t="shared" si="11"/>
        <v>74.709999999999994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1.55</v>
      </c>
      <c r="EE6" s="35">
        <f t="shared" ref="EE6:EM6" si="14">IF(EE7="",NA(),EE7)</f>
        <v>0</v>
      </c>
      <c r="EF6" s="35">
        <f t="shared" si="14"/>
        <v>0</v>
      </c>
      <c r="EG6" s="35">
        <f t="shared" si="14"/>
        <v>0</v>
      </c>
      <c r="EH6" s="36">
        <f t="shared" si="14"/>
        <v>0.14000000000000001</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63673</v>
      </c>
      <c r="D7" s="38">
        <v>47</v>
      </c>
      <c r="E7" s="38">
        <v>1</v>
      </c>
      <c r="F7" s="38">
        <v>0</v>
      </c>
      <c r="G7" s="38">
        <v>0</v>
      </c>
      <c r="H7" s="38" t="s">
        <v>95</v>
      </c>
      <c r="I7" s="38" t="s">
        <v>96</v>
      </c>
      <c r="J7" s="38" t="s">
        <v>97</v>
      </c>
      <c r="K7" s="38" t="s">
        <v>98</v>
      </c>
      <c r="L7" s="38" t="s">
        <v>99</v>
      </c>
      <c r="M7" s="38" t="s">
        <v>100</v>
      </c>
      <c r="N7" s="39" t="s">
        <v>101</v>
      </c>
      <c r="O7" s="39" t="s">
        <v>102</v>
      </c>
      <c r="P7" s="39">
        <v>99.34</v>
      </c>
      <c r="Q7" s="39">
        <v>4935</v>
      </c>
      <c r="R7" s="39">
        <v>4595</v>
      </c>
      <c r="S7" s="39">
        <v>261.31</v>
      </c>
      <c r="T7" s="39">
        <v>17.579999999999998</v>
      </c>
      <c r="U7" s="39">
        <v>4485</v>
      </c>
      <c r="V7" s="39">
        <v>169.02</v>
      </c>
      <c r="W7" s="39">
        <v>26.54</v>
      </c>
      <c r="X7" s="39">
        <v>71.87</v>
      </c>
      <c r="Y7" s="39">
        <v>77.540000000000006</v>
      </c>
      <c r="Z7" s="39">
        <v>71.260000000000005</v>
      </c>
      <c r="AA7" s="39">
        <v>69.040000000000006</v>
      </c>
      <c r="AB7" s="39">
        <v>66.17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1349.96</v>
      </c>
      <c r="BF7" s="39">
        <v>1211.77</v>
      </c>
      <c r="BG7" s="39">
        <v>1150.0899999999999</v>
      </c>
      <c r="BH7" s="39">
        <v>1080.53</v>
      </c>
      <c r="BI7" s="39">
        <v>995.83</v>
      </c>
      <c r="BJ7" s="39">
        <v>1125.69</v>
      </c>
      <c r="BK7" s="39">
        <v>1134.67</v>
      </c>
      <c r="BL7" s="39">
        <v>1144.79</v>
      </c>
      <c r="BM7" s="39">
        <v>1061.58</v>
      </c>
      <c r="BN7" s="39">
        <v>1007.7</v>
      </c>
      <c r="BO7" s="39">
        <v>1074.1400000000001</v>
      </c>
      <c r="BP7" s="39">
        <v>54.18</v>
      </c>
      <c r="BQ7" s="39">
        <v>59.79</v>
      </c>
      <c r="BR7" s="39">
        <v>53.99</v>
      </c>
      <c r="BS7" s="39">
        <v>53.11</v>
      </c>
      <c r="BT7" s="39">
        <v>51.19</v>
      </c>
      <c r="BU7" s="39">
        <v>46.48</v>
      </c>
      <c r="BV7" s="39">
        <v>40.6</v>
      </c>
      <c r="BW7" s="39">
        <v>56.04</v>
      </c>
      <c r="BX7" s="39">
        <v>58.52</v>
      </c>
      <c r="BY7" s="39">
        <v>59.22</v>
      </c>
      <c r="BZ7" s="39">
        <v>54.36</v>
      </c>
      <c r="CA7" s="39">
        <v>512.55999999999995</v>
      </c>
      <c r="CB7" s="39">
        <v>477.15</v>
      </c>
      <c r="CC7" s="39">
        <v>524.86</v>
      </c>
      <c r="CD7" s="39">
        <v>533.78</v>
      </c>
      <c r="CE7" s="39">
        <v>545.39</v>
      </c>
      <c r="CF7" s="39">
        <v>376.61</v>
      </c>
      <c r="CG7" s="39">
        <v>440.03</v>
      </c>
      <c r="CH7" s="39">
        <v>304.35000000000002</v>
      </c>
      <c r="CI7" s="39">
        <v>296.3</v>
      </c>
      <c r="CJ7" s="39">
        <v>292.89999999999998</v>
      </c>
      <c r="CK7" s="39">
        <v>296.39999999999998</v>
      </c>
      <c r="CL7" s="39">
        <v>62.81</v>
      </c>
      <c r="CM7" s="39">
        <v>61.04</v>
      </c>
      <c r="CN7" s="39">
        <v>62.81</v>
      </c>
      <c r="CO7" s="39">
        <v>59.17</v>
      </c>
      <c r="CP7" s="39">
        <v>57</v>
      </c>
      <c r="CQ7" s="39">
        <v>57.43</v>
      </c>
      <c r="CR7" s="39">
        <v>57.29</v>
      </c>
      <c r="CS7" s="39">
        <v>55.9</v>
      </c>
      <c r="CT7" s="39">
        <v>57.3</v>
      </c>
      <c r="CU7" s="39">
        <v>56.76</v>
      </c>
      <c r="CV7" s="39">
        <v>55.95</v>
      </c>
      <c r="CW7" s="39">
        <v>70.19</v>
      </c>
      <c r="CX7" s="39">
        <v>72.48</v>
      </c>
      <c r="CY7" s="39">
        <v>69.11</v>
      </c>
      <c r="CZ7" s="39">
        <v>71.5</v>
      </c>
      <c r="DA7" s="39">
        <v>74.709999999999994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1.55</v>
      </c>
      <c r="EE7" s="39">
        <v>0</v>
      </c>
      <c r="EF7" s="39">
        <v>0</v>
      </c>
      <c r="EG7" s="39">
        <v>0</v>
      </c>
      <c r="EH7" s="39">
        <v>0.14000000000000001</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2020-01-29T06:56:27Z</cp:lastPrinted>
  <dcterms:created xsi:type="dcterms:W3CDTF">2019-12-05T04:35:44Z</dcterms:created>
  <dcterms:modified xsi:type="dcterms:W3CDTF">2020-01-29T06:56:29Z</dcterms:modified>
</cp:coreProperties>
</file>