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T7" i="5"/>
  <c r="S7" i="5"/>
  <c r="R7" i="5"/>
  <c r="Q7" i="5"/>
  <c r="CF10" i="4" s="1"/>
  <c r="P7" i="5"/>
  <c r="O7" i="5"/>
  <c r="B10" i="4" s="1"/>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AQ10" i="4"/>
  <c r="LJ8" i="4"/>
  <c r="JQ8" i="4"/>
  <c r="HX8" i="4"/>
  <c r="CF8" i="4"/>
  <c r="B8" i="4"/>
  <c r="BZ76" i="4" l="1"/>
  <c r="MA51" i="4"/>
  <c r="CS30" i="4"/>
  <c r="MI76" i="4"/>
  <c r="HJ51" i="4"/>
  <c r="MA30" i="4"/>
  <c r="IT76" i="4"/>
  <c r="CS51" i="4"/>
  <c r="HJ30" i="4"/>
  <c r="C11" i="5"/>
  <c r="D11" i="5"/>
  <c r="E11" i="5"/>
  <c r="B11" i="5"/>
  <c r="BZ30" i="4" l="1"/>
  <c r="BK76" i="4"/>
  <c r="LH51" i="4"/>
  <c r="LT76" i="4"/>
  <c r="GQ51" i="4"/>
  <c r="LH30" i="4"/>
  <c r="BZ51" i="4"/>
  <c r="IE76" i="4"/>
  <c r="GQ30" i="4"/>
  <c r="HP76" i="4"/>
  <c r="BG51" i="4"/>
  <c r="FX30" i="4"/>
  <c r="BG30" i="4"/>
  <c r="AV76" i="4"/>
  <c r="KO51" i="4"/>
  <c r="KO30" i="4"/>
  <c r="FX51" i="4"/>
  <c r="LE76" i="4"/>
  <c r="KP76" i="4"/>
  <c r="FE51" i="4"/>
  <c r="JV30" i="4"/>
  <c r="HA76" i="4"/>
  <c r="AN51" i="4"/>
  <c r="FE30" i="4"/>
  <c r="AN30" i="4"/>
  <c r="AG76" i="4"/>
  <c r="JV51" i="4"/>
  <c r="R76" i="4"/>
  <c r="JC51" i="4"/>
  <c r="KA76" i="4"/>
  <c r="EL51" i="4"/>
  <c r="JC30" i="4"/>
  <c r="EL30" i="4"/>
  <c r="U30" i="4"/>
  <c r="GL76" i="4"/>
  <c r="U51"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<sst xmlns="http://schemas.openxmlformats.org/spreadsheetml/2006/main" count="287" uniqueCount="135">
  <si>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</si>
  <si>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</si>
  <si>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</si>
  <si>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</si>
  <si>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</si>
  <si>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</si>
  <si>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</si>
  <si>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</si>
  <si>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</si>
  <si>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</si>
  <si>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</si>
  <si>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</si>
  <si>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</si>
  <si>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</si>
  <si>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</si>
  <si>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</si>
  <si>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</si>
  <si>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</si>
  <si>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</si>
  <si>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</si>
  <si>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</si>
  <si>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</si>
  <si>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</si>
  <si>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</si>
  <si>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</si>
  <si>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</si>
  <si>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</si>
  <si>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</si>
  <si>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</si>
  <si>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</si>
  <si>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</si>
  <si>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</si>
  <si>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</si>
  <si>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</si>
  <si>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</si>
  <si>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</si>
  <si>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</si>
  <si>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</si>
  <si>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</si>
  <si>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</si>
  <si>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</si>
  <si>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</si>
  <si>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</si>
  <si>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</si>
  <si>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</si>
  <si>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</si>
  <si>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</si>
  <si>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</si>
  <si>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</si>
  <si>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</si>
  <si>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</si>
  <si>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</si>
  <si>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</si>
  <si>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</si>
  <si>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</si>
  <si>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</si>
  <si>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</si>
  <si>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</si>
  <si>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</si>
  <si>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</si>
  <si>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</si>
  <si>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</si>
  <si>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</si>
  <si>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</si>
  <si>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</si>
  <si>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</si>
  <si>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</si>
  <si>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</si>
  <si>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</si>
  <si>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</si>
  <si>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</si>
  <si>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</si>
  <si>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</si>
  <si>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</si>
  <si>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</si>
  <si>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</si>
  <si>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</si>
  <si>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</si>
  <si>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</si>
  <si>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</si>
  <si>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</si>
  <si>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</si>
  <si>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</si>
  <si>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</si>
  <si>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</si>
  <si>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</si>
  <si>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</si>
  <si>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</si>
  <si>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</si>
  <si>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</si>
  <si>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</si>
  <si>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</si>
  <si>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</si>
  <si>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</si>
  <si>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</si>
  <si>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</si>
  <si>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</si>
  <si>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</si>
  <si>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</si>
  <si>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</si>
  <si>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</si>
  <si>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</si>
  <si>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</si>
  <si>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</si>
  <si>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</si>
  <si>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</si>
  <si>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</si>
  <si>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</si>
  <si>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</si>
  <si>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</si>
  <si>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</si>
  <si>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</si>
  <si>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</si>
  <si>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山形県　山形市</t>
  </si>
  <si>
    <t>山形市香澄駐車場</t>
  </si>
  <si>
    <t>法非適用</t>
  </si>
  <si>
    <t>駐車場整備事業</t>
  </si>
  <si>
    <t>-</t>
  </si>
  <si>
    <t>Ａ２Ｂ２</t>
  </si>
  <si>
    <t>該当数値なし</t>
  </si>
  <si>
    <t>都市計画駐車場</t>
  </si>
  <si>
    <t>地下式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</si>
  <si>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</si>
  <si>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</si>
  <si>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</si>
  <si>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</si>
  <si>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</si>
  <si>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</si>
  <si>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</si>
  <si>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</si>
  <si>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①収益的収支比率は、平成26年度以降、類似施設平均値を下回っているものの、100％を超えていることから健全な水準であるといえる。
④売上高GOP比率において、平成25年度以降、減少傾向にあるため改善に向けた取組みが必要である。
⑤EBITDAにおいて、収益性が低下しているため、改善に向けた取組みが必要である。</t>
    <rPh sb="1" eb="3">
      <t>シュウエキ</t>
    </rPh>
    <rPh sb="3" eb="4">
      <t>テキ</t>
    </rPh>
    <rPh sb="4" eb="6">
      <t>シュウシ</t>
    </rPh>
    <rPh sb="6" eb="8">
      <t>ヒリツ</t>
    </rPh>
    <rPh sb="10" eb="12">
      <t>ヘイセイ</t>
    </rPh>
    <rPh sb="14" eb="16">
      <t>ネンド</t>
    </rPh>
    <rPh sb="16" eb="18">
      <t>イコウ</t>
    </rPh>
    <rPh sb="19" eb="21">
      <t>ルイジ</t>
    </rPh>
    <rPh sb="21" eb="23">
      <t>シセツ</t>
    </rPh>
    <rPh sb="23" eb="26">
      <t>ヘイキンチ</t>
    </rPh>
    <rPh sb="27" eb="29">
      <t>シタマワ</t>
    </rPh>
    <rPh sb="42" eb="43">
      <t>コ</t>
    </rPh>
    <rPh sb="51" eb="53">
      <t>ケンゼン</t>
    </rPh>
    <rPh sb="54" eb="56">
      <t>スイジュン</t>
    </rPh>
    <rPh sb="67" eb="69">
      <t>ウリアゲ</t>
    </rPh>
    <rPh sb="69" eb="70">
      <t>タカ</t>
    </rPh>
    <rPh sb="73" eb="75">
      <t>ヒリツ</t>
    </rPh>
    <rPh sb="80" eb="82">
      <t>ヘイセイ</t>
    </rPh>
    <rPh sb="84" eb="86">
      <t>ネンド</t>
    </rPh>
    <rPh sb="86" eb="88">
      <t>イコウ</t>
    </rPh>
    <rPh sb="89" eb="91">
      <t>ゲンショウ</t>
    </rPh>
    <rPh sb="91" eb="93">
      <t>ケイコウ</t>
    </rPh>
    <rPh sb="98" eb="100">
      <t>カイゼン</t>
    </rPh>
    <rPh sb="101" eb="102">
      <t>ム</t>
    </rPh>
    <rPh sb="104" eb="106">
      <t>トリク</t>
    </rPh>
    <rPh sb="108" eb="110">
      <t>ヒツヨウ</t>
    </rPh>
    <rPh sb="128" eb="130">
      <t>シュウエキ</t>
    </rPh>
    <rPh sb="130" eb="131">
      <t>セイ</t>
    </rPh>
    <rPh sb="132" eb="134">
      <t>テイカ</t>
    </rPh>
    <rPh sb="141" eb="143">
      <t>カイゼン</t>
    </rPh>
    <rPh sb="144" eb="145">
      <t>ム</t>
    </rPh>
    <rPh sb="147" eb="149">
      <t>トリク</t>
    </rPh>
    <rPh sb="151" eb="153">
      <t>ヒツヨウ</t>
    </rPh>
    <phoneticPr fontId="6"/>
  </si>
  <si>
    <t>⑪稼動率は100%を上回っているものの、類似施設平均値を下回っている状況である。経年、利用台数が減少傾向にあることから、改善に向けた取組みが必要になる。</t>
    <rPh sb="1" eb="3">
      <t>カドウ</t>
    </rPh>
    <rPh sb="3" eb="4">
      <t>リツ</t>
    </rPh>
    <rPh sb="10" eb="12">
      <t>ウワマワ</t>
    </rPh>
    <rPh sb="20" eb="22">
      <t>ルイジ</t>
    </rPh>
    <rPh sb="22" eb="24">
      <t>シセツ</t>
    </rPh>
    <rPh sb="24" eb="27">
      <t>ヘイキンチ</t>
    </rPh>
    <rPh sb="28" eb="30">
      <t>シタマワ</t>
    </rPh>
    <rPh sb="34" eb="36">
      <t>ジョウキョウ</t>
    </rPh>
    <rPh sb="40" eb="42">
      <t>ケイネン</t>
    </rPh>
    <rPh sb="43" eb="45">
      <t>リヨウ</t>
    </rPh>
    <rPh sb="45" eb="47">
      <t>ダイスウ</t>
    </rPh>
    <rPh sb="48" eb="50">
      <t>ゲンショウ</t>
    </rPh>
    <rPh sb="50" eb="52">
      <t>ケイコウ</t>
    </rPh>
    <rPh sb="60" eb="62">
      <t>カイゼン</t>
    </rPh>
    <rPh sb="63" eb="64">
      <t>ム</t>
    </rPh>
    <rPh sb="66" eb="68">
      <t>トリク</t>
    </rPh>
    <rPh sb="70" eb="72">
      <t>ヒツヨウ</t>
    </rPh>
    <phoneticPr fontId="6"/>
  </si>
  <si>
    <t>近隣にコインパーキングが増加していること等の外的要因から利用台数及び利用料金が減少傾向である。
そのため、①収益的収支比率、④売上高GOP比率、⑤EBITDA及び⑪稼動率はいずれも低い水準にある。
今後は、利用拡大に向けた取組みを図っていき、利用台数及び利用料金の確保に努めていく必要がある。</t>
    <rPh sb="0" eb="2">
      <t>キンリン</t>
    </rPh>
    <rPh sb="12" eb="14">
      <t>ゾウカ</t>
    </rPh>
    <rPh sb="20" eb="21">
      <t>ナド</t>
    </rPh>
    <rPh sb="22" eb="24">
      <t>ガイテキ</t>
    </rPh>
    <rPh sb="24" eb="26">
      <t>ヨウイン</t>
    </rPh>
    <rPh sb="28" eb="30">
      <t>リヨウ</t>
    </rPh>
    <rPh sb="30" eb="32">
      <t>ダイスウ</t>
    </rPh>
    <rPh sb="32" eb="33">
      <t>オヨ</t>
    </rPh>
    <rPh sb="34" eb="36">
      <t>リヨウ</t>
    </rPh>
    <rPh sb="36" eb="38">
      <t>リョウキン</t>
    </rPh>
    <rPh sb="39" eb="41">
      <t>ゲンショウ</t>
    </rPh>
    <rPh sb="41" eb="43">
      <t>ケイコウ</t>
    </rPh>
    <rPh sb="79" eb="80">
      <t>オヨ</t>
    </rPh>
    <rPh sb="82" eb="84">
      <t>カドウ</t>
    </rPh>
    <rPh sb="84" eb="85">
      <t>リツ</t>
    </rPh>
    <rPh sb="92" eb="94">
      <t>スイジュン</t>
    </rPh>
    <rPh sb="99" eb="101">
      <t>コンゴ</t>
    </rPh>
    <rPh sb="103" eb="105">
      <t>リヨウ</t>
    </rPh>
    <rPh sb="105" eb="107">
      <t>カクダイ</t>
    </rPh>
    <rPh sb="108" eb="109">
      <t>ム</t>
    </rPh>
    <rPh sb="111" eb="113">
      <t>トリク</t>
    </rPh>
    <rPh sb="115" eb="116">
      <t>ハカ</t>
    </rPh>
    <rPh sb="121" eb="123">
      <t>リヨウ</t>
    </rPh>
    <rPh sb="123" eb="125">
      <t>ダイスウ</t>
    </rPh>
    <rPh sb="125" eb="126">
      <t>オヨ</t>
    </rPh>
    <rPh sb="127" eb="129">
      <t>リヨウ</t>
    </rPh>
    <rPh sb="129" eb="131">
      <t>リョウキン</t>
    </rPh>
    <rPh sb="132" eb="134">
      <t>カクホ</t>
    </rPh>
    <rPh sb="135" eb="136">
      <t>ツト</t>
    </rPh>
    <rPh sb="140" eb="142">
      <t>ヒツヨウ</t>
    </rPh>
    <phoneticPr fontId="6"/>
  </si>
  <si>
    <t>その他</t>
    <rPh sb="2" eb="3">
      <t>タ</t>
    </rPh>
    <phoneticPr fontId="6"/>
  </si>
  <si>
    <r>
      <rPr>
        <sz val="11"/>
        <color theme="1"/>
        <rFont val="ＭＳ ゴシック"/>
        <family val="3"/>
        <charset val="128"/>
      </rPr>
      <t>今後、施設の老朽化対策工事にあたっては駐車場事業債の活用を検討しながら進めていく予定である。</t>
    </r>
    <r>
      <rPr>
        <sz val="11"/>
        <color rgb="FFFF0000"/>
        <rFont val="ＭＳ ゴシック"/>
        <family val="3"/>
        <charset val="128"/>
      </rPr>
      <t xml:space="preserve">
</t>
    </r>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</si>
</sst>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2">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23" fillId="0" borderId="9" xfId="1" applyFont="1" applyBorder="1" applyAlignment="1" applyProtection="1">
      <alignment horizontal="left" vertical="top" wrapText="1"/>
      <protection locked="0"/>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Fill="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126.9</c:v>
                </c:pt>
                <c:pt idx="1">
                  <c:v>116.2</c:v>
                </c:pt>
                <c:pt idx="2">
                  <c:v>105</c:v>
                </c:pt>
                <c:pt idx="3">
                  <c:v>106.4</c:v>
                </c:pt>
                <c:pt idx="4">
                  <c:v>103.1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03556608"/>
        <c:axId val="1035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03556608"/>
        <c:axId val="103558528"/>
      </c:lineChart>
      <c:dateAx>
        <c:axId val="103556608"/>
        <c:scaling>
          <c:orientation val="minMax"/>
        </c:scaling>
        <c:delete val="1"/>
        <c:axPos val="b"/>
        <c:numFmt formatCode="ge" sourceLinked="1"/>
        <c:majorTickMark val="none"/>
        <c:minorTickMark val="none"/>
        <c:tickLblPos val="none"/>
        <c:crossAx val="103558528"/>
        <c:crosses val="autoZero"/>
        <c:auto val="1"/>
        <c:lblOffset val="100"/>
        <c:baseTimeUnit val="years"/>
      </c:dateAx>
      <c:valAx>
        <c:axId val="10355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55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03863808"/>
        <c:axId val="1038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03863808"/>
        <c:axId val="103865728"/>
      </c:lineChart>
      <c:dateAx>
        <c:axId val="103863808"/>
        <c:scaling>
          <c:orientation val="minMax"/>
        </c:scaling>
        <c:delete val="1"/>
        <c:axPos val="b"/>
        <c:numFmt formatCode="ge" sourceLinked="1"/>
        <c:majorTickMark val="none"/>
        <c:minorTickMark val="none"/>
        <c:tickLblPos val="none"/>
        <c:crossAx val="103865728"/>
        <c:crosses val="autoZero"/>
        <c:auto val="1"/>
        <c:lblOffset val="100"/>
        <c:baseTimeUnit val="years"/>
      </c:dateAx>
      <c:valAx>
        <c:axId val="10386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86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04182912"/>
        <c:axId val="1041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04182912"/>
        <c:axId val="104184832"/>
      </c:lineChart>
      <c:dateAx>
        <c:axId val="104182912"/>
        <c:scaling>
          <c:orientation val="minMax"/>
        </c:scaling>
        <c:delete val="1"/>
        <c:axPos val="b"/>
        <c:numFmt formatCode="ge" sourceLinked="1"/>
        <c:majorTickMark val="none"/>
        <c:minorTickMark val="none"/>
        <c:tickLblPos val="none"/>
        <c:crossAx val="104184832"/>
        <c:crosses val="autoZero"/>
        <c:auto val="1"/>
        <c:lblOffset val="100"/>
        <c:baseTimeUnit val="years"/>
      </c:dateAx>
      <c:valAx>
        <c:axId val="10418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18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06455808"/>
        <c:axId val="1064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06455808"/>
        <c:axId val="106457728"/>
      </c:lineChart>
      <c:dateAx>
        <c:axId val="106455808"/>
        <c:scaling>
          <c:orientation val="minMax"/>
        </c:scaling>
        <c:delete val="1"/>
        <c:axPos val="b"/>
        <c:numFmt formatCode="ge" sourceLinked="1"/>
        <c:majorTickMark val="none"/>
        <c:minorTickMark val="none"/>
        <c:tickLblPos val="none"/>
        <c:crossAx val="106457728"/>
        <c:crosses val="autoZero"/>
        <c:auto val="1"/>
        <c:lblOffset val="100"/>
        <c:baseTimeUnit val="years"/>
      </c:dateAx>
      <c:valAx>
        <c:axId val="10645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45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06488192"/>
        <c:axId val="1064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06488192"/>
        <c:axId val="106490112"/>
      </c:lineChart>
      <c:dateAx>
        <c:axId val="106488192"/>
        <c:scaling>
          <c:orientation val="minMax"/>
        </c:scaling>
        <c:delete val="1"/>
        <c:axPos val="b"/>
        <c:numFmt formatCode="ge" sourceLinked="1"/>
        <c:majorTickMark val="none"/>
        <c:minorTickMark val="none"/>
        <c:tickLblPos val="none"/>
        <c:crossAx val="106490112"/>
        <c:crosses val="autoZero"/>
        <c:auto val="1"/>
        <c:lblOffset val="100"/>
        <c:baseTimeUnit val="years"/>
      </c:dateAx>
      <c:valAx>
        <c:axId val="10649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48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08062208"/>
        <c:axId val="1080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08062208"/>
        <c:axId val="108064128"/>
      </c:lineChart>
      <c:dateAx>
        <c:axId val="108062208"/>
        <c:scaling>
          <c:orientation val="minMax"/>
        </c:scaling>
        <c:delete val="1"/>
        <c:axPos val="b"/>
        <c:numFmt formatCode="ge" sourceLinked="1"/>
        <c:majorTickMark val="none"/>
        <c:minorTickMark val="none"/>
        <c:tickLblPos val="none"/>
        <c:crossAx val="108064128"/>
        <c:crosses val="autoZero"/>
        <c:auto val="1"/>
        <c:lblOffset val="100"/>
        <c:baseTimeUnit val="years"/>
      </c:dateAx>
      <c:valAx>
        <c:axId val="108064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06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122.7</c:v>
                </c:pt>
                <c:pt idx="1">
                  <c:v>116.3</c:v>
                </c:pt>
                <c:pt idx="2">
                  <c:v>112.1</c:v>
                </c:pt>
                <c:pt idx="3">
                  <c:v>113.5</c:v>
                </c:pt>
                <c:pt idx="4">
                  <c:v>106.4</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09133184"/>
        <c:axId val="10914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09133184"/>
        <c:axId val="109147648"/>
      </c:lineChart>
      <c:dateAx>
        <c:axId val="109133184"/>
        <c:scaling>
          <c:orientation val="minMax"/>
        </c:scaling>
        <c:delete val="1"/>
        <c:axPos val="b"/>
        <c:numFmt formatCode="ge" sourceLinked="1"/>
        <c:majorTickMark val="none"/>
        <c:minorTickMark val="none"/>
        <c:tickLblPos val="none"/>
        <c:crossAx val="109147648"/>
        <c:crosses val="autoZero"/>
        <c:auto val="1"/>
        <c:lblOffset val="100"/>
        <c:baseTimeUnit val="years"/>
      </c:dateAx>
      <c:valAx>
        <c:axId val="10914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13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21.2</c:v>
                </c:pt>
                <c:pt idx="1">
                  <c:v>13.9</c:v>
                </c:pt>
                <c:pt idx="2">
                  <c:v>4.8</c:v>
                </c:pt>
                <c:pt idx="3">
                  <c:v>6.1</c:v>
                </c:pt>
                <c:pt idx="4">
                  <c:v>3</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09202432"/>
        <c:axId val="1092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09202432"/>
        <c:axId val="109212800"/>
      </c:lineChart>
      <c:dateAx>
        <c:axId val="109202432"/>
        <c:scaling>
          <c:orientation val="minMax"/>
        </c:scaling>
        <c:delete val="1"/>
        <c:axPos val="b"/>
        <c:numFmt formatCode="ge" sourceLinked="1"/>
        <c:majorTickMark val="none"/>
        <c:minorTickMark val="none"/>
        <c:tickLblPos val="none"/>
        <c:crossAx val="109212800"/>
        <c:crosses val="autoZero"/>
        <c:auto val="1"/>
        <c:lblOffset val="100"/>
        <c:baseTimeUnit val="years"/>
      </c:dateAx>
      <c:valAx>
        <c:axId val="1092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20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7022</c:v>
                </c:pt>
                <c:pt idx="1">
                  <c:v>4199</c:v>
                </c:pt>
                <c:pt idx="2">
                  <c:v>1369</c:v>
                </c:pt>
                <c:pt idx="3">
                  <c:v>1743</c:v>
                </c:pt>
                <c:pt idx="4">
                  <c:v>836</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09259008"/>
        <c:axId val="1092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09259008"/>
        <c:axId val="109265280"/>
      </c:lineChart>
      <c:dateAx>
        <c:axId val="109259008"/>
        <c:scaling>
          <c:orientation val="minMax"/>
        </c:scaling>
        <c:delete val="1"/>
        <c:axPos val="b"/>
        <c:numFmt formatCode="ge" sourceLinked="1"/>
        <c:majorTickMark val="none"/>
        <c:minorTickMark val="none"/>
        <c:tickLblPos val="none"/>
        <c:crossAx val="109265280"/>
        <c:crosses val="autoZero"/>
        <c:auto val="1"/>
        <c:lblOffset val="100"/>
        <c:baseTimeUnit val="years"/>
      </c:dateAx>
      <c:valAx>
        <c:axId val="109265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25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L10" zoomScale="85" zoomScaleNormal="85" zoomScaleSheetLayoutView="70" workbookViewId="0">
      <selection activeCell="ND15" sqref="ND15:NR30"/>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9" t="str">
        <f>データ!H6&amp;"　"&amp;データ!I6</f>
        <v>山形県山形市　山形市香澄駐車場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5"/>
      <c r="GZ7" s="5"/>
      <c r="HA7" s="5"/>
      <c r="HB7" s="5"/>
      <c r="HC7" s="5"/>
      <c r="HD7" s="5"/>
      <c r="HE7" s="5"/>
      <c r="HF7" s="5"/>
      <c r="HG7" s="5"/>
      <c r="HH7" s="5"/>
      <c r="HI7" s="5"/>
      <c r="HJ7" s="5"/>
      <c r="HK7" s="5"/>
      <c r="HL7" s="5"/>
      <c r="HM7" s="5"/>
      <c r="HN7" s="5"/>
      <c r="HO7" s="5"/>
      <c r="HP7" s="5"/>
      <c r="HQ7" s="5"/>
      <c r="HR7" s="5"/>
      <c r="HS7" s="5"/>
      <c r="HT7" s="5"/>
      <c r="HU7" s="5"/>
      <c r="HV7" s="5"/>
      <c r="HW7" s="5"/>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4"/>
      <c r="ND7" s="7" t="s">
        <v>9</v>
      </c>
      <c r="NE7" s="8"/>
      <c r="NF7" s="8"/>
      <c r="NG7" s="8"/>
      <c r="NH7" s="8"/>
      <c r="NI7" s="8"/>
      <c r="NJ7" s="8"/>
      <c r="NK7" s="8"/>
      <c r="NL7" s="8"/>
      <c r="NM7" s="8"/>
      <c r="NN7" s="8"/>
      <c r="NO7" s="8"/>
      <c r="NP7" s="8"/>
      <c r="NQ7" s="9"/>
    </row>
    <row r="8" spans="1:382" ht="18.75" customHeight="1">
      <c r="A8" s="2"/>
      <c r="B8" s="121" t="str">
        <f>データ!J7</f>
        <v>法非適用</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3"/>
      <c r="AQ8" s="121" t="str">
        <f>データ!K7</f>
        <v>駐車場整備事業</v>
      </c>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3"/>
      <c r="CF8" s="121" t="str">
        <f>データ!L7</f>
        <v>-</v>
      </c>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3"/>
      <c r="DU8" s="125" t="str">
        <f>データ!M7</f>
        <v>Ａ２Ｂ２</v>
      </c>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35" t="s">
        <v>133</v>
      </c>
      <c r="FK8" s="135"/>
      <c r="FL8" s="135"/>
      <c r="FM8" s="135"/>
      <c r="FN8" s="135"/>
      <c r="FO8" s="135"/>
      <c r="FP8" s="135"/>
      <c r="FQ8" s="135"/>
      <c r="FR8" s="135"/>
      <c r="FS8" s="135"/>
      <c r="FT8" s="135"/>
      <c r="FU8" s="135"/>
      <c r="FV8" s="135"/>
      <c r="FW8" s="135"/>
      <c r="FX8" s="135"/>
      <c r="FY8" s="135"/>
      <c r="FZ8" s="135"/>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5"/>
      <c r="GZ8" s="5"/>
      <c r="HA8" s="5"/>
      <c r="HB8" s="5"/>
      <c r="HC8" s="5"/>
      <c r="HD8" s="5"/>
      <c r="HE8" s="5"/>
      <c r="HF8" s="5"/>
      <c r="HG8" s="5"/>
      <c r="HH8" s="5"/>
      <c r="HI8" s="5"/>
      <c r="HJ8" s="5"/>
      <c r="HK8" s="5"/>
      <c r="HL8" s="5"/>
      <c r="HM8" s="5"/>
      <c r="HN8" s="5"/>
      <c r="HO8" s="5"/>
      <c r="HP8" s="5"/>
      <c r="HQ8" s="5"/>
      <c r="HR8" s="5"/>
      <c r="HS8" s="5"/>
      <c r="HT8" s="5"/>
      <c r="HU8" s="5"/>
      <c r="HV8" s="5"/>
      <c r="HW8" s="5"/>
      <c r="HX8" s="125" t="str">
        <f>データ!S7</f>
        <v>公共施設</v>
      </c>
      <c r="HY8" s="125"/>
      <c r="HZ8" s="125"/>
      <c r="IA8" s="125"/>
      <c r="IB8" s="125"/>
      <c r="IC8" s="125"/>
      <c r="ID8" s="125"/>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t="str">
        <f>データ!T7</f>
        <v>無</v>
      </c>
      <c r="JR8" s="125"/>
      <c r="JS8" s="125"/>
      <c r="JT8" s="125"/>
      <c r="JU8" s="125"/>
      <c r="JV8" s="125"/>
      <c r="JW8" s="125"/>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4">
        <f>データ!U7</f>
        <v>4968</v>
      </c>
      <c r="LK8" s="124"/>
      <c r="LL8" s="124"/>
      <c r="LM8" s="124"/>
      <c r="LN8" s="124"/>
      <c r="LO8" s="124"/>
      <c r="LP8" s="124"/>
      <c r="LQ8" s="124"/>
      <c r="LR8" s="124"/>
      <c r="LS8" s="124"/>
      <c r="LT8" s="124"/>
      <c r="LU8" s="124"/>
      <c r="LV8" s="124"/>
      <c r="LW8" s="124"/>
      <c r="LX8" s="124"/>
      <c r="LY8" s="124"/>
      <c r="LZ8" s="124"/>
      <c r="MA8" s="124"/>
      <c r="MB8" s="124"/>
      <c r="MC8" s="124"/>
      <c r="MD8" s="124"/>
      <c r="ME8" s="124"/>
      <c r="MF8" s="124"/>
      <c r="MG8" s="124"/>
      <c r="MH8" s="124"/>
      <c r="MI8" s="124"/>
      <c r="MJ8" s="124"/>
      <c r="MK8" s="124"/>
      <c r="ML8" s="124"/>
      <c r="MM8" s="124"/>
      <c r="MN8" s="124"/>
      <c r="MO8" s="124"/>
      <c r="MP8" s="124"/>
      <c r="MQ8" s="124"/>
      <c r="MR8" s="124"/>
      <c r="MS8" s="124"/>
      <c r="MT8" s="124"/>
      <c r="MU8" s="124"/>
      <c r="MV8" s="124"/>
      <c r="MW8" s="124"/>
      <c r="MX8" s="124"/>
      <c r="MY8" s="124"/>
      <c r="MZ8" s="124"/>
      <c r="NA8" s="124"/>
      <c r="NB8" s="124"/>
      <c r="NC8" s="4"/>
      <c r="ND8" s="129" t="s">
        <v>10</v>
      </c>
      <c r="NE8" s="130"/>
      <c r="NF8" s="10" t="s">
        <v>11</v>
      </c>
      <c r="NG8" s="11"/>
      <c r="NH8" s="11"/>
      <c r="NI8" s="11"/>
      <c r="NJ8" s="11"/>
      <c r="NK8" s="11"/>
      <c r="NL8" s="11"/>
      <c r="NM8" s="11"/>
      <c r="NN8" s="11"/>
      <c r="NO8" s="11"/>
      <c r="NP8" s="11"/>
      <c r="NQ8" s="12"/>
    </row>
    <row r="9" spans="1:382"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4"/>
      <c r="ND9" s="136" t="s">
        <v>19</v>
      </c>
      <c r="NE9" s="137"/>
      <c r="NF9" s="13" t="s">
        <v>20</v>
      </c>
      <c r="NG9" s="14"/>
      <c r="NH9" s="14"/>
      <c r="NI9" s="14"/>
      <c r="NJ9" s="14"/>
      <c r="NK9" s="14"/>
      <c r="NL9" s="14"/>
      <c r="NM9" s="14"/>
      <c r="NN9" s="14"/>
      <c r="NO9" s="14"/>
      <c r="NP9" s="14"/>
      <c r="NQ9" s="15"/>
    </row>
    <row r="10" spans="1:382" ht="18.75" customHeight="1">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tr">
        <f>データ!P7</f>
        <v>都市計画駐車場</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1" t="str">
        <f>データ!Q7</f>
        <v>地下式</v>
      </c>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3"/>
      <c r="DU10" s="124">
        <f>データ!R7</f>
        <v>43</v>
      </c>
      <c r="DV10" s="124"/>
      <c r="DW10" s="124"/>
      <c r="DX10" s="124"/>
      <c r="DY10" s="124"/>
      <c r="DZ10" s="124"/>
      <c r="EA10" s="124"/>
      <c r="EB10" s="124"/>
      <c r="EC10" s="124"/>
      <c r="ED10" s="124"/>
      <c r="EE10" s="124"/>
      <c r="EF10" s="124"/>
      <c r="EG10" s="124"/>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4">
        <f>データ!V7</f>
        <v>141</v>
      </c>
      <c r="HY10" s="124"/>
      <c r="HZ10" s="124"/>
      <c r="IA10" s="124"/>
      <c r="IB10" s="124"/>
      <c r="IC10" s="124"/>
      <c r="ID10" s="124"/>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f>データ!W7</f>
        <v>250</v>
      </c>
      <c r="JR10" s="124"/>
      <c r="JS10" s="124"/>
      <c r="JT10" s="124"/>
      <c r="JU10" s="124"/>
      <c r="JV10" s="124"/>
      <c r="JW10" s="124"/>
      <c r="JX10" s="124"/>
      <c r="JY10" s="124"/>
      <c r="JZ10" s="124"/>
      <c r="KA10" s="124"/>
      <c r="KB10" s="124"/>
      <c r="KC10" s="124"/>
      <c r="KD10" s="124"/>
      <c r="KE10" s="124"/>
      <c r="KF10" s="124"/>
      <c r="KG10" s="124"/>
      <c r="KH10" s="124"/>
      <c r="KI10" s="124"/>
      <c r="KJ10" s="124"/>
      <c r="KK10" s="124"/>
      <c r="KL10" s="124"/>
      <c r="KM10" s="124"/>
      <c r="KN10" s="124"/>
      <c r="KO10" s="124"/>
      <c r="KP10" s="124"/>
      <c r="KQ10" s="124"/>
      <c r="KR10" s="124"/>
      <c r="KS10" s="124"/>
      <c r="KT10" s="124"/>
      <c r="KU10" s="124"/>
      <c r="KV10" s="124"/>
      <c r="KW10" s="124"/>
      <c r="KX10" s="124"/>
      <c r="KY10" s="124"/>
      <c r="KZ10" s="124"/>
      <c r="LA10" s="124"/>
      <c r="LB10" s="124"/>
      <c r="LC10" s="124"/>
      <c r="LD10" s="124"/>
      <c r="LE10" s="124"/>
      <c r="LF10" s="124"/>
      <c r="LG10" s="124"/>
      <c r="LH10" s="124"/>
      <c r="LI10" s="124"/>
      <c r="LJ10" s="125" t="str">
        <f>データ!X7</f>
        <v>代行制</v>
      </c>
      <c r="LK10" s="125"/>
      <c r="LL10" s="125"/>
      <c r="LM10" s="125"/>
      <c r="LN10" s="125"/>
      <c r="LO10" s="125"/>
      <c r="LP10" s="125"/>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2"/>
      <c r="ND10" s="126" t="s">
        <v>21</v>
      </c>
      <c r="NE10" s="117"/>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7" t="s">
        <v>23</v>
      </c>
      <c r="NE11" s="127"/>
      <c r="NF11" s="127"/>
      <c r="NG11" s="127"/>
      <c r="NH11" s="127"/>
      <c r="NI11" s="127"/>
      <c r="NJ11" s="127"/>
      <c r="NK11" s="127"/>
      <c r="NL11" s="127"/>
      <c r="NM11" s="127"/>
      <c r="NN11" s="127"/>
      <c r="NO11" s="127"/>
      <c r="NP11" s="127"/>
      <c r="NQ11" s="127"/>
      <c r="NR11" s="127"/>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7"/>
      <c r="NE12" s="127"/>
      <c r="NF12" s="127"/>
      <c r="NG12" s="127"/>
      <c r="NH12" s="127"/>
      <c r="NI12" s="127"/>
      <c r="NJ12" s="127"/>
      <c r="NK12" s="127"/>
      <c r="NL12" s="127"/>
      <c r="NM12" s="127"/>
      <c r="NN12" s="127"/>
      <c r="NO12" s="127"/>
      <c r="NP12" s="127"/>
      <c r="NQ12" s="127"/>
      <c r="NR12" s="127"/>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130</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126.9</v>
      </c>
      <c r="V31" s="111"/>
      <c r="W31" s="111"/>
      <c r="X31" s="111"/>
      <c r="Y31" s="111"/>
      <c r="Z31" s="111"/>
      <c r="AA31" s="111"/>
      <c r="AB31" s="111"/>
      <c r="AC31" s="111"/>
      <c r="AD31" s="111"/>
      <c r="AE31" s="111"/>
      <c r="AF31" s="111"/>
      <c r="AG31" s="111"/>
      <c r="AH31" s="111"/>
      <c r="AI31" s="111"/>
      <c r="AJ31" s="111"/>
      <c r="AK31" s="111"/>
      <c r="AL31" s="111"/>
      <c r="AM31" s="111"/>
      <c r="AN31" s="111">
        <f>データ!Z7</f>
        <v>116.2</v>
      </c>
      <c r="AO31" s="111"/>
      <c r="AP31" s="111"/>
      <c r="AQ31" s="111"/>
      <c r="AR31" s="111"/>
      <c r="AS31" s="111"/>
      <c r="AT31" s="111"/>
      <c r="AU31" s="111"/>
      <c r="AV31" s="111"/>
      <c r="AW31" s="111"/>
      <c r="AX31" s="111"/>
      <c r="AY31" s="111"/>
      <c r="AZ31" s="111"/>
      <c r="BA31" s="111"/>
      <c r="BB31" s="111"/>
      <c r="BC31" s="111"/>
      <c r="BD31" s="111"/>
      <c r="BE31" s="111"/>
      <c r="BF31" s="111"/>
      <c r="BG31" s="111">
        <f>データ!AA7</f>
        <v>105</v>
      </c>
      <c r="BH31" s="111"/>
      <c r="BI31" s="111"/>
      <c r="BJ31" s="111"/>
      <c r="BK31" s="111"/>
      <c r="BL31" s="111"/>
      <c r="BM31" s="111"/>
      <c r="BN31" s="111"/>
      <c r="BO31" s="111"/>
      <c r="BP31" s="111"/>
      <c r="BQ31" s="111"/>
      <c r="BR31" s="111"/>
      <c r="BS31" s="111"/>
      <c r="BT31" s="111"/>
      <c r="BU31" s="111"/>
      <c r="BV31" s="111"/>
      <c r="BW31" s="111"/>
      <c r="BX31" s="111"/>
      <c r="BY31" s="111"/>
      <c r="BZ31" s="111">
        <f>データ!AB7</f>
        <v>106.4</v>
      </c>
      <c r="CA31" s="111"/>
      <c r="CB31" s="111"/>
      <c r="CC31" s="111"/>
      <c r="CD31" s="111"/>
      <c r="CE31" s="111"/>
      <c r="CF31" s="111"/>
      <c r="CG31" s="111"/>
      <c r="CH31" s="111"/>
      <c r="CI31" s="111"/>
      <c r="CJ31" s="111"/>
      <c r="CK31" s="111"/>
      <c r="CL31" s="111"/>
      <c r="CM31" s="111"/>
      <c r="CN31" s="111"/>
      <c r="CO31" s="111"/>
      <c r="CP31" s="111"/>
      <c r="CQ31" s="111"/>
      <c r="CR31" s="111"/>
      <c r="CS31" s="111">
        <f>データ!AC7</f>
        <v>103.1</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122.7</v>
      </c>
      <c r="JD31" s="82"/>
      <c r="JE31" s="82"/>
      <c r="JF31" s="82"/>
      <c r="JG31" s="82"/>
      <c r="JH31" s="82"/>
      <c r="JI31" s="82"/>
      <c r="JJ31" s="82"/>
      <c r="JK31" s="82"/>
      <c r="JL31" s="82"/>
      <c r="JM31" s="82"/>
      <c r="JN31" s="82"/>
      <c r="JO31" s="82"/>
      <c r="JP31" s="82"/>
      <c r="JQ31" s="82"/>
      <c r="JR31" s="82"/>
      <c r="JS31" s="82"/>
      <c r="JT31" s="82"/>
      <c r="JU31" s="83"/>
      <c r="JV31" s="81">
        <f>データ!DL7</f>
        <v>116.3</v>
      </c>
      <c r="JW31" s="82"/>
      <c r="JX31" s="82"/>
      <c r="JY31" s="82"/>
      <c r="JZ31" s="82"/>
      <c r="KA31" s="82"/>
      <c r="KB31" s="82"/>
      <c r="KC31" s="82"/>
      <c r="KD31" s="82"/>
      <c r="KE31" s="82"/>
      <c r="KF31" s="82"/>
      <c r="KG31" s="82"/>
      <c r="KH31" s="82"/>
      <c r="KI31" s="82"/>
      <c r="KJ31" s="82"/>
      <c r="KK31" s="82"/>
      <c r="KL31" s="82"/>
      <c r="KM31" s="82"/>
      <c r="KN31" s="83"/>
      <c r="KO31" s="81">
        <f>データ!DM7</f>
        <v>112.1</v>
      </c>
      <c r="KP31" s="82"/>
      <c r="KQ31" s="82"/>
      <c r="KR31" s="82"/>
      <c r="KS31" s="82"/>
      <c r="KT31" s="82"/>
      <c r="KU31" s="82"/>
      <c r="KV31" s="82"/>
      <c r="KW31" s="82"/>
      <c r="KX31" s="82"/>
      <c r="KY31" s="82"/>
      <c r="KZ31" s="82"/>
      <c r="LA31" s="82"/>
      <c r="LB31" s="82"/>
      <c r="LC31" s="82"/>
      <c r="LD31" s="82"/>
      <c r="LE31" s="82"/>
      <c r="LF31" s="82"/>
      <c r="LG31" s="83"/>
      <c r="LH31" s="81">
        <f>データ!DN7</f>
        <v>113.5</v>
      </c>
      <c r="LI31" s="82"/>
      <c r="LJ31" s="82"/>
      <c r="LK31" s="82"/>
      <c r="LL31" s="82"/>
      <c r="LM31" s="82"/>
      <c r="LN31" s="82"/>
      <c r="LO31" s="82"/>
      <c r="LP31" s="82"/>
      <c r="LQ31" s="82"/>
      <c r="LR31" s="82"/>
      <c r="LS31" s="82"/>
      <c r="LT31" s="82"/>
      <c r="LU31" s="82"/>
      <c r="LV31" s="82"/>
      <c r="LW31" s="82"/>
      <c r="LX31" s="82"/>
      <c r="LY31" s="82"/>
      <c r="LZ31" s="83"/>
      <c r="MA31" s="81">
        <f>データ!DO7</f>
        <v>106.4</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106.2</v>
      </c>
      <c r="V32" s="111"/>
      <c r="W32" s="111"/>
      <c r="X32" s="111"/>
      <c r="Y32" s="111"/>
      <c r="Z32" s="111"/>
      <c r="AA32" s="111"/>
      <c r="AB32" s="111"/>
      <c r="AC32" s="111"/>
      <c r="AD32" s="111"/>
      <c r="AE32" s="111"/>
      <c r="AF32" s="111"/>
      <c r="AG32" s="111"/>
      <c r="AH32" s="111"/>
      <c r="AI32" s="111"/>
      <c r="AJ32" s="111"/>
      <c r="AK32" s="111"/>
      <c r="AL32" s="111"/>
      <c r="AM32" s="111"/>
      <c r="AN32" s="111">
        <f>データ!AE7</f>
        <v>108.7</v>
      </c>
      <c r="AO32" s="111"/>
      <c r="AP32" s="111"/>
      <c r="AQ32" s="111"/>
      <c r="AR32" s="111"/>
      <c r="AS32" s="111"/>
      <c r="AT32" s="111"/>
      <c r="AU32" s="111"/>
      <c r="AV32" s="111"/>
      <c r="AW32" s="111"/>
      <c r="AX32" s="111"/>
      <c r="AY32" s="111"/>
      <c r="AZ32" s="111"/>
      <c r="BA32" s="111"/>
      <c r="BB32" s="111"/>
      <c r="BC32" s="111"/>
      <c r="BD32" s="111"/>
      <c r="BE32" s="111"/>
      <c r="BF32" s="111"/>
      <c r="BG32" s="111">
        <f>データ!AF7</f>
        <v>121</v>
      </c>
      <c r="BH32" s="111"/>
      <c r="BI32" s="111"/>
      <c r="BJ32" s="111"/>
      <c r="BK32" s="111"/>
      <c r="BL32" s="111"/>
      <c r="BM32" s="111"/>
      <c r="BN32" s="111"/>
      <c r="BO32" s="111"/>
      <c r="BP32" s="111"/>
      <c r="BQ32" s="111"/>
      <c r="BR32" s="111"/>
      <c r="BS32" s="111"/>
      <c r="BT32" s="111"/>
      <c r="BU32" s="111"/>
      <c r="BV32" s="111"/>
      <c r="BW32" s="111"/>
      <c r="BX32" s="111"/>
      <c r="BY32" s="111"/>
      <c r="BZ32" s="111">
        <f>データ!AG7</f>
        <v>123.7</v>
      </c>
      <c r="CA32" s="111"/>
      <c r="CB32" s="111"/>
      <c r="CC32" s="111"/>
      <c r="CD32" s="111"/>
      <c r="CE32" s="111"/>
      <c r="CF32" s="111"/>
      <c r="CG32" s="111"/>
      <c r="CH32" s="111"/>
      <c r="CI32" s="111"/>
      <c r="CJ32" s="111"/>
      <c r="CK32" s="111"/>
      <c r="CL32" s="111"/>
      <c r="CM32" s="111"/>
      <c r="CN32" s="111"/>
      <c r="CO32" s="111"/>
      <c r="CP32" s="111"/>
      <c r="CQ32" s="111"/>
      <c r="CR32" s="111"/>
      <c r="CS32" s="111">
        <f>データ!AH7</f>
        <v>126</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23.3</v>
      </c>
      <c r="EM32" s="111"/>
      <c r="EN32" s="111"/>
      <c r="EO32" s="111"/>
      <c r="EP32" s="111"/>
      <c r="EQ32" s="111"/>
      <c r="ER32" s="111"/>
      <c r="ES32" s="111"/>
      <c r="ET32" s="111"/>
      <c r="EU32" s="111"/>
      <c r="EV32" s="111"/>
      <c r="EW32" s="111"/>
      <c r="EX32" s="111"/>
      <c r="EY32" s="111"/>
      <c r="EZ32" s="111"/>
      <c r="FA32" s="111"/>
      <c r="FB32" s="111"/>
      <c r="FC32" s="111"/>
      <c r="FD32" s="111"/>
      <c r="FE32" s="111">
        <f>データ!AP7</f>
        <v>19.5</v>
      </c>
      <c r="FF32" s="111"/>
      <c r="FG32" s="111"/>
      <c r="FH32" s="111"/>
      <c r="FI32" s="111"/>
      <c r="FJ32" s="111"/>
      <c r="FK32" s="111"/>
      <c r="FL32" s="111"/>
      <c r="FM32" s="111"/>
      <c r="FN32" s="111"/>
      <c r="FO32" s="111"/>
      <c r="FP32" s="111"/>
      <c r="FQ32" s="111"/>
      <c r="FR32" s="111"/>
      <c r="FS32" s="111"/>
      <c r="FT32" s="111"/>
      <c r="FU32" s="111"/>
      <c r="FV32" s="111"/>
      <c r="FW32" s="111"/>
      <c r="FX32" s="111">
        <f>データ!AQ7</f>
        <v>15.7</v>
      </c>
      <c r="FY32" s="111"/>
      <c r="FZ32" s="111"/>
      <c r="GA32" s="111"/>
      <c r="GB32" s="111"/>
      <c r="GC32" s="111"/>
      <c r="GD32" s="111"/>
      <c r="GE32" s="111"/>
      <c r="GF32" s="111"/>
      <c r="GG32" s="111"/>
      <c r="GH32" s="111"/>
      <c r="GI32" s="111"/>
      <c r="GJ32" s="111"/>
      <c r="GK32" s="111"/>
      <c r="GL32" s="111"/>
      <c r="GM32" s="111"/>
      <c r="GN32" s="111"/>
      <c r="GO32" s="111"/>
      <c r="GP32" s="111"/>
      <c r="GQ32" s="111">
        <f>データ!AR7</f>
        <v>13.8</v>
      </c>
      <c r="GR32" s="111"/>
      <c r="GS32" s="111"/>
      <c r="GT32" s="111"/>
      <c r="GU32" s="111"/>
      <c r="GV32" s="111"/>
      <c r="GW32" s="111"/>
      <c r="GX32" s="111"/>
      <c r="GY32" s="111"/>
      <c r="GZ32" s="111"/>
      <c r="HA32" s="111"/>
      <c r="HB32" s="111"/>
      <c r="HC32" s="111"/>
      <c r="HD32" s="111"/>
      <c r="HE32" s="111"/>
      <c r="HF32" s="111"/>
      <c r="HG32" s="111"/>
      <c r="HH32" s="111"/>
      <c r="HI32" s="111"/>
      <c r="HJ32" s="111">
        <f>データ!AS7</f>
        <v>12.6</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166.9</v>
      </c>
      <c r="JD32" s="82"/>
      <c r="JE32" s="82"/>
      <c r="JF32" s="82"/>
      <c r="JG32" s="82"/>
      <c r="JH32" s="82"/>
      <c r="JI32" s="82"/>
      <c r="JJ32" s="82"/>
      <c r="JK32" s="82"/>
      <c r="JL32" s="82"/>
      <c r="JM32" s="82"/>
      <c r="JN32" s="82"/>
      <c r="JO32" s="82"/>
      <c r="JP32" s="82"/>
      <c r="JQ32" s="82"/>
      <c r="JR32" s="82"/>
      <c r="JS32" s="82"/>
      <c r="JT32" s="82"/>
      <c r="JU32" s="83"/>
      <c r="JV32" s="81">
        <f>データ!DQ7</f>
        <v>166.3</v>
      </c>
      <c r="JW32" s="82"/>
      <c r="JX32" s="82"/>
      <c r="JY32" s="82"/>
      <c r="JZ32" s="82"/>
      <c r="KA32" s="82"/>
      <c r="KB32" s="82"/>
      <c r="KC32" s="82"/>
      <c r="KD32" s="82"/>
      <c r="KE32" s="82"/>
      <c r="KF32" s="82"/>
      <c r="KG32" s="82"/>
      <c r="KH32" s="82"/>
      <c r="KI32" s="82"/>
      <c r="KJ32" s="82"/>
      <c r="KK32" s="82"/>
      <c r="KL32" s="82"/>
      <c r="KM32" s="82"/>
      <c r="KN32" s="83"/>
      <c r="KO32" s="81">
        <f>データ!DR7</f>
        <v>161.9</v>
      </c>
      <c r="KP32" s="82"/>
      <c r="KQ32" s="82"/>
      <c r="KR32" s="82"/>
      <c r="KS32" s="82"/>
      <c r="KT32" s="82"/>
      <c r="KU32" s="82"/>
      <c r="KV32" s="82"/>
      <c r="KW32" s="82"/>
      <c r="KX32" s="82"/>
      <c r="KY32" s="82"/>
      <c r="KZ32" s="82"/>
      <c r="LA32" s="82"/>
      <c r="LB32" s="82"/>
      <c r="LC32" s="82"/>
      <c r="LD32" s="82"/>
      <c r="LE32" s="82"/>
      <c r="LF32" s="82"/>
      <c r="LG32" s="83"/>
      <c r="LH32" s="81">
        <f>データ!DS7</f>
        <v>162.80000000000001</v>
      </c>
      <c r="LI32" s="82"/>
      <c r="LJ32" s="82"/>
      <c r="LK32" s="82"/>
      <c r="LL32" s="82"/>
      <c r="LM32" s="82"/>
      <c r="LN32" s="82"/>
      <c r="LO32" s="82"/>
      <c r="LP32" s="82"/>
      <c r="LQ32" s="82"/>
      <c r="LR32" s="82"/>
      <c r="LS32" s="82"/>
      <c r="LT32" s="82"/>
      <c r="LU32" s="82"/>
      <c r="LV32" s="82"/>
      <c r="LW32" s="82"/>
      <c r="LX32" s="82"/>
      <c r="LY32" s="82"/>
      <c r="LZ32" s="83"/>
      <c r="MA32" s="81">
        <f>データ!DT7</f>
        <v>162.19999999999999</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116" t="s">
        <v>134</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7"/>
      <c r="IQ35" s="117"/>
      <c r="IR35" s="117"/>
      <c r="IS35" s="117"/>
      <c r="IT35" s="117"/>
      <c r="IU35" s="117"/>
      <c r="IV35" s="117"/>
      <c r="IW35" s="117"/>
      <c r="IX35" s="117"/>
      <c r="IY35" s="117"/>
      <c r="IZ35" s="117"/>
      <c r="JA35" s="117"/>
      <c r="JB35" s="117"/>
      <c r="JC35" s="117"/>
      <c r="JD35" s="117"/>
      <c r="JE35" s="117"/>
      <c r="JF35" s="117"/>
      <c r="JG35" s="117"/>
      <c r="JH35" s="117"/>
      <c r="JI35" s="117"/>
      <c r="JJ35" s="117"/>
      <c r="JK35" s="117"/>
      <c r="JL35" s="117"/>
      <c r="JM35" s="117"/>
      <c r="JN35" s="117"/>
      <c r="JO35" s="117"/>
      <c r="JP35" s="117"/>
      <c r="JQ35" s="117"/>
      <c r="JR35" s="117"/>
      <c r="JS35" s="117"/>
      <c r="JT35" s="117"/>
      <c r="JU35" s="117"/>
      <c r="JV35" s="117"/>
      <c r="JW35" s="117"/>
      <c r="JX35" s="117"/>
      <c r="JY35" s="117"/>
      <c r="JZ35" s="117"/>
      <c r="KA35" s="117"/>
      <c r="KB35" s="117"/>
      <c r="KC35" s="117"/>
      <c r="KD35" s="117"/>
      <c r="KE35" s="117"/>
      <c r="KF35" s="117"/>
      <c r="KG35" s="117"/>
      <c r="KH35" s="117"/>
      <c r="KI35" s="117"/>
      <c r="KJ35" s="117"/>
      <c r="KK35" s="117"/>
      <c r="KL35" s="117"/>
      <c r="KM35" s="117"/>
      <c r="KN35" s="117"/>
      <c r="KO35" s="117"/>
      <c r="KP35" s="117"/>
      <c r="KQ35" s="117"/>
      <c r="KR35" s="117"/>
      <c r="KS35" s="117"/>
      <c r="KT35" s="117"/>
      <c r="KU35" s="117"/>
      <c r="KV35" s="117"/>
      <c r="KW35" s="117"/>
      <c r="KX35" s="117"/>
      <c r="KY35" s="117"/>
      <c r="KZ35" s="117"/>
      <c r="LA35" s="117"/>
      <c r="LB35" s="117"/>
      <c r="LC35" s="117"/>
      <c r="LD35" s="117"/>
      <c r="LE35" s="117"/>
      <c r="LF35" s="117"/>
      <c r="LG35" s="117"/>
      <c r="LH35" s="117"/>
      <c r="LI35" s="117"/>
      <c r="LJ35" s="117"/>
      <c r="LK35" s="117"/>
      <c r="LL35" s="117"/>
      <c r="LM35" s="117"/>
      <c r="LN35" s="117"/>
      <c r="LO35" s="117"/>
      <c r="LP35" s="117"/>
      <c r="LQ35" s="117"/>
      <c r="LR35" s="117"/>
      <c r="LS35" s="117"/>
      <c r="LT35" s="117"/>
      <c r="LU35" s="117"/>
      <c r="LV35" s="117"/>
      <c r="LW35" s="117"/>
      <c r="LX35" s="117"/>
      <c r="LY35" s="117"/>
      <c r="LZ35" s="117"/>
      <c r="MA35" s="117"/>
      <c r="MB35" s="117"/>
      <c r="MC35" s="117"/>
      <c r="MD35" s="117"/>
      <c r="ME35" s="117"/>
      <c r="MF35" s="117"/>
      <c r="MG35" s="117"/>
      <c r="MH35" s="117"/>
      <c r="MI35" s="117"/>
      <c r="MJ35" s="117"/>
      <c r="MK35" s="117"/>
      <c r="ML35" s="117"/>
      <c r="MM35" s="117"/>
      <c r="MN35" s="117"/>
      <c r="MO35" s="117"/>
      <c r="MP35" s="117"/>
      <c r="MQ35" s="117"/>
      <c r="MR35" s="117"/>
      <c r="MS35" s="117"/>
      <c r="MT35" s="117"/>
      <c r="MU35" s="117"/>
      <c r="MV35" s="117"/>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131</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21.2</v>
      </c>
      <c r="EM52" s="111"/>
      <c r="EN52" s="111"/>
      <c r="EO52" s="111"/>
      <c r="EP52" s="111"/>
      <c r="EQ52" s="111"/>
      <c r="ER52" s="111"/>
      <c r="ES52" s="111"/>
      <c r="ET52" s="111"/>
      <c r="EU52" s="111"/>
      <c r="EV52" s="111"/>
      <c r="EW52" s="111"/>
      <c r="EX52" s="111"/>
      <c r="EY52" s="111"/>
      <c r="EZ52" s="111"/>
      <c r="FA52" s="111"/>
      <c r="FB52" s="111"/>
      <c r="FC52" s="111"/>
      <c r="FD52" s="111"/>
      <c r="FE52" s="111">
        <f>データ!BG7</f>
        <v>13.9</v>
      </c>
      <c r="FF52" s="111"/>
      <c r="FG52" s="111"/>
      <c r="FH52" s="111"/>
      <c r="FI52" s="111"/>
      <c r="FJ52" s="111"/>
      <c r="FK52" s="111"/>
      <c r="FL52" s="111"/>
      <c r="FM52" s="111"/>
      <c r="FN52" s="111"/>
      <c r="FO52" s="111"/>
      <c r="FP52" s="111"/>
      <c r="FQ52" s="111"/>
      <c r="FR52" s="111"/>
      <c r="FS52" s="111"/>
      <c r="FT52" s="111"/>
      <c r="FU52" s="111"/>
      <c r="FV52" s="111"/>
      <c r="FW52" s="111"/>
      <c r="FX52" s="111">
        <f>データ!BH7</f>
        <v>4.8</v>
      </c>
      <c r="FY52" s="111"/>
      <c r="FZ52" s="111"/>
      <c r="GA52" s="111"/>
      <c r="GB52" s="111"/>
      <c r="GC52" s="111"/>
      <c r="GD52" s="111"/>
      <c r="GE52" s="111"/>
      <c r="GF52" s="111"/>
      <c r="GG52" s="111"/>
      <c r="GH52" s="111"/>
      <c r="GI52" s="111"/>
      <c r="GJ52" s="111"/>
      <c r="GK52" s="111"/>
      <c r="GL52" s="111"/>
      <c r="GM52" s="111"/>
      <c r="GN52" s="111"/>
      <c r="GO52" s="111"/>
      <c r="GP52" s="111"/>
      <c r="GQ52" s="111">
        <f>データ!BI7</f>
        <v>6.1</v>
      </c>
      <c r="GR52" s="111"/>
      <c r="GS52" s="111"/>
      <c r="GT52" s="111"/>
      <c r="GU52" s="111"/>
      <c r="GV52" s="111"/>
      <c r="GW52" s="111"/>
      <c r="GX52" s="111"/>
      <c r="GY52" s="111"/>
      <c r="GZ52" s="111"/>
      <c r="HA52" s="111"/>
      <c r="HB52" s="111"/>
      <c r="HC52" s="111"/>
      <c r="HD52" s="111"/>
      <c r="HE52" s="111"/>
      <c r="HF52" s="111"/>
      <c r="HG52" s="111"/>
      <c r="HH52" s="111"/>
      <c r="HI52" s="111"/>
      <c r="HJ52" s="111">
        <f>データ!BJ7</f>
        <v>3</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7022</v>
      </c>
      <c r="JD52" s="110"/>
      <c r="JE52" s="110"/>
      <c r="JF52" s="110"/>
      <c r="JG52" s="110"/>
      <c r="JH52" s="110"/>
      <c r="JI52" s="110"/>
      <c r="JJ52" s="110"/>
      <c r="JK52" s="110"/>
      <c r="JL52" s="110"/>
      <c r="JM52" s="110"/>
      <c r="JN52" s="110"/>
      <c r="JO52" s="110"/>
      <c r="JP52" s="110"/>
      <c r="JQ52" s="110"/>
      <c r="JR52" s="110"/>
      <c r="JS52" s="110"/>
      <c r="JT52" s="110"/>
      <c r="JU52" s="110"/>
      <c r="JV52" s="110">
        <f>データ!BR7</f>
        <v>4199</v>
      </c>
      <c r="JW52" s="110"/>
      <c r="JX52" s="110"/>
      <c r="JY52" s="110"/>
      <c r="JZ52" s="110"/>
      <c r="KA52" s="110"/>
      <c r="KB52" s="110"/>
      <c r="KC52" s="110"/>
      <c r="KD52" s="110"/>
      <c r="KE52" s="110"/>
      <c r="KF52" s="110"/>
      <c r="KG52" s="110"/>
      <c r="KH52" s="110"/>
      <c r="KI52" s="110"/>
      <c r="KJ52" s="110"/>
      <c r="KK52" s="110"/>
      <c r="KL52" s="110"/>
      <c r="KM52" s="110"/>
      <c r="KN52" s="110"/>
      <c r="KO52" s="110">
        <f>データ!BS7</f>
        <v>1369</v>
      </c>
      <c r="KP52" s="110"/>
      <c r="KQ52" s="110"/>
      <c r="KR52" s="110"/>
      <c r="KS52" s="110"/>
      <c r="KT52" s="110"/>
      <c r="KU52" s="110"/>
      <c r="KV52" s="110"/>
      <c r="KW52" s="110"/>
      <c r="KX52" s="110"/>
      <c r="KY52" s="110"/>
      <c r="KZ52" s="110"/>
      <c r="LA52" s="110"/>
      <c r="LB52" s="110"/>
      <c r="LC52" s="110"/>
      <c r="LD52" s="110"/>
      <c r="LE52" s="110"/>
      <c r="LF52" s="110"/>
      <c r="LG52" s="110"/>
      <c r="LH52" s="110">
        <f>データ!BT7</f>
        <v>1743</v>
      </c>
      <c r="LI52" s="110"/>
      <c r="LJ52" s="110"/>
      <c r="LK52" s="110"/>
      <c r="LL52" s="110"/>
      <c r="LM52" s="110"/>
      <c r="LN52" s="110"/>
      <c r="LO52" s="110"/>
      <c r="LP52" s="110"/>
      <c r="LQ52" s="110"/>
      <c r="LR52" s="110"/>
      <c r="LS52" s="110"/>
      <c r="LT52" s="110"/>
      <c r="LU52" s="110"/>
      <c r="LV52" s="110"/>
      <c r="LW52" s="110"/>
      <c r="LX52" s="110"/>
      <c r="LY52" s="110"/>
      <c r="LZ52" s="110"/>
      <c r="MA52" s="110">
        <f>データ!BU7</f>
        <v>836</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526</v>
      </c>
      <c r="V53" s="110"/>
      <c r="W53" s="110"/>
      <c r="X53" s="110"/>
      <c r="Y53" s="110"/>
      <c r="Z53" s="110"/>
      <c r="AA53" s="110"/>
      <c r="AB53" s="110"/>
      <c r="AC53" s="110"/>
      <c r="AD53" s="110"/>
      <c r="AE53" s="110"/>
      <c r="AF53" s="110"/>
      <c r="AG53" s="110"/>
      <c r="AH53" s="110"/>
      <c r="AI53" s="110"/>
      <c r="AJ53" s="110"/>
      <c r="AK53" s="110"/>
      <c r="AL53" s="110"/>
      <c r="AM53" s="110"/>
      <c r="AN53" s="110">
        <f>データ!BA7</f>
        <v>437</v>
      </c>
      <c r="AO53" s="110"/>
      <c r="AP53" s="110"/>
      <c r="AQ53" s="110"/>
      <c r="AR53" s="110"/>
      <c r="AS53" s="110"/>
      <c r="AT53" s="110"/>
      <c r="AU53" s="110"/>
      <c r="AV53" s="110"/>
      <c r="AW53" s="110"/>
      <c r="AX53" s="110"/>
      <c r="AY53" s="110"/>
      <c r="AZ53" s="110"/>
      <c r="BA53" s="110"/>
      <c r="BB53" s="110"/>
      <c r="BC53" s="110"/>
      <c r="BD53" s="110"/>
      <c r="BE53" s="110"/>
      <c r="BF53" s="110"/>
      <c r="BG53" s="110">
        <f>データ!BB7</f>
        <v>350</v>
      </c>
      <c r="BH53" s="110"/>
      <c r="BI53" s="110"/>
      <c r="BJ53" s="110"/>
      <c r="BK53" s="110"/>
      <c r="BL53" s="110"/>
      <c r="BM53" s="110"/>
      <c r="BN53" s="110"/>
      <c r="BO53" s="110"/>
      <c r="BP53" s="110"/>
      <c r="BQ53" s="110"/>
      <c r="BR53" s="110"/>
      <c r="BS53" s="110"/>
      <c r="BT53" s="110"/>
      <c r="BU53" s="110"/>
      <c r="BV53" s="110"/>
      <c r="BW53" s="110"/>
      <c r="BX53" s="110"/>
      <c r="BY53" s="110"/>
      <c r="BZ53" s="110">
        <f>データ!BC7</f>
        <v>309</v>
      </c>
      <c r="CA53" s="110"/>
      <c r="CB53" s="110"/>
      <c r="CC53" s="110"/>
      <c r="CD53" s="110"/>
      <c r="CE53" s="110"/>
      <c r="CF53" s="110"/>
      <c r="CG53" s="110"/>
      <c r="CH53" s="110"/>
      <c r="CI53" s="110"/>
      <c r="CJ53" s="110"/>
      <c r="CK53" s="110"/>
      <c r="CL53" s="110"/>
      <c r="CM53" s="110"/>
      <c r="CN53" s="110"/>
      <c r="CO53" s="110"/>
      <c r="CP53" s="110"/>
      <c r="CQ53" s="110"/>
      <c r="CR53" s="110"/>
      <c r="CS53" s="110">
        <f>データ!BD7</f>
        <v>268</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13.1</v>
      </c>
      <c r="EM53" s="111"/>
      <c r="EN53" s="111"/>
      <c r="EO53" s="111"/>
      <c r="EP53" s="111"/>
      <c r="EQ53" s="111"/>
      <c r="ER53" s="111"/>
      <c r="ES53" s="111"/>
      <c r="ET53" s="111"/>
      <c r="EU53" s="111"/>
      <c r="EV53" s="111"/>
      <c r="EW53" s="111"/>
      <c r="EX53" s="111"/>
      <c r="EY53" s="111"/>
      <c r="EZ53" s="111"/>
      <c r="FA53" s="111"/>
      <c r="FB53" s="111"/>
      <c r="FC53" s="111"/>
      <c r="FD53" s="111"/>
      <c r="FE53" s="111">
        <f>データ!BL7</f>
        <v>15.5</v>
      </c>
      <c r="FF53" s="111"/>
      <c r="FG53" s="111"/>
      <c r="FH53" s="111"/>
      <c r="FI53" s="111"/>
      <c r="FJ53" s="111"/>
      <c r="FK53" s="111"/>
      <c r="FL53" s="111"/>
      <c r="FM53" s="111"/>
      <c r="FN53" s="111"/>
      <c r="FO53" s="111"/>
      <c r="FP53" s="111"/>
      <c r="FQ53" s="111"/>
      <c r="FR53" s="111"/>
      <c r="FS53" s="111"/>
      <c r="FT53" s="111"/>
      <c r="FU53" s="111"/>
      <c r="FV53" s="111"/>
      <c r="FW53" s="111"/>
      <c r="FX53" s="111">
        <f>データ!BM7</f>
        <v>12.9</v>
      </c>
      <c r="FY53" s="111"/>
      <c r="FZ53" s="111"/>
      <c r="GA53" s="111"/>
      <c r="GB53" s="111"/>
      <c r="GC53" s="111"/>
      <c r="GD53" s="111"/>
      <c r="GE53" s="111"/>
      <c r="GF53" s="111"/>
      <c r="GG53" s="111"/>
      <c r="GH53" s="111"/>
      <c r="GI53" s="111"/>
      <c r="GJ53" s="111"/>
      <c r="GK53" s="111"/>
      <c r="GL53" s="111"/>
      <c r="GM53" s="111"/>
      <c r="GN53" s="111"/>
      <c r="GO53" s="111"/>
      <c r="GP53" s="111"/>
      <c r="GQ53" s="111">
        <f>データ!BN7</f>
        <v>10.6</v>
      </c>
      <c r="GR53" s="111"/>
      <c r="GS53" s="111"/>
      <c r="GT53" s="111"/>
      <c r="GU53" s="111"/>
      <c r="GV53" s="111"/>
      <c r="GW53" s="111"/>
      <c r="GX53" s="111"/>
      <c r="GY53" s="111"/>
      <c r="GZ53" s="111"/>
      <c r="HA53" s="111"/>
      <c r="HB53" s="111"/>
      <c r="HC53" s="111"/>
      <c r="HD53" s="111"/>
      <c r="HE53" s="111"/>
      <c r="HF53" s="111"/>
      <c r="HG53" s="111"/>
      <c r="HH53" s="111"/>
      <c r="HI53" s="111"/>
      <c r="HJ53" s="111">
        <f>データ!BO7</f>
        <v>13.9</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12369</v>
      </c>
      <c r="JD53" s="110"/>
      <c r="JE53" s="110"/>
      <c r="JF53" s="110"/>
      <c r="JG53" s="110"/>
      <c r="JH53" s="110"/>
      <c r="JI53" s="110"/>
      <c r="JJ53" s="110"/>
      <c r="JK53" s="110"/>
      <c r="JL53" s="110"/>
      <c r="JM53" s="110"/>
      <c r="JN53" s="110"/>
      <c r="JO53" s="110"/>
      <c r="JP53" s="110"/>
      <c r="JQ53" s="110"/>
      <c r="JR53" s="110"/>
      <c r="JS53" s="110"/>
      <c r="JT53" s="110"/>
      <c r="JU53" s="110"/>
      <c r="JV53" s="110">
        <f>データ!BW7</f>
        <v>12227</v>
      </c>
      <c r="JW53" s="110"/>
      <c r="JX53" s="110"/>
      <c r="JY53" s="110"/>
      <c r="JZ53" s="110"/>
      <c r="KA53" s="110"/>
      <c r="KB53" s="110"/>
      <c r="KC53" s="110"/>
      <c r="KD53" s="110"/>
      <c r="KE53" s="110"/>
      <c r="KF53" s="110"/>
      <c r="KG53" s="110"/>
      <c r="KH53" s="110"/>
      <c r="KI53" s="110"/>
      <c r="KJ53" s="110"/>
      <c r="KK53" s="110"/>
      <c r="KL53" s="110"/>
      <c r="KM53" s="110"/>
      <c r="KN53" s="110"/>
      <c r="KO53" s="110">
        <f>データ!BX7</f>
        <v>11248</v>
      </c>
      <c r="KP53" s="110"/>
      <c r="KQ53" s="110"/>
      <c r="KR53" s="110"/>
      <c r="KS53" s="110"/>
      <c r="KT53" s="110"/>
      <c r="KU53" s="110"/>
      <c r="KV53" s="110"/>
      <c r="KW53" s="110"/>
      <c r="KX53" s="110"/>
      <c r="KY53" s="110"/>
      <c r="KZ53" s="110"/>
      <c r="LA53" s="110"/>
      <c r="LB53" s="110"/>
      <c r="LC53" s="110"/>
      <c r="LD53" s="110"/>
      <c r="LE53" s="110"/>
      <c r="LF53" s="110"/>
      <c r="LG53" s="110"/>
      <c r="LH53" s="110">
        <f>データ!BY7</f>
        <v>13697</v>
      </c>
      <c r="LI53" s="110"/>
      <c r="LJ53" s="110"/>
      <c r="LK53" s="110"/>
      <c r="LL53" s="110"/>
      <c r="LM53" s="110"/>
      <c r="LN53" s="110"/>
      <c r="LO53" s="110"/>
      <c r="LP53" s="110"/>
      <c r="LQ53" s="110"/>
      <c r="LR53" s="110"/>
      <c r="LS53" s="110"/>
      <c r="LT53" s="110"/>
      <c r="LU53" s="110"/>
      <c r="LV53" s="110"/>
      <c r="LW53" s="110"/>
      <c r="LX53" s="110"/>
      <c r="LY53" s="110"/>
      <c r="LZ53" s="110"/>
      <c r="MA53" s="110">
        <f>データ!BZ7</f>
        <v>15586</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t="str">
        <f>データ!CN7</f>
        <v>-</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329.2</v>
      </c>
      <c r="KB78" s="82"/>
      <c r="KC78" s="82"/>
      <c r="KD78" s="82"/>
      <c r="KE78" s="82"/>
      <c r="KF78" s="82"/>
      <c r="KG78" s="82"/>
      <c r="KH78" s="82"/>
      <c r="KI78" s="82"/>
      <c r="KJ78" s="82"/>
      <c r="KK78" s="82"/>
      <c r="KL78" s="82"/>
      <c r="KM78" s="82"/>
      <c r="KN78" s="82"/>
      <c r="KO78" s="83"/>
      <c r="KP78" s="81">
        <f>データ!DF7</f>
        <v>205.4</v>
      </c>
      <c r="KQ78" s="82"/>
      <c r="KR78" s="82"/>
      <c r="KS78" s="82"/>
      <c r="KT78" s="82"/>
      <c r="KU78" s="82"/>
      <c r="KV78" s="82"/>
      <c r="KW78" s="82"/>
      <c r="KX78" s="82"/>
      <c r="KY78" s="82"/>
      <c r="KZ78" s="82"/>
      <c r="LA78" s="82"/>
      <c r="LB78" s="82"/>
      <c r="LC78" s="82"/>
      <c r="LD78" s="83"/>
      <c r="LE78" s="81">
        <f>データ!DG7</f>
        <v>155</v>
      </c>
      <c r="LF78" s="82"/>
      <c r="LG78" s="82"/>
      <c r="LH78" s="82"/>
      <c r="LI78" s="82"/>
      <c r="LJ78" s="82"/>
      <c r="LK78" s="82"/>
      <c r="LL78" s="82"/>
      <c r="LM78" s="82"/>
      <c r="LN78" s="82"/>
      <c r="LO78" s="82"/>
      <c r="LP78" s="82"/>
      <c r="LQ78" s="82"/>
      <c r="LR78" s="82"/>
      <c r="LS78" s="83"/>
      <c r="LT78" s="81">
        <f>データ!DH7</f>
        <v>181.2</v>
      </c>
      <c r="LU78" s="82"/>
      <c r="LV78" s="82"/>
      <c r="LW78" s="82"/>
      <c r="LX78" s="82"/>
      <c r="LY78" s="82"/>
      <c r="LZ78" s="82"/>
      <c r="MA78" s="82"/>
      <c r="MB78" s="82"/>
      <c r="MC78" s="82"/>
      <c r="MD78" s="82"/>
      <c r="ME78" s="82"/>
      <c r="MF78" s="82"/>
      <c r="MG78" s="82"/>
      <c r="MH78" s="83"/>
      <c r="MI78" s="81">
        <f>データ!DI7</f>
        <v>152.4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4" t="s">
        <v>67</v>
      </c>
      <c r="I3" s="145"/>
      <c r="J3" s="145"/>
      <c r="K3" s="145"/>
      <c r="L3" s="145"/>
      <c r="M3" s="145"/>
      <c r="N3" s="145"/>
      <c r="O3" s="145"/>
      <c r="P3" s="145"/>
      <c r="Q3" s="145"/>
      <c r="R3" s="145"/>
      <c r="S3" s="145"/>
      <c r="T3" s="145"/>
      <c r="U3" s="145"/>
      <c r="V3" s="145"/>
      <c r="W3" s="145"/>
      <c r="X3" s="145"/>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1"/>
      <c r="CN5" s="151"/>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62014</v>
      </c>
      <c r="D6" s="61">
        <f t="shared" si="1"/>
        <v>47</v>
      </c>
      <c r="E6" s="61">
        <f t="shared" si="1"/>
        <v>14</v>
      </c>
      <c r="F6" s="61">
        <f t="shared" si="1"/>
        <v>0</v>
      </c>
      <c r="G6" s="61">
        <f t="shared" si="1"/>
        <v>1</v>
      </c>
      <c r="H6" s="61" t="str">
        <f>SUBSTITUTE(H8,"　","")</f>
        <v>山形県山形市</v>
      </c>
      <c r="I6" s="61" t="str">
        <f t="shared" si="1"/>
        <v>山形市香澄駐車場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都市計画駐車場</v>
      </c>
      <c r="Q6" s="63" t="str">
        <f t="shared" si="1"/>
        <v>地下式</v>
      </c>
      <c r="R6" s="64">
        <f t="shared" si="1"/>
        <v>43</v>
      </c>
      <c r="S6" s="63" t="str">
        <f t="shared" si="1"/>
        <v>公共施設</v>
      </c>
      <c r="T6" s="63" t="str">
        <f t="shared" si="1"/>
        <v>無</v>
      </c>
      <c r="U6" s="64">
        <f t="shared" si="1"/>
        <v>4968</v>
      </c>
      <c r="V6" s="64">
        <f t="shared" si="1"/>
        <v>141</v>
      </c>
      <c r="W6" s="64">
        <f t="shared" si="1"/>
        <v>250</v>
      </c>
      <c r="X6" s="63" t="str">
        <f t="shared" si="1"/>
        <v>代行制</v>
      </c>
      <c r="Y6" s="65">
        <f>IF(Y8="-",NA(),Y8)</f>
        <v>126.9</v>
      </c>
      <c r="Z6" s="65">
        <f t="shared" ref="Z6:AH6" si="2">IF(Z8="-",NA(),Z8)</f>
        <v>116.2</v>
      </c>
      <c r="AA6" s="65">
        <f t="shared" si="2"/>
        <v>105</v>
      </c>
      <c r="AB6" s="65">
        <f t="shared" si="2"/>
        <v>106.4</v>
      </c>
      <c r="AC6" s="65">
        <f t="shared" si="2"/>
        <v>103.1</v>
      </c>
      <c r="AD6" s="65">
        <f t="shared" si="2"/>
        <v>106.2</v>
      </c>
      <c r="AE6" s="65">
        <f t="shared" si="2"/>
        <v>108.7</v>
      </c>
      <c r="AF6" s="65">
        <f t="shared" si="2"/>
        <v>121</v>
      </c>
      <c r="AG6" s="65">
        <f t="shared" si="2"/>
        <v>123.7</v>
      </c>
      <c r="AH6" s="65">
        <f t="shared" si="2"/>
        <v>126</v>
      </c>
      <c r="AI6" s="62" t="str">
        <f>IF(AI8="-","",IF(AI8="-","【-】","【"&amp;SUBSTITUTE(TEXT(AI8,"#,##0.0"),"-","△")&amp;"】"))</f>
        <v>【275.4】</v>
      </c>
      <c r="AJ6" s="65">
        <f>IF(AJ8="-",NA(),AJ8)</f>
        <v>0</v>
      </c>
      <c r="AK6" s="65">
        <f t="shared" ref="AK6:AS6" si="3">IF(AK8="-",NA(),AK8)</f>
        <v>0</v>
      </c>
      <c r="AL6" s="65">
        <f t="shared" si="3"/>
        <v>0</v>
      </c>
      <c r="AM6" s="65">
        <f t="shared" si="3"/>
        <v>0</v>
      </c>
      <c r="AN6" s="65">
        <f t="shared" si="3"/>
        <v>0</v>
      </c>
      <c r="AO6" s="65">
        <f t="shared" si="3"/>
        <v>23.3</v>
      </c>
      <c r="AP6" s="65">
        <f t="shared" si="3"/>
        <v>19.5</v>
      </c>
      <c r="AQ6" s="65">
        <f t="shared" si="3"/>
        <v>15.7</v>
      </c>
      <c r="AR6" s="65">
        <f t="shared" si="3"/>
        <v>13.8</v>
      </c>
      <c r="AS6" s="65">
        <f t="shared" si="3"/>
        <v>12.6</v>
      </c>
      <c r="AT6" s="62" t="str">
        <f>IF(AT8="-","",IF(AT8="-","【-】","【"&amp;SUBSTITUTE(TEXT(AT8,"#,##0.0"),"-","△")&amp;"】"))</f>
        <v>【13.3】</v>
      </c>
      <c r="AU6" s="66">
        <f>IF(AU8="-",NA(),AU8)</f>
        <v>0</v>
      </c>
      <c r="AV6" s="66">
        <f t="shared" ref="AV6:BD6" si="4">IF(AV8="-",NA(),AV8)</f>
        <v>0</v>
      </c>
      <c r="AW6" s="66">
        <f t="shared" si="4"/>
        <v>0</v>
      </c>
      <c r="AX6" s="66">
        <f t="shared" si="4"/>
        <v>0</v>
      </c>
      <c r="AY6" s="66">
        <f t="shared" si="4"/>
        <v>0</v>
      </c>
      <c r="AZ6" s="66">
        <f t="shared" si="4"/>
        <v>526</v>
      </c>
      <c r="BA6" s="66">
        <f t="shared" si="4"/>
        <v>437</v>
      </c>
      <c r="BB6" s="66">
        <f t="shared" si="4"/>
        <v>350</v>
      </c>
      <c r="BC6" s="66">
        <f t="shared" si="4"/>
        <v>309</v>
      </c>
      <c r="BD6" s="66">
        <f t="shared" si="4"/>
        <v>268</v>
      </c>
      <c r="BE6" s="64" t="str">
        <f>IF(BE8="-","",IF(BE8="-","【-】","【"&amp;SUBSTITUTE(TEXT(BE8,"#,##0"),"-","△")&amp;"】"))</f>
        <v>【140】</v>
      </c>
      <c r="BF6" s="65">
        <f>IF(BF8="-",NA(),BF8)</f>
        <v>21.2</v>
      </c>
      <c r="BG6" s="65">
        <f t="shared" ref="BG6:BO6" si="5">IF(BG8="-",NA(),BG8)</f>
        <v>13.9</v>
      </c>
      <c r="BH6" s="65">
        <f t="shared" si="5"/>
        <v>4.8</v>
      </c>
      <c r="BI6" s="65">
        <f t="shared" si="5"/>
        <v>6.1</v>
      </c>
      <c r="BJ6" s="65">
        <f t="shared" si="5"/>
        <v>3</v>
      </c>
      <c r="BK6" s="65">
        <f t="shared" si="5"/>
        <v>13.1</v>
      </c>
      <c r="BL6" s="65">
        <f t="shared" si="5"/>
        <v>15.5</v>
      </c>
      <c r="BM6" s="65">
        <f t="shared" si="5"/>
        <v>12.9</v>
      </c>
      <c r="BN6" s="65">
        <f t="shared" si="5"/>
        <v>10.6</v>
      </c>
      <c r="BO6" s="65">
        <f t="shared" si="5"/>
        <v>13.9</v>
      </c>
      <c r="BP6" s="62" t="str">
        <f>IF(BP8="-","",IF(BP8="-","【-】","【"&amp;SUBSTITUTE(TEXT(BP8,"#,##0.0"),"-","△")&amp;"】"))</f>
        <v>【45.2】</v>
      </c>
      <c r="BQ6" s="66">
        <f>IF(BQ8="-",NA(),BQ8)</f>
        <v>7022</v>
      </c>
      <c r="BR6" s="66">
        <f t="shared" ref="BR6:BZ6" si="6">IF(BR8="-",NA(),BR8)</f>
        <v>4199</v>
      </c>
      <c r="BS6" s="66">
        <f t="shared" si="6"/>
        <v>1369</v>
      </c>
      <c r="BT6" s="66">
        <f t="shared" si="6"/>
        <v>1743</v>
      </c>
      <c r="BU6" s="66">
        <f t="shared" si="6"/>
        <v>836</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0</v>
      </c>
      <c r="CN6" s="64" t="str">
        <f t="shared" si="7"/>
        <v>-</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329.2</v>
      </c>
      <c r="DF6" s="65">
        <f t="shared" si="8"/>
        <v>205.4</v>
      </c>
      <c r="DG6" s="65">
        <f t="shared" si="8"/>
        <v>155</v>
      </c>
      <c r="DH6" s="65">
        <f t="shared" si="8"/>
        <v>181.2</v>
      </c>
      <c r="DI6" s="65">
        <f t="shared" si="8"/>
        <v>152.4</v>
      </c>
      <c r="DJ6" s="62" t="str">
        <f>IF(DJ8="-","",IF(DJ8="-","【-】","【"&amp;SUBSTITUTE(TEXT(DJ8,"#,##0.0"),"-","△")&amp;"】"))</f>
        <v>【122.6】</v>
      </c>
      <c r="DK6" s="65">
        <f>IF(DK8="-",NA(),DK8)</f>
        <v>122.7</v>
      </c>
      <c r="DL6" s="65">
        <f t="shared" ref="DL6:DT6" si="9">IF(DL8="-",NA(),DL8)</f>
        <v>116.3</v>
      </c>
      <c r="DM6" s="65">
        <f t="shared" si="9"/>
        <v>112.1</v>
      </c>
      <c r="DN6" s="65">
        <f t="shared" si="9"/>
        <v>113.5</v>
      </c>
      <c r="DO6" s="65">
        <f t="shared" si="9"/>
        <v>106.4</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62014</v>
      </c>
      <c r="D7" s="61">
        <f t="shared" si="10"/>
        <v>47</v>
      </c>
      <c r="E7" s="61">
        <f t="shared" si="10"/>
        <v>14</v>
      </c>
      <c r="F7" s="61">
        <f t="shared" si="10"/>
        <v>0</v>
      </c>
      <c r="G7" s="61">
        <f t="shared" si="10"/>
        <v>1</v>
      </c>
      <c r="H7" s="61" t="str">
        <f t="shared" si="10"/>
        <v>山形県　山形市</v>
      </c>
      <c r="I7" s="61" t="str">
        <f t="shared" si="10"/>
        <v>山形市香澄駐車場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都市計画駐車場</v>
      </c>
      <c r="Q7" s="63" t="str">
        <f t="shared" si="10"/>
        <v>地下式</v>
      </c>
      <c r="R7" s="64">
        <f t="shared" si="10"/>
        <v>43</v>
      </c>
      <c r="S7" s="63" t="str">
        <f t="shared" si="10"/>
        <v>公共施設</v>
      </c>
      <c r="T7" s="63" t="str">
        <f t="shared" si="10"/>
        <v>無</v>
      </c>
      <c r="U7" s="64">
        <f t="shared" si="10"/>
        <v>4968</v>
      </c>
      <c r="V7" s="64">
        <f t="shared" si="10"/>
        <v>141</v>
      </c>
      <c r="W7" s="64">
        <f t="shared" si="10"/>
        <v>250</v>
      </c>
      <c r="X7" s="63" t="str">
        <f t="shared" si="10"/>
        <v>代行制</v>
      </c>
      <c r="Y7" s="65">
        <f>Y8</f>
        <v>126.9</v>
      </c>
      <c r="Z7" s="65">
        <f t="shared" ref="Z7:AH7" si="11">Z8</f>
        <v>116.2</v>
      </c>
      <c r="AA7" s="65">
        <f t="shared" si="11"/>
        <v>105</v>
      </c>
      <c r="AB7" s="65">
        <f t="shared" si="11"/>
        <v>106.4</v>
      </c>
      <c r="AC7" s="65">
        <f t="shared" si="11"/>
        <v>103.1</v>
      </c>
      <c r="AD7" s="65">
        <f t="shared" si="11"/>
        <v>106.2</v>
      </c>
      <c r="AE7" s="65">
        <f t="shared" si="11"/>
        <v>108.7</v>
      </c>
      <c r="AF7" s="65">
        <f t="shared" si="11"/>
        <v>121</v>
      </c>
      <c r="AG7" s="65">
        <f t="shared" si="11"/>
        <v>123.7</v>
      </c>
      <c r="AH7" s="65">
        <f t="shared" si="11"/>
        <v>126</v>
      </c>
      <c r="AI7" s="62"/>
      <c r="AJ7" s="65">
        <f>AJ8</f>
        <v>0</v>
      </c>
      <c r="AK7" s="65">
        <f t="shared" ref="AK7:AS7" si="12">AK8</f>
        <v>0</v>
      </c>
      <c r="AL7" s="65">
        <f t="shared" si="12"/>
        <v>0</v>
      </c>
      <c r="AM7" s="65">
        <f t="shared" si="12"/>
        <v>0</v>
      </c>
      <c r="AN7" s="65">
        <f t="shared" si="12"/>
        <v>0</v>
      </c>
      <c r="AO7" s="65">
        <f t="shared" si="12"/>
        <v>23.3</v>
      </c>
      <c r="AP7" s="65">
        <f t="shared" si="12"/>
        <v>19.5</v>
      </c>
      <c r="AQ7" s="65">
        <f t="shared" si="12"/>
        <v>15.7</v>
      </c>
      <c r="AR7" s="65">
        <f t="shared" si="12"/>
        <v>13.8</v>
      </c>
      <c r="AS7" s="65">
        <f t="shared" si="12"/>
        <v>12.6</v>
      </c>
      <c r="AT7" s="62"/>
      <c r="AU7" s="66">
        <f>AU8</f>
        <v>0</v>
      </c>
      <c r="AV7" s="66">
        <f t="shared" ref="AV7:BD7" si="13">AV8</f>
        <v>0</v>
      </c>
      <c r="AW7" s="66">
        <f t="shared" si="13"/>
        <v>0</v>
      </c>
      <c r="AX7" s="66">
        <f t="shared" si="13"/>
        <v>0</v>
      </c>
      <c r="AY7" s="66">
        <f t="shared" si="13"/>
        <v>0</v>
      </c>
      <c r="AZ7" s="66">
        <f t="shared" si="13"/>
        <v>526</v>
      </c>
      <c r="BA7" s="66">
        <f t="shared" si="13"/>
        <v>437</v>
      </c>
      <c r="BB7" s="66">
        <f t="shared" si="13"/>
        <v>350</v>
      </c>
      <c r="BC7" s="66">
        <f t="shared" si="13"/>
        <v>309</v>
      </c>
      <c r="BD7" s="66">
        <f t="shared" si="13"/>
        <v>268</v>
      </c>
      <c r="BE7" s="64"/>
      <c r="BF7" s="65">
        <f>BF8</f>
        <v>21.2</v>
      </c>
      <c r="BG7" s="65">
        <f t="shared" ref="BG7:BO7" si="14">BG8</f>
        <v>13.9</v>
      </c>
      <c r="BH7" s="65">
        <f t="shared" si="14"/>
        <v>4.8</v>
      </c>
      <c r="BI7" s="65">
        <f t="shared" si="14"/>
        <v>6.1</v>
      </c>
      <c r="BJ7" s="65">
        <f t="shared" si="14"/>
        <v>3</v>
      </c>
      <c r="BK7" s="65">
        <f t="shared" si="14"/>
        <v>13.1</v>
      </c>
      <c r="BL7" s="65">
        <f t="shared" si="14"/>
        <v>15.5</v>
      </c>
      <c r="BM7" s="65">
        <f t="shared" si="14"/>
        <v>12.9</v>
      </c>
      <c r="BN7" s="65">
        <f t="shared" si="14"/>
        <v>10.6</v>
      </c>
      <c r="BO7" s="65">
        <f t="shared" si="14"/>
        <v>13.9</v>
      </c>
      <c r="BP7" s="62"/>
      <c r="BQ7" s="66">
        <f>BQ8</f>
        <v>7022</v>
      </c>
      <c r="BR7" s="66">
        <f t="shared" ref="BR7:BZ7" si="15">BR8</f>
        <v>4199</v>
      </c>
      <c r="BS7" s="66">
        <f t="shared" si="15"/>
        <v>1369</v>
      </c>
      <c r="BT7" s="66">
        <f t="shared" si="15"/>
        <v>1743</v>
      </c>
      <c r="BU7" s="66">
        <f t="shared" si="15"/>
        <v>836</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329.2</v>
      </c>
      <c r="DF7" s="65">
        <f t="shared" si="16"/>
        <v>205.4</v>
      </c>
      <c r="DG7" s="65">
        <f t="shared" si="16"/>
        <v>155</v>
      </c>
      <c r="DH7" s="65">
        <f t="shared" si="16"/>
        <v>181.2</v>
      </c>
      <c r="DI7" s="65">
        <f t="shared" si="16"/>
        <v>152.4</v>
      </c>
      <c r="DJ7" s="62"/>
      <c r="DK7" s="65">
        <f>DK8</f>
        <v>122.7</v>
      </c>
      <c r="DL7" s="65">
        <f t="shared" ref="DL7:DT7" si="17">DL8</f>
        <v>116.3</v>
      </c>
      <c r="DM7" s="65">
        <f t="shared" si="17"/>
        <v>112.1</v>
      </c>
      <c r="DN7" s="65">
        <f t="shared" si="17"/>
        <v>113.5</v>
      </c>
      <c r="DO7" s="65">
        <f t="shared" si="17"/>
        <v>106.4</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62014</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43</v>
      </c>
      <c r="S8" s="70" t="s">
        <v>122</v>
      </c>
      <c r="T8" s="70" t="s">
        <v>123</v>
      </c>
      <c r="U8" s="71">
        <v>4968</v>
      </c>
      <c r="V8" s="71">
        <v>141</v>
      </c>
      <c r="W8" s="71">
        <v>250</v>
      </c>
      <c r="X8" s="70" t="s">
        <v>124</v>
      </c>
      <c r="Y8" s="72">
        <v>126.9</v>
      </c>
      <c r="Z8" s="72">
        <v>116.2</v>
      </c>
      <c r="AA8" s="72">
        <v>105</v>
      </c>
      <c r="AB8" s="72">
        <v>106.4</v>
      </c>
      <c r="AC8" s="72">
        <v>103.1</v>
      </c>
      <c r="AD8" s="72">
        <v>106.2</v>
      </c>
      <c r="AE8" s="72">
        <v>108.7</v>
      </c>
      <c r="AF8" s="72">
        <v>121</v>
      </c>
      <c r="AG8" s="72">
        <v>123.7</v>
      </c>
      <c r="AH8" s="72">
        <v>126</v>
      </c>
      <c r="AI8" s="69">
        <v>275.39999999999998</v>
      </c>
      <c r="AJ8" s="72">
        <v>0</v>
      </c>
      <c r="AK8" s="72">
        <v>0</v>
      </c>
      <c r="AL8" s="72">
        <v>0</v>
      </c>
      <c r="AM8" s="72">
        <v>0</v>
      </c>
      <c r="AN8" s="72">
        <v>0</v>
      </c>
      <c r="AO8" s="72">
        <v>23.3</v>
      </c>
      <c r="AP8" s="72">
        <v>19.5</v>
      </c>
      <c r="AQ8" s="72">
        <v>15.7</v>
      </c>
      <c r="AR8" s="72">
        <v>13.8</v>
      </c>
      <c r="AS8" s="72">
        <v>12.6</v>
      </c>
      <c r="AT8" s="69">
        <v>13.3</v>
      </c>
      <c r="AU8" s="73">
        <v>0</v>
      </c>
      <c r="AV8" s="73">
        <v>0</v>
      </c>
      <c r="AW8" s="73">
        <v>0</v>
      </c>
      <c r="AX8" s="73">
        <v>0</v>
      </c>
      <c r="AY8" s="73">
        <v>0</v>
      </c>
      <c r="AZ8" s="73">
        <v>526</v>
      </c>
      <c r="BA8" s="73">
        <v>437</v>
      </c>
      <c r="BB8" s="73">
        <v>350</v>
      </c>
      <c r="BC8" s="73">
        <v>309</v>
      </c>
      <c r="BD8" s="73">
        <v>268</v>
      </c>
      <c r="BE8" s="73">
        <v>140</v>
      </c>
      <c r="BF8" s="72">
        <v>21.2</v>
      </c>
      <c r="BG8" s="72">
        <v>13.9</v>
      </c>
      <c r="BH8" s="72">
        <v>4.8</v>
      </c>
      <c r="BI8" s="72">
        <v>6.1</v>
      </c>
      <c r="BJ8" s="72">
        <v>3</v>
      </c>
      <c r="BK8" s="72">
        <v>13.1</v>
      </c>
      <c r="BL8" s="72">
        <v>15.5</v>
      </c>
      <c r="BM8" s="72">
        <v>12.9</v>
      </c>
      <c r="BN8" s="72">
        <v>10.6</v>
      </c>
      <c r="BO8" s="72">
        <v>13.9</v>
      </c>
      <c r="BP8" s="69">
        <v>45.2</v>
      </c>
      <c r="BQ8" s="73">
        <v>7022</v>
      </c>
      <c r="BR8" s="73">
        <v>4199</v>
      </c>
      <c r="BS8" s="73">
        <v>1369</v>
      </c>
      <c r="BT8" s="74">
        <v>1743</v>
      </c>
      <c r="BU8" s="74">
        <v>836</v>
      </c>
      <c r="BV8" s="73">
        <v>12369</v>
      </c>
      <c r="BW8" s="73">
        <v>12227</v>
      </c>
      <c r="BX8" s="73">
        <v>11248</v>
      </c>
      <c r="BY8" s="73">
        <v>13697</v>
      </c>
      <c r="BZ8" s="73">
        <v>15586</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329.2</v>
      </c>
      <c r="DF8" s="72">
        <v>205.4</v>
      </c>
      <c r="DG8" s="72">
        <v>155</v>
      </c>
      <c r="DH8" s="72">
        <v>181.2</v>
      </c>
      <c r="DI8" s="72">
        <v>152.4</v>
      </c>
      <c r="DJ8" s="69">
        <v>122.6</v>
      </c>
      <c r="DK8" s="72">
        <v>122.7</v>
      </c>
      <c r="DL8" s="72">
        <v>116.3</v>
      </c>
      <c r="DM8" s="72">
        <v>112.1</v>
      </c>
      <c r="DN8" s="72">
        <v>113.5</v>
      </c>
      <c r="DO8" s="72">
        <v>106.4</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2018-03-21T08:08:33Z</cp:lastPrinted>
  <dcterms:created xsi:type="dcterms:W3CDTF">2018-02-09T01:44:25Z</dcterms:created>
  <dcterms:modified xsi:type="dcterms:W3CDTF">2018-03-21T08:08:36Z</dcterms:modified>
  <cp:category/>
</cp:coreProperties>
</file>