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qNfBp1LfqJWI/zn337KYLuecfeTtTedypuzCIUAwKZBuYPz92ov4jHtJUWVZcyCW19tDUimSDqLngOTz8iiVQ==" workbookSaltValue="i6fQ2d0AXI42WO024i1Z9A==" workbookSpinCount="100000" lockStructure="1"/>
  <bookViews>
    <workbookView xWindow="-8370" yWindow="255" windowWidth="14940" windowHeight="775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MA31" i="4" s="1"/>
  <c r="DN7" i="5"/>
  <c r="DM7" i="5"/>
  <c r="KO31" i="4" s="1"/>
  <c r="DL7" i="5"/>
  <c r="DK7" i="5"/>
  <c r="DI7" i="5"/>
  <c r="MI78" i="4" s="1"/>
  <c r="DH7" i="5"/>
  <c r="LT78" i="4" s="1"/>
  <c r="DG7" i="5"/>
  <c r="DF7" i="5"/>
  <c r="KP78" i="4" s="1"/>
  <c r="DE7" i="5"/>
  <c r="KA78" i="4" s="1"/>
  <c r="DD7" i="5"/>
  <c r="MI77" i="4" s="1"/>
  <c r="DC7" i="5"/>
  <c r="DB7" i="5"/>
  <c r="LE77" i="4" s="1"/>
  <c r="DA7" i="5"/>
  <c r="CZ7" i="5"/>
  <c r="KA77" i="4" s="1"/>
  <c r="CN7" i="5"/>
  <c r="CM7" i="5"/>
  <c r="BZ7" i="5"/>
  <c r="MA53" i="4" s="1"/>
  <c r="BY7" i="5"/>
  <c r="LH53" i="4" s="1"/>
  <c r="BX7" i="5"/>
  <c r="BW7" i="5"/>
  <c r="BV7" i="5"/>
  <c r="JC53" i="4" s="1"/>
  <c r="BU7" i="5"/>
  <c r="MA52" i="4" s="1"/>
  <c r="BT7" i="5"/>
  <c r="BS7" i="5"/>
  <c r="BR7" i="5"/>
  <c r="BQ7" i="5"/>
  <c r="JC52" i="4" s="1"/>
  <c r="BO7" i="5"/>
  <c r="BN7" i="5"/>
  <c r="GQ53" i="4" s="1"/>
  <c r="BM7" i="5"/>
  <c r="FX53" i="4" s="1"/>
  <c r="BL7" i="5"/>
  <c r="FE53" i="4" s="1"/>
  <c r="BK7" i="5"/>
  <c r="BJ7" i="5"/>
  <c r="BI7" i="5"/>
  <c r="BH7" i="5"/>
  <c r="BG7" i="5"/>
  <c r="BF7" i="5"/>
  <c r="BD7" i="5"/>
  <c r="BC7" i="5"/>
  <c r="BZ53" i="4" s="1"/>
  <c r="BB7" i="5"/>
  <c r="BA7" i="5"/>
  <c r="AN53" i="4" s="1"/>
  <c r="AZ7" i="5"/>
  <c r="AY7" i="5"/>
  <c r="CS52" i="4" s="1"/>
  <c r="AX7" i="5"/>
  <c r="AW7" i="5"/>
  <c r="AV7" i="5"/>
  <c r="AN52" i="4" s="1"/>
  <c r="AU7" i="5"/>
  <c r="U52" i="4" s="1"/>
  <c r="AS7" i="5"/>
  <c r="AR7" i="5"/>
  <c r="GQ32" i="4" s="1"/>
  <c r="AQ7" i="5"/>
  <c r="AP7" i="5"/>
  <c r="FE32" i="4" s="1"/>
  <c r="AO7" i="5"/>
  <c r="AN7" i="5"/>
  <c r="HJ31" i="4" s="1"/>
  <c r="AM7" i="5"/>
  <c r="GQ31" i="4" s="1"/>
  <c r="AL7" i="5"/>
  <c r="FX31" i="4" s="1"/>
  <c r="AK7" i="5"/>
  <c r="AJ7" i="5"/>
  <c r="EL31" i="4" s="1"/>
  <c r="AH7" i="5"/>
  <c r="CS32" i="4" s="1"/>
  <c r="AG7" i="5"/>
  <c r="BZ32" i="4" s="1"/>
  <c r="AF7" i="5"/>
  <c r="AE7" i="5"/>
  <c r="AD7" i="5"/>
  <c r="U32" i="4" s="1"/>
  <c r="AC7" i="5"/>
  <c r="CS31" i="4" s="1"/>
  <c r="AB7" i="5"/>
  <c r="AA7" i="5"/>
  <c r="BG31" i="4" s="1"/>
  <c r="Z7" i="5"/>
  <c r="Y7" i="5"/>
  <c r="U31" i="4" s="1"/>
  <c r="X7" i="5"/>
  <c r="W7" i="5"/>
  <c r="V7" i="5"/>
  <c r="U7" i="5"/>
  <c r="LJ8" i="4" s="1"/>
  <c r="T7" i="5"/>
  <c r="S7" i="5"/>
  <c r="HX8" i="4" s="1"/>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KP77" i="4"/>
  <c r="IT77" i="4"/>
  <c r="IE77" i="4"/>
  <c r="HP77" i="4"/>
  <c r="HA77" i="4"/>
  <c r="GL77" i="4"/>
  <c r="BZ77" i="4"/>
  <c r="BK77" i="4"/>
  <c r="AV77" i="4"/>
  <c r="AG77" i="4"/>
  <c r="R77" i="4"/>
  <c r="CV76" i="4"/>
  <c r="CV67" i="4"/>
  <c r="KO53" i="4"/>
  <c r="JV53" i="4"/>
  <c r="HJ53" i="4"/>
  <c r="EL53" i="4"/>
  <c r="CS53" i="4"/>
  <c r="BG53" i="4"/>
  <c r="U53" i="4"/>
  <c r="LH52" i="4"/>
  <c r="KO52" i="4"/>
  <c r="JV52" i="4"/>
  <c r="HJ52" i="4"/>
  <c r="GQ52" i="4"/>
  <c r="FX52" i="4"/>
  <c r="FE52" i="4"/>
  <c r="EL52" i="4"/>
  <c r="BZ52" i="4"/>
  <c r="BG52" i="4"/>
  <c r="MA32" i="4"/>
  <c r="LH32" i="4"/>
  <c r="JC32" i="4"/>
  <c r="HJ32" i="4"/>
  <c r="FX32" i="4"/>
  <c r="EL32" i="4"/>
  <c r="BG32" i="4"/>
  <c r="AN32" i="4"/>
  <c r="LH31" i="4"/>
  <c r="JV31" i="4"/>
  <c r="JC31" i="4"/>
  <c r="FE31" i="4"/>
  <c r="BZ31" i="4"/>
  <c r="AN31" i="4"/>
  <c r="LJ10" i="4"/>
  <c r="JQ10" i="4"/>
  <c r="HX10" i="4"/>
  <c r="AQ10" i="4"/>
  <c r="JQ8" i="4"/>
  <c r="DU8" i="4"/>
  <c r="CF8" i="4"/>
  <c r="AQ8" i="4"/>
  <c r="B8" i="4"/>
  <c r="B6" i="4"/>
  <c r="BZ76" i="4" l="1"/>
  <c r="MI76" i="4"/>
  <c r="HJ51" i="4"/>
  <c r="MA30" i="4"/>
  <c r="CS30" i="4"/>
  <c r="IT76" i="4"/>
  <c r="CS51" i="4"/>
  <c r="HJ30" i="4"/>
  <c r="MA51" i="4"/>
  <c r="C11" i="5"/>
  <c r="D11" i="5"/>
  <c r="E11" i="5"/>
  <c r="B11" i="5"/>
  <c r="BK76" i="4" l="1"/>
  <c r="LH51" i="4"/>
  <c r="LH30" i="4"/>
  <c r="LT76" i="4"/>
  <c r="GQ51" i="4"/>
  <c r="GQ30" i="4"/>
  <c r="IE76" i="4"/>
  <c r="BZ51" i="4"/>
  <c r="BZ30" i="4"/>
  <c r="FX30" i="4"/>
  <c r="BG30" i="4"/>
  <c r="BG51" i="4"/>
  <c r="AV76" i="4"/>
  <c r="KO51" i="4"/>
  <c r="FX51" i="4"/>
  <c r="LE76" i="4"/>
  <c r="KO30" i="4"/>
  <c r="HP76" i="4"/>
  <c r="KP76" i="4"/>
  <c r="HA76" i="4"/>
  <c r="AN51" i="4"/>
  <c r="FE30" i="4"/>
  <c r="JV51" i="4"/>
  <c r="AN30" i="4"/>
  <c r="JV30" i="4"/>
  <c r="AG76" i="4"/>
  <c r="FE51" i="4"/>
  <c r="R76" i="4"/>
  <c r="JC51" i="4"/>
  <c r="KA76" i="4"/>
  <c r="EL51" i="4"/>
  <c r="JC30" i="4"/>
  <c r="U51" i="4"/>
  <c r="EL30" i="4"/>
  <c r="GL76"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<sst xmlns="http://schemas.openxmlformats.org/spreadsheetml/2006/main" count="287" uniqueCount="135">
  <si>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</si>
  <si>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</si>
  <si>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</si>
  <si>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</si>
  <si>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</si>
  <si>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</si>
  <si>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</si>
  <si>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</si>
  <si>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</si>
  <si>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</si>
  <si>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</si>
  <si>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</si>
  <si>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</si>
  <si>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</si>
  <si>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</si>
  <si>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</si>
  <si>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</si>
  <si>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</si>
  <si>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</si>
  <si>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</si>
  <si>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</si>
  <si>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</si>
  <si>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</si>
  <si>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</si>
  <si>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</si>
  <si>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</si>
  <si>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</si>
  <si>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</si>
  <si>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</si>
  <si>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</si>
  <si>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</si>
  <si>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</si>
  <si>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</si>
  <si>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</si>
  <si>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</si>
  <si>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</si>
  <si>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</si>
  <si>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</si>
  <si>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</si>
  <si>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</si>
  <si>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</si>
  <si>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</si>
  <si>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</si>
  <si>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</si>
  <si>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</si>
  <si>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</si>
  <si>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</si>
  <si>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</si>
  <si>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</si>
  <si>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</si>
  <si>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</si>
  <si>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</si>
  <si>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</si>
  <si>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</si>
  <si>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</si>
  <si>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</si>
  <si>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</si>
  <si>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</si>
  <si>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</si>
  <si>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</si>
  <si>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</si>
  <si>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</si>
  <si>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</si>
  <si>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</si>
  <si>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</si>
  <si>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</si>
  <si>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</si>
  <si>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</si>
  <si>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</si>
  <si>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</si>
  <si>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</si>
  <si>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</si>
  <si>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</si>
  <si>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</si>
  <si>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</si>
  <si>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</si>
  <si>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</si>
  <si>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</si>
  <si>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</si>
  <si>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</si>
  <si>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</si>
  <si>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</si>
  <si>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</si>
  <si>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</si>
  <si>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</si>
  <si>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</si>
  <si>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</si>
  <si>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</si>
  <si>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</si>
  <si>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</si>
  <si>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</si>
  <si>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</si>
  <si>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</si>
  <si>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</si>
  <si>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</si>
  <si>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</si>
  <si>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</si>
  <si>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</si>
  <si>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</si>
  <si>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</si>
  <si>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</si>
  <si>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</si>
  <si>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</si>
  <si>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</si>
  <si>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</si>
  <si>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</si>
  <si>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</si>
  <si>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</si>
  <si>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</si>
  <si>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</si>
  <si>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</si>
  <si>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</si>
  <si>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</si>
  <si>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山形県　山形市</t>
  </si>
  <si>
    <t>山形市中央駐車場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</si>
  <si>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</si>
  <si>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</si>
  <si>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</si>
  <si>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</si>
  <si>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</si>
  <si>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</si>
  <si>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</si>
  <si>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</si>
  <si>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</si>
  <si>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</si>
  <si>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</si>
  <si>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</si>
  <si>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</si>
  <si>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</si>
  <si>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</si>
  <si>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①収益的収支比率は、経年100%を上回っていること、また類似施設平均値を上回った年度もあることなど、良好な水準で推移している。
④売上高GOP比率において、類似施設平均値を下回っているものの、全国平均値並みである。
⑤EBITDAにおいて、類似施設平均値及び全国平均を大きく上回っている。</t>
    <phoneticPr fontId="6"/>
  </si>
  <si>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phoneticPr fontId="6"/>
  </si>
  <si>
    <t>その他</t>
    <rPh sb="2" eb="3">
      <t>タ</t>
    </rPh>
    <phoneticPr fontId="6"/>
  </si>
  <si>
    <r>
      <t>⑩企業債残高対料金収入比率は、類似施設平均値に比べ低い水準で推移し、平成27年度に企業債残高が０になった。
また今後、施設の老朽化対策工事にあたっては駐車場事業債の活用を検討しながら進めていく予定である。</t>
    </r>
    <r>
      <rPr>
        <sz val="11"/>
        <color rgb="FFFF0000"/>
        <rFont val="ＭＳ ゴシック"/>
        <family val="3"/>
        <charset val="128"/>
      </rPr>
      <t xml:space="preserve">
</t>
    </r>
    <phoneticPr fontId="6"/>
  </si>
  <si>
    <t>⑪稼動率は、類似施設平均値並びに全国平均値と比較しても、高い水準で推移している。周辺に、市役所や文化施設等があり利用状況が高い要因となっている。
今後も、引き続き稼働率は、良好な水準を維持していくと思われる。</t>
    <rPh sb="40" eb="42">
      <t>シュウヘン</t>
    </rPh>
    <rPh sb="44" eb="47">
      <t>シヤクショ</t>
    </rPh>
    <rPh sb="48" eb="50">
      <t>ブンカ</t>
    </rPh>
    <rPh sb="50" eb="52">
      <t>シセツ</t>
    </rPh>
    <rPh sb="52" eb="53">
      <t>ナド</t>
    </rPh>
    <rPh sb="56" eb="58">
      <t>リヨウ</t>
    </rPh>
    <rPh sb="58" eb="60">
      <t>ジョウキョウ</t>
    </rPh>
    <rPh sb="61" eb="62">
      <t>タカ</t>
    </rPh>
    <rPh sb="63" eb="65">
      <t>ヨウイン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</si>
</sst>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274.39999999999998</c:v>
                </c:pt>
                <c:pt idx="1">
                  <c:v>273.7</c:v>
                </c:pt>
                <c:pt idx="2">
                  <c:v>202.7</c:v>
                </c:pt>
                <c:pt idx="3">
                  <c:v>155.69999999999999</c:v>
                </c:pt>
                <c:pt idx="4">
                  <c:v>220.8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3553280"/>
        <c:axId val="103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3553280"/>
        <c:axId val="103554432"/>
      </c:lineChart>
      <c:dateAx>
        <c:axId val="103553280"/>
        <c:scaling>
          <c:orientation val="minMax"/>
        </c:scaling>
        <c:delete val="1"/>
        <c:axPos val="b"/>
        <c:numFmt formatCode="ge" sourceLinked="1"/>
        <c:majorTickMark val="none"/>
        <c:minorTickMark val="none"/>
        <c:tickLblPos val="none"/>
        <c:crossAx val="103554432"/>
        <c:crosses val="autoZero"/>
        <c:auto val="1"/>
        <c:lblOffset val="100"/>
        <c:baseTimeUnit val="years"/>
      </c:dateAx>
      <c:valAx>
        <c:axId val="10355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6.9</c:v>
                </c:pt>
                <c:pt idx="1">
                  <c:v>4.7</c:v>
                </c:pt>
                <c:pt idx="2">
                  <c:v>2.5</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3732736"/>
        <c:axId val="1037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3732736"/>
        <c:axId val="103734656"/>
      </c:lineChart>
      <c:dateAx>
        <c:axId val="103732736"/>
        <c:scaling>
          <c:orientation val="minMax"/>
        </c:scaling>
        <c:delete val="1"/>
        <c:axPos val="b"/>
        <c:numFmt formatCode="ge" sourceLinked="1"/>
        <c:majorTickMark val="none"/>
        <c:minorTickMark val="none"/>
        <c:tickLblPos val="none"/>
        <c:crossAx val="103734656"/>
        <c:crosses val="autoZero"/>
        <c:auto val="1"/>
        <c:lblOffset val="100"/>
        <c:baseTimeUnit val="years"/>
      </c:dateAx>
      <c:valAx>
        <c:axId val="10373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3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5100416"/>
        <c:axId val="1051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5100416"/>
        <c:axId val="105102336"/>
      </c:lineChart>
      <c:dateAx>
        <c:axId val="105100416"/>
        <c:scaling>
          <c:orientation val="minMax"/>
        </c:scaling>
        <c:delete val="1"/>
        <c:axPos val="b"/>
        <c:numFmt formatCode="ge" sourceLinked="1"/>
        <c:majorTickMark val="none"/>
        <c:minorTickMark val="none"/>
        <c:tickLblPos val="none"/>
        <c:crossAx val="105102336"/>
        <c:crosses val="autoZero"/>
        <c:auto val="1"/>
        <c:lblOffset val="100"/>
        <c:baseTimeUnit val="years"/>
      </c:dateAx>
      <c:valAx>
        <c:axId val="1051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0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6586880"/>
        <c:axId val="1065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6586880"/>
        <c:axId val="106588800"/>
      </c:lineChart>
      <c:dateAx>
        <c:axId val="106586880"/>
        <c:scaling>
          <c:orientation val="minMax"/>
        </c:scaling>
        <c:delete val="1"/>
        <c:axPos val="b"/>
        <c:numFmt formatCode="ge" sourceLinked="1"/>
        <c:majorTickMark val="none"/>
        <c:minorTickMark val="none"/>
        <c:tickLblPos val="none"/>
        <c:crossAx val="106588800"/>
        <c:crosses val="autoZero"/>
        <c:auto val="1"/>
        <c:lblOffset val="100"/>
        <c:baseTimeUnit val="years"/>
      </c:dateAx>
      <c:valAx>
        <c:axId val="10658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6623360"/>
        <c:axId val="1066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6623360"/>
        <c:axId val="106625280"/>
      </c:lineChart>
      <c:dateAx>
        <c:axId val="106623360"/>
        <c:scaling>
          <c:orientation val="minMax"/>
        </c:scaling>
        <c:delete val="1"/>
        <c:axPos val="b"/>
        <c:numFmt formatCode="ge" sourceLinked="1"/>
        <c:majorTickMark val="none"/>
        <c:minorTickMark val="none"/>
        <c:tickLblPos val="none"/>
        <c:crossAx val="106625280"/>
        <c:crosses val="autoZero"/>
        <c:auto val="1"/>
        <c:lblOffset val="100"/>
        <c:baseTimeUnit val="years"/>
      </c:dateAx>
      <c:valAx>
        <c:axId val="10662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2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9572096"/>
        <c:axId val="109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9572096"/>
        <c:axId val="109574016"/>
      </c:lineChart>
      <c:dateAx>
        <c:axId val="109572096"/>
        <c:scaling>
          <c:orientation val="minMax"/>
        </c:scaling>
        <c:delete val="1"/>
        <c:axPos val="b"/>
        <c:numFmt formatCode="ge" sourceLinked="1"/>
        <c:majorTickMark val="none"/>
        <c:minorTickMark val="none"/>
        <c:tickLblPos val="none"/>
        <c:crossAx val="109574016"/>
        <c:crosses val="autoZero"/>
        <c:auto val="1"/>
        <c:lblOffset val="100"/>
        <c:baseTimeUnit val="years"/>
      </c:dateAx>
      <c:valAx>
        <c:axId val="10957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5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252.2</c:v>
                </c:pt>
                <c:pt idx="1">
                  <c:v>252.9</c:v>
                </c:pt>
                <c:pt idx="2">
                  <c:v>251.8</c:v>
                </c:pt>
                <c:pt idx="3">
                  <c:v>252.5</c:v>
                </c:pt>
                <c:pt idx="4">
                  <c:v>253.2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9608320"/>
        <c:axId val="1096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9608320"/>
        <c:axId val="109614592"/>
      </c:lineChart>
      <c:dateAx>
        <c:axId val="109608320"/>
        <c:scaling>
          <c:orientation val="minMax"/>
        </c:scaling>
        <c:delete val="1"/>
        <c:axPos val="b"/>
        <c:numFmt formatCode="ge" sourceLinked="1"/>
        <c:majorTickMark val="none"/>
        <c:minorTickMark val="none"/>
        <c:tickLblPos val="none"/>
        <c:crossAx val="109614592"/>
        <c:crosses val="autoZero"/>
        <c:auto val="1"/>
        <c:lblOffset val="100"/>
        <c:baseTimeUnit val="years"/>
      </c:dateAx>
      <c:valAx>
        <c:axId val="1096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0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66</c:v>
                </c:pt>
                <c:pt idx="1">
                  <c:v>66</c:v>
                </c:pt>
                <c:pt idx="2">
                  <c:v>53.2</c:v>
                </c:pt>
                <c:pt idx="3">
                  <c:v>38.299999999999997</c:v>
                </c:pt>
                <c:pt idx="4">
                  <c:v>54.7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9665280"/>
        <c:axId val="1096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9665280"/>
        <c:axId val="109671552"/>
      </c:lineChart>
      <c:dateAx>
        <c:axId val="109665280"/>
        <c:scaling>
          <c:orientation val="minMax"/>
        </c:scaling>
        <c:delete val="1"/>
        <c:axPos val="b"/>
        <c:numFmt formatCode="ge" sourceLinked="1"/>
        <c:majorTickMark val="none"/>
        <c:minorTickMark val="none"/>
        <c:tickLblPos val="none"/>
        <c:crossAx val="109671552"/>
        <c:crosses val="autoZero"/>
        <c:auto val="1"/>
        <c:lblOffset val="100"/>
        <c:baseTimeUnit val="years"/>
      </c:dateAx>
      <c:valAx>
        <c:axId val="1096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89485</c:v>
                </c:pt>
                <c:pt idx="1">
                  <c:v>88711</c:v>
                </c:pt>
                <c:pt idx="2">
                  <c:v>69928</c:v>
                </c:pt>
                <c:pt idx="3">
                  <c:v>50446</c:v>
                </c:pt>
                <c:pt idx="4">
                  <c:v>72896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9848832"/>
        <c:axId val="1098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9848832"/>
        <c:axId val="109859200"/>
      </c:lineChart>
      <c:dateAx>
        <c:axId val="109848832"/>
        <c:scaling>
          <c:orientation val="minMax"/>
        </c:scaling>
        <c:delete val="1"/>
        <c:axPos val="b"/>
        <c:numFmt formatCode="ge" sourceLinked="1"/>
        <c:majorTickMark val="none"/>
        <c:minorTickMark val="none"/>
        <c:tickLblPos val="none"/>
        <c:crossAx val="109859200"/>
        <c:crosses val="autoZero"/>
        <c:auto val="1"/>
        <c:lblOffset val="100"/>
        <c:baseTimeUnit val="years"/>
      </c:dateAx>
      <c:valAx>
        <c:axId val="10985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8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Y1" zoomScale="70" zoomScaleNormal="70"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山形県山形市　山形市中央駐車場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9593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425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274.39999999999998</v>
      </c>
      <c r="V31" s="117"/>
      <c r="W31" s="117"/>
      <c r="X31" s="117"/>
      <c r="Y31" s="117"/>
      <c r="Z31" s="117"/>
      <c r="AA31" s="117"/>
      <c r="AB31" s="117"/>
      <c r="AC31" s="117"/>
      <c r="AD31" s="117"/>
      <c r="AE31" s="117"/>
      <c r="AF31" s="117"/>
      <c r="AG31" s="117"/>
      <c r="AH31" s="117"/>
      <c r="AI31" s="117"/>
      <c r="AJ31" s="117"/>
      <c r="AK31" s="117"/>
      <c r="AL31" s="117"/>
      <c r="AM31" s="117"/>
      <c r="AN31" s="117">
        <f>データ!Z7</f>
        <v>273.7</v>
      </c>
      <c r="AO31" s="117"/>
      <c r="AP31" s="117"/>
      <c r="AQ31" s="117"/>
      <c r="AR31" s="117"/>
      <c r="AS31" s="117"/>
      <c r="AT31" s="117"/>
      <c r="AU31" s="117"/>
      <c r="AV31" s="117"/>
      <c r="AW31" s="117"/>
      <c r="AX31" s="117"/>
      <c r="AY31" s="117"/>
      <c r="AZ31" s="117"/>
      <c r="BA31" s="117"/>
      <c r="BB31" s="117"/>
      <c r="BC31" s="117"/>
      <c r="BD31" s="117"/>
      <c r="BE31" s="117"/>
      <c r="BF31" s="117"/>
      <c r="BG31" s="117">
        <f>データ!AA7</f>
        <v>202.7</v>
      </c>
      <c r="BH31" s="117"/>
      <c r="BI31" s="117"/>
      <c r="BJ31" s="117"/>
      <c r="BK31" s="117"/>
      <c r="BL31" s="117"/>
      <c r="BM31" s="117"/>
      <c r="BN31" s="117"/>
      <c r="BO31" s="117"/>
      <c r="BP31" s="117"/>
      <c r="BQ31" s="117"/>
      <c r="BR31" s="117"/>
      <c r="BS31" s="117"/>
      <c r="BT31" s="117"/>
      <c r="BU31" s="117"/>
      <c r="BV31" s="117"/>
      <c r="BW31" s="117"/>
      <c r="BX31" s="117"/>
      <c r="BY31" s="117"/>
      <c r="BZ31" s="117">
        <f>データ!AB7</f>
        <v>155.69999999999999</v>
      </c>
      <c r="CA31" s="117"/>
      <c r="CB31" s="117"/>
      <c r="CC31" s="117"/>
      <c r="CD31" s="117"/>
      <c r="CE31" s="117"/>
      <c r="CF31" s="117"/>
      <c r="CG31" s="117"/>
      <c r="CH31" s="117"/>
      <c r="CI31" s="117"/>
      <c r="CJ31" s="117"/>
      <c r="CK31" s="117"/>
      <c r="CL31" s="117"/>
      <c r="CM31" s="117"/>
      <c r="CN31" s="117"/>
      <c r="CO31" s="117"/>
      <c r="CP31" s="117"/>
      <c r="CQ31" s="117"/>
      <c r="CR31" s="117"/>
      <c r="CS31" s="117">
        <f>データ!AC7</f>
        <v>220.8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252.2</v>
      </c>
      <c r="JD31" s="119"/>
      <c r="JE31" s="119"/>
      <c r="JF31" s="119"/>
      <c r="JG31" s="119"/>
      <c r="JH31" s="119"/>
      <c r="JI31" s="119"/>
      <c r="JJ31" s="119"/>
      <c r="JK31" s="119"/>
      <c r="JL31" s="119"/>
      <c r="JM31" s="119"/>
      <c r="JN31" s="119"/>
      <c r="JO31" s="119"/>
      <c r="JP31" s="119"/>
      <c r="JQ31" s="119"/>
      <c r="JR31" s="119"/>
      <c r="JS31" s="119"/>
      <c r="JT31" s="119"/>
      <c r="JU31" s="120"/>
      <c r="JV31" s="118">
        <f>データ!DL7</f>
        <v>252.9</v>
      </c>
      <c r="JW31" s="119"/>
      <c r="JX31" s="119"/>
      <c r="JY31" s="119"/>
      <c r="JZ31" s="119"/>
      <c r="KA31" s="119"/>
      <c r="KB31" s="119"/>
      <c r="KC31" s="119"/>
      <c r="KD31" s="119"/>
      <c r="KE31" s="119"/>
      <c r="KF31" s="119"/>
      <c r="KG31" s="119"/>
      <c r="KH31" s="119"/>
      <c r="KI31" s="119"/>
      <c r="KJ31" s="119"/>
      <c r="KK31" s="119"/>
      <c r="KL31" s="119"/>
      <c r="KM31" s="119"/>
      <c r="KN31" s="120"/>
      <c r="KO31" s="118">
        <f>データ!DM7</f>
        <v>251.8</v>
      </c>
      <c r="KP31" s="119"/>
      <c r="KQ31" s="119"/>
      <c r="KR31" s="119"/>
      <c r="KS31" s="119"/>
      <c r="KT31" s="119"/>
      <c r="KU31" s="119"/>
      <c r="KV31" s="119"/>
      <c r="KW31" s="119"/>
      <c r="KX31" s="119"/>
      <c r="KY31" s="119"/>
      <c r="KZ31" s="119"/>
      <c r="LA31" s="119"/>
      <c r="LB31" s="119"/>
      <c r="LC31" s="119"/>
      <c r="LD31" s="119"/>
      <c r="LE31" s="119"/>
      <c r="LF31" s="119"/>
      <c r="LG31" s="120"/>
      <c r="LH31" s="118">
        <f>データ!DN7</f>
        <v>252.5</v>
      </c>
      <c r="LI31" s="119"/>
      <c r="LJ31" s="119"/>
      <c r="LK31" s="119"/>
      <c r="LL31" s="119"/>
      <c r="LM31" s="119"/>
      <c r="LN31" s="119"/>
      <c r="LO31" s="119"/>
      <c r="LP31" s="119"/>
      <c r="LQ31" s="119"/>
      <c r="LR31" s="119"/>
      <c r="LS31" s="119"/>
      <c r="LT31" s="119"/>
      <c r="LU31" s="119"/>
      <c r="LV31" s="119"/>
      <c r="LW31" s="119"/>
      <c r="LX31" s="119"/>
      <c r="LY31" s="119"/>
      <c r="LZ31" s="120"/>
      <c r="MA31" s="118">
        <f>データ!DO7</f>
        <v>253.2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66</v>
      </c>
      <c r="EM52" s="117"/>
      <c r="EN52" s="117"/>
      <c r="EO52" s="117"/>
      <c r="EP52" s="117"/>
      <c r="EQ52" s="117"/>
      <c r="ER52" s="117"/>
      <c r="ES52" s="117"/>
      <c r="ET52" s="117"/>
      <c r="EU52" s="117"/>
      <c r="EV52" s="117"/>
      <c r="EW52" s="117"/>
      <c r="EX52" s="117"/>
      <c r="EY52" s="117"/>
      <c r="EZ52" s="117"/>
      <c r="FA52" s="117"/>
      <c r="FB52" s="117"/>
      <c r="FC52" s="117"/>
      <c r="FD52" s="117"/>
      <c r="FE52" s="117">
        <f>データ!BG7</f>
        <v>66</v>
      </c>
      <c r="FF52" s="117"/>
      <c r="FG52" s="117"/>
      <c r="FH52" s="117"/>
      <c r="FI52" s="117"/>
      <c r="FJ52" s="117"/>
      <c r="FK52" s="117"/>
      <c r="FL52" s="117"/>
      <c r="FM52" s="117"/>
      <c r="FN52" s="117"/>
      <c r="FO52" s="117"/>
      <c r="FP52" s="117"/>
      <c r="FQ52" s="117"/>
      <c r="FR52" s="117"/>
      <c r="FS52" s="117"/>
      <c r="FT52" s="117"/>
      <c r="FU52" s="117"/>
      <c r="FV52" s="117"/>
      <c r="FW52" s="117"/>
      <c r="FX52" s="117">
        <f>データ!BH7</f>
        <v>53.2</v>
      </c>
      <c r="FY52" s="117"/>
      <c r="FZ52" s="117"/>
      <c r="GA52" s="117"/>
      <c r="GB52" s="117"/>
      <c r="GC52" s="117"/>
      <c r="GD52" s="117"/>
      <c r="GE52" s="117"/>
      <c r="GF52" s="117"/>
      <c r="GG52" s="117"/>
      <c r="GH52" s="117"/>
      <c r="GI52" s="117"/>
      <c r="GJ52" s="117"/>
      <c r="GK52" s="117"/>
      <c r="GL52" s="117"/>
      <c r="GM52" s="117"/>
      <c r="GN52" s="117"/>
      <c r="GO52" s="117"/>
      <c r="GP52" s="117"/>
      <c r="GQ52" s="117">
        <f>データ!BI7</f>
        <v>38.299999999999997</v>
      </c>
      <c r="GR52" s="117"/>
      <c r="GS52" s="117"/>
      <c r="GT52" s="117"/>
      <c r="GU52" s="117"/>
      <c r="GV52" s="117"/>
      <c r="GW52" s="117"/>
      <c r="GX52" s="117"/>
      <c r="GY52" s="117"/>
      <c r="GZ52" s="117"/>
      <c r="HA52" s="117"/>
      <c r="HB52" s="117"/>
      <c r="HC52" s="117"/>
      <c r="HD52" s="117"/>
      <c r="HE52" s="117"/>
      <c r="HF52" s="117"/>
      <c r="HG52" s="117"/>
      <c r="HH52" s="117"/>
      <c r="HI52" s="117"/>
      <c r="HJ52" s="117">
        <f>データ!BJ7</f>
        <v>54.7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89485</v>
      </c>
      <c r="JD52" s="125"/>
      <c r="JE52" s="125"/>
      <c r="JF52" s="125"/>
      <c r="JG52" s="125"/>
      <c r="JH52" s="125"/>
      <c r="JI52" s="125"/>
      <c r="JJ52" s="125"/>
      <c r="JK52" s="125"/>
      <c r="JL52" s="125"/>
      <c r="JM52" s="125"/>
      <c r="JN52" s="125"/>
      <c r="JO52" s="125"/>
      <c r="JP52" s="125"/>
      <c r="JQ52" s="125"/>
      <c r="JR52" s="125"/>
      <c r="JS52" s="125"/>
      <c r="JT52" s="125"/>
      <c r="JU52" s="125"/>
      <c r="JV52" s="125">
        <f>データ!BR7</f>
        <v>88711</v>
      </c>
      <c r="JW52" s="125"/>
      <c r="JX52" s="125"/>
      <c r="JY52" s="125"/>
      <c r="JZ52" s="125"/>
      <c r="KA52" s="125"/>
      <c r="KB52" s="125"/>
      <c r="KC52" s="125"/>
      <c r="KD52" s="125"/>
      <c r="KE52" s="125"/>
      <c r="KF52" s="125"/>
      <c r="KG52" s="125"/>
      <c r="KH52" s="125"/>
      <c r="KI52" s="125"/>
      <c r="KJ52" s="125"/>
      <c r="KK52" s="125"/>
      <c r="KL52" s="125"/>
      <c r="KM52" s="125"/>
      <c r="KN52" s="125"/>
      <c r="KO52" s="125">
        <f>データ!BS7</f>
        <v>69928</v>
      </c>
      <c r="KP52" s="125"/>
      <c r="KQ52" s="125"/>
      <c r="KR52" s="125"/>
      <c r="KS52" s="125"/>
      <c r="KT52" s="125"/>
      <c r="KU52" s="125"/>
      <c r="KV52" s="125"/>
      <c r="KW52" s="125"/>
      <c r="KX52" s="125"/>
      <c r="KY52" s="125"/>
      <c r="KZ52" s="125"/>
      <c r="LA52" s="125"/>
      <c r="LB52" s="125"/>
      <c r="LC52" s="125"/>
      <c r="LD52" s="125"/>
      <c r="LE52" s="125"/>
      <c r="LF52" s="125"/>
      <c r="LG52" s="125"/>
      <c r="LH52" s="125">
        <f>データ!BT7</f>
        <v>50446</v>
      </c>
      <c r="LI52" s="125"/>
      <c r="LJ52" s="125"/>
      <c r="LK52" s="125"/>
      <c r="LL52" s="125"/>
      <c r="LM52" s="125"/>
      <c r="LN52" s="125"/>
      <c r="LO52" s="125"/>
      <c r="LP52" s="125"/>
      <c r="LQ52" s="125"/>
      <c r="LR52" s="125"/>
      <c r="LS52" s="125"/>
      <c r="LT52" s="125"/>
      <c r="LU52" s="125"/>
      <c r="LV52" s="125"/>
      <c r="LW52" s="125"/>
      <c r="LX52" s="125"/>
      <c r="LY52" s="125"/>
      <c r="LZ52" s="125"/>
      <c r="MA52" s="125">
        <f>データ!BU7</f>
        <v>72896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6.9</v>
      </c>
      <c r="KB77" s="119"/>
      <c r="KC77" s="119"/>
      <c r="KD77" s="119"/>
      <c r="KE77" s="119"/>
      <c r="KF77" s="119"/>
      <c r="KG77" s="119"/>
      <c r="KH77" s="119"/>
      <c r="KI77" s="119"/>
      <c r="KJ77" s="119"/>
      <c r="KK77" s="119"/>
      <c r="KL77" s="119"/>
      <c r="KM77" s="119"/>
      <c r="KN77" s="119"/>
      <c r="KO77" s="120"/>
      <c r="KP77" s="118">
        <f>データ!DA7</f>
        <v>4.7</v>
      </c>
      <c r="KQ77" s="119"/>
      <c r="KR77" s="119"/>
      <c r="KS77" s="119"/>
      <c r="KT77" s="119"/>
      <c r="KU77" s="119"/>
      <c r="KV77" s="119"/>
      <c r="KW77" s="119"/>
      <c r="KX77" s="119"/>
      <c r="KY77" s="119"/>
      <c r="KZ77" s="119"/>
      <c r="LA77" s="119"/>
      <c r="LB77" s="119"/>
      <c r="LC77" s="119"/>
      <c r="LD77" s="120"/>
      <c r="LE77" s="118">
        <f>データ!DB7</f>
        <v>2.5</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OG9qNnvd6cZAe0Rxk3dIK1AZssSSTQpQdzpjSTruJkXRJS/b3y2ZG5XB5klv6tdt7yRut9/lM3uL5Zh1UrlXmw==" saltValue="4Gk9MzbTGkDJIl/pQj8jT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H8" sqref="H8"/>
    </sheetView>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62014</v>
      </c>
      <c r="D6" s="61">
        <f t="shared" si="1"/>
        <v>47</v>
      </c>
      <c r="E6" s="61">
        <f t="shared" si="1"/>
        <v>14</v>
      </c>
      <c r="F6" s="61">
        <f t="shared" si="1"/>
        <v>0</v>
      </c>
      <c r="G6" s="61">
        <f t="shared" si="1"/>
        <v>2</v>
      </c>
      <c r="H6" s="61" t="str">
        <f>SUBSTITUTE(H8,"　","")</f>
        <v>山形県山形市</v>
      </c>
      <c r="I6" s="61" t="str">
        <f t="shared" si="1"/>
        <v>山形市中央駐車場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32</v>
      </c>
      <c r="S6" s="63" t="str">
        <f t="shared" si="1"/>
        <v>公共施設</v>
      </c>
      <c r="T6" s="63" t="str">
        <f t="shared" si="1"/>
        <v>無</v>
      </c>
      <c r="U6" s="64">
        <f t="shared" si="1"/>
        <v>9593</v>
      </c>
      <c r="V6" s="64">
        <f t="shared" si="1"/>
        <v>425</v>
      </c>
      <c r="W6" s="64">
        <f t="shared" si="1"/>
        <v>250</v>
      </c>
      <c r="X6" s="63" t="str">
        <f t="shared" si="1"/>
        <v>代行制</v>
      </c>
      <c r="Y6" s="65">
        <f>IF(Y8="-",NA(),Y8)</f>
        <v>274.39999999999998</v>
      </c>
      <c r="Z6" s="65">
        <f t="shared" ref="Z6:AH6" si="2">IF(Z8="-",NA(),Z8)</f>
        <v>273.7</v>
      </c>
      <c r="AA6" s="65">
        <f t="shared" si="2"/>
        <v>202.7</v>
      </c>
      <c r="AB6" s="65">
        <f t="shared" si="2"/>
        <v>155.69999999999999</v>
      </c>
      <c r="AC6" s="65">
        <f t="shared" si="2"/>
        <v>220.8</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0</v>
      </c>
      <c r="AN6" s="65">
        <f t="shared" si="3"/>
        <v>0</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0</v>
      </c>
      <c r="AY6" s="66">
        <f t="shared" si="4"/>
        <v>0</v>
      </c>
      <c r="AZ6" s="66">
        <f t="shared" si="4"/>
        <v>171</v>
      </c>
      <c r="BA6" s="66">
        <f t="shared" si="4"/>
        <v>125</v>
      </c>
      <c r="BB6" s="66">
        <f t="shared" si="4"/>
        <v>211</v>
      </c>
      <c r="BC6" s="66">
        <f t="shared" si="4"/>
        <v>118</v>
      </c>
      <c r="BD6" s="66">
        <f t="shared" si="4"/>
        <v>104</v>
      </c>
      <c r="BE6" s="64" t="str">
        <f>IF(BE8="-","",IF(BE8="-","【-】","【"&amp;SUBSTITUTE(TEXT(BE8,"#,##0"),"-","△")&amp;"】"))</f>
        <v>【140】</v>
      </c>
      <c r="BF6" s="65">
        <f>IF(BF8="-",NA(),BF8)</f>
        <v>66</v>
      </c>
      <c r="BG6" s="65">
        <f t="shared" ref="BG6:BO6" si="5">IF(BG8="-",NA(),BG8)</f>
        <v>66</v>
      </c>
      <c r="BH6" s="65">
        <f t="shared" si="5"/>
        <v>53.2</v>
      </c>
      <c r="BI6" s="65">
        <f t="shared" si="5"/>
        <v>38.299999999999997</v>
      </c>
      <c r="BJ6" s="65">
        <f t="shared" si="5"/>
        <v>54.7</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89485</v>
      </c>
      <c r="BR6" s="66">
        <f t="shared" ref="BR6:BZ6" si="6">IF(BR8="-",NA(),BR8)</f>
        <v>88711</v>
      </c>
      <c r="BS6" s="66">
        <f t="shared" si="6"/>
        <v>69928</v>
      </c>
      <c r="BT6" s="66">
        <f t="shared" si="6"/>
        <v>50446</v>
      </c>
      <c r="BU6" s="66">
        <f t="shared" si="6"/>
        <v>72896</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6.9</v>
      </c>
      <c r="DA6" s="65">
        <f t="shared" ref="DA6:DI6" si="8">IF(DA8="-",NA(),DA8)</f>
        <v>4.7</v>
      </c>
      <c r="DB6" s="65">
        <f t="shared" si="8"/>
        <v>2.5</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252.2</v>
      </c>
      <c r="DL6" s="65">
        <f t="shared" ref="DL6:DT6" si="9">IF(DL8="-",NA(),DL8)</f>
        <v>252.9</v>
      </c>
      <c r="DM6" s="65">
        <f t="shared" si="9"/>
        <v>251.8</v>
      </c>
      <c r="DN6" s="65">
        <f t="shared" si="9"/>
        <v>252.5</v>
      </c>
      <c r="DO6" s="65">
        <f t="shared" si="9"/>
        <v>253.2</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62014</v>
      </c>
      <c r="D7" s="61">
        <f t="shared" si="10"/>
        <v>47</v>
      </c>
      <c r="E7" s="61">
        <f t="shared" si="10"/>
        <v>14</v>
      </c>
      <c r="F7" s="61">
        <f t="shared" si="10"/>
        <v>0</v>
      </c>
      <c r="G7" s="61">
        <f t="shared" si="10"/>
        <v>2</v>
      </c>
      <c r="H7" s="61" t="str">
        <f t="shared" si="10"/>
        <v>山形県　山形市</v>
      </c>
      <c r="I7" s="61" t="str">
        <f t="shared" si="10"/>
        <v>山形市中央駐車場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32</v>
      </c>
      <c r="S7" s="63" t="str">
        <f t="shared" si="10"/>
        <v>公共施設</v>
      </c>
      <c r="T7" s="63" t="str">
        <f t="shared" si="10"/>
        <v>無</v>
      </c>
      <c r="U7" s="64">
        <f t="shared" si="10"/>
        <v>9593</v>
      </c>
      <c r="V7" s="64">
        <f t="shared" si="10"/>
        <v>425</v>
      </c>
      <c r="W7" s="64">
        <f t="shared" si="10"/>
        <v>250</v>
      </c>
      <c r="X7" s="63" t="str">
        <f t="shared" si="10"/>
        <v>代行制</v>
      </c>
      <c r="Y7" s="65">
        <f>Y8</f>
        <v>274.39999999999998</v>
      </c>
      <c r="Z7" s="65">
        <f t="shared" ref="Z7:AH7" si="11">Z8</f>
        <v>273.7</v>
      </c>
      <c r="AA7" s="65">
        <f t="shared" si="11"/>
        <v>202.7</v>
      </c>
      <c r="AB7" s="65">
        <f t="shared" si="11"/>
        <v>155.69999999999999</v>
      </c>
      <c r="AC7" s="65">
        <f t="shared" si="11"/>
        <v>220.8</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0</v>
      </c>
      <c r="AN7" s="65">
        <f t="shared" si="12"/>
        <v>0</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0</v>
      </c>
      <c r="AY7" s="66">
        <f t="shared" si="13"/>
        <v>0</v>
      </c>
      <c r="AZ7" s="66">
        <f t="shared" si="13"/>
        <v>171</v>
      </c>
      <c r="BA7" s="66">
        <f t="shared" si="13"/>
        <v>125</v>
      </c>
      <c r="BB7" s="66">
        <f t="shared" si="13"/>
        <v>211</v>
      </c>
      <c r="BC7" s="66">
        <f t="shared" si="13"/>
        <v>118</v>
      </c>
      <c r="BD7" s="66">
        <f t="shared" si="13"/>
        <v>104</v>
      </c>
      <c r="BE7" s="64"/>
      <c r="BF7" s="65">
        <f>BF8</f>
        <v>66</v>
      </c>
      <c r="BG7" s="65">
        <f t="shared" ref="BG7:BO7" si="14">BG8</f>
        <v>66</v>
      </c>
      <c r="BH7" s="65">
        <f t="shared" si="14"/>
        <v>53.2</v>
      </c>
      <c r="BI7" s="65">
        <f t="shared" si="14"/>
        <v>38.299999999999997</v>
      </c>
      <c r="BJ7" s="65">
        <f t="shared" si="14"/>
        <v>54.7</v>
      </c>
      <c r="BK7" s="65">
        <f t="shared" si="14"/>
        <v>35.799999999999997</v>
      </c>
      <c r="BL7" s="65">
        <f t="shared" si="14"/>
        <v>37</v>
      </c>
      <c r="BM7" s="65">
        <f t="shared" si="14"/>
        <v>40.200000000000003</v>
      </c>
      <c r="BN7" s="65">
        <f t="shared" si="14"/>
        <v>43.1</v>
      </c>
      <c r="BO7" s="65">
        <f t="shared" si="14"/>
        <v>42.8</v>
      </c>
      <c r="BP7" s="62"/>
      <c r="BQ7" s="66">
        <f>BQ8</f>
        <v>89485</v>
      </c>
      <c r="BR7" s="66">
        <f t="shared" ref="BR7:BZ7" si="15">BR8</f>
        <v>88711</v>
      </c>
      <c r="BS7" s="66">
        <f t="shared" si="15"/>
        <v>69928</v>
      </c>
      <c r="BT7" s="66">
        <f t="shared" si="15"/>
        <v>50446</v>
      </c>
      <c r="BU7" s="66">
        <f t="shared" si="15"/>
        <v>72896</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6.9</v>
      </c>
      <c r="DA7" s="65">
        <f t="shared" ref="DA7:DI7" si="16">DA8</f>
        <v>4.7</v>
      </c>
      <c r="DB7" s="65">
        <f t="shared" si="16"/>
        <v>2.5</v>
      </c>
      <c r="DC7" s="65">
        <f t="shared" si="16"/>
        <v>0</v>
      </c>
      <c r="DD7" s="65">
        <f t="shared" si="16"/>
        <v>0</v>
      </c>
      <c r="DE7" s="65">
        <f t="shared" si="16"/>
        <v>478.3</v>
      </c>
      <c r="DF7" s="65">
        <f t="shared" si="16"/>
        <v>218.9</v>
      </c>
      <c r="DG7" s="65">
        <f t="shared" si="16"/>
        <v>198.4</v>
      </c>
      <c r="DH7" s="65">
        <f t="shared" si="16"/>
        <v>166.3</v>
      </c>
      <c r="DI7" s="65">
        <f t="shared" si="16"/>
        <v>161.6</v>
      </c>
      <c r="DJ7" s="62"/>
      <c r="DK7" s="65">
        <f>DK8</f>
        <v>252.2</v>
      </c>
      <c r="DL7" s="65">
        <f t="shared" ref="DL7:DT7" si="17">DL8</f>
        <v>252.9</v>
      </c>
      <c r="DM7" s="65">
        <f t="shared" si="17"/>
        <v>251.8</v>
      </c>
      <c r="DN7" s="65">
        <f t="shared" si="17"/>
        <v>252.5</v>
      </c>
      <c r="DO7" s="65">
        <f t="shared" si="17"/>
        <v>253.2</v>
      </c>
      <c r="DP7" s="65">
        <f t="shared" si="17"/>
        <v>139.4</v>
      </c>
      <c r="DQ7" s="65">
        <f t="shared" si="17"/>
        <v>142.6</v>
      </c>
      <c r="DR7" s="65">
        <f t="shared" si="17"/>
        <v>138.5</v>
      </c>
      <c r="DS7" s="65">
        <f t="shared" si="17"/>
        <v>139.1</v>
      </c>
      <c r="DT7" s="65">
        <f t="shared" si="17"/>
        <v>137.1</v>
      </c>
      <c r="DU7" s="62"/>
    </row>
    <row r="8" spans="1:125" s="67" customFormat="1">
      <c r="A8" s="50"/>
      <c r="B8" s="68">
        <v>2016</v>
      </c>
      <c r="C8" s="68">
        <v>62014</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32</v>
      </c>
      <c r="S8" s="70" t="s">
        <v>122</v>
      </c>
      <c r="T8" s="70" t="s">
        <v>123</v>
      </c>
      <c r="U8" s="71">
        <v>9593</v>
      </c>
      <c r="V8" s="71">
        <v>425</v>
      </c>
      <c r="W8" s="71">
        <v>250</v>
      </c>
      <c r="X8" s="70" t="s">
        <v>124</v>
      </c>
      <c r="Y8" s="72">
        <v>274.39999999999998</v>
      </c>
      <c r="Z8" s="72">
        <v>273.7</v>
      </c>
      <c r="AA8" s="72">
        <v>202.7</v>
      </c>
      <c r="AB8" s="72">
        <v>155.69999999999999</v>
      </c>
      <c r="AC8" s="72">
        <v>220.8</v>
      </c>
      <c r="AD8" s="72">
        <v>522.6</v>
      </c>
      <c r="AE8" s="72">
        <v>167.5</v>
      </c>
      <c r="AF8" s="72">
        <v>161.30000000000001</v>
      </c>
      <c r="AG8" s="72">
        <v>184.6</v>
      </c>
      <c r="AH8" s="72">
        <v>208.2</v>
      </c>
      <c r="AI8" s="69">
        <v>275.39999999999998</v>
      </c>
      <c r="AJ8" s="72">
        <v>0</v>
      </c>
      <c r="AK8" s="72">
        <v>0</v>
      </c>
      <c r="AL8" s="72">
        <v>0</v>
      </c>
      <c r="AM8" s="72">
        <v>0</v>
      </c>
      <c r="AN8" s="72">
        <v>0</v>
      </c>
      <c r="AO8" s="72">
        <v>12.9</v>
      </c>
      <c r="AP8" s="72">
        <v>12.3</v>
      </c>
      <c r="AQ8" s="72">
        <v>14.6</v>
      </c>
      <c r="AR8" s="72">
        <v>14.1</v>
      </c>
      <c r="AS8" s="72">
        <v>11.9</v>
      </c>
      <c r="AT8" s="69">
        <v>13.3</v>
      </c>
      <c r="AU8" s="73">
        <v>0</v>
      </c>
      <c r="AV8" s="73">
        <v>0</v>
      </c>
      <c r="AW8" s="73">
        <v>0</v>
      </c>
      <c r="AX8" s="73">
        <v>0</v>
      </c>
      <c r="AY8" s="73">
        <v>0</v>
      </c>
      <c r="AZ8" s="73">
        <v>171</v>
      </c>
      <c r="BA8" s="73">
        <v>125</v>
      </c>
      <c r="BB8" s="73">
        <v>211</v>
      </c>
      <c r="BC8" s="73">
        <v>118</v>
      </c>
      <c r="BD8" s="73">
        <v>104</v>
      </c>
      <c r="BE8" s="73">
        <v>140</v>
      </c>
      <c r="BF8" s="72">
        <v>66</v>
      </c>
      <c r="BG8" s="72">
        <v>66</v>
      </c>
      <c r="BH8" s="72">
        <v>53.2</v>
      </c>
      <c r="BI8" s="72">
        <v>38.299999999999997</v>
      </c>
      <c r="BJ8" s="72">
        <v>54.7</v>
      </c>
      <c r="BK8" s="72">
        <v>35.799999999999997</v>
      </c>
      <c r="BL8" s="72">
        <v>37</v>
      </c>
      <c r="BM8" s="72">
        <v>40.200000000000003</v>
      </c>
      <c r="BN8" s="72">
        <v>43.1</v>
      </c>
      <c r="BO8" s="72">
        <v>42.8</v>
      </c>
      <c r="BP8" s="69">
        <v>45.2</v>
      </c>
      <c r="BQ8" s="73">
        <v>89485</v>
      </c>
      <c r="BR8" s="73">
        <v>88711</v>
      </c>
      <c r="BS8" s="73">
        <v>69928</v>
      </c>
      <c r="BT8" s="74">
        <v>50446</v>
      </c>
      <c r="BU8" s="74">
        <v>72896</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6.9</v>
      </c>
      <c r="DA8" s="72">
        <v>4.7</v>
      </c>
      <c r="DB8" s="72">
        <v>2.5</v>
      </c>
      <c r="DC8" s="72">
        <v>0</v>
      </c>
      <c r="DD8" s="72">
        <v>0</v>
      </c>
      <c r="DE8" s="72">
        <v>478.3</v>
      </c>
      <c r="DF8" s="72">
        <v>218.9</v>
      </c>
      <c r="DG8" s="72">
        <v>198.4</v>
      </c>
      <c r="DH8" s="72">
        <v>166.3</v>
      </c>
      <c r="DI8" s="72">
        <v>161.6</v>
      </c>
      <c r="DJ8" s="69">
        <v>122.6</v>
      </c>
      <c r="DK8" s="72">
        <v>252.2</v>
      </c>
      <c r="DL8" s="72">
        <v>252.9</v>
      </c>
      <c r="DM8" s="72">
        <v>251.8</v>
      </c>
      <c r="DN8" s="72">
        <v>252.5</v>
      </c>
      <c r="DO8" s="72">
        <v>253.2</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2018-03-21T08:10:05Z</cp:lastPrinted>
  <dcterms:created xsi:type="dcterms:W3CDTF">2018-02-09T01:44:26Z</dcterms:created>
  <dcterms:modified xsi:type="dcterms:W3CDTF">2018-03-21T08:10:07Z</dcterms:modified>
  <cp:category/>
</cp:coreProperties>
</file>