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290" yWindow="165" windowWidth="9555" windowHeight="705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J8" i="5" l="1"/>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<sst xmlns="http://schemas.openxmlformats.org/spreadsheetml/2006/main" count="886" uniqueCount="181">
  <si>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</si>
  <si>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</si>
  <si>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</si>
  <si>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</si>
  <si>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</si>
  <si>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</si>
  <si>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</si>
  <si>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</si>
  <si>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利益は、将来の施設修繕に充てるための風力発電基金に積み立てることを基本としている。固定価格買取制度が導入されたため、想定以上の金額が積み立てられた。今後基金の使途について検討していく。
平成28年度剰余金：22,619千円
基金名：風力発電基金（170,815,222円（H29.3.31現在））
方針：撤去費用の他は、検討中。</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</si>
  <si>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</si>
  <si>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</si>
  <si>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</si>
  <si>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</si>
  <si>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</si>
  <si>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</si>
  <si>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</si>
  <si>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</si>
  <si>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</si>
  <si>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</si>
  <si>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</si>
  <si>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</si>
  <si>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</si>
  <si>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</si>
  <si>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</si>
  <si>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</si>
  <si>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</si>
  <si>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</si>
  <si>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</si>
  <si>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</si>
  <si>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</si>
  <si>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</si>
  <si>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</si>
  <si>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</si>
  <si>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</si>
  <si>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</si>
  <si>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</si>
  <si>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</si>
  <si>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</si>
  <si>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</si>
  <si>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</si>
  <si>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</si>
  <si>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</si>
  <si>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</si>
  <si>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</si>
  <si>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</si>
  <si>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</si>
  <si>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</si>
  <si>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</si>
  <si>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</si>
  <si>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</si>
  <si>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</si>
  <si>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</si>
  <si>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</si>
  <si>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</si>
  <si>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</si>
  <si>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</si>
  <si>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</si>
  <si>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</si>
  <si>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</si>
  <si>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</si>
  <si>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</si>
  <si>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</si>
  <si>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</si>
  <si>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</si>
  <si>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</si>
  <si>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</si>
  <si>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</si>
  <si>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</si>
  <si>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</si>
  <si>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</si>
  <si>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</si>
  <si>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</si>
  <si>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</si>
  <si>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</si>
  <si>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</si>
  <si>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</si>
  <si>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</si>
  <si>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</si>
  <si>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</si>
  <si>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</si>
  <si>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</si>
  <si>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</si>
  <si>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</si>
  <si>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</si>
  <si>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</si>
  <si>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</si>
  <si>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</si>
  <si>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</si>
  <si>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</si>
  <si>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</si>
  <si>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</si>
  <si>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</si>
  <si>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</si>
  <si>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</si>
  <si>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</si>
  <si>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</si>
  <si>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</si>
  <si>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</si>
  <si>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</si>
  <si>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</si>
  <si>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</si>
  <si>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</si>
  <si>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</si>
  <si>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</si>
  <si>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</si>
  <si>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</si>
  <si>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</si>
  <si>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</si>
  <si>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</si>
  <si>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</si>
  <si>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</si>
  <si>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</si>
  <si>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</si>
  <si>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</si>
  <si>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</si>
  <si>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</si>
  <si>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</si>
  <si>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064289</t>
  </si>
  <si>
    <t>47</t>
  </si>
  <si>
    <t>04</t>
  </si>
  <si>
    <t>0</t>
  </si>
  <si>
    <t>000</t>
  </si>
  <si>
    <t>山形県　庄内町</t>
  </si>
  <si>
    <t>法非適用</t>
  </si>
  <si>
    <t>電気事業</t>
  </si>
  <si>
    <t/>
  </si>
  <si>
    <t>該当数値なし</t>
  </si>
  <si>
    <t>-</t>
  </si>
  <si>
    <t>平成34年7月31日　庄内町営風力発電所</t>
  </si>
  <si>
    <t>無</t>
  </si>
  <si>
    <t>東北電力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</si>
  <si>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</si>
  <si>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</si>
  <si>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</si>
  <si>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</si>
  <si>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</si>
  <si>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</si>
  <si>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</si>
  <si>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</si>
  <si>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</si>
  <si>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</si>
  <si>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</si>
  <si>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</si>
  <si>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</si>
  <si>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</si>
  <si>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</si>
  <si>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</si>
  <si>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</si>
  <si>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</si>
  <si>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</si>
  <si>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</si>
  <si>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</si>
  <si>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</si>
  <si>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</si>
  <si>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</si>
  <si>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</si>
  <si>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</si>
  <si>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</si>
  <si>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</si>
  <si>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</si>
  <si>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</si>
  <si>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</si>
  <si>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</si>
  <si>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</si>
  <si>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</si>
  <si>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</si>
  <si>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</si>
  <si>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</si>
  <si>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</si>
  <si>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</si>
  <si>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</si>
  <si>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</si>
  <si>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</si>
  <si>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</si>
  <si>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</si>
  <si>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</si>
  <si>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</si>
  <si>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起債の償還が終わったことで企業債残高対料金収入比率が今後０になっていくことは経営リスクが低下するが、設備利用率、修繕費比率については風況や落雷状況に大きく影響することから、今後も保険の加入を継続することでリスクを低減していく。
　故障により風力発電機設備が止まってしまった場合の早急な対応、細かなメンテナンス、早めの部品交換によりなるべく故障リスクを下げることに努めている。また、経年劣化に対応する経営についても細心の注意を払って運営したい。
　一番の経営リスクは、冬季の落雷による風力発電機の故障である。落雷発生時もしくは、天気予報などで事前に落雷が予想されるときには、予め運転を一時休止して、落雷の影響を低減する運営に心がけていく。
　なお、FITの期限が終了するまでは100%FITによる売電を継続していくが、平成34年度には固定価格買取制度の適用が終了する。今後継続して運営するか、撤去するか、リニューアルするかなどの選択肢を決定していく必要がある。</t>
    <rPh sb="1" eb="3">
      <t>キサイ</t>
    </rPh>
    <rPh sb="4" eb="6">
      <t>ショウカン</t>
    </rPh>
    <rPh sb="7" eb="8">
      <t>オ</t>
    </rPh>
    <rPh sb="14" eb="16">
      <t>キギョウ</t>
    </rPh>
    <rPh sb="16" eb="17">
      <t>サイ</t>
    </rPh>
    <rPh sb="17" eb="19">
      <t>ザンダカ</t>
    </rPh>
    <rPh sb="19" eb="20">
      <t>ツイ</t>
    </rPh>
    <rPh sb="20" eb="22">
      <t>リョウキン</t>
    </rPh>
    <rPh sb="22" eb="24">
      <t>シュウニュウ</t>
    </rPh>
    <rPh sb="24" eb="26">
      <t>ヒリツ</t>
    </rPh>
    <rPh sb="27" eb="29">
      <t>コンゴ</t>
    </rPh>
    <rPh sb="39" eb="41">
      <t>ケイエイ</t>
    </rPh>
    <rPh sb="45" eb="47">
      <t>テイカ</t>
    </rPh>
    <rPh sb="51" eb="53">
      <t>セツビ</t>
    </rPh>
    <rPh sb="53" eb="56">
      <t>リヨウリツ</t>
    </rPh>
    <rPh sb="57" eb="60">
      <t>シュウゼンヒ</t>
    </rPh>
    <rPh sb="60" eb="62">
      <t>ヒリツ</t>
    </rPh>
    <rPh sb="67" eb="68">
      <t>フウ</t>
    </rPh>
    <rPh sb="68" eb="69">
      <t>キョウ</t>
    </rPh>
    <rPh sb="70" eb="72">
      <t>ラクライ</t>
    </rPh>
    <rPh sb="72" eb="74">
      <t>ジョウキョウ</t>
    </rPh>
    <rPh sb="75" eb="76">
      <t>オオ</t>
    </rPh>
    <rPh sb="78" eb="80">
      <t>エイキョウ</t>
    </rPh>
    <rPh sb="87" eb="89">
      <t>コンゴ</t>
    </rPh>
    <rPh sb="90" eb="92">
      <t>ホケン</t>
    </rPh>
    <rPh sb="93" eb="95">
      <t>カニュウ</t>
    </rPh>
    <rPh sb="96" eb="98">
      <t>ケイゾク</t>
    </rPh>
    <rPh sb="107" eb="109">
      <t>テイゲン</t>
    </rPh>
    <rPh sb="116" eb="118">
      <t>コショウ</t>
    </rPh>
    <rPh sb="121" eb="123">
      <t>フウリョク</t>
    </rPh>
    <rPh sb="123" eb="125">
      <t>ハツデン</t>
    </rPh>
    <rPh sb="125" eb="126">
      <t>キ</t>
    </rPh>
    <rPh sb="126" eb="128">
      <t>セツビ</t>
    </rPh>
    <rPh sb="129" eb="130">
      <t>ト</t>
    </rPh>
    <rPh sb="137" eb="139">
      <t>バアイ</t>
    </rPh>
    <rPh sb="140" eb="142">
      <t>サッキュウ</t>
    </rPh>
    <rPh sb="143" eb="145">
      <t>タイオウ</t>
    </rPh>
    <rPh sb="146" eb="147">
      <t>コマ</t>
    </rPh>
    <rPh sb="156" eb="157">
      <t>ハヤ</t>
    </rPh>
    <rPh sb="159" eb="161">
      <t>ブヒン</t>
    </rPh>
    <rPh sb="161" eb="163">
      <t>コウカン</t>
    </rPh>
    <rPh sb="170" eb="172">
      <t>コショウ</t>
    </rPh>
    <rPh sb="176" eb="177">
      <t>サ</t>
    </rPh>
    <rPh sb="182" eb="183">
      <t>ツト</t>
    </rPh>
    <rPh sb="191" eb="193">
      <t>ケイネン</t>
    </rPh>
    <rPh sb="193" eb="195">
      <t>レッカ</t>
    </rPh>
    <rPh sb="196" eb="198">
      <t>タイオウ</t>
    </rPh>
    <rPh sb="200" eb="202">
      <t>ケイエイ</t>
    </rPh>
    <rPh sb="207" eb="209">
      <t>サイシン</t>
    </rPh>
    <rPh sb="210" eb="212">
      <t>チュウイ</t>
    </rPh>
    <rPh sb="213" eb="214">
      <t>ハラ</t>
    </rPh>
    <rPh sb="216" eb="218">
      <t>ウンエイ</t>
    </rPh>
    <rPh sb="224" eb="226">
      <t>イチバン</t>
    </rPh>
    <rPh sb="227" eb="229">
      <t>ケイエイ</t>
    </rPh>
    <rPh sb="234" eb="235">
      <t>フユ</t>
    </rPh>
    <rPh sb="328" eb="330">
      <t>キゲン</t>
    </rPh>
    <rPh sb="331" eb="333">
      <t>シュウリョウ</t>
    </rPh>
    <rPh sb="348" eb="350">
      <t>バイデン</t>
    </rPh>
    <rPh sb="351" eb="353">
      <t>ケイゾク</t>
    </rPh>
    <phoneticPr fontId="3"/>
  </si>
  <si>
    <t>　収益的収支比率、営業収支比率が100%を超えているので概ね順調な経営といえる。供給原価やEBITDAも平成28年度に限って言えば悪くない数字だが、風況に大きく左右される事業でもあるので、今後も安定した運転管理・保守管理努めていく。
　今後の経営でのプラスの要素は、平成25年度から固定価格買取制度により売電価格が大きくなったこと、起債の償還が平成28年度で終了したことである。
　逆に、経年劣化や落雷被害による修繕費も年々増加傾向であるが、保険対応で一部カバーもしており、現在のところ経営に大きな被害を及ぼしていない。
　</t>
    <rPh sb="1" eb="4">
      <t>シュウエキテキ</t>
    </rPh>
    <rPh sb="4" eb="6">
      <t>シュウシ</t>
    </rPh>
    <rPh sb="6" eb="8">
      <t>ヒリツ</t>
    </rPh>
    <rPh sb="9" eb="11">
      <t>エイギョウ</t>
    </rPh>
    <rPh sb="11" eb="13">
      <t>シュウシ</t>
    </rPh>
    <rPh sb="13" eb="15">
      <t>ヒリツ</t>
    </rPh>
    <rPh sb="21" eb="22">
      <t>コ</t>
    </rPh>
    <rPh sb="28" eb="29">
      <t>オオム</t>
    </rPh>
    <rPh sb="30" eb="32">
      <t>ジュンチョウ</t>
    </rPh>
    <rPh sb="33" eb="35">
      <t>ケイエイ</t>
    </rPh>
    <rPh sb="40" eb="42">
      <t>キョウキュウ</t>
    </rPh>
    <rPh sb="42" eb="44">
      <t>ゲンカ</t>
    </rPh>
    <rPh sb="52" eb="54">
      <t>ヘイセイ</t>
    </rPh>
    <rPh sb="56" eb="58">
      <t>ネンド</t>
    </rPh>
    <rPh sb="59" eb="60">
      <t>カギ</t>
    </rPh>
    <rPh sb="62" eb="63">
      <t>イ</t>
    </rPh>
    <rPh sb="65" eb="66">
      <t>ワル</t>
    </rPh>
    <rPh sb="69" eb="71">
      <t>スウジ</t>
    </rPh>
    <rPh sb="74" eb="75">
      <t>フウ</t>
    </rPh>
    <rPh sb="75" eb="76">
      <t>キョウ</t>
    </rPh>
    <rPh sb="77" eb="78">
      <t>オオ</t>
    </rPh>
    <rPh sb="80" eb="82">
      <t>サユウ</t>
    </rPh>
    <rPh sb="85" eb="87">
      <t>ジギョウ</t>
    </rPh>
    <rPh sb="94" eb="96">
      <t>コンゴ</t>
    </rPh>
    <rPh sb="97" eb="99">
      <t>アンテイ</t>
    </rPh>
    <rPh sb="110" eb="111">
      <t>ツト</t>
    </rPh>
    <rPh sb="118" eb="120">
      <t>コンゴ</t>
    </rPh>
    <rPh sb="121" eb="123">
      <t>ケイエイ</t>
    </rPh>
    <rPh sb="129" eb="131">
      <t>ヨウソ</t>
    </rPh>
    <rPh sb="133" eb="135">
      <t>ヘイセイ</t>
    </rPh>
    <rPh sb="137" eb="139">
      <t>ネンド</t>
    </rPh>
    <rPh sb="141" eb="143">
      <t>コテイ</t>
    </rPh>
    <rPh sb="143" eb="145">
      <t>カカク</t>
    </rPh>
    <rPh sb="145" eb="147">
      <t>カイトリ</t>
    </rPh>
    <rPh sb="147" eb="149">
      <t>セイド</t>
    </rPh>
    <rPh sb="152" eb="154">
      <t>バイデン</t>
    </rPh>
    <rPh sb="154" eb="156">
      <t>カカク</t>
    </rPh>
    <rPh sb="157" eb="158">
      <t>オオ</t>
    </rPh>
    <rPh sb="166" eb="168">
      <t>キサイ</t>
    </rPh>
    <rPh sb="169" eb="171">
      <t>ショウカン</t>
    </rPh>
    <rPh sb="172" eb="174">
      <t>ヘイセイ</t>
    </rPh>
    <rPh sb="176" eb="178">
      <t>ネンド</t>
    </rPh>
    <rPh sb="179" eb="181">
      <t>シュウリョウ</t>
    </rPh>
    <rPh sb="191" eb="192">
      <t>ギャク</t>
    </rPh>
    <rPh sb="194" eb="196">
      <t>ケイネン</t>
    </rPh>
    <rPh sb="196" eb="198">
      <t>レッカ</t>
    </rPh>
    <rPh sb="199" eb="201">
      <t>ラクライ</t>
    </rPh>
    <rPh sb="201" eb="203">
      <t>ヒガイ</t>
    </rPh>
    <rPh sb="206" eb="208">
      <t>シュウゼン</t>
    </rPh>
    <rPh sb="208" eb="209">
      <t>ヒ</t>
    </rPh>
    <rPh sb="210" eb="212">
      <t>ネンネン</t>
    </rPh>
    <rPh sb="212" eb="214">
      <t>ゾウカ</t>
    </rPh>
    <rPh sb="214" eb="216">
      <t>ケイコウ</t>
    </rPh>
    <rPh sb="221" eb="223">
      <t>ホケン</t>
    </rPh>
    <rPh sb="223" eb="225">
      <t>タイオウ</t>
    </rPh>
    <rPh sb="226" eb="228">
      <t>イチブ</t>
    </rPh>
    <rPh sb="237" eb="239">
      <t>ゲンザイ</t>
    </rPh>
    <rPh sb="243" eb="245">
      <t>ケイエイ</t>
    </rPh>
    <rPh sb="246" eb="247">
      <t>オオ</t>
    </rPh>
    <rPh sb="249" eb="251">
      <t>ヒガイ</t>
    </rPh>
    <rPh sb="252" eb="253">
      <t>オヨ</t>
    </rPh>
    <phoneticPr fontId="3"/>
  </si>
  <si>
    <t>非設置</t>
    <rPh sb="0" eb="1">
      <t>ヒ</t>
    </rPh>
    <rPh sb="1" eb="3">
      <t>セッチ</t>
    </rPh>
    <phoneticPr fontId="3"/>
  </si>
  <si>
    <r>
      <t>　起債の償還が平成28年度で終了したことは経営にとって喜ばしいことだが、経年劣化による修繕も増えてきている。い</t>
    </r>
    <r>
      <rPr>
        <sz val="14"/>
        <rFont val="ＭＳ ゴシック"/>
        <family val="3"/>
        <charset val="128"/>
      </rPr>
      <t>かに設備利用率を向上させるかが今後の課題となっていく。
　なお、当該事業は、1基の風車の売電収入がほぼ全ての収入であり、いかに運転管理・保守管理費用を抑えるかだけの単純な経営であるが、経営戦略策定については、策定をしつつ今後の経営の参考とし対応していくことを検討したい。</t>
    </r>
    <rPh sb="1" eb="3">
      <t>キサイ</t>
    </rPh>
    <rPh sb="4" eb="6">
      <t>ショウカン</t>
    </rPh>
    <rPh sb="7" eb="9">
      <t>ヘイセイ</t>
    </rPh>
    <rPh sb="11" eb="13">
      <t>ネンド</t>
    </rPh>
    <rPh sb="14" eb="16">
      <t>シュウリョウ</t>
    </rPh>
    <rPh sb="21" eb="23">
      <t>ケイエイ</t>
    </rPh>
    <rPh sb="27" eb="28">
      <t>ヨロコ</t>
    </rPh>
    <rPh sb="36" eb="38">
      <t>ケイネン</t>
    </rPh>
    <rPh sb="38" eb="40">
      <t>レッカ</t>
    </rPh>
    <rPh sb="43" eb="45">
      <t>シュウゼン</t>
    </rPh>
    <rPh sb="46" eb="47">
      <t>フ</t>
    </rPh>
    <rPh sb="57" eb="59">
      <t>セツビ</t>
    </rPh>
    <rPh sb="59" eb="62">
      <t>リヨウリツ</t>
    </rPh>
    <rPh sb="63" eb="65">
      <t>コウジョウ</t>
    </rPh>
    <rPh sb="70" eb="72">
      <t>コンゴ</t>
    </rPh>
    <rPh sb="73" eb="75">
      <t>カダイ</t>
    </rPh>
    <rPh sb="87" eb="89">
      <t>トウガイ</t>
    </rPh>
    <rPh sb="89" eb="91">
      <t>ジギョウ</t>
    </rPh>
    <rPh sb="94" eb="95">
      <t>キ</t>
    </rPh>
    <rPh sb="96" eb="98">
      <t>フウシャ</t>
    </rPh>
    <rPh sb="99" eb="101">
      <t>バイデン</t>
    </rPh>
    <rPh sb="101" eb="103">
      <t>シュウニュウ</t>
    </rPh>
    <rPh sb="106" eb="107">
      <t>スベ</t>
    </rPh>
    <rPh sb="109" eb="111">
      <t>シュウニュウ</t>
    </rPh>
    <rPh sb="118" eb="120">
      <t>ウンテン</t>
    </rPh>
    <rPh sb="120" eb="122">
      <t>カンリ</t>
    </rPh>
    <rPh sb="123" eb="125">
      <t>ホシュ</t>
    </rPh>
    <rPh sb="125" eb="127">
      <t>カンリ</t>
    </rPh>
    <rPh sb="127" eb="129">
      <t>ヒヨウ</t>
    </rPh>
    <rPh sb="130" eb="131">
      <t>オサ</t>
    </rPh>
    <rPh sb="137" eb="139">
      <t>タンジュン</t>
    </rPh>
    <rPh sb="140" eb="142">
      <t>ケイエイ</t>
    </rPh>
    <rPh sb="165" eb="167">
      <t>コンゴ</t>
    </rPh>
    <rPh sb="168" eb="170">
      <t>ケイエイ</t>
    </rPh>
    <rPh sb="171" eb="173">
      <t>サンコウ</t>
    </rPh>
    <rPh sb="175" eb="177">
      <t>タイオウ</t>
    </rPh>
    <rPh sb="184" eb="186">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</si>
</sst>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143.19999999999999</c:v>
                </c:pt>
                <c:pt idx="1">
                  <c:v>156.19999999999999</c:v>
                </c:pt>
                <c:pt idx="2">
                  <c:v>131.69999999999999</c:v>
                </c:pt>
                <c:pt idx="3">
                  <c:v>107.5</c:v>
                </c:pt>
                <c:pt idx="4">
                  <c:v>172.9</c:v>
                </c:pt>
              </c:numCache>
            </c:numRef>
          </c:val>
        </c:ser>
        <c:dLbls>
          <c:showLegendKey val="0"/>
          <c:showVal val="0"/>
          <c:showCatName val="0"/>
          <c:showSerName val="0"/>
          <c:showPercent val="0"/>
          <c:showBubbleSize val="0"/>
        </c:dLbls>
        <c:gapWidth val="180"/>
        <c:overlap val="-90"/>
        <c:axId val="37597184"/>
        <c:axId val="3759872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7597184"/>
        <c:axId val="37598720"/>
      </c:lineChart>
      <c:catAx>
        <c:axId val="37597184"/>
        <c:scaling>
          <c:orientation val="minMax"/>
        </c:scaling>
        <c:delete val="0"/>
        <c:axPos val="b"/>
        <c:numFmt formatCode="ge" sourceLinked="1"/>
        <c:majorTickMark val="none"/>
        <c:minorTickMark val="none"/>
        <c:tickLblPos val="none"/>
        <c:crossAx val="37598720"/>
        <c:crosses val="autoZero"/>
        <c:auto val="0"/>
        <c:lblAlgn val="ctr"/>
        <c:lblOffset val="100"/>
        <c:noMultiLvlLbl val="1"/>
      </c:catAx>
      <c:valAx>
        <c:axId val="3759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597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48.1</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08068864"/>
        <c:axId val="10807078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08068864"/>
        <c:axId val="108070784"/>
      </c:lineChart>
      <c:catAx>
        <c:axId val="108068864"/>
        <c:scaling>
          <c:orientation val="minMax"/>
        </c:scaling>
        <c:delete val="0"/>
        <c:axPos val="b"/>
        <c:numFmt formatCode="ge" sourceLinked="1"/>
        <c:majorTickMark val="none"/>
        <c:minorTickMark val="none"/>
        <c:tickLblPos val="none"/>
        <c:crossAx val="108070784"/>
        <c:crosses val="autoZero"/>
        <c:auto val="0"/>
        <c:lblAlgn val="ctr"/>
        <c:lblOffset val="100"/>
        <c:noMultiLvlLbl val="1"/>
      </c:catAx>
      <c:valAx>
        <c:axId val="108070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068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108032"/>
        <c:axId val="10811020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108032"/>
        <c:axId val="108110208"/>
      </c:lineChart>
      <c:catAx>
        <c:axId val="108108032"/>
        <c:scaling>
          <c:orientation val="minMax"/>
        </c:scaling>
        <c:delete val="0"/>
        <c:axPos val="b"/>
        <c:numFmt formatCode="ge" sourceLinked="1"/>
        <c:majorTickMark val="none"/>
        <c:minorTickMark val="none"/>
        <c:tickLblPos val="none"/>
        <c:crossAx val="108110208"/>
        <c:crosses val="autoZero"/>
        <c:auto val="0"/>
        <c:lblAlgn val="ctr"/>
        <c:lblOffset val="100"/>
        <c:noMultiLvlLbl val="1"/>
      </c:catAx>
      <c:valAx>
        <c:axId val="10811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10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204800"/>
        <c:axId val="10820672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04800"/>
        <c:axId val="108206720"/>
      </c:lineChart>
      <c:catAx>
        <c:axId val="108204800"/>
        <c:scaling>
          <c:orientation val="minMax"/>
        </c:scaling>
        <c:delete val="0"/>
        <c:axPos val="b"/>
        <c:numFmt formatCode="ge" sourceLinked="1"/>
        <c:majorTickMark val="none"/>
        <c:minorTickMark val="none"/>
        <c:tickLblPos val="none"/>
        <c:crossAx val="108206720"/>
        <c:crosses val="autoZero"/>
        <c:auto val="0"/>
        <c:lblAlgn val="ctr"/>
        <c:lblOffset val="100"/>
        <c:noMultiLvlLbl val="1"/>
      </c:catAx>
      <c:valAx>
        <c:axId val="10820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0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219392"/>
        <c:axId val="10823795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19392"/>
        <c:axId val="108237952"/>
      </c:lineChart>
      <c:catAx>
        <c:axId val="108219392"/>
        <c:scaling>
          <c:orientation val="minMax"/>
        </c:scaling>
        <c:delete val="0"/>
        <c:axPos val="b"/>
        <c:numFmt formatCode="ge" sourceLinked="1"/>
        <c:majorTickMark val="none"/>
        <c:minorTickMark val="none"/>
        <c:tickLblPos val="none"/>
        <c:crossAx val="108237952"/>
        <c:crosses val="autoZero"/>
        <c:auto val="0"/>
        <c:lblAlgn val="ctr"/>
        <c:lblOffset val="100"/>
        <c:noMultiLvlLbl val="1"/>
      </c:catAx>
      <c:valAx>
        <c:axId val="10823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82193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258816"/>
        <c:axId val="1082607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58816"/>
        <c:axId val="108260736"/>
      </c:lineChart>
      <c:catAx>
        <c:axId val="108258816"/>
        <c:scaling>
          <c:orientation val="minMax"/>
        </c:scaling>
        <c:delete val="0"/>
        <c:axPos val="b"/>
        <c:numFmt formatCode="ge" sourceLinked="1"/>
        <c:majorTickMark val="none"/>
        <c:minorTickMark val="none"/>
        <c:tickLblPos val="none"/>
        <c:crossAx val="108260736"/>
        <c:crosses val="autoZero"/>
        <c:auto val="0"/>
        <c:lblAlgn val="ctr"/>
        <c:lblOffset val="100"/>
        <c:noMultiLvlLbl val="1"/>
      </c:catAx>
      <c:valAx>
        <c:axId val="10826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5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310528"/>
        <c:axId val="10831244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10528"/>
        <c:axId val="108312448"/>
      </c:lineChart>
      <c:catAx>
        <c:axId val="108310528"/>
        <c:scaling>
          <c:orientation val="minMax"/>
        </c:scaling>
        <c:delete val="0"/>
        <c:axPos val="b"/>
        <c:numFmt formatCode="ge" sourceLinked="1"/>
        <c:majorTickMark val="none"/>
        <c:minorTickMark val="none"/>
        <c:tickLblPos val="none"/>
        <c:crossAx val="108312448"/>
        <c:crosses val="autoZero"/>
        <c:auto val="0"/>
        <c:lblAlgn val="ctr"/>
        <c:lblOffset val="100"/>
        <c:noMultiLvlLbl val="1"/>
      </c:catAx>
      <c:valAx>
        <c:axId val="10831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10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329216"/>
        <c:axId val="10834777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29216"/>
        <c:axId val="108347776"/>
      </c:lineChart>
      <c:catAx>
        <c:axId val="108329216"/>
        <c:scaling>
          <c:orientation val="minMax"/>
        </c:scaling>
        <c:delete val="0"/>
        <c:axPos val="b"/>
        <c:numFmt formatCode="ge" sourceLinked="1"/>
        <c:majorTickMark val="none"/>
        <c:minorTickMark val="none"/>
        <c:tickLblPos val="none"/>
        <c:crossAx val="108347776"/>
        <c:crosses val="autoZero"/>
        <c:auto val="0"/>
        <c:lblAlgn val="ctr"/>
        <c:lblOffset val="100"/>
        <c:noMultiLvlLbl val="1"/>
      </c:catAx>
      <c:valAx>
        <c:axId val="10834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2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368640"/>
        <c:axId val="10837056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368640"/>
        <c:axId val="108370560"/>
      </c:lineChart>
      <c:catAx>
        <c:axId val="108368640"/>
        <c:scaling>
          <c:orientation val="minMax"/>
        </c:scaling>
        <c:delete val="0"/>
        <c:axPos val="b"/>
        <c:numFmt formatCode="ge" sourceLinked="1"/>
        <c:majorTickMark val="none"/>
        <c:minorTickMark val="none"/>
        <c:tickLblPos val="none"/>
        <c:crossAx val="108370560"/>
        <c:crosses val="autoZero"/>
        <c:auto val="0"/>
        <c:lblAlgn val="ctr"/>
        <c:lblOffset val="100"/>
        <c:noMultiLvlLbl val="1"/>
      </c:catAx>
      <c:valAx>
        <c:axId val="10837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68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404096"/>
        <c:axId val="10841446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04096"/>
        <c:axId val="108414464"/>
      </c:lineChart>
      <c:catAx>
        <c:axId val="108404096"/>
        <c:scaling>
          <c:orientation val="minMax"/>
        </c:scaling>
        <c:delete val="0"/>
        <c:axPos val="b"/>
        <c:numFmt formatCode="ge" sourceLinked="1"/>
        <c:majorTickMark val="none"/>
        <c:minorTickMark val="none"/>
        <c:tickLblPos val="none"/>
        <c:crossAx val="108414464"/>
        <c:crosses val="autoZero"/>
        <c:auto val="0"/>
        <c:lblAlgn val="ctr"/>
        <c:lblOffset val="100"/>
        <c:noMultiLvlLbl val="1"/>
      </c:catAx>
      <c:valAx>
        <c:axId val="10841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0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439808"/>
        <c:axId val="10845427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39808"/>
        <c:axId val="108454272"/>
      </c:lineChart>
      <c:catAx>
        <c:axId val="108439808"/>
        <c:scaling>
          <c:orientation val="minMax"/>
        </c:scaling>
        <c:delete val="0"/>
        <c:axPos val="b"/>
        <c:numFmt formatCode="ge" sourceLinked="1"/>
        <c:majorTickMark val="none"/>
        <c:minorTickMark val="none"/>
        <c:tickLblPos val="none"/>
        <c:crossAx val="108454272"/>
        <c:crosses val="autoZero"/>
        <c:auto val="0"/>
        <c:lblAlgn val="ctr"/>
        <c:lblOffset val="100"/>
        <c:noMultiLvlLbl val="1"/>
      </c:catAx>
      <c:valAx>
        <c:axId val="10845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3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366.8</c:v>
                </c:pt>
                <c:pt idx="1">
                  <c:v>365.2</c:v>
                </c:pt>
                <c:pt idx="2">
                  <c:v>252.8</c:v>
                </c:pt>
                <c:pt idx="3">
                  <c:v>186.3</c:v>
                </c:pt>
                <c:pt idx="4">
                  <c:v>262.5</c:v>
                </c:pt>
              </c:numCache>
            </c:numRef>
          </c:val>
        </c:ser>
        <c:dLbls>
          <c:showLegendKey val="0"/>
          <c:showVal val="0"/>
          <c:showCatName val="0"/>
          <c:showSerName val="0"/>
          <c:showPercent val="0"/>
          <c:showBubbleSize val="0"/>
        </c:dLbls>
        <c:gapWidth val="180"/>
        <c:overlap val="-90"/>
        <c:axId val="106565632"/>
        <c:axId val="10656716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06565632"/>
        <c:axId val="106567168"/>
      </c:lineChart>
      <c:catAx>
        <c:axId val="106565632"/>
        <c:scaling>
          <c:orientation val="minMax"/>
        </c:scaling>
        <c:delete val="0"/>
        <c:axPos val="b"/>
        <c:numFmt formatCode="ge" sourceLinked="1"/>
        <c:majorTickMark val="none"/>
        <c:minorTickMark val="none"/>
        <c:tickLblPos val="none"/>
        <c:crossAx val="106567168"/>
        <c:crosses val="autoZero"/>
        <c:auto val="0"/>
        <c:lblAlgn val="ctr"/>
        <c:lblOffset val="100"/>
        <c:noMultiLvlLbl val="1"/>
      </c:catAx>
      <c:valAx>
        <c:axId val="10656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56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483328"/>
        <c:axId val="10848524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83328"/>
        <c:axId val="108485248"/>
      </c:lineChart>
      <c:catAx>
        <c:axId val="108483328"/>
        <c:scaling>
          <c:orientation val="minMax"/>
        </c:scaling>
        <c:delete val="0"/>
        <c:axPos val="b"/>
        <c:numFmt formatCode="ge" sourceLinked="1"/>
        <c:majorTickMark val="none"/>
        <c:minorTickMark val="none"/>
        <c:tickLblPos val="none"/>
        <c:crossAx val="108485248"/>
        <c:crosses val="autoZero"/>
        <c:auto val="0"/>
        <c:lblAlgn val="ctr"/>
        <c:lblOffset val="100"/>
        <c:noMultiLvlLbl val="1"/>
      </c:catAx>
      <c:valAx>
        <c:axId val="10848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83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20.2</c:v>
                </c:pt>
                <c:pt idx="1">
                  <c:v>21.5</c:v>
                </c:pt>
                <c:pt idx="2">
                  <c:v>21</c:v>
                </c:pt>
                <c:pt idx="3">
                  <c:v>19.100000000000001</c:v>
                </c:pt>
                <c:pt idx="4">
                  <c:v>26</c:v>
                </c:pt>
              </c:numCache>
            </c:numRef>
          </c:val>
        </c:ser>
        <c:dLbls>
          <c:showLegendKey val="0"/>
          <c:showVal val="0"/>
          <c:showCatName val="0"/>
          <c:showSerName val="0"/>
          <c:showPercent val="0"/>
          <c:showBubbleSize val="0"/>
        </c:dLbls>
        <c:gapWidth val="180"/>
        <c:overlap val="-90"/>
        <c:axId val="108596608"/>
        <c:axId val="10860288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108596608"/>
        <c:axId val="108602880"/>
      </c:lineChart>
      <c:catAx>
        <c:axId val="108596608"/>
        <c:scaling>
          <c:orientation val="minMax"/>
        </c:scaling>
        <c:delete val="0"/>
        <c:axPos val="b"/>
        <c:numFmt formatCode="ge" sourceLinked="1"/>
        <c:majorTickMark val="none"/>
        <c:minorTickMark val="none"/>
        <c:tickLblPos val="none"/>
        <c:crossAx val="108602880"/>
        <c:crosses val="autoZero"/>
        <c:auto val="0"/>
        <c:lblAlgn val="ctr"/>
        <c:lblOffset val="100"/>
        <c:noMultiLvlLbl val="1"/>
      </c:catAx>
      <c:valAx>
        <c:axId val="10860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596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18.2</c:v>
                </c:pt>
                <c:pt idx="1">
                  <c:v>39.4</c:v>
                </c:pt>
                <c:pt idx="2">
                  <c:v>56.8</c:v>
                </c:pt>
                <c:pt idx="3">
                  <c:v>63.2</c:v>
                </c:pt>
                <c:pt idx="4">
                  <c:v>42.5</c:v>
                </c:pt>
              </c:numCache>
            </c:numRef>
          </c:val>
        </c:ser>
        <c:dLbls>
          <c:showLegendKey val="0"/>
          <c:showVal val="0"/>
          <c:showCatName val="0"/>
          <c:showSerName val="0"/>
          <c:showPercent val="0"/>
          <c:showBubbleSize val="0"/>
        </c:dLbls>
        <c:gapWidth val="180"/>
        <c:overlap val="-90"/>
        <c:axId val="108623744"/>
        <c:axId val="10863820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108623744"/>
        <c:axId val="108638208"/>
      </c:lineChart>
      <c:catAx>
        <c:axId val="108623744"/>
        <c:scaling>
          <c:orientation val="minMax"/>
        </c:scaling>
        <c:delete val="0"/>
        <c:axPos val="b"/>
        <c:numFmt formatCode="ge" sourceLinked="1"/>
        <c:majorTickMark val="none"/>
        <c:minorTickMark val="none"/>
        <c:tickLblPos val="none"/>
        <c:crossAx val="108638208"/>
        <c:crosses val="autoZero"/>
        <c:auto val="0"/>
        <c:lblAlgn val="ctr"/>
        <c:lblOffset val="100"/>
        <c:noMultiLvlLbl val="1"/>
      </c:catAx>
      <c:valAx>
        <c:axId val="10863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62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165.7</c:v>
                </c:pt>
                <c:pt idx="1">
                  <c:v>87</c:v>
                </c:pt>
                <c:pt idx="2">
                  <c:v>58.6</c:v>
                </c:pt>
                <c:pt idx="3">
                  <c:v>32.1</c:v>
                </c:pt>
                <c:pt idx="4">
                  <c:v>0</c:v>
                </c:pt>
              </c:numCache>
            </c:numRef>
          </c:val>
        </c:ser>
        <c:dLbls>
          <c:showLegendKey val="0"/>
          <c:showVal val="0"/>
          <c:showCatName val="0"/>
          <c:showSerName val="0"/>
          <c:showPercent val="0"/>
          <c:showBubbleSize val="0"/>
        </c:dLbls>
        <c:gapWidth val="180"/>
        <c:overlap val="-90"/>
        <c:axId val="108736512"/>
        <c:axId val="10873843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108736512"/>
        <c:axId val="108738432"/>
      </c:lineChart>
      <c:catAx>
        <c:axId val="108736512"/>
        <c:scaling>
          <c:orientation val="minMax"/>
        </c:scaling>
        <c:delete val="0"/>
        <c:axPos val="b"/>
        <c:numFmt formatCode="ge" sourceLinked="1"/>
        <c:majorTickMark val="none"/>
        <c:minorTickMark val="none"/>
        <c:tickLblPos val="none"/>
        <c:crossAx val="108738432"/>
        <c:crosses val="autoZero"/>
        <c:auto val="0"/>
        <c:lblAlgn val="ctr"/>
        <c:lblOffset val="100"/>
        <c:noMultiLvlLbl val="1"/>
      </c:catAx>
      <c:valAx>
        <c:axId val="10873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3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755200"/>
        <c:axId val="1087614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55200"/>
        <c:axId val="108761472"/>
      </c:lineChart>
      <c:catAx>
        <c:axId val="108755200"/>
        <c:scaling>
          <c:orientation val="minMax"/>
        </c:scaling>
        <c:delete val="0"/>
        <c:axPos val="b"/>
        <c:numFmt formatCode="ge" sourceLinked="1"/>
        <c:majorTickMark val="none"/>
        <c:minorTickMark val="none"/>
        <c:tickLblPos val="none"/>
        <c:crossAx val="108761472"/>
        <c:crosses val="autoZero"/>
        <c:auto val="0"/>
        <c:lblAlgn val="ctr"/>
        <c:lblOffset val="100"/>
        <c:noMultiLvlLbl val="1"/>
      </c:catAx>
      <c:valAx>
        <c:axId val="10876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552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48.1</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08794624"/>
        <c:axId val="10879654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108794624"/>
        <c:axId val="108796544"/>
      </c:lineChart>
      <c:catAx>
        <c:axId val="108794624"/>
        <c:scaling>
          <c:orientation val="minMax"/>
        </c:scaling>
        <c:delete val="0"/>
        <c:axPos val="b"/>
        <c:numFmt formatCode="ge" sourceLinked="1"/>
        <c:majorTickMark val="none"/>
        <c:minorTickMark val="none"/>
        <c:tickLblPos val="none"/>
        <c:crossAx val="108796544"/>
        <c:crosses val="autoZero"/>
        <c:auto val="0"/>
        <c:lblAlgn val="ctr"/>
        <c:lblOffset val="100"/>
        <c:noMultiLvlLbl val="1"/>
      </c:catAx>
      <c:valAx>
        <c:axId val="10879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9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829696"/>
        <c:axId val="10883596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29696"/>
        <c:axId val="108835968"/>
      </c:lineChart>
      <c:catAx>
        <c:axId val="108829696"/>
        <c:scaling>
          <c:orientation val="minMax"/>
        </c:scaling>
        <c:delete val="0"/>
        <c:axPos val="b"/>
        <c:numFmt formatCode="ge" sourceLinked="1"/>
        <c:majorTickMark val="none"/>
        <c:minorTickMark val="none"/>
        <c:tickLblPos val="none"/>
        <c:crossAx val="108835968"/>
        <c:crosses val="autoZero"/>
        <c:auto val="0"/>
        <c:lblAlgn val="ctr"/>
        <c:lblOffset val="100"/>
        <c:noMultiLvlLbl val="1"/>
      </c:catAx>
      <c:valAx>
        <c:axId val="10883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829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938752"/>
        <c:axId val="10894067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38752"/>
        <c:axId val="108940672"/>
      </c:lineChart>
      <c:catAx>
        <c:axId val="108938752"/>
        <c:scaling>
          <c:orientation val="minMax"/>
        </c:scaling>
        <c:delete val="0"/>
        <c:axPos val="b"/>
        <c:numFmt formatCode="ge" sourceLinked="1"/>
        <c:majorTickMark val="none"/>
        <c:minorTickMark val="none"/>
        <c:tickLblPos val="none"/>
        <c:crossAx val="108940672"/>
        <c:crosses val="autoZero"/>
        <c:auto val="0"/>
        <c:lblAlgn val="ctr"/>
        <c:lblOffset val="100"/>
        <c:noMultiLvlLbl val="1"/>
      </c:catAx>
      <c:valAx>
        <c:axId val="108940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938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961152"/>
        <c:axId val="10931558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61152"/>
        <c:axId val="109315584"/>
      </c:lineChart>
      <c:catAx>
        <c:axId val="108961152"/>
        <c:scaling>
          <c:orientation val="minMax"/>
        </c:scaling>
        <c:delete val="0"/>
        <c:axPos val="b"/>
        <c:numFmt formatCode="ge" sourceLinked="1"/>
        <c:majorTickMark val="none"/>
        <c:minorTickMark val="none"/>
        <c:tickLblPos val="none"/>
        <c:crossAx val="109315584"/>
        <c:crosses val="autoZero"/>
        <c:auto val="0"/>
        <c:lblAlgn val="ctr"/>
        <c:lblOffset val="100"/>
        <c:noMultiLvlLbl val="1"/>
      </c:catAx>
      <c:valAx>
        <c:axId val="10931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96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340544"/>
        <c:axId val="1093468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40544"/>
        <c:axId val="109346816"/>
      </c:lineChart>
      <c:catAx>
        <c:axId val="109340544"/>
        <c:scaling>
          <c:orientation val="minMax"/>
        </c:scaling>
        <c:delete val="0"/>
        <c:axPos val="b"/>
        <c:numFmt formatCode="ge" sourceLinked="1"/>
        <c:majorTickMark val="none"/>
        <c:minorTickMark val="none"/>
        <c:tickLblPos val="none"/>
        <c:crossAx val="109346816"/>
        <c:crosses val="autoZero"/>
        <c:auto val="0"/>
        <c:lblAlgn val="ctr"/>
        <c:lblOffset val="100"/>
        <c:noMultiLvlLbl val="1"/>
      </c:catAx>
      <c:valAx>
        <c:axId val="10934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340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6606592"/>
        <c:axId val="1066081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6606592"/>
        <c:axId val="106608128"/>
      </c:lineChart>
      <c:catAx>
        <c:axId val="106606592"/>
        <c:scaling>
          <c:orientation val="minMax"/>
        </c:scaling>
        <c:delete val="0"/>
        <c:axPos val="b"/>
        <c:numFmt formatCode="ge" sourceLinked="1"/>
        <c:majorTickMark val="none"/>
        <c:minorTickMark val="none"/>
        <c:tickLblPos val="none"/>
        <c:crossAx val="106608128"/>
        <c:crosses val="autoZero"/>
        <c:auto val="0"/>
        <c:lblAlgn val="ctr"/>
        <c:lblOffset val="100"/>
        <c:noMultiLvlLbl val="1"/>
      </c:catAx>
      <c:valAx>
        <c:axId val="10660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60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9392256"/>
        <c:axId val="10939417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92256"/>
        <c:axId val="109394176"/>
      </c:lineChart>
      <c:catAx>
        <c:axId val="109392256"/>
        <c:scaling>
          <c:orientation val="minMax"/>
        </c:scaling>
        <c:delete val="0"/>
        <c:axPos val="b"/>
        <c:numFmt formatCode="ge" sourceLinked="1"/>
        <c:majorTickMark val="none"/>
        <c:minorTickMark val="none"/>
        <c:tickLblPos val="none"/>
        <c:crossAx val="109394176"/>
        <c:crosses val="autoZero"/>
        <c:auto val="0"/>
        <c:lblAlgn val="ctr"/>
        <c:lblOffset val="100"/>
        <c:noMultiLvlLbl val="1"/>
      </c:catAx>
      <c:valAx>
        <c:axId val="10939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939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10501.9</c:v>
                </c:pt>
                <c:pt idx="1">
                  <c:v>13055.9</c:v>
                </c:pt>
                <c:pt idx="2">
                  <c:v>15981.9</c:v>
                </c:pt>
                <c:pt idx="3">
                  <c:v>19748.7</c:v>
                </c:pt>
                <c:pt idx="4">
                  <c:v>14281.1</c:v>
                </c:pt>
              </c:numCache>
            </c:numRef>
          </c:val>
        </c:ser>
        <c:dLbls>
          <c:showLegendKey val="0"/>
          <c:showVal val="0"/>
          <c:showCatName val="0"/>
          <c:showSerName val="0"/>
          <c:showPercent val="0"/>
          <c:showBubbleSize val="0"/>
        </c:dLbls>
        <c:gapWidth val="180"/>
        <c:overlap val="-90"/>
        <c:axId val="106647552"/>
        <c:axId val="10664947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06647552"/>
        <c:axId val="106649472"/>
      </c:lineChart>
      <c:catAx>
        <c:axId val="106647552"/>
        <c:scaling>
          <c:orientation val="minMax"/>
        </c:scaling>
        <c:delete val="0"/>
        <c:axPos val="b"/>
        <c:numFmt formatCode="ge" sourceLinked="1"/>
        <c:majorTickMark val="none"/>
        <c:minorTickMark val="none"/>
        <c:tickLblPos val="none"/>
        <c:crossAx val="106649472"/>
        <c:crosses val="autoZero"/>
        <c:auto val="0"/>
        <c:lblAlgn val="ctr"/>
        <c:lblOffset val="100"/>
        <c:noMultiLvlLbl val="1"/>
      </c:catAx>
      <c:valAx>
        <c:axId val="10664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64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28635</c:v>
                </c:pt>
                <c:pt idx="1">
                  <c:v>37113</c:v>
                </c:pt>
                <c:pt idx="2">
                  <c:v>30482</c:v>
                </c:pt>
                <c:pt idx="3">
                  <c:v>20435</c:v>
                </c:pt>
                <c:pt idx="4">
                  <c:v>51368</c:v>
                </c:pt>
              </c:numCache>
            </c:numRef>
          </c:val>
        </c:ser>
        <c:dLbls>
          <c:showLegendKey val="0"/>
          <c:showVal val="0"/>
          <c:showCatName val="0"/>
          <c:showSerName val="0"/>
          <c:showPercent val="0"/>
          <c:showBubbleSize val="0"/>
        </c:dLbls>
        <c:gapWidth val="180"/>
        <c:overlap val="-90"/>
        <c:axId val="106666240"/>
        <c:axId val="10670118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06666240"/>
        <c:axId val="106701184"/>
      </c:lineChart>
      <c:catAx>
        <c:axId val="106666240"/>
        <c:scaling>
          <c:orientation val="minMax"/>
        </c:scaling>
        <c:delete val="0"/>
        <c:axPos val="b"/>
        <c:numFmt formatCode="ge" sourceLinked="1"/>
        <c:majorTickMark val="none"/>
        <c:minorTickMark val="none"/>
        <c:tickLblPos val="none"/>
        <c:crossAx val="106701184"/>
        <c:crosses val="autoZero"/>
        <c:auto val="0"/>
        <c:lblAlgn val="ctr"/>
        <c:lblOffset val="100"/>
        <c:noMultiLvlLbl val="1"/>
      </c:catAx>
      <c:valAx>
        <c:axId val="1067011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66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20.2</c:v>
                </c:pt>
                <c:pt idx="1">
                  <c:v>21.5</c:v>
                </c:pt>
                <c:pt idx="2">
                  <c:v>21</c:v>
                </c:pt>
                <c:pt idx="3">
                  <c:v>19.100000000000001</c:v>
                </c:pt>
                <c:pt idx="4">
                  <c:v>26</c:v>
                </c:pt>
              </c:numCache>
            </c:numRef>
          </c:val>
        </c:ser>
        <c:dLbls>
          <c:showLegendKey val="0"/>
          <c:showVal val="0"/>
          <c:showCatName val="0"/>
          <c:showSerName val="0"/>
          <c:showPercent val="0"/>
          <c:showBubbleSize val="0"/>
        </c:dLbls>
        <c:gapWidth val="180"/>
        <c:overlap val="-90"/>
        <c:axId val="106723968"/>
        <c:axId val="10673433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06723968"/>
        <c:axId val="106734336"/>
      </c:lineChart>
      <c:catAx>
        <c:axId val="106723968"/>
        <c:scaling>
          <c:orientation val="minMax"/>
        </c:scaling>
        <c:delete val="0"/>
        <c:axPos val="b"/>
        <c:numFmt formatCode="ge" sourceLinked="1"/>
        <c:majorTickMark val="none"/>
        <c:minorTickMark val="none"/>
        <c:tickLblPos val="none"/>
        <c:crossAx val="106734336"/>
        <c:crosses val="autoZero"/>
        <c:auto val="0"/>
        <c:lblAlgn val="ctr"/>
        <c:lblOffset val="100"/>
        <c:noMultiLvlLbl val="1"/>
      </c:catAx>
      <c:valAx>
        <c:axId val="106734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72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18.2</c:v>
                </c:pt>
                <c:pt idx="1">
                  <c:v>39.4</c:v>
                </c:pt>
                <c:pt idx="2">
                  <c:v>56.8</c:v>
                </c:pt>
                <c:pt idx="3">
                  <c:v>63.2</c:v>
                </c:pt>
                <c:pt idx="4">
                  <c:v>42.5</c:v>
                </c:pt>
              </c:numCache>
            </c:numRef>
          </c:val>
        </c:ser>
        <c:dLbls>
          <c:showLegendKey val="0"/>
          <c:showVal val="0"/>
          <c:showCatName val="0"/>
          <c:showSerName val="0"/>
          <c:showPercent val="0"/>
          <c:showBubbleSize val="0"/>
        </c:dLbls>
        <c:gapWidth val="180"/>
        <c:overlap val="-90"/>
        <c:axId val="106902656"/>
        <c:axId val="10690457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06902656"/>
        <c:axId val="106904576"/>
      </c:lineChart>
      <c:catAx>
        <c:axId val="106902656"/>
        <c:scaling>
          <c:orientation val="minMax"/>
        </c:scaling>
        <c:delete val="0"/>
        <c:axPos val="b"/>
        <c:numFmt formatCode="ge" sourceLinked="1"/>
        <c:majorTickMark val="none"/>
        <c:minorTickMark val="none"/>
        <c:tickLblPos val="none"/>
        <c:crossAx val="106904576"/>
        <c:crosses val="autoZero"/>
        <c:auto val="0"/>
        <c:lblAlgn val="ctr"/>
        <c:lblOffset val="100"/>
        <c:noMultiLvlLbl val="1"/>
      </c:catAx>
      <c:valAx>
        <c:axId val="10690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90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165.7</c:v>
                </c:pt>
                <c:pt idx="1">
                  <c:v>87</c:v>
                </c:pt>
                <c:pt idx="2">
                  <c:v>58.6</c:v>
                </c:pt>
                <c:pt idx="3">
                  <c:v>32.1</c:v>
                </c:pt>
                <c:pt idx="4">
                  <c:v>0</c:v>
                </c:pt>
              </c:numCache>
            </c:numRef>
          </c:val>
        </c:ser>
        <c:dLbls>
          <c:showLegendKey val="0"/>
          <c:showVal val="0"/>
          <c:showCatName val="0"/>
          <c:showSerName val="0"/>
          <c:showPercent val="0"/>
          <c:showBubbleSize val="0"/>
        </c:dLbls>
        <c:gapWidth val="180"/>
        <c:overlap val="-90"/>
        <c:axId val="106929536"/>
        <c:axId val="10694400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06929536"/>
        <c:axId val="106944000"/>
      </c:lineChart>
      <c:catAx>
        <c:axId val="106929536"/>
        <c:scaling>
          <c:orientation val="minMax"/>
        </c:scaling>
        <c:delete val="0"/>
        <c:axPos val="b"/>
        <c:numFmt formatCode="ge" sourceLinked="1"/>
        <c:majorTickMark val="none"/>
        <c:minorTickMark val="none"/>
        <c:tickLblPos val="none"/>
        <c:crossAx val="106944000"/>
        <c:crosses val="autoZero"/>
        <c:auto val="0"/>
        <c:lblAlgn val="ctr"/>
        <c:lblOffset val="100"/>
        <c:noMultiLvlLbl val="1"/>
      </c:catAx>
      <c:valAx>
        <c:axId val="106944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929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6972672"/>
        <c:axId val="1069745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72672"/>
        <c:axId val="106974592"/>
      </c:lineChart>
      <c:catAx>
        <c:axId val="106972672"/>
        <c:scaling>
          <c:orientation val="minMax"/>
        </c:scaling>
        <c:delete val="0"/>
        <c:axPos val="b"/>
        <c:numFmt formatCode="ge" sourceLinked="1"/>
        <c:majorTickMark val="none"/>
        <c:minorTickMark val="none"/>
        <c:tickLblPos val="none"/>
        <c:crossAx val="106974592"/>
        <c:crosses val="autoZero"/>
        <c:auto val="0"/>
        <c:lblAlgn val="ctr"/>
        <c:lblOffset val="100"/>
        <c:noMultiLvlLbl val="1"/>
      </c:catAx>
      <c:valAx>
        <c:axId val="10697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69726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3456" y="12192000"/>
          <a:ext cx="5660287" cy="29098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3456" y="15257319"/>
          <a:ext cx="5660287" cy="2909863"/>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3456" y="18339954"/>
          <a:ext cx="5660287" cy="2909864"/>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3456" y="21405273"/>
          <a:ext cx="5660287" cy="2909865"/>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3456" y="24435956"/>
          <a:ext cx="5660287" cy="2909863"/>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68105" y="12192000"/>
          <a:ext cx="5156476" cy="29098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68105" y="15257319"/>
          <a:ext cx="5156476" cy="2909863"/>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68105" y="18339954"/>
          <a:ext cx="5156476" cy="2909864"/>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68105" y="21405273"/>
          <a:ext cx="5156476" cy="2909865"/>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68105" y="24435956"/>
          <a:ext cx="5156476" cy="2909863"/>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17938" y="12192000"/>
          <a:ext cx="5165999" cy="29098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17938" y="15257319"/>
          <a:ext cx="5165999" cy="2909863"/>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17938" y="18339954"/>
          <a:ext cx="5165999" cy="2909864"/>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17938" y="21405273"/>
          <a:ext cx="5165999" cy="2909865"/>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17938" y="24435956"/>
          <a:ext cx="5165999" cy="2909863"/>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641792" y="12192000"/>
          <a:ext cx="5166000" cy="29098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641792" y="15257319"/>
          <a:ext cx="5166000" cy="2909863"/>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641792" y="18339954"/>
          <a:ext cx="5166000" cy="2909864"/>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641792" y="21405273"/>
          <a:ext cx="5166000" cy="2909865"/>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641792" y="24435956"/>
          <a:ext cx="5166000" cy="2909863"/>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527497" y="12192000"/>
          <a:ext cx="5166000" cy="29098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527497" y="15257319"/>
          <a:ext cx="5166000" cy="2909863"/>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527497" y="18339954"/>
          <a:ext cx="5166000" cy="2909864"/>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527497" y="21405273"/>
          <a:ext cx="5166000" cy="2909865"/>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527497" y="24435956"/>
          <a:ext cx="5166000" cy="2909863"/>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48"/>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48"/>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48"/>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48"/>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48"/>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48"/>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48"/>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48"/>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48"/>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48"/>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48"/>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48"/>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T90" zoomScale="55" zoomScaleNormal="55"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山形県　庄内町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法非適用</v>
      </c>
      <c r="C3" s="176"/>
      <c r="D3" s="176"/>
      <c r="E3" s="176"/>
      <c r="F3" s="176" t="str">
        <f>データ!J6</f>
        <v>電気事業</v>
      </c>
      <c r="G3" s="176"/>
      <c r="H3" s="176"/>
      <c r="I3" s="176"/>
      <c r="J3" s="177" t="s">
        <v>179</v>
      </c>
      <c r="K3" s="177"/>
      <c r="L3" s="177"/>
      <c r="M3" s="177"/>
      <c r="N3" s="178" t="str">
        <f>データ!L6</f>
        <v>該当数値なし</v>
      </c>
      <c r="O3" s="178"/>
      <c r="P3" s="178"/>
      <c r="Q3" s="179"/>
      <c r="R3" s="1"/>
      <c r="S3" s="180" t="s">
        <v>8</v>
      </c>
      <c r="T3" s="181"/>
      <c r="U3" s="181"/>
      <c r="V3" s="181"/>
      <c r="W3" s="181"/>
      <c r="X3" s="181"/>
      <c r="Y3" s="181"/>
      <c r="Z3" s="181"/>
      <c r="AA3" s="181"/>
      <c r="AB3" s="181"/>
      <c r="AC3" s="181"/>
      <c r="AD3" s="181"/>
      <c r="AE3" s="181"/>
      <c r="AF3" s="181"/>
      <c r="AG3" s="181"/>
      <c r="AH3" s="182"/>
      <c r="AI3" s="1"/>
      <c r="AJ3" s="1"/>
      <c r="AK3" s="113" t="s">
        <v>178</v>
      </c>
      <c r="AL3" s="114"/>
      <c r="AM3" s="114"/>
      <c r="AN3" s="114"/>
      <c r="AO3" s="114"/>
      <c r="AP3" s="114"/>
      <c r="AQ3" s="115"/>
    </row>
    <row r="4" spans="1:43" ht="23.1" customHeight="1">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t="str">
        <f>データ!M6</f>
        <v>-</v>
      </c>
      <c r="C5" s="190"/>
      <c r="D5" s="190"/>
      <c r="E5" s="190"/>
      <c r="F5" s="169" t="str">
        <f>データ!N6</f>
        <v>-</v>
      </c>
      <c r="G5" s="169"/>
      <c r="H5" s="169"/>
      <c r="I5" s="169"/>
      <c r="J5" s="169">
        <f>データ!O6</f>
        <v>1</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128</v>
      </c>
      <c r="G7" s="171"/>
      <c r="H7" s="171"/>
      <c r="I7" s="171"/>
      <c r="J7" s="172" t="s">
        <v>128</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130</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22</v>
      </c>
      <c r="C12" s="156"/>
      <c r="D12" s="156"/>
      <c r="E12" s="156"/>
      <c r="F12" s="151" t="str">
        <f>データ!W6</f>
        <v>-</v>
      </c>
      <c r="G12" s="152"/>
      <c r="H12" s="151" t="str">
        <f>データ!X6</f>
        <v>-</v>
      </c>
      <c r="I12" s="152"/>
      <c r="J12" s="151" t="str">
        <f>データ!Y6</f>
        <v>-</v>
      </c>
      <c r="K12" s="152"/>
      <c r="L12" s="151" t="str">
        <f>データ!Z6</f>
        <v>-</v>
      </c>
      <c r="M12" s="152"/>
      <c r="N12" s="153" t="str">
        <f>データ!AA6</f>
        <v>-</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24</v>
      </c>
      <c r="C14" s="149"/>
      <c r="D14" s="149"/>
      <c r="E14" s="150"/>
      <c r="F14" s="151">
        <f>データ!AG6</f>
        <v>2655</v>
      </c>
      <c r="G14" s="152"/>
      <c r="H14" s="151">
        <f>データ!AH6</f>
        <v>2828</v>
      </c>
      <c r="I14" s="152"/>
      <c r="J14" s="151">
        <f>データ!AI6</f>
        <v>2759</v>
      </c>
      <c r="K14" s="152"/>
      <c r="L14" s="151">
        <f>データ!AJ6</f>
        <v>2516</v>
      </c>
      <c r="M14" s="152"/>
      <c r="N14" s="153">
        <f>データ!AK6</f>
        <v>3413</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25</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26</v>
      </c>
      <c r="C16" s="135"/>
      <c r="D16" s="135"/>
      <c r="E16" s="136"/>
      <c r="F16" s="147">
        <f>データ!AQ6</f>
        <v>2655</v>
      </c>
      <c r="G16" s="147"/>
      <c r="H16" s="147">
        <f>データ!AR6</f>
        <v>2828</v>
      </c>
      <c r="I16" s="147"/>
      <c r="J16" s="147">
        <f>データ!AS6</f>
        <v>2759</v>
      </c>
      <c r="K16" s="147"/>
      <c r="L16" s="147">
        <f>データ!AT6</f>
        <v>2516</v>
      </c>
      <c r="M16" s="147"/>
      <c r="N16" s="139">
        <f>データ!AU6</f>
        <v>3413</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29</v>
      </c>
      <c r="C19" s="135"/>
      <c r="D19" s="135"/>
      <c r="E19" s="136"/>
      <c r="F19" s="137" t="str">
        <f>データ!AV6</f>
        <v>-</v>
      </c>
      <c r="G19" s="137"/>
      <c r="H19" s="137"/>
      <c r="I19" s="137">
        <f>データ!AW6</f>
        <v>69079</v>
      </c>
      <c r="J19" s="137"/>
      <c r="K19" s="137"/>
      <c r="L19" s="137">
        <f>データ!AX6</f>
        <v>69079</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177</v>
      </c>
      <c r="AL40" s="114"/>
      <c r="AM40" s="114"/>
      <c r="AN40" s="114"/>
      <c r="AO40" s="114"/>
      <c r="AP40" s="114"/>
      <c r="AQ40" s="115"/>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180</v>
      </c>
      <c r="AL99" s="125"/>
      <c r="AM99" s="125"/>
      <c r="AN99" s="125"/>
      <c r="AO99" s="125"/>
      <c r="AP99" s="125"/>
      <c r="AQ99" s="126"/>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c r="A6" s="50" t="s">
        <v>115</v>
      </c>
      <c r="B6" s="68" t="str">
        <f>B7</f>
        <v>2016</v>
      </c>
      <c r="C6" s="68" t="str">
        <f t="shared" ref="C6:AX6" si="6">C7</f>
        <v>064289</v>
      </c>
      <c r="D6" s="68" t="str">
        <f t="shared" si="6"/>
        <v>47</v>
      </c>
      <c r="E6" s="68" t="str">
        <f t="shared" si="6"/>
        <v>04</v>
      </c>
      <c r="F6" s="68" t="str">
        <f t="shared" si="6"/>
        <v>0</v>
      </c>
      <c r="G6" s="68" t="str">
        <f t="shared" si="6"/>
        <v>000</v>
      </c>
      <c r="H6" s="68" t="str">
        <f t="shared" si="6"/>
        <v>山形県　庄内町</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平成34年7月31日　庄内町営風力発電所</v>
      </c>
      <c r="S6" s="72" t="str">
        <f t="shared" si="6"/>
        <v>平成34年7月31日　庄内町営風力発電所</v>
      </c>
      <c r="T6" s="68" t="str">
        <f t="shared" si="6"/>
        <v>無</v>
      </c>
      <c r="U6" s="72" t="str">
        <f t="shared" si="6"/>
        <v>東北電力</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2655</v>
      </c>
      <c r="AH6" s="70">
        <f t="shared" si="6"/>
        <v>2828</v>
      </c>
      <c r="AI6" s="70">
        <f t="shared" si="6"/>
        <v>2759</v>
      </c>
      <c r="AJ6" s="70">
        <f t="shared" si="6"/>
        <v>2516</v>
      </c>
      <c r="AK6" s="70">
        <f t="shared" si="6"/>
        <v>3413</v>
      </c>
      <c r="AL6" s="70" t="str">
        <f t="shared" si="6"/>
        <v>-</v>
      </c>
      <c r="AM6" s="70" t="str">
        <f t="shared" si="6"/>
        <v>-</v>
      </c>
      <c r="AN6" s="70" t="str">
        <f t="shared" si="6"/>
        <v>-</v>
      </c>
      <c r="AO6" s="70" t="str">
        <f t="shared" si="6"/>
        <v>-</v>
      </c>
      <c r="AP6" s="70" t="str">
        <f t="shared" si="6"/>
        <v>-</v>
      </c>
      <c r="AQ6" s="70">
        <f t="shared" si="6"/>
        <v>2655</v>
      </c>
      <c r="AR6" s="70">
        <f t="shared" si="6"/>
        <v>2828</v>
      </c>
      <c r="AS6" s="70">
        <f t="shared" si="6"/>
        <v>2759</v>
      </c>
      <c r="AT6" s="70">
        <f t="shared" si="6"/>
        <v>2516</v>
      </c>
      <c r="AU6" s="70">
        <f t="shared" si="6"/>
        <v>3413</v>
      </c>
      <c r="AV6" s="70" t="str">
        <f t="shared" si="6"/>
        <v>-</v>
      </c>
      <c r="AW6" s="70">
        <f t="shared" si="6"/>
        <v>69079</v>
      </c>
      <c r="AX6" s="70">
        <f t="shared" si="6"/>
        <v>69079</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v>2655</v>
      </c>
      <c r="AH7" s="81">
        <v>2828</v>
      </c>
      <c r="AI7" s="81">
        <v>2759</v>
      </c>
      <c r="AJ7" s="81">
        <v>2516</v>
      </c>
      <c r="AK7" s="81">
        <v>3413</v>
      </c>
      <c r="AL7" s="81" t="s">
        <v>127</v>
      </c>
      <c r="AM7" s="81" t="s">
        <v>127</v>
      </c>
      <c r="AN7" s="81" t="s">
        <v>127</v>
      </c>
      <c r="AO7" s="81" t="s">
        <v>127</v>
      </c>
      <c r="AP7" s="81" t="s">
        <v>127</v>
      </c>
      <c r="AQ7" s="81">
        <v>2655</v>
      </c>
      <c r="AR7" s="81">
        <v>2828</v>
      </c>
      <c r="AS7" s="81">
        <v>2759</v>
      </c>
      <c r="AT7" s="81">
        <v>2516</v>
      </c>
      <c r="AU7" s="81">
        <v>3413</v>
      </c>
      <c r="AV7" s="81" t="s">
        <v>127</v>
      </c>
      <c r="AW7" s="81">
        <v>69079</v>
      </c>
      <c r="AX7" s="81">
        <v>69079</v>
      </c>
      <c r="AY7" s="84">
        <v>143.19999999999999</v>
      </c>
      <c r="AZ7" s="84">
        <v>156.19999999999999</v>
      </c>
      <c r="BA7" s="84">
        <v>131.69999999999999</v>
      </c>
      <c r="BB7" s="84">
        <v>107.5</v>
      </c>
      <c r="BC7" s="84">
        <v>172.9</v>
      </c>
      <c r="BD7" s="84">
        <v>179.6</v>
      </c>
      <c r="BE7" s="84">
        <v>164.1</v>
      </c>
      <c r="BF7" s="84">
        <v>124.4</v>
      </c>
      <c r="BG7" s="84">
        <v>118.8</v>
      </c>
      <c r="BH7" s="84">
        <v>88.8</v>
      </c>
      <c r="BI7" s="84">
        <v>100</v>
      </c>
      <c r="BJ7" s="84">
        <v>366.8</v>
      </c>
      <c r="BK7" s="84">
        <v>365.2</v>
      </c>
      <c r="BL7" s="84">
        <v>252.8</v>
      </c>
      <c r="BM7" s="84">
        <v>186.3</v>
      </c>
      <c r="BN7" s="84">
        <v>262.5</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10501.9</v>
      </c>
      <c r="CG7" s="84">
        <v>13055.9</v>
      </c>
      <c r="CH7" s="84">
        <v>15981.9</v>
      </c>
      <c r="CI7" s="84">
        <v>19748.7</v>
      </c>
      <c r="CJ7" s="84">
        <v>14281.1</v>
      </c>
      <c r="CK7" s="84">
        <v>7095.7</v>
      </c>
      <c r="CL7" s="84">
        <v>11717.4</v>
      </c>
      <c r="CM7" s="84">
        <v>17642.5</v>
      </c>
      <c r="CN7" s="84">
        <v>18815.8</v>
      </c>
      <c r="CO7" s="84">
        <v>22847.9</v>
      </c>
      <c r="CP7" s="81">
        <v>28635</v>
      </c>
      <c r="CQ7" s="81">
        <v>37113</v>
      </c>
      <c r="CR7" s="81">
        <v>30482</v>
      </c>
      <c r="CS7" s="81">
        <v>20435</v>
      </c>
      <c r="CT7" s="81">
        <v>51368</v>
      </c>
      <c r="CU7" s="81">
        <v>120361</v>
      </c>
      <c r="CV7" s="81">
        <v>108538</v>
      </c>
      <c r="CW7" s="81">
        <v>58539</v>
      </c>
      <c r="CX7" s="81">
        <v>37685</v>
      </c>
      <c r="CY7" s="81">
        <v>2390</v>
      </c>
      <c r="CZ7" s="81">
        <v>1500</v>
      </c>
      <c r="DA7" s="84">
        <v>20.2</v>
      </c>
      <c r="DB7" s="84">
        <v>21.5</v>
      </c>
      <c r="DC7" s="84">
        <v>21</v>
      </c>
      <c r="DD7" s="84">
        <v>19.100000000000001</v>
      </c>
      <c r="DE7" s="84">
        <v>26</v>
      </c>
      <c r="DF7" s="84">
        <v>42.7</v>
      </c>
      <c r="DG7" s="84">
        <v>38.5</v>
      </c>
      <c r="DH7" s="84">
        <v>37.700000000000003</v>
      </c>
      <c r="DI7" s="84">
        <v>33.9</v>
      </c>
      <c r="DJ7" s="84">
        <v>37.9</v>
      </c>
      <c r="DK7" s="84">
        <v>18.2</v>
      </c>
      <c r="DL7" s="84">
        <v>39.4</v>
      </c>
      <c r="DM7" s="84">
        <v>56.8</v>
      </c>
      <c r="DN7" s="84">
        <v>63.2</v>
      </c>
      <c r="DO7" s="84">
        <v>42.5</v>
      </c>
      <c r="DP7" s="84">
        <v>23.7</v>
      </c>
      <c r="DQ7" s="84">
        <v>21.6</v>
      </c>
      <c r="DR7" s="84">
        <v>13.7</v>
      </c>
      <c r="DS7" s="84">
        <v>16.3</v>
      </c>
      <c r="DT7" s="84">
        <v>14.2</v>
      </c>
      <c r="DU7" s="84">
        <v>165.7</v>
      </c>
      <c r="DV7" s="84">
        <v>87</v>
      </c>
      <c r="DW7" s="84">
        <v>58.6</v>
      </c>
      <c r="DX7" s="84">
        <v>32.1</v>
      </c>
      <c r="DY7" s="84">
        <v>0</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48.1</v>
      </c>
      <c r="EP7" s="84">
        <v>100</v>
      </c>
      <c r="EQ7" s="84">
        <v>100</v>
      </c>
      <c r="ER7" s="84">
        <v>100</v>
      </c>
      <c r="ES7" s="84">
        <v>100</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1500</v>
      </c>
      <c r="IX7" s="84">
        <v>20.2</v>
      </c>
      <c r="IY7" s="84">
        <v>21.5</v>
      </c>
      <c r="IZ7" s="84">
        <v>21</v>
      </c>
      <c r="JA7" s="84">
        <v>19.100000000000001</v>
      </c>
      <c r="JB7" s="84">
        <v>26</v>
      </c>
      <c r="JC7" s="84">
        <v>19.2</v>
      </c>
      <c r="JD7" s="84">
        <v>19.600000000000001</v>
      </c>
      <c r="JE7" s="84">
        <v>18.5</v>
      </c>
      <c r="JF7" s="84">
        <v>16.100000000000001</v>
      </c>
      <c r="JG7" s="84">
        <v>19.600000000000001</v>
      </c>
      <c r="JH7" s="84">
        <v>18.2</v>
      </c>
      <c r="JI7" s="84">
        <v>39.4</v>
      </c>
      <c r="JJ7" s="84">
        <v>56.8</v>
      </c>
      <c r="JK7" s="84">
        <v>63.2</v>
      </c>
      <c r="JL7" s="84">
        <v>42.5</v>
      </c>
      <c r="JM7" s="84">
        <v>44.6</v>
      </c>
      <c r="JN7" s="84">
        <v>42.6</v>
      </c>
      <c r="JO7" s="84">
        <v>43.7</v>
      </c>
      <c r="JP7" s="84">
        <v>45.4</v>
      </c>
      <c r="JQ7" s="84">
        <v>48.2</v>
      </c>
      <c r="JR7" s="84">
        <v>165.7</v>
      </c>
      <c r="JS7" s="84">
        <v>87</v>
      </c>
      <c r="JT7" s="84">
        <v>58.6</v>
      </c>
      <c r="JU7" s="84">
        <v>32.1</v>
      </c>
      <c r="JV7" s="84">
        <v>0</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48.1</v>
      </c>
      <c r="KM7" s="84">
        <v>100</v>
      </c>
      <c r="KN7" s="84">
        <v>100</v>
      </c>
      <c r="KO7" s="84">
        <v>100</v>
      </c>
      <c r="KP7" s="84">
        <v>100</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（最大出力合計1,500kW）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（最大出力合計1,500kW）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143.19999999999999</v>
      </c>
      <c r="AZ11" s="96">
        <f>AZ7</f>
        <v>156.19999999999999</v>
      </c>
      <c r="BA11" s="96">
        <f>BA7</f>
        <v>131.69999999999999</v>
      </c>
      <c r="BB11" s="96">
        <f>BB7</f>
        <v>107.5</v>
      </c>
      <c r="BC11" s="96">
        <f>BC7</f>
        <v>172.9</v>
      </c>
      <c r="BD11" s="85"/>
      <c r="BE11" s="85"/>
      <c r="BF11" s="85"/>
      <c r="BG11" s="85"/>
      <c r="BH11" s="85"/>
      <c r="BI11" s="95" t="s">
        <v>140</v>
      </c>
      <c r="BJ11" s="96">
        <f>BJ7</f>
        <v>366.8</v>
      </c>
      <c r="BK11" s="96">
        <f>BK7</f>
        <v>365.2</v>
      </c>
      <c r="BL11" s="96">
        <f>BL7</f>
        <v>252.8</v>
      </c>
      <c r="BM11" s="96">
        <f>BM7</f>
        <v>186.3</v>
      </c>
      <c r="BN11" s="96">
        <f>BN7</f>
        <v>262.5</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10501.9</v>
      </c>
      <c r="CG11" s="96">
        <f>CG7</f>
        <v>13055.9</v>
      </c>
      <c r="CH11" s="96">
        <f>CH7</f>
        <v>15981.9</v>
      </c>
      <c r="CI11" s="96">
        <f>CI7</f>
        <v>19748.7</v>
      </c>
      <c r="CJ11" s="96">
        <f>CJ7</f>
        <v>14281.1</v>
      </c>
      <c r="CK11" s="85"/>
      <c r="CL11" s="85"/>
      <c r="CM11" s="85"/>
      <c r="CN11" s="85"/>
      <c r="CO11" s="95" t="s">
        <v>140</v>
      </c>
      <c r="CP11" s="97">
        <f>CP7</f>
        <v>28635</v>
      </c>
      <c r="CQ11" s="97">
        <f>CQ7</f>
        <v>37113</v>
      </c>
      <c r="CR11" s="97">
        <f>CR7</f>
        <v>30482</v>
      </c>
      <c r="CS11" s="97">
        <f>CS7</f>
        <v>20435</v>
      </c>
      <c r="CT11" s="97">
        <f>CT7</f>
        <v>51368</v>
      </c>
      <c r="CU11" s="85"/>
      <c r="CV11" s="85"/>
      <c r="CW11" s="85"/>
      <c r="CX11" s="85"/>
      <c r="CY11" s="85"/>
      <c r="CZ11" s="95" t="s">
        <v>140</v>
      </c>
      <c r="DA11" s="96">
        <f>DA7</f>
        <v>20.2</v>
      </c>
      <c r="DB11" s="96">
        <f>DB7</f>
        <v>21.5</v>
      </c>
      <c r="DC11" s="96">
        <f>DC7</f>
        <v>21</v>
      </c>
      <c r="DD11" s="96">
        <f>DD7</f>
        <v>19.100000000000001</v>
      </c>
      <c r="DE11" s="96">
        <f>DE7</f>
        <v>26</v>
      </c>
      <c r="DF11" s="85"/>
      <c r="DG11" s="85"/>
      <c r="DH11" s="85"/>
      <c r="DI11" s="85"/>
      <c r="DJ11" s="95" t="s">
        <v>140</v>
      </c>
      <c r="DK11" s="96">
        <f>DK7</f>
        <v>18.2</v>
      </c>
      <c r="DL11" s="96">
        <f>DL7</f>
        <v>39.4</v>
      </c>
      <c r="DM11" s="96">
        <f>DM7</f>
        <v>56.8</v>
      </c>
      <c r="DN11" s="96">
        <f>DN7</f>
        <v>63.2</v>
      </c>
      <c r="DO11" s="96">
        <f>DO7</f>
        <v>42.5</v>
      </c>
      <c r="DP11" s="85"/>
      <c r="DQ11" s="85"/>
      <c r="DR11" s="85"/>
      <c r="DS11" s="85"/>
      <c r="DT11" s="95" t="s">
        <v>140</v>
      </c>
      <c r="DU11" s="96">
        <f>DU7</f>
        <v>165.7</v>
      </c>
      <c r="DV11" s="96">
        <f>DV7</f>
        <v>87</v>
      </c>
      <c r="DW11" s="96">
        <f>DW7</f>
        <v>58.6</v>
      </c>
      <c r="DX11" s="96">
        <f>DX7</f>
        <v>32.1</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141</v>
      </c>
      <c r="EO11" s="96">
        <f>EO7</f>
        <v>48.1</v>
      </c>
      <c r="EP11" s="96">
        <f>EP7</f>
        <v>100</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142</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f>IX7</f>
        <v>20.2</v>
      </c>
      <c r="IY11" s="96">
        <f>IY7</f>
        <v>21.5</v>
      </c>
      <c r="IZ11" s="96">
        <f>IZ7</f>
        <v>21</v>
      </c>
      <c r="JA11" s="96">
        <f>JA7</f>
        <v>19.100000000000001</v>
      </c>
      <c r="JB11" s="96">
        <f>JB7</f>
        <v>26</v>
      </c>
      <c r="JC11" s="85"/>
      <c r="JD11" s="85"/>
      <c r="JE11" s="85"/>
      <c r="JF11" s="85"/>
      <c r="JG11" s="95" t="s">
        <v>140</v>
      </c>
      <c r="JH11" s="96">
        <f>JH7</f>
        <v>18.2</v>
      </c>
      <c r="JI11" s="96">
        <f>JI7</f>
        <v>39.4</v>
      </c>
      <c r="JJ11" s="96">
        <f>JJ7</f>
        <v>56.8</v>
      </c>
      <c r="JK11" s="96">
        <f>JK7</f>
        <v>63.2</v>
      </c>
      <c r="JL11" s="96">
        <f>JL7</f>
        <v>42.5</v>
      </c>
      <c r="JM11" s="85"/>
      <c r="JN11" s="85"/>
      <c r="JO11" s="85"/>
      <c r="JP11" s="85"/>
      <c r="JQ11" s="95" t="s">
        <v>143</v>
      </c>
      <c r="JR11" s="96">
        <f>JR7</f>
        <v>165.7</v>
      </c>
      <c r="JS11" s="96">
        <f>JS7</f>
        <v>87</v>
      </c>
      <c r="JT11" s="96">
        <f>JT7</f>
        <v>58.6</v>
      </c>
      <c r="JU11" s="96">
        <f>JU7</f>
        <v>32.1</v>
      </c>
      <c r="JV11" s="96">
        <f>JV7</f>
        <v>0</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f>KL7</f>
        <v>48.1</v>
      </c>
      <c r="KM11" s="96">
        <f>KM7</f>
        <v>100</v>
      </c>
      <c r="KN11" s="96">
        <f>KN7</f>
        <v>100</v>
      </c>
      <c r="KO11" s="96">
        <f>KO7</f>
        <v>100</v>
      </c>
      <c r="KP11" s="96">
        <f>KP7</f>
        <v>100</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179.6</v>
      </c>
      <c r="AZ12" s="96">
        <f>BE7</f>
        <v>164.1</v>
      </c>
      <c r="BA12" s="96">
        <f>BF7</f>
        <v>124.4</v>
      </c>
      <c r="BB12" s="96">
        <f>BG7</f>
        <v>118.8</v>
      </c>
      <c r="BC12" s="96">
        <f>BH7</f>
        <v>88.8</v>
      </c>
      <c r="BD12" s="85"/>
      <c r="BE12" s="85"/>
      <c r="BF12" s="85"/>
      <c r="BG12" s="85"/>
      <c r="BH12" s="85"/>
      <c r="BI12" s="95" t="s">
        <v>144</v>
      </c>
      <c r="BJ12" s="96">
        <f>BO7</f>
        <v>296.2</v>
      </c>
      <c r="BK12" s="96">
        <f>BP7</f>
        <v>366.9</v>
      </c>
      <c r="BL12" s="96">
        <f>BQ7</f>
        <v>324.60000000000002</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f>CK7</f>
        <v>7095.7</v>
      </c>
      <c r="CG12" s="96">
        <f>CL7</f>
        <v>11717.4</v>
      </c>
      <c r="CH12" s="96">
        <f>CM7</f>
        <v>17642.5</v>
      </c>
      <c r="CI12" s="96">
        <f>CN7</f>
        <v>18815.8</v>
      </c>
      <c r="CJ12" s="96">
        <f>CO7</f>
        <v>22847.9</v>
      </c>
      <c r="CK12" s="85"/>
      <c r="CL12" s="85"/>
      <c r="CM12" s="85"/>
      <c r="CN12" s="85"/>
      <c r="CO12" s="95" t="s">
        <v>144</v>
      </c>
      <c r="CP12" s="97">
        <f>CU7</f>
        <v>120361</v>
      </c>
      <c r="CQ12" s="97">
        <f>CV7</f>
        <v>108538</v>
      </c>
      <c r="CR12" s="97">
        <f>CW7</f>
        <v>58539</v>
      </c>
      <c r="CS12" s="97">
        <f>CX7</f>
        <v>37685</v>
      </c>
      <c r="CT12" s="97">
        <f>CY7</f>
        <v>2390</v>
      </c>
      <c r="CU12" s="85"/>
      <c r="CV12" s="85"/>
      <c r="CW12" s="85"/>
      <c r="CX12" s="85"/>
      <c r="CY12" s="85"/>
      <c r="CZ12" s="95" t="s">
        <v>144</v>
      </c>
      <c r="DA12" s="96">
        <f>DF7</f>
        <v>42.7</v>
      </c>
      <c r="DB12" s="96">
        <f>DG7</f>
        <v>38.5</v>
      </c>
      <c r="DC12" s="96">
        <f>DH7</f>
        <v>37.700000000000003</v>
      </c>
      <c r="DD12" s="96">
        <f>DI7</f>
        <v>33.9</v>
      </c>
      <c r="DE12" s="96">
        <f>DJ7</f>
        <v>37.9</v>
      </c>
      <c r="DF12" s="85"/>
      <c r="DG12" s="85"/>
      <c r="DH12" s="85"/>
      <c r="DI12" s="85"/>
      <c r="DJ12" s="95" t="s">
        <v>144</v>
      </c>
      <c r="DK12" s="96">
        <f>DP7</f>
        <v>23.7</v>
      </c>
      <c r="DL12" s="96">
        <f>DQ7</f>
        <v>21.6</v>
      </c>
      <c r="DM12" s="96">
        <f>DR7</f>
        <v>13.7</v>
      </c>
      <c r="DN12" s="96">
        <f>DS7</f>
        <v>16.3</v>
      </c>
      <c r="DO12" s="96">
        <f>DT7</f>
        <v>14.2</v>
      </c>
      <c r="DP12" s="85"/>
      <c r="DQ12" s="85"/>
      <c r="DR12" s="85"/>
      <c r="DS12" s="85"/>
      <c r="DT12" s="95" t="s">
        <v>144</v>
      </c>
      <c r="DU12" s="96">
        <f>DZ7</f>
        <v>126.1</v>
      </c>
      <c r="DV12" s="96">
        <f>EA7</f>
        <v>102.3</v>
      </c>
      <c r="DW12" s="96">
        <f>EB7</f>
        <v>98.2</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f>ET7</f>
        <v>22.1</v>
      </c>
      <c r="EP12" s="96">
        <f>EU7</f>
        <v>56.1</v>
      </c>
      <c r="EQ12" s="96">
        <f>EV7</f>
        <v>70.2</v>
      </c>
      <c r="ER12" s="96">
        <f>EW7</f>
        <v>73.099999999999994</v>
      </c>
      <c r="ES12" s="96">
        <f>EX7</f>
        <v>74.8</v>
      </c>
      <c r="ET12" s="85"/>
      <c r="EU12" s="85"/>
      <c r="EV12" s="85"/>
      <c r="EW12" s="85"/>
      <c r="EX12" s="85"/>
      <c r="EY12" s="95" t="s">
        <v>144</v>
      </c>
      <c r="EZ12" s="96" t="str">
        <f>IF($EZ$8,FE7,"-")</f>
        <v>-</v>
      </c>
      <c r="FA12" s="96" t="str">
        <f>IF($EZ$8,FF7,"-")</f>
        <v>-</v>
      </c>
      <c r="FB12" s="96" t="str">
        <f>IF($EZ$8,FG7,"-")</f>
        <v>-</v>
      </c>
      <c r="FC12" s="96" t="str">
        <f>IF($EZ$8,FH7,"-")</f>
        <v>-</v>
      </c>
      <c r="FD12" s="96" t="str">
        <f>IF($EZ$8,FI7,"-")</f>
        <v>-</v>
      </c>
      <c r="FE12" s="85"/>
      <c r="FF12" s="85"/>
      <c r="FG12" s="85"/>
      <c r="FH12" s="85"/>
      <c r="FI12" s="95" t="s">
        <v>144</v>
      </c>
      <c r="FJ12" s="96" t="str">
        <f>IF($FJ$8,FO7,"-")</f>
        <v>-</v>
      </c>
      <c r="FK12" s="96" t="str">
        <f>IF($FJ$8,FP7,"-")</f>
        <v>-</v>
      </c>
      <c r="FL12" s="96" t="str">
        <f>IF($FJ$8,FQ7,"-")</f>
        <v>-</v>
      </c>
      <c r="FM12" s="96" t="str">
        <f>IF($FJ$8,FR7,"-")</f>
        <v>-</v>
      </c>
      <c r="FN12" s="96" t="str">
        <f>IF($FJ$8,FS7,"-")</f>
        <v>-</v>
      </c>
      <c r="FO12" s="85"/>
      <c r="FP12" s="85"/>
      <c r="FQ12" s="85"/>
      <c r="FR12" s="85"/>
      <c r="FS12" s="95" t="s">
        <v>144</v>
      </c>
      <c r="FT12" s="96" t="str">
        <f>IF($FT$8,FY7,"-")</f>
        <v>-</v>
      </c>
      <c r="FU12" s="96" t="str">
        <f>IF($FT$8,FZ7,"-")</f>
        <v>-</v>
      </c>
      <c r="FV12" s="96" t="str">
        <f>IF($FT$8,GA7,"-")</f>
        <v>-</v>
      </c>
      <c r="FW12" s="96" t="str">
        <f>IF($FT$8,GB7,"-")</f>
        <v>-</v>
      </c>
      <c r="FX12" s="96" t="str">
        <f>IF($FT$8,GC7,"-")</f>
        <v>-</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t="str">
        <f>IF($GN$8,GV7,"-")</f>
        <v>-</v>
      </c>
      <c r="GR12" s="96" t="str">
        <f>IF($GN$8,GW7,"-")</f>
        <v>-</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f>IF($IX$8,JC7,"-")</f>
        <v>19.2</v>
      </c>
      <c r="IY12" s="96">
        <f>IF($IX$8,JD7,"-")</f>
        <v>19.600000000000001</v>
      </c>
      <c r="IZ12" s="96">
        <f>IF($IX$8,JE7,"-")</f>
        <v>18.5</v>
      </c>
      <c r="JA12" s="96">
        <f>IF($IX$8,JF7,"-")</f>
        <v>16.100000000000001</v>
      </c>
      <c r="JB12" s="96">
        <f>IF($IX$8,JG7,"-")</f>
        <v>19.600000000000001</v>
      </c>
      <c r="JC12" s="85"/>
      <c r="JD12" s="85"/>
      <c r="JE12" s="85"/>
      <c r="JF12" s="85"/>
      <c r="JG12" s="95" t="s">
        <v>144</v>
      </c>
      <c r="JH12" s="96">
        <f>IF($JH$8,JM7,"-")</f>
        <v>44.6</v>
      </c>
      <c r="JI12" s="96">
        <f>IF($JH$8,JN7,"-")</f>
        <v>42.6</v>
      </c>
      <c r="JJ12" s="96">
        <f>IF($JH$8,JO7,"-")</f>
        <v>43.7</v>
      </c>
      <c r="JK12" s="96">
        <f>IF($JH$8,JP7,"-")</f>
        <v>45.4</v>
      </c>
      <c r="JL12" s="96">
        <f>IF($JH$8,JQ7,"-")</f>
        <v>48.2</v>
      </c>
      <c r="JM12" s="85"/>
      <c r="JN12" s="85"/>
      <c r="JO12" s="85"/>
      <c r="JP12" s="85"/>
      <c r="JQ12" s="95" t="s">
        <v>144</v>
      </c>
      <c r="JR12" s="96">
        <f>IF($JR$8,JW7,"-")</f>
        <v>282.2</v>
      </c>
      <c r="JS12" s="96">
        <f>IF($JR$8,JX7,"-")</f>
        <v>178.4</v>
      </c>
      <c r="JT12" s="96">
        <f>IF($JR$8,JY7,"-")</f>
        <v>146.19999999999999</v>
      </c>
      <c r="JU12" s="96">
        <f>IF($JR$8,JZ7,"-")</f>
        <v>137.1</v>
      </c>
      <c r="JV12" s="96">
        <f>IF($JR$8,KA7,"-")</f>
        <v>83.3</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f>IF($KL$8,KQ7,"-")</f>
        <v>52.7</v>
      </c>
      <c r="KM12" s="96">
        <f>IF($KL$8,KR7,"-")</f>
        <v>86.6</v>
      </c>
      <c r="KN12" s="96">
        <f>IF($KL$8,KS7,"-")</f>
        <v>98.4</v>
      </c>
      <c r="KO12" s="96">
        <f>IF($KL$8,KT7,"-")</f>
        <v>98.4</v>
      </c>
      <c r="KP12" s="96">
        <f>IF($KL$8,KU7,"-")</f>
        <v>99.1</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208" t="s">
        <v>147</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148</v>
      </c>
      <c r="C15" s="198"/>
      <c r="D15" s="101"/>
      <c r="E15" s="98">
        <v>1</v>
      </c>
      <c r="F15" s="198" t="s">
        <v>149</v>
      </c>
      <c r="G15" s="198"/>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152</v>
      </c>
      <c r="C16" s="198"/>
      <c r="D16" s="101"/>
      <c r="E16" s="98">
        <f>E15+1</f>
        <v>2</v>
      </c>
      <c r="F16" s="198" t="s">
        <v>15</v>
      </c>
      <c r="G16" s="198"/>
      <c r="H16" s="103" t="s">
        <v>153</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154</v>
      </c>
      <c r="C17" s="198"/>
      <c r="D17" s="101"/>
      <c r="E17" s="98">
        <f t="shared" ref="E17" si="8">E16+1</f>
        <v>3</v>
      </c>
      <c r="F17" s="198" t="s">
        <v>155</v>
      </c>
      <c r="G17" s="198"/>
      <c r="H17" s="103" t="s">
        <v>156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157</v>
      </c>
      <c r="AY17" s="107">
        <f>IF(AY7="-",NA(),AY7)</f>
        <v>143.19999999999999</v>
      </c>
      <c r="AZ17" s="107">
        <f t="shared" ref="AZ17:BC17" si="9">IF(AZ7="-",NA(),AZ7)</f>
        <v>156.19999999999999</v>
      </c>
      <c r="BA17" s="107">
        <f t="shared" si="9"/>
        <v>131.69999999999999</v>
      </c>
      <c r="BB17" s="107">
        <f t="shared" si="9"/>
        <v>107.5</v>
      </c>
      <c r="BC17" s="107">
        <f t="shared" si="9"/>
        <v>172.9</v>
      </c>
      <c r="BD17" s="101"/>
      <c r="BE17" s="101"/>
      <c r="BF17" s="101"/>
      <c r="BG17" s="101"/>
      <c r="BH17" s="101"/>
      <c r="BI17" s="106" t="s">
        <v>157</v>
      </c>
      <c r="BJ17" s="107">
        <f>IF(BJ7="-",NA(),BJ7)</f>
        <v>366.8</v>
      </c>
      <c r="BK17" s="107">
        <f t="shared" ref="BK17:BN17" si="10">IF(BK7="-",NA(),BK7)</f>
        <v>365.2</v>
      </c>
      <c r="BL17" s="107">
        <f t="shared" si="10"/>
        <v>252.8</v>
      </c>
      <c r="BM17" s="107">
        <f t="shared" si="10"/>
        <v>186.3</v>
      </c>
      <c r="BN17" s="107">
        <f t="shared" si="10"/>
        <v>262.5</v>
      </c>
      <c r="BO17" s="101"/>
      <c r="BP17" s="101"/>
      <c r="BQ17" s="101"/>
      <c r="BR17" s="101"/>
      <c r="BS17" s="101"/>
      <c r="BT17" s="106" t="s">
        <v>157</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157</v>
      </c>
      <c r="CF17" s="107">
        <f>IF(CF7="-",NA(),CF7)</f>
        <v>10501.9</v>
      </c>
      <c r="CG17" s="107">
        <f t="shared" ref="CG17:CJ17" si="12">IF(CG7="-",NA(),CG7)</f>
        <v>13055.9</v>
      </c>
      <c r="CH17" s="107">
        <f t="shared" si="12"/>
        <v>15981.9</v>
      </c>
      <c r="CI17" s="107">
        <f t="shared" si="12"/>
        <v>19748.7</v>
      </c>
      <c r="CJ17" s="107">
        <f t="shared" si="12"/>
        <v>14281.1</v>
      </c>
      <c r="CK17" s="101"/>
      <c r="CL17" s="101"/>
      <c r="CM17" s="101"/>
      <c r="CN17" s="101"/>
      <c r="CO17" s="106" t="s">
        <v>157</v>
      </c>
      <c r="CP17" s="108">
        <f>IF(CP7="-",NA(),CP7)</f>
        <v>28635</v>
      </c>
      <c r="CQ17" s="108">
        <f t="shared" ref="CQ17:CT17" si="13">IF(CQ7="-",NA(),CQ7)</f>
        <v>37113</v>
      </c>
      <c r="CR17" s="108">
        <f t="shared" si="13"/>
        <v>30482</v>
      </c>
      <c r="CS17" s="108">
        <f t="shared" si="13"/>
        <v>20435</v>
      </c>
      <c r="CT17" s="108">
        <f t="shared" si="13"/>
        <v>51368</v>
      </c>
      <c r="CU17" s="101"/>
      <c r="CV17" s="101"/>
      <c r="CW17" s="101"/>
      <c r="CX17" s="101"/>
      <c r="CY17" s="101"/>
      <c r="CZ17" s="106" t="s">
        <v>157</v>
      </c>
      <c r="DA17" s="107">
        <f>IF(DA7="-",NA(),DA7)</f>
        <v>20.2</v>
      </c>
      <c r="DB17" s="107">
        <f t="shared" ref="DB17:DE17" si="14">IF(DB7="-",NA(),DB7)</f>
        <v>21.5</v>
      </c>
      <c r="DC17" s="107">
        <f t="shared" si="14"/>
        <v>21</v>
      </c>
      <c r="DD17" s="107">
        <f t="shared" si="14"/>
        <v>19.100000000000001</v>
      </c>
      <c r="DE17" s="107">
        <f t="shared" si="14"/>
        <v>26</v>
      </c>
      <c r="DF17" s="101"/>
      <c r="DG17" s="101"/>
      <c r="DH17" s="101"/>
      <c r="DI17" s="101"/>
      <c r="DJ17" s="106" t="s">
        <v>157</v>
      </c>
      <c r="DK17" s="107">
        <f>IF(DK7="-",NA(),DK7)</f>
        <v>18.2</v>
      </c>
      <c r="DL17" s="107">
        <f t="shared" ref="DL17:DO17" si="15">IF(DL7="-",NA(),DL7)</f>
        <v>39.4</v>
      </c>
      <c r="DM17" s="107">
        <f t="shared" si="15"/>
        <v>56.8</v>
      </c>
      <c r="DN17" s="107">
        <f t="shared" si="15"/>
        <v>63.2</v>
      </c>
      <c r="DO17" s="107">
        <f t="shared" si="15"/>
        <v>42.5</v>
      </c>
      <c r="DP17" s="101"/>
      <c r="DQ17" s="101"/>
      <c r="DR17" s="101"/>
      <c r="DS17" s="101"/>
      <c r="DT17" s="106" t="s">
        <v>157</v>
      </c>
      <c r="DU17" s="107">
        <f>IF(DU7="-",NA(),DU7)</f>
        <v>165.7</v>
      </c>
      <c r="DV17" s="107">
        <f t="shared" ref="DV17:DY17" si="16">IF(DV7="-",NA(),DV7)</f>
        <v>87</v>
      </c>
      <c r="DW17" s="107">
        <f t="shared" si="16"/>
        <v>58.6</v>
      </c>
      <c r="DX17" s="107">
        <f t="shared" si="16"/>
        <v>32.1</v>
      </c>
      <c r="DY17" s="107">
        <f t="shared" si="16"/>
        <v>0</v>
      </c>
      <c r="DZ17" s="101"/>
      <c r="EA17" s="101"/>
      <c r="EB17" s="101"/>
      <c r="EC17" s="101"/>
      <c r="ED17" s="106" t="s">
        <v>157</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157</v>
      </c>
      <c r="EO17" s="107">
        <f>IF(EO7="-",NA(),EO7)</f>
        <v>48.1</v>
      </c>
      <c r="EP17" s="107">
        <f t="shared" ref="EP17:ES17" si="18">IF(EP7="-",NA(),EP7)</f>
        <v>100</v>
      </c>
      <c r="EQ17" s="107">
        <f t="shared" si="18"/>
        <v>100</v>
      </c>
      <c r="ER17" s="107">
        <f t="shared" si="18"/>
        <v>100</v>
      </c>
      <c r="ES17" s="107">
        <f t="shared" si="18"/>
        <v>100</v>
      </c>
      <c r="ET17" s="101"/>
      <c r="EU17" s="101"/>
      <c r="EV17" s="101"/>
      <c r="EW17" s="101"/>
      <c r="EX17" s="101"/>
      <c r="EY17" s="106" t="s">
        <v>157</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157</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157</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157</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157</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157</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157</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157</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157</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157</v>
      </c>
      <c r="IX17" s="107">
        <f>IF(IX7="-",NA(),IX7)</f>
        <v>20.2</v>
      </c>
      <c r="IY17" s="107">
        <f t="shared" ref="IY17:JB17" si="29">IF(IY7="-",NA(),IY7)</f>
        <v>21.5</v>
      </c>
      <c r="IZ17" s="107">
        <f t="shared" si="29"/>
        <v>21</v>
      </c>
      <c r="JA17" s="107">
        <f t="shared" si="29"/>
        <v>19.100000000000001</v>
      </c>
      <c r="JB17" s="107">
        <f t="shared" si="29"/>
        <v>26</v>
      </c>
      <c r="JC17" s="101"/>
      <c r="JD17" s="101"/>
      <c r="JE17" s="101"/>
      <c r="JF17" s="101"/>
      <c r="JG17" s="106" t="s">
        <v>157</v>
      </c>
      <c r="JH17" s="107">
        <f>IF(JH7="-",NA(),JH7)</f>
        <v>18.2</v>
      </c>
      <c r="JI17" s="107">
        <f t="shared" ref="JI17:JL17" si="30">IF(JI7="-",NA(),JI7)</f>
        <v>39.4</v>
      </c>
      <c r="JJ17" s="107">
        <f t="shared" si="30"/>
        <v>56.8</v>
      </c>
      <c r="JK17" s="107">
        <f t="shared" si="30"/>
        <v>63.2</v>
      </c>
      <c r="JL17" s="107">
        <f t="shared" si="30"/>
        <v>42.5</v>
      </c>
      <c r="JM17" s="101"/>
      <c r="JN17" s="101"/>
      <c r="JO17" s="101"/>
      <c r="JP17" s="101"/>
      <c r="JQ17" s="106" t="s">
        <v>157</v>
      </c>
      <c r="JR17" s="107">
        <f>IF(JR7="-",NA(),JR7)</f>
        <v>165.7</v>
      </c>
      <c r="JS17" s="107">
        <f t="shared" ref="JS17:JV17" si="31">IF(JS7="-",NA(),JS7)</f>
        <v>87</v>
      </c>
      <c r="JT17" s="107">
        <f t="shared" si="31"/>
        <v>58.6</v>
      </c>
      <c r="JU17" s="107">
        <f t="shared" si="31"/>
        <v>32.1</v>
      </c>
      <c r="JV17" s="107">
        <f t="shared" si="31"/>
        <v>0</v>
      </c>
      <c r="JW17" s="101"/>
      <c r="JX17" s="101"/>
      <c r="JY17" s="101"/>
      <c r="JZ17" s="101"/>
      <c r="KA17" s="106" t="s">
        <v>157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157</v>
      </c>
      <c r="KL17" s="107">
        <f>IF(KL7="-",NA(),KL7)</f>
        <v>48.1</v>
      </c>
      <c r="KM17" s="107">
        <f t="shared" ref="KM17:KP17" si="33">IF(KM7="-",NA(),KM7)</f>
        <v>100</v>
      </c>
      <c r="KN17" s="107">
        <f t="shared" si="33"/>
        <v>100</v>
      </c>
      <c r="KO17" s="107">
        <f t="shared" si="33"/>
        <v>100</v>
      </c>
      <c r="KP17" s="107">
        <f t="shared" si="33"/>
        <v>100</v>
      </c>
      <c r="KQ17" s="101"/>
      <c r="KR17" s="101"/>
      <c r="KS17" s="101"/>
      <c r="KT17" s="101"/>
      <c r="KU17" s="101"/>
      <c r="KV17" s="106" t="s">
        <v>157</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157</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157</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157</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157</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158</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159</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159</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159</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159</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159</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159</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159</v>
      </c>
      <c r="DK18" s="107">
        <f>IF(DP7="-",NA(),DP7)</f>
        <v>23.7</v>
      </c>
      <c r="DL18" s="107">
        <f t="shared" ref="DL18:DO18" si="45">IF(DQ7="-",NA(),DQ7)</f>
        <v>21.6</v>
      </c>
      <c r="DM18" s="107">
        <f t="shared" si="45"/>
        <v>13.7</v>
      </c>
      <c r="DN18" s="107">
        <f t="shared" si="45"/>
        <v>16.3</v>
      </c>
      <c r="DO18" s="107">
        <f t="shared" si="45"/>
        <v>14.2</v>
      </c>
      <c r="DP18" s="101"/>
      <c r="DQ18" s="101"/>
      <c r="DR18" s="101"/>
      <c r="DS18" s="101"/>
      <c r="DT18" s="106" t="s">
        <v>159</v>
      </c>
      <c r="DU18" s="107">
        <f>IF(DZ7="-",NA(),DZ7)</f>
        <v>126.1</v>
      </c>
      <c r="DV18" s="107">
        <f t="shared" ref="DV18:DY18" si="46">IF(EA7="-",NA(),EA7)</f>
        <v>102.3</v>
      </c>
      <c r="DW18" s="107">
        <f t="shared" si="46"/>
        <v>98.2</v>
      </c>
      <c r="DX18" s="107">
        <f t="shared" si="46"/>
        <v>100.3</v>
      </c>
      <c r="DY18" s="107">
        <f t="shared" si="46"/>
        <v>98.3</v>
      </c>
      <c r="DZ18" s="101"/>
      <c r="EA18" s="101"/>
      <c r="EB18" s="101"/>
      <c r="EC18" s="101"/>
      <c r="ED18" s="106" t="s">
        <v>159</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159</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159</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159</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159</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159</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159</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159</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159</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159</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159</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159</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159</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159</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159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159</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159</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159</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159</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159</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159</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160</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161</v>
      </c>
      <c r="C20" s="198"/>
      <c r="D20" s="101"/>
    </row>
    <row r="21" spans="1:374">
      <c r="A21" s="98">
        <f t="shared" si="7"/>
        <v>7</v>
      </c>
      <c r="B21" s="198" t="s">
        <v>162</v>
      </c>
      <c r="C21" s="198"/>
      <c r="D21" s="101"/>
    </row>
    <row r="22" spans="1:374">
      <c r="A22" s="98">
        <f t="shared" si="7"/>
        <v>8</v>
      </c>
      <c r="B22" s="198" t="s">
        <v>163</v>
      </c>
      <c r="C22" s="198"/>
      <c r="D22" s="101"/>
      <c r="E22" s="199" t="s">
        <v>164</v>
      </c>
      <c r="F22" s="200"/>
      <c r="G22" s="200"/>
      <c r="H22" s="200"/>
      <c r="I22" s="201"/>
    </row>
    <row r="23" spans="1:374">
      <c r="A23" s="98">
        <f t="shared" si="7"/>
        <v>9</v>
      </c>
      <c r="B23" s="198" t="s">
        <v>165</v>
      </c>
      <c r="C23" s="198"/>
      <c r="D23" s="101"/>
      <c r="E23" s="202"/>
      <c r="F23" s="203"/>
      <c r="G23" s="203"/>
      <c r="H23" s="203"/>
      <c r="I23" s="204"/>
    </row>
    <row r="24" spans="1:374">
      <c r="A24" s="98">
        <f t="shared" si="7"/>
        <v>10</v>
      </c>
      <c r="B24" s="198" t="s">
        <v>166</v>
      </c>
      <c r="C24" s="198"/>
      <c r="D24" s="101"/>
      <c r="E24" s="202"/>
      <c r="F24" s="203"/>
      <c r="G24" s="203"/>
      <c r="H24" s="203"/>
      <c r="I24" s="204"/>
    </row>
    <row r="25" spans="1:374">
      <c r="A25" s="98">
        <f t="shared" si="7"/>
        <v>11</v>
      </c>
      <c r="B25" s="198" t="s">
        <v>167</v>
      </c>
      <c r="C25" s="198"/>
      <c r="D25" s="101"/>
      <c r="E25" s="202"/>
      <c r="F25" s="203"/>
      <c r="G25" s="203"/>
      <c r="H25" s="203"/>
      <c r="I25" s="204"/>
    </row>
    <row r="26" spans="1:374">
      <c r="A26" s="98">
        <f t="shared" si="7"/>
        <v>12</v>
      </c>
      <c r="B26" s="198" t="s">
        <v>168</v>
      </c>
      <c r="C26" s="198"/>
      <c r="D26" s="101"/>
      <c r="E26" s="202"/>
      <c r="F26" s="203"/>
      <c r="G26" s="203"/>
      <c r="H26" s="203"/>
      <c r="I26" s="204"/>
    </row>
    <row r="27" spans="1:374">
      <c r="A27" s="98">
        <f t="shared" si="7"/>
        <v>13</v>
      </c>
      <c r="B27" s="198" t="s">
        <v>169</v>
      </c>
      <c r="C27" s="198"/>
      <c r="D27" s="101"/>
      <c r="E27" s="202"/>
      <c r="F27" s="203"/>
      <c r="G27" s="203"/>
      <c r="H27" s="203"/>
      <c r="I27" s="204"/>
    </row>
    <row r="28" spans="1:374">
      <c r="A28" s="98">
        <f t="shared" si="7"/>
        <v>14</v>
      </c>
      <c r="B28" s="198" t="s">
        <v>170</v>
      </c>
      <c r="C28" s="198"/>
      <c r="D28" s="101"/>
      <c r="E28" s="202"/>
      <c r="F28" s="203"/>
      <c r="G28" s="203"/>
      <c r="H28" s="203"/>
      <c r="I28" s="204"/>
    </row>
    <row r="29" spans="1:374">
      <c r="A29" s="98">
        <f t="shared" si="7"/>
        <v>15</v>
      </c>
      <c r="B29" s="198" t="s">
        <v>171</v>
      </c>
      <c r="C29" s="198"/>
      <c r="D29" s="101"/>
      <c r="E29" s="202"/>
      <c r="F29" s="203"/>
      <c r="G29" s="203"/>
      <c r="H29" s="203"/>
      <c r="I29" s="204"/>
    </row>
    <row r="30" spans="1:374">
      <c r="A30" s="98">
        <f t="shared" si="7"/>
        <v>16</v>
      </c>
      <c r="B30" s="198" t="s">
        <v>172</v>
      </c>
      <c r="C30" s="198"/>
      <c r="D30" s="101"/>
      <c r="E30" s="202"/>
      <c r="F30" s="203"/>
      <c r="G30" s="203"/>
      <c r="H30" s="203"/>
      <c r="I30" s="204"/>
    </row>
    <row r="31" spans="1:374">
      <c r="A31" s="98">
        <f t="shared" si="7"/>
        <v>17</v>
      </c>
      <c r="B31" s="198" t="s">
        <v>173</v>
      </c>
      <c r="C31" s="198"/>
      <c r="D31" s="101"/>
      <c r="E31" s="202"/>
      <c r="F31" s="203"/>
      <c r="G31" s="203"/>
      <c r="H31" s="203"/>
      <c r="I31" s="204"/>
    </row>
    <row r="32" spans="1:374">
      <c r="A32" s="98">
        <f t="shared" si="7"/>
        <v>18</v>
      </c>
      <c r="B32" s="198" t="s">
        <v>174</v>
      </c>
      <c r="C32" s="198"/>
      <c r="D32" s="101"/>
      <c r="E32" s="202"/>
      <c r="F32" s="203"/>
      <c r="G32" s="203"/>
      <c r="H32" s="203"/>
      <c r="I32" s="204"/>
    </row>
    <row r="33" spans="1:16">
      <c r="A33" s="98">
        <f t="shared" si="7"/>
        <v>19</v>
      </c>
      <c r="B33" s="198" t="s">
        <v>175</v>
      </c>
      <c r="C33" s="198"/>
      <c r="D33" s="101"/>
      <c r="E33" s="202"/>
      <c r="F33" s="203"/>
      <c r="G33" s="203"/>
      <c r="H33" s="203"/>
      <c r="I33" s="204"/>
    </row>
    <row r="34" spans="1:16">
      <c r="A34" s="98">
        <f t="shared" si="7"/>
        <v>20</v>
      </c>
      <c r="B34" s="198" t="s">
        <v>176</v>
      </c>
      <c r="C34" s="198"/>
      <c r="D34" s="101"/>
      <c r="E34" s="202"/>
      <c r="F34" s="203"/>
      <c r="G34" s="203"/>
      <c r="H34" s="203"/>
      <c r="I34" s="204"/>
    </row>
    <row r="35" spans="1:16" ht="25.5" customHeight="1">
      <c r="E35" s="205"/>
      <c r="F35" s="206"/>
      <c r="G35" s="206"/>
      <c r="H35" s="206"/>
      <c r="I35" s="207"/>
    </row>
    <row r="37" spans="1:16">
      <c r="L37" s="199" t="s">
        <v>164</v>
      </c>
      <c r="M37" s="200"/>
      <c r="N37" s="200"/>
      <c r="O37" s="200"/>
      <c r="P37" s="201"/>
    </row>
    <row r="38" spans="1:16">
      <c r="L38" s="202"/>
      <c r="M38" s="203"/>
      <c r="N38" s="203"/>
      <c r="O38" s="203"/>
      <c r="P38" s="204"/>
    </row>
    <row r="39" spans="1:16">
      <c r="L39" s="202"/>
      <c r="M39" s="203"/>
      <c r="N39" s="203"/>
      <c r="O39" s="203"/>
      <c r="P39" s="204"/>
    </row>
    <row r="40" spans="1:16">
      <c r="L40" s="202"/>
      <c r="M40" s="203"/>
      <c r="N40" s="203"/>
      <c r="O40" s="203"/>
      <c r="P40" s="204"/>
    </row>
    <row r="41" spans="1:16">
      <c r="L41" s="202"/>
      <c r="M41" s="203"/>
      <c r="N41" s="203"/>
      <c r="O41" s="203"/>
      <c r="P41" s="204"/>
    </row>
    <row r="42" spans="1:16">
      <c r="L42" s="202"/>
      <c r="M42" s="203"/>
      <c r="N42" s="203"/>
      <c r="O42" s="203"/>
      <c r="P42" s="204"/>
    </row>
    <row r="43" spans="1:16">
      <c r="L43" s="202"/>
      <c r="M43" s="203"/>
      <c r="N43" s="203"/>
      <c r="O43" s="203"/>
      <c r="P43" s="204"/>
    </row>
    <row r="44" spans="1:16">
      <c r="L44" s="202"/>
      <c r="M44" s="203"/>
      <c r="N44" s="203"/>
      <c r="O44" s="203"/>
      <c r="P44" s="204"/>
    </row>
    <row r="45" spans="1:16">
      <c r="L45" s="202"/>
      <c r="M45" s="203"/>
      <c r="N45" s="203"/>
      <c r="O45" s="203"/>
      <c r="P45" s="204"/>
    </row>
    <row r="46" spans="1:16">
      <c r="L46" s="202"/>
      <c r="M46" s="203"/>
      <c r="N46" s="203"/>
      <c r="O46" s="203"/>
      <c r="P46" s="204"/>
    </row>
    <row r="47" spans="1:16">
      <c r="L47" s="202"/>
      <c r="M47" s="203"/>
      <c r="N47" s="203"/>
      <c r="O47" s="203"/>
      <c r="P47" s="204"/>
    </row>
    <row r="48" spans="1:16">
      <c r="L48" s="202"/>
      <c r="M48" s="203"/>
      <c r="N48" s="203"/>
      <c r="O48" s="203"/>
      <c r="P48" s="204"/>
    </row>
    <row r="49" spans="12:16">
      <c r="L49" s="202"/>
      <c r="M49" s="203"/>
      <c r="N49" s="203"/>
      <c r="O49" s="203"/>
      <c r="P49" s="204"/>
    </row>
    <row r="50" spans="12:16" ht="26.25" customHeight="1">
      <c r="L50" s="205"/>
      <c r="M50" s="206"/>
      <c r="N50" s="206"/>
      <c r="O50" s="206"/>
      <c r="P50" s="207"/>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2018-02-20T02:17:58Z</cp:lastPrinted>
  <dcterms:created xsi:type="dcterms:W3CDTF">2017-12-18T05:24:58Z</dcterms:created>
  <dcterms:modified xsi:type="dcterms:W3CDTF">2018-02-20T09:50:10Z</dcterms:modified>
  <cp:category/>
</cp:coreProperties>
</file>