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defaultThemeVersion="124226"/>
  <mc:AlternateContent xmlns:mc="http://schemas.openxmlformats.org/markup-compatibility/2006">
    <mc:Choice Requires="x15">
      <x15ac:absPath xmlns:x15ac="http://schemas.microsoft.com/office/spreadsheetml/2010/11/ac" url="\\yonezawa-file\米沢市ファイルサーバ\08水道部\081業務課\経営企画係\01 庶務\12 調査物\04 山形県市町村課\H29\H300213〆 平成28年度公営企業に係る経営比較分析表の作成について\【経営比較分析表】2016_062022_46_010\"/>
    </mc:Choice>
  </mc:AlternateContent>
  <workbookProtection workbookPassword="B319" lockStructure="1"/>
  <bookViews>
    <workbookView xWindow="0" yWindow="0" windowWidth="20490" windowHeight="744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<sst xmlns="http://schemas.openxmlformats.org/spreadsheetml/2006/main" count="232" uniqueCount="120">
  <si>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</si>
  <si>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</si>
  <si>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</si>
  <si>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</si>
  <si>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</si>
  <si>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</si>
  <si>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</si>
  <si>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</si>
  <si>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</si>
  <si>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</si>
  <si>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</si>
  <si>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</si>
  <si>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</si>
  <si>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</si>
  <si>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</si>
  <si>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</si>
  <si>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</si>
  <si>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</si>
  <si>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</si>
  <si>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</si>
  <si>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</si>
  <si>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</si>
  <si>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</si>
  <si>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</si>
  <si>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</si>
  <si>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</si>
  <si>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</si>
  <si>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</si>
  <si>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</si>
  <si>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</si>
  <si>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</si>
  <si>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</si>
  <si>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</si>
  <si>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</si>
  <si>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</si>
  <si>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</si>
  <si>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</si>
  <si>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</si>
  <si>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</si>
  <si>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</si>
  <si>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</si>
  <si>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</si>
  <si>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</si>
  <si>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</si>
  <si>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</si>
  <si>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</si>
  <si>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</si>
  <si>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</si>
  <si>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</si>
  <si>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</si>
  <si>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</si>
  <si>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</si>
  <si>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</si>
  <si>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</si>
  <si>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</si>
  <si>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</si>
  <si>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</si>
  <si>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</si>
  <si>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</si>
  <si>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</si>
  <si>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</si>
  <si>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</si>
  <si>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</si>
  <si>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</si>
  <si>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</si>
  <si>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</si>
  <si>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</si>
  <si>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</si>
  <si>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</si>
  <si>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</si>
  <si>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</si>
  <si>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</si>
  <si>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</si>
  <si>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</si>
  <si>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</si>
  <si>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</si>
  <si>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</si>
  <si>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</si>
  <si>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</si>
  <si>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</si>
  <si>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</si>
  <si>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</si>
  <si>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</si>
  <si>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</si>
  <si>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</si>
  <si>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</si>
  <si>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</si>
  <si>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</si>
  <si>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</si>
  <si>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</si>
  <si>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</si>
  <si>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</si>
  <si>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</si>
  <si>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</si>
  <si>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</si>
  <si>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</si>
  <si>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</si>
  <si>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</si>
  <si>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</si>
  <si>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</si>
  <si>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</si>
  <si>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</si>
  <si>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</si>
  <si>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</si>
  <si>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</si>
  <si>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米沢市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</si>
  <si>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</si>
  <si>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</si>
  <si>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</si>
  <si>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</si>
  <si>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</si>
  <si>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</si>
  <si>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</si>
  <si>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</si>
  <si>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</si>
  <si>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</si>
  <si>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経常収支比率（①）、料金回収率（⑤）は、類似団体と比較し高くなっており、費用が適切な収益によって賄われている状況にあるといえる。
　また、短期債務に対する支払能力を表す指標である流動比率（③）も類似団体と比較して高い水準を保っている。
　このことから、現在のところ健全な経営状態であるといえるが、今後も効率的な経営を継続し、将来の更新投資に充てる財源の確保に努める。
　一方、施設利用率（⑦）は類似団体と比較し高いものの、有収率（⑧）は低く、給水原価（⑥）も高くなっており、施設の稼働状況が有効に収益に反映されているとは言えず、計画に基づく適切な管路の更新や、定期的な漏水調査等を行うことにより、有収率の向上を図っていく。</t>
    <rPh sb="1" eb="3">
      <t>ケイジョウ</t>
    </rPh>
    <rPh sb="3" eb="5">
      <t>シュウシ</t>
    </rPh>
    <rPh sb="5" eb="7">
      <t>ヒリツ</t>
    </rPh>
    <rPh sb="11" eb="13">
      <t>リョウキン</t>
    </rPh>
    <rPh sb="13" eb="15">
      <t>カイシュウ</t>
    </rPh>
    <rPh sb="15" eb="16">
      <t>リツ</t>
    </rPh>
    <rPh sb="21" eb="23">
      <t>ルイジ</t>
    </rPh>
    <rPh sb="23" eb="25">
      <t>ダンタイ</t>
    </rPh>
    <rPh sb="26" eb="28">
      <t>ヒカク</t>
    </rPh>
    <rPh sb="29" eb="30">
      <t>タカ</t>
    </rPh>
    <rPh sb="37" eb="39">
      <t>ヒヨウ</t>
    </rPh>
    <rPh sb="40" eb="42">
      <t>テキセツ</t>
    </rPh>
    <rPh sb="43" eb="45">
      <t>シュウエキ</t>
    </rPh>
    <rPh sb="49" eb="50">
      <t>マカナ</t>
    </rPh>
    <rPh sb="55" eb="57">
      <t>ジョウキョウ</t>
    </rPh>
    <rPh sb="83" eb="84">
      <t>アラワ</t>
    </rPh>
    <rPh sb="85" eb="87">
      <t>シヒョウ</t>
    </rPh>
    <rPh sb="98" eb="100">
      <t>ルイジ</t>
    </rPh>
    <rPh sb="100" eb="102">
      <t>ダンタイ</t>
    </rPh>
    <rPh sb="103" eb="105">
      <t>ヒカク</t>
    </rPh>
    <rPh sb="107" eb="108">
      <t>タカ</t>
    </rPh>
    <rPh sb="109" eb="111">
      <t>スイジュン</t>
    </rPh>
    <rPh sb="112" eb="113">
      <t>タモ</t>
    </rPh>
    <rPh sb="127" eb="129">
      <t>ゲンザイ</t>
    </rPh>
    <rPh sb="133" eb="135">
      <t>ケンゼン</t>
    </rPh>
    <rPh sb="136" eb="138">
      <t>ケイエイ</t>
    </rPh>
    <rPh sb="138" eb="140">
      <t>ジョウタイ</t>
    </rPh>
    <rPh sb="149" eb="151">
      <t>コンゴ</t>
    </rPh>
    <rPh sb="152" eb="155">
      <t>コウリツテキ</t>
    </rPh>
    <rPh sb="156" eb="158">
      <t>ケイエイ</t>
    </rPh>
    <rPh sb="159" eb="161">
      <t>ケイゾク</t>
    </rPh>
    <rPh sb="163" eb="165">
      <t>ショウライ</t>
    </rPh>
    <rPh sb="166" eb="168">
      <t>コウシン</t>
    </rPh>
    <rPh sb="168" eb="170">
      <t>トウシ</t>
    </rPh>
    <rPh sb="171" eb="172">
      <t>ア</t>
    </rPh>
    <rPh sb="174" eb="176">
      <t>ザイゲン</t>
    </rPh>
    <rPh sb="177" eb="179">
      <t>カクホ</t>
    </rPh>
    <rPh sb="180" eb="181">
      <t>ツト</t>
    </rPh>
    <rPh sb="186" eb="188">
      <t>イッポウ</t>
    </rPh>
    <rPh sb="189" eb="191">
      <t>シセツ</t>
    </rPh>
    <rPh sb="191" eb="194">
      <t>リヨウリツ</t>
    </rPh>
    <rPh sb="198" eb="200">
      <t>ルイジ</t>
    </rPh>
    <rPh sb="200" eb="202">
      <t>ダンタイ</t>
    </rPh>
    <rPh sb="203" eb="205">
      <t>ヒカク</t>
    </rPh>
    <rPh sb="206" eb="207">
      <t>タカ</t>
    </rPh>
    <rPh sb="212" eb="214">
      <t>ユウシュウ</t>
    </rPh>
    <rPh sb="214" eb="215">
      <t>リツ</t>
    </rPh>
    <rPh sb="219" eb="220">
      <t>ヒク</t>
    </rPh>
    <rPh sb="222" eb="224">
      <t>キュウスイ</t>
    </rPh>
    <rPh sb="224" eb="226">
      <t>ゲンカ</t>
    </rPh>
    <rPh sb="230" eb="231">
      <t>タカ</t>
    </rPh>
    <rPh sb="238" eb="240">
      <t>シセツ</t>
    </rPh>
    <rPh sb="241" eb="243">
      <t>カドウ</t>
    </rPh>
    <rPh sb="243" eb="245">
      <t>ジョウキョウ</t>
    </rPh>
    <rPh sb="246" eb="248">
      <t>ユウコウ</t>
    </rPh>
    <rPh sb="249" eb="251">
      <t>シュウエキ</t>
    </rPh>
    <rPh sb="252" eb="254">
      <t>ハンエイ</t>
    </rPh>
    <rPh sb="261" eb="262">
      <t>イ</t>
    </rPh>
    <rPh sb="281" eb="284">
      <t>テイキテキ</t>
    </rPh>
    <rPh sb="285" eb="287">
      <t>ロウスイ</t>
    </rPh>
    <rPh sb="287" eb="289">
      <t>チョウサ</t>
    </rPh>
    <rPh sb="289" eb="290">
      <t>トウ</t>
    </rPh>
    <rPh sb="291" eb="292">
      <t>オコナ</t>
    </rPh>
    <rPh sb="299" eb="301">
      <t>ユウシュウ</t>
    </rPh>
    <rPh sb="301" eb="302">
      <t>リツ</t>
    </rPh>
    <rPh sb="303" eb="305">
      <t>コウジョウ</t>
    </rPh>
    <rPh sb="306" eb="307">
      <t>ハカ</t>
    </rPh>
    <phoneticPr fontId="4"/>
  </si>
  <si>
    <t>　有形固定資産減価償却率（①）は、類似団体平均値とほぼ同じ水準にあるが、毎年上昇しており、老朽化した施設・設備を計画的に更新していく必要がある。
　管路経年化率（②）は低い水準にあるものの、管路更新率（③）が類似団体と比較して低くなっている。今後、高度経済成長期に急速に整備された管路が一斉に老朽化し、管路経年化率が大幅に上昇することが予想されるため、アセットマネジメントの活用等により、計画的かつ効率的な施設・設備の更新を行っていく必要がある。</t>
    <rPh sb="1" eb="3">
      <t>ユウケイ</t>
    </rPh>
    <rPh sb="3" eb="5">
      <t>コテイ</t>
    </rPh>
    <rPh sb="5" eb="7">
      <t>シサン</t>
    </rPh>
    <rPh sb="7" eb="9">
      <t>ゲンカ</t>
    </rPh>
    <rPh sb="9" eb="11">
      <t>ショウキャク</t>
    </rPh>
    <rPh sb="11" eb="12">
      <t>リツ</t>
    </rPh>
    <rPh sb="17" eb="19">
      <t>ルイジ</t>
    </rPh>
    <rPh sb="19" eb="21">
      <t>ダンタイ</t>
    </rPh>
    <rPh sb="21" eb="24">
      <t>ヘイキンチ</t>
    </rPh>
    <rPh sb="27" eb="28">
      <t>オナ</t>
    </rPh>
    <rPh sb="29" eb="31">
      <t>スイジュン</t>
    </rPh>
    <rPh sb="36" eb="38">
      <t>マイトシ</t>
    </rPh>
    <rPh sb="38" eb="40">
      <t>ジョウショウ</t>
    </rPh>
    <rPh sb="45" eb="48">
      <t>ロウキュウカ</t>
    </rPh>
    <rPh sb="50" eb="52">
      <t>シセツ</t>
    </rPh>
    <rPh sb="53" eb="55">
      <t>セツビ</t>
    </rPh>
    <rPh sb="56" eb="59">
      <t>ケイカクテキ</t>
    </rPh>
    <rPh sb="60" eb="62">
      <t>コウシン</t>
    </rPh>
    <rPh sb="66" eb="68">
      <t>ヒツヨウ</t>
    </rPh>
    <rPh sb="74" eb="76">
      <t>カンロ</t>
    </rPh>
    <rPh sb="76" eb="79">
      <t>ケイネンカ</t>
    </rPh>
    <rPh sb="79" eb="80">
      <t>リツ</t>
    </rPh>
    <rPh sb="84" eb="85">
      <t>ヒク</t>
    </rPh>
    <rPh sb="86" eb="88">
      <t>スイジュン</t>
    </rPh>
    <rPh sb="95" eb="97">
      <t>カンロ</t>
    </rPh>
    <rPh sb="97" eb="99">
      <t>コウシン</t>
    </rPh>
    <rPh sb="99" eb="100">
      <t>リツ</t>
    </rPh>
    <rPh sb="104" eb="106">
      <t>ルイジ</t>
    </rPh>
    <rPh sb="106" eb="108">
      <t>ダンタイ</t>
    </rPh>
    <rPh sb="109" eb="111">
      <t>ヒカク</t>
    </rPh>
    <rPh sb="113" eb="114">
      <t>ヒク</t>
    </rPh>
    <rPh sb="121" eb="123">
      <t>コンゴ</t>
    </rPh>
    <rPh sb="124" eb="126">
      <t>コウド</t>
    </rPh>
    <rPh sb="126" eb="128">
      <t>ケイザイ</t>
    </rPh>
    <rPh sb="128" eb="131">
      <t>セイチョウキ</t>
    </rPh>
    <rPh sb="132" eb="134">
      <t>キュウソク</t>
    </rPh>
    <rPh sb="135" eb="137">
      <t>セイビ</t>
    </rPh>
    <rPh sb="140" eb="142">
      <t>カンロ</t>
    </rPh>
    <rPh sb="203" eb="205">
      <t>シセツ</t>
    </rPh>
    <rPh sb="206" eb="208">
      <t>セツビ</t>
    </rPh>
    <phoneticPr fontId="4"/>
  </si>
  <si>
    <t>　経常収支比率、流動比率、料金回収率等が、類似団体と比較して高いことから、現状では経営の健全性は保たれているといえる。
　しかし、今後は人口減少等による給水収益の減少が見込まれる中でも、現有資産の適切な維持管理や更新を行っていく必要があるため、より一層効率的で持続可能な経営基盤の強化を行うとともに、有収率の向上を図る。</t>
    <rPh sb="1" eb="3">
      <t>ケイジョウ</t>
    </rPh>
    <rPh sb="3" eb="5">
      <t>シュウシ</t>
    </rPh>
    <rPh sb="5" eb="7">
      <t>ヒリツ</t>
    </rPh>
    <rPh sb="8" eb="10">
      <t>リュウドウ</t>
    </rPh>
    <rPh sb="10" eb="12">
      <t>ヒリツ</t>
    </rPh>
    <rPh sb="13" eb="15">
      <t>リョウキン</t>
    </rPh>
    <rPh sb="15" eb="17">
      <t>カイシュウ</t>
    </rPh>
    <rPh sb="17" eb="18">
      <t>リツ</t>
    </rPh>
    <rPh sb="18" eb="19">
      <t>トウ</t>
    </rPh>
    <rPh sb="21" eb="23">
      <t>ルイジ</t>
    </rPh>
    <rPh sb="23" eb="25">
      <t>ダンタイ</t>
    </rPh>
    <rPh sb="26" eb="28">
      <t>ヒカク</t>
    </rPh>
    <rPh sb="30" eb="31">
      <t>タカ</t>
    </rPh>
    <rPh sb="37" eb="39">
      <t>ゲンジョウ</t>
    </rPh>
    <rPh sb="41" eb="43">
      <t>ケイエイ</t>
    </rPh>
    <rPh sb="44" eb="47">
      <t>ケンゼンセイ</t>
    </rPh>
    <rPh sb="48" eb="49">
      <t>タモイテイキテキロウスイチョウサトウオコナユウシュウリツコウジョウハカ</t>
    </rPh>
    <rPh sb="65" eb="67">
      <t>コンゴ</t>
    </rPh>
    <rPh sb="68" eb="70">
      <t>ジンコウ</t>
    </rPh>
    <rPh sb="70" eb="72">
      <t>ゲンショウ</t>
    </rPh>
    <rPh sb="72" eb="73">
      <t>トウ</t>
    </rPh>
    <rPh sb="76" eb="78">
      <t>キュウスイ</t>
    </rPh>
    <rPh sb="78" eb="80">
      <t>シュウエキ</t>
    </rPh>
    <rPh sb="81" eb="83">
      <t>ゲンショウ</t>
    </rPh>
    <rPh sb="84" eb="86">
      <t>ミコ</t>
    </rPh>
    <rPh sb="89" eb="90">
      <t>ナカ</t>
    </rPh>
    <rPh sb="93" eb="95">
      <t>ゲンユウ</t>
    </rPh>
    <rPh sb="95" eb="97">
      <t>シサン</t>
    </rPh>
    <rPh sb="98" eb="100">
      <t>テキセツ</t>
    </rPh>
    <rPh sb="101" eb="103">
      <t>イジ</t>
    </rPh>
    <rPh sb="103" eb="105">
      <t>カンリ</t>
    </rPh>
    <rPh sb="106" eb="108">
      <t>コウシン</t>
    </rPh>
    <rPh sb="109" eb="110">
      <t>オコナ</t>
    </rPh>
    <rPh sb="114" eb="116">
      <t>ヒツヨウ</t>
    </rPh>
    <rPh sb="124" eb="126">
      <t>イッソウ</t>
    </rPh>
    <rPh sb="130" eb="132">
      <t>ジゾク</t>
    </rPh>
    <rPh sb="132" eb="134">
      <t>カノウ</t>
    </rPh>
    <rPh sb="135" eb="137">
      <t>ケイエイ</t>
    </rPh>
    <rPh sb="137" eb="139">
      <t>キバン</t>
    </rPh>
    <rPh sb="140" eb="142">
      <t>キョウカ</t>
    </rPh>
    <rPh sb="143" eb="144">
      <t>オコナ</t>
    </rPh>
    <rPh sb="150" eb="152">
      <t>ユウシュウ</t>
    </rPh>
    <rPh sb="152" eb="153">
      <t>リツ</t>
    </rPh>
    <rPh sb="154" eb="156">
      <t>コウジョウ</t>
    </rPh>
    <rPh sb="157" eb="158">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</si>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</sst>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0.75</c:v>
                </c:pt>
                <c:pt idx="1">
                  <c:v>0.76</c:v>
                </c:pt>
                <c:pt idx="2">
                  <c:v>0.41</c:v>
                </c:pt>
                <c:pt idx="3">
                  <c:v>0.55000000000000004</c:v>
                </c:pt>
                <c:pt idx="4">
                  <c:v>0.61</c:v>
                </c:pt>
              </c:numCache>
            </c:numRef>
          </c:val>
          <c:extLst>
            <c:ext xmlns:c16="http://schemas.microsoft.com/office/drawing/2014/chart" uri="{C3380CC4-5D6E-409C-BE32-E72D297353CC}">
              <c16:uniqueId val="{00000000-85D2-45A7-A0C0-B4ADD1E92C72}"/>
            </c:ext>
          </c:extLst>
        </c:ser>
        <c:dLbls>
          <c:showLegendKey val="0"/>
          <c:showVal val="0"/>
          <c:showCatName val="0"/>
          <c:showSerName val="0"/>
          <c:showPercent val="0"/>
          <c:showBubbleSize val="0"/>
        </c:dLbls>
        <c:gapWidth val="150"/>
        <c:axId val="118888704"/>
        <c:axId val="1189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85D2-45A7-A0C0-B4ADD1E92C72}"/>
            </c:ext>
          </c:extLst>
        </c:ser>
        <c:dLbls>
          <c:showLegendKey val="0"/>
          <c:showVal val="0"/>
          <c:showCatName val="0"/>
          <c:showSerName val="0"/>
          <c:showPercent val="0"/>
          <c:showBubbleSize val="0"/>
        </c:dLbls>
        <c:marker val="1"/>
        <c:smooth val="0"/>
        <c:axId val="118888704"/>
        <c:axId val="118919552"/>
      </c:lineChart>
      <c:dateAx>
        <c:axId val="118888704"/>
        <c:scaling>
          <c:orientation val="minMax"/>
        </c:scaling>
        <c:delete val="1"/>
        <c:axPos val="b"/>
        <c:numFmt formatCode="ge" sourceLinked="1"/>
        <c:majorTickMark val="none"/>
        <c:minorTickMark val="none"/>
        <c:tickLblPos val="none"/>
        <c:crossAx val="118919552"/>
        <c:crosses val="autoZero"/>
        <c:auto val="1"/>
        <c:lblOffset val="100"/>
        <c:baseTimeUnit val="years"/>
      </c:dateAx>
      <c:valAx>
        <c:axId val="1189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72.25</c:v>
                </c:pt>
                <c:pt idx="1">
                  <c:v>70.63</c:v>
                </c:pt>
                <c:pt idx="2">
                  <c:v>71.040000000000006</c:v>
                </c:pt>
                <c:pt idx="3">
                  <c:v>69.11</c:v>
                </c:pt>
                <c:pt idx="4">
                  <c:v>68.98</c:v>
                </c:pt>
              </c:numCache>
            </c:numRef>
          </c:val>
          <c:extLst>
            <c:ext xmlns:c16="http://schemas.microsoft.com/office/drawing/2014/chart" uri="{C3380CC4-5D6E-409C-BE32-E72D297353CC}">
              <c16:uniqueId val="{00000000-9DE8-4D0C-8BE2-34D75C170887}"/>
            </c:ext>
          </c:extLst>
        </c:ser>
        <c:dLbls>
          <c:showLegendKey val="0"/>
          <c:showVal val="0"/>
          <c:showCatName val="0"/>
          <c:showSerName val="0"/>
          <c:showPercent val="0"/>
          <c:showBubbleSize val="0"/>
        </c:dLbls>
        <c:gapWidth val="150"/>
        <c:axId val="148553088"/>
        <c:axId val="1485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9DE8-4D0C-8BE2-34D75C170887}"/>
            </c:ext>
          </c:extLst>
        </c:ser>
        <c:dLbls>
          <c:showLegendKey val="0"/>
          <c:showVal val="0"/>
          <c:showCatName val="0"/>
          <c:showSerName val="0"/>
          <c:showPercent val="0"/>
          <c:showBubbleSize val="0"/>
        </c:dLbls>
        <c:marker val="1"/>
        <c:smooth val="0"/>
        <c:axId val="148553088"/>
        <c:axId val="148567552"/>
      </c:lineChart>
      <c:dateAx>
        <c:axId val="148553088"/>
        <c:scaling>
          <c:orientation val="minMax"/>
        </c:scaling>
        <c:delete val="1"/>
        <c:axPos val="b"/>
        <c:numFmt formatCode="ge" sourceLinked="1"/>
        <c:majorTickMark val="none"/>
        <c:minorTickMark val="none"/>
        <c:tickLblPos val="none"/>
        <c:crossAx val="148567552"/>
        <c:crosses val="autoZero"/>
        <c:auto val="1"/>
        <c:lblOffset val="100"/>
        <c:baseTimeUnit val="years"/>
      </c:dateAx>
      <c:valAx>
        <c:axId val="1485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85.12</c:v>
                </c:pt>
                <c:pt idx="1">
                  <c:v>86.89</c:v>
                </c:pt>
                <c:pt idx="2">
                  <c:v>85.77</c:v>
                </c:pt>
                <c:pt idx="3">
                  <c:v>87.14</c:v>
                </c:pt>
                <c:pt idx="4">
                  <c:v>86.75</c:v>
                </c:pt>
              </c:numCache>
            </c:numRef>
          </c:val>
          <c:extLst>
            <c:ext xmlns:c16="http://schemas.microsoft.com/office/drawing/2014/chart" uri="{C3380CC4-5D6E-409C-BE32-E72D297353CC}">
              <c16:uniqueId val="{00000000-5E65-4865-999D-702EDBC6739D}"/>
            </c:ext>
          </c:extLst>
        </c:ser>
        <c:dLbls>
          <c:showLegendKey val="0"/>
          <c:showVal val="0"/>
          <c:showCatName val="0"/>
          <c:showSerName val="0"/>
          <c:showPercent val="0"/>
          <c:showBubbleSize val="0"/>
        </c:dLbls>
        <c:gapWidth val="150"/>
        <c:axId val="148974592"/>
        <c:axId val="1489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5E65-4865-999D-702EDBC6739D}"/>
            </c:ext>
          </c:extLst>
        </c:ser>
        <c:dLbls>
          <c:showLegendKey val="0"/>
          <c:showVal val="0"/>
          <c:showCatName val="0"/>
          <c:showSerName val="0"/>
          <c:showPercent val="0"/>
          <c:showBubbleSize val="0"/>
        </c:dLbls>
        <c:marker val="1"/>
        <c:smooth val="0"/>
        <c:axId val="148974592"/>
        <c:axId val="148980864"/>
      </c:lineChart>
      <c:dateAx>
        <c:axId val="148974592"/>
        <c:scaling>
          <c:orientation val="minMax"/>
        </c:scaling>
        <c:delete val="1"/>
        <c:axPos val="b"/>
        <c:numFmt formatCode="ge" sourceLinked="1"/>
        <c:majorTickMark val="none"/>
        <c:minorTickMark val="none"/>
        <c:tickLblPos val="none"/>
        <c:crossAx val="148980864"/>
        <c:crosses val="autoZero"/>
        <c:auto val="1"/>
        <c:lblOffset val="100"/>
        <c:baseTimeUnit val="years"/>
      </c:dateAx>
      <c:valAx>
        <c:axId val="1489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124.92</c:v>
                </c:pt>
                <c:pt idx="1">
                  <c:v>125.34</c:v>
                </c:pt>
                <c:pt idx="2">
                  <c:v>125.6</c:v>
                </c:pt>
                <c:pt idx="3">
                  <c:v>123.83</c:v>
                </c:pt>
                <c:pt idx="4">
                  <c:v>127.24</c:v>
                </c:pt>
              </c:numCache>
            </c:numRef>
          </c:val>
          <c:extLst>
            <c:ext xmlns:c16="http://schemas.microsoft.com/office/drawing/2014/chart" uri="{C3380CC4-5D6E-409C-BE32-E72D297353CC}">
              <c16:uniqueId val="{00000000-CCF1-46BA-B8EE-413DC312CA63}"/>
            </c:ext>
          </c:extLst>
        </c:ser>
        <c:dLbls>
          <c:showLegendKey val="0"/>
          <c:showVal val="0"/>
          <c:showCatName val="0"/>
          <c:showSerName val="0"/>
          <c:showPercent val="0"/>
          <c:showBubbleSize val="0"/>
        </c:dLbls>
        <c:gapWidth val="150"/>
        <c:axId val="118892416"/>
        <c:axId val="1188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CCF1-46BA-B8EE-413DC312CA63}"/>
            </c:ext>
          </c:extLst>
        </c:ser>
        <c:dLbls>
          <c:showLegendKey val="0"/>
          <c:showVal val="0"/>
          <c:showCatName val="0"/>
          <c:showSerName val="0"/>
          <c:showPercent val="0"/>
          <c:showBubbleSize val="0"/>
        </c:dLbls>
        <c:marker val="1"/>
        <c:smooth val="0"/>
        <c:axId val="118892416"/>
        <c:axId val="118898688"/>
      </c:lineChart>
      <c:dateAx>
        <c:axId val="118892416"/>
        <c:scaling>
          <c:orientation val="minMax"/>
        </c:scaling>
        <c:delete val="1"/>
        <c:axPos val="b"/>
        <c:numFmt formatCode="ge" sourceLinked="1"/>
        <c:majorTickMark val="none"/>
        <c:minorTickMark val="none"/>
        <c:tickLblPos val="none"/>
        <c:crossAx val="118898688"/>
        <c:crosses val="autoZero"/>
        <c:auto val="1"/>
        <c:lblOffset val="100"/>
        <c:baseTimeUnit val="years"/>
      </c:dateAx>
      <c:valAx>
        <c:axId val="11889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8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41.83</c:v>
                </c:pt>
                <c:pt idx="1">
                  <c:v>42.91</c:v>
                </c:pt>
                <c:pt idx="2">
                  <c:v>48.99</c:v>
                </c:pt>
                <c:pt idx="3">
                  <c:v>50.06</c:v>
                </c:pt>
                <c:pt idx="4">
                  <c:v>50.52</c:v>
                </c:pt>
              </c:numCache>
            </c:numRef>
          </c:val>
          <c:extLst>
            <c:ext xmlns:c16="http://schemas.microsoft.com/office/drawing/2014/chart" uri="{C3380CC4-5D6E-409C-BE32-E72D297353CC}">
              <c16:uniqueId val="{00000000-C1FD-4E09-92EC-CF9A8860B8E2}"/>
            </c:ext>
          </c:extLst>
        </c:ser>
        <c:dLbls>
          <c:showLegendKey val="0"/>
          <c:showVal val="0"/>
          <c:showCatName val="0"/>
          <c:showSerName val="0"/>
          <c:showPercent val="0"/>
          <c:showBubbleSize val="0"/>
        </c:dLbls>
        <c:gapWidth val="150"/>
        <c:axId val="119211520"/>
        <c:axId val="1192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C1FD-4E09-92EC-CF9A8860B8E2}"/>
            </c:ext>
          </c:extLst>
        </c:ser>
        <c:dLbls>
          <c:showLegendKey val="0"/>
          <c:showVal val="0"/>
          <c:showCatName val="0"/>
          <c:showSerName val="0"/>
          <c:showPercent val="0"/>
          <c:showBubbleSize val="0"/>
        </c:dLbls>
        <c:marker val="1"/>
        <c:smooth val="0"/>
        <c:axId val="119211520"/>
        <c:axId val="119213440"/>
      </c:lineChart>
      <c:dateAx>
        <c:axId val="119211520"/>
        <c:scaling>
          <c:orientation val="minMax"/>
        </c:scaling>
        <c:delete val="1"/>
        <c:axPos val="b"/>
        <c:numFmt formatCode="ge" sourceLinked="1"/>
        <c:majorTickMark val="none"/>
        <c:minorTickMark val="none"/>
        <c:tickLblPos val="none"/>
        <c:crossAx val="119213440"/>
        <c:crosses val="autoZero"/>
        <c:auto val="1"/>
        <c:lblOffset val="100"/>
        <c:baseTimeUnit val="years"/>
      </c:dateAx>
      <c:valAx>
        <c:axId val="1192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3.2</c:v>
                </c:pt>
                <c:pt idx="1">
                  <c:v>2.64</c:v>
                </c:pt>
                <c:pt idx="2">
                  <c:v>2.38</c:v>
                </c:pt>
                <c:pt idx="3">
                  <c:v>4.1399999999999997</c:v>
                </c:pt>
                <c:pt idx="4">
                  <c:v>0.39</c:v>
                </c:pt>
              </c:numCache>
            </c:numRef>
          </c:val>
          <c:extLst>
            <c:ext xmlns:c16="http://schemas.microsoft.com/office/drawing/2014/chart" uri="{C3380CC4-5D6E-409C-BE32-E72D297353CC}">
              <c16:uniqueId val="{00000000-5EFC-4E7E-AA1E-BBDA7E976E76}"/>
            </c:ext>
          </c:extLst>
        </c:ser>
        <c:dLbls>
          <c:showLegendKey val="0"/>
          <c:showVal val="0"/>
          <c:showCatName val="0"/>
          <c:showSerName val="0"/>
          <c:showPercent val="0"/>
          <c:showBubbleSize val="0"/>
        </c:dLbls>
        <c:gapWidth val="150"/>
        <c:axId val="119239808"/>
        <c:axId val="1192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5EFC-4E7E-AA1E-BBDA7E976E76}"/>
            </c:ext>
          </c:extLst>
        </c:ser>
        <c:dLbls>
          <c:showLegendKey val="0"/>
          <c:showVal val="0"/>
          <c:showCatName val="0"/>
          <c:showSerName val="0"/>
          <c:showPercent val="0"/>
          <c:showBubbleSize val="0"/>
        </c:dLbls>
        <c:marker val="1"/>
        <c:smooth val="0"/>
        <c:axId val="119239808"/>
        <c:axId val="119241728"/>
      </c:lineChart>
      <c:dateAx>
        <c:axId val="119239808"/>
        <c:scaling>
          <c:orientation val="minMax"/>
        </c:scaling>
        <c:delete val="1"/>
        <c:axPos val="b"/>
        <c:numFmt formatCode="ge" sourceLinked="1"/>
        <c:majorTickMark val="none"/>
        <c:minorTickMark val="none"/>
        <c:tickLblPos val="none"/>
        <c:crossAx val="119241728"/>
        <c:crosses val="autoZero"/>
        <c:auto val="1"/>
        <c:lblOffset val="100"/>
        <c:baseTimeUnit val="years"/>
      </c:dateAx>
      <c:valAx>
        <c:axId val="1192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14-4509-A4C6-B008E6E593BA}"/>
            </c:ext>
          </c:extLst>
        </c:ser>
        <c:dLbls>
          <c:showLegendKey val="0"/>
          <c:showVal val="0"/>
          <c:showCatName val="0"/>
          <c:showSerName val="0"/>
          <c:showPercent val="0"/>
          <c:showBubbleSize val="0"/>
        </c:dLbls>
        <c:gapWidth val="150"/>
        <c:axId val="132043904"/>
        <c:axId val="1320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9F14-4509-A4C6-B008E6E593BA}"/>
            </c:ext>
          </c:extLst>
        </c:ser>
        <c:dLbls>
          <c:showLegendKey val="0"/>
          <c:showVal val="0"/>
          <c:showCatName val="0"/>
          <c:showSerName val="0"/>
          <c:showPercent val="0"/>
          <c:showBubbleSize val="0"/>
        </c:dLbls>
        <c:marker val="1"/>
        <c:smooth val="0"/>
        <c:axId val="132043904"/>
        <c:axId val="132045824"/>
      </c:lineChart>
      <c:dateAx>
        <c:axId val="132043904"/>
        <c:scaling>
          <c:orientation val="minMax"/>
        </c:scaling>
        <c:delete val="1"/>
        <c:axPos val="b"/>
        <c:numFmt formatCode="ge" sourceLinked="1"/>
        <c:majorTickMark val="none"/>
        <c:minorTickMark val="none"/>
        <c:tickLblPos val="none"/>
        <c:crossAx val="132045824"/>
        <c:crosses val="autoZero"/>
        <c:auto val="1"/>
        <c:lblOffset val="100"/>
        <c:baseTimeUnit val="years"/>
      </c:dateAx>
      <c:valAx>
        <c:axId val="13204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0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1006.05</c:v>
                </c:pt>
                <c:pt idx="1">
                  <c:v>1263.6199999999999</c:v>
                </c:pt>
                <c:pt idx="2">
                  <c:v>654.22</c:v>
                </c:pt>
                <c:pt idx="3">
                  <c:v>724.87</c:v>
                </c:pt>
                <c:pt idx="4">
                  <c:v>680.23</c:v>
                </c:pt>
              </c:numCache>
            </c:numRef>
          </c:val>
          <c:extLst>
            <c:ext xmlns:c16="http://schemas.microsoft.com/office/drawing/2014/chart" uri="{C3380CC4-5D6E-409C-BE32-E72D297353CC}">
              <c16:uniqueId val="{00000000-7098-4D16-BC3D-3605EF3029B1}"/>
            </c:ext>
          </c:extLst>
        </c:ser>
        <c:dLbls>
          <c:showLegendKey val="0"/>
          <c:showVal val="0"/>
          <c:showCatName val="0"/>
          <c:showSerName val="0"/>
          <c:showPercent val="0"/>
          <c:showBubbleSize val="0"/>
        </c:dLbls>
        <c:gapWidth val="150"/>
        <c:axId val="146428672"/>
        <c:axId val="1464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7098-4D16-BC3D-3605EF3029B1}"/>
            </c:ext>
          </c:extLst>
        </c:ser>
        <c:dLbls>
          <c:showLegendKey val="0"/>
          <c:showVal val="0"/>
          <c:showCatName val="0"/>
          <c:showSerName val="0"/>
          <c:showPercent val="0"/>
          <c:showBubbleSize val="0"/>
        </c:dLbls>
        <c:marker val="1"/>
        <c:smooth val="0"/>
        <c:axId val="146428672"/>
        <c:axId val="146430592"/>
      </c:lineChart>
      <c:dateAx>
        <c:axId val="146428672"/>
        <c:scaling>
          <c:orientation val="minMax"/>
        </c:scaling>
        <c:delete val="1"/>
        <c:axPos val="b"/>
        <c:numFmt formatCode="ge" sourceLinked="1"/>
        <c:majorTickMark val="none"/>
        <c:minorTickMark val="none"/>
        <c:tickLblPos val="none"/>
        <c:crossAx val="146430592"/>
        <c:crosses val="autoZero"/>
        <c:auto val="1"/>
        <c:lblOffset val="100"/>
        <c:baseTimeUnit val="years"/>
      </c:dateAx>
      <c:valAx>
        <c:axId val="14643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4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97.07</c:v>
                </c:pt>
                <c:pt idx="1">
                  <c:v>92.96</c:v>
                </c:pt>
                <c:pt idx="2">
                  <c:v>89.5</c:v>
                </c:pt>
                <c:pt idx="3">
                  <c:v>84.52</c:v>
                </c:pt>
                <c:pt idx="4">
                  <c:v>78.900000000000006</c:v>
                </c:pt>
              </c:numCache>
            </c:numRef>
          </c:val>
          <c:extLst>
            <c:ext xmlns:c16="http://schemas.microsoft.com/office/drawing/2014/chart" uri="{C3380CC4-5D6E-409C-BE32-E72D297353CC}">
              <c16:uniqueId val="{00000000-CADB-4B0F-B03C-B837B1E409C0}"/>
            </c:ext>
          </c:extLst>
        </c:ser>
        <c:dLbls>
          <c:showLegendKey val="0"/>
          <c:showVal val="0"/>
          <c:showCatName val="0"/>
          <c:showSerName val="0"/>
          <c:showPercent val="0"/>
          <c:showBubbleSize val="0"/>
        </c:dLbls>
        <c:gapWidth val="150"/>
        <c:axId val="148443520"/>
        <c:axId val="1484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CADB-4B0F-B03C-B837B1E409C0}"/>
            </c:ext>
          </c:extLst>
        </c:ser>
        <c:dLbls>
          <c:showLegendKey val="0"/>
          <c:showVal val="0"/>
          <c:showCatName val="0"/>
          <c:showSerName val="0"/>
          <c:showPercent val="0"/>
          <c:showBubbleSize val="0"/>
        </c:dLbls>
        <c:marker val="1"/>
        <c:smooth val="0"/>
        <c:axId val="148443520"/>
        <c:axId val="148445440"/>
      </c:lineChart>
      <c:dateAx>
        <c:axId val="148443520"/>
        <c:scaling>
          <c:orientation val="minMax"/>
        </c:scaling>
        <c:delete val="1"/>
        <c:axPos val="b"/>
        <c:numFmt formatCode="ge" sourceLinked="1"/>
        <c:majorTickMark val="none"/>
        <c:minorTickMark val="none"/>
        <c:tickLblPos val="none"/>
        <c:crossAx val="148445440"/>
        <c:crosses val="autoZero"/>
        <c:auto val="1"/>
        <c:lblOffset val="100"/>
        <c:baseTimeUnit val="years"/>
      </c:dateAx>
      <c:valAx>
        <c:axId val="14844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118.25</c:v>
                </c:pt>
                <c:pt idx="1">
                  <c:v>118.95</c:v>
                </c:pt>
                <c:pt idx="2">
                  <c:v>121.09</c:v>
                </c:pt>
                <c:pt idx="3">
                  <c:v>119.31</c:v>
                </c:pt>
                <c:pt idx="4">
                  <c:v>122.43</c:v>
                </c:pt>
              </c:numCache>
            </c:numRef>
          </c:val>
          <c:extLst>
            <c:ext xmlns:c16="http://schemas.microsoft.com/office/drawing/2014/chart" uri="{C3380CC4-5D6E-409C-BE32-E72D297353CC}">
              <c16:uniqueId val="{00000000-A9A0-4B6A-AEB4-2627C5B94BF4}"/>
            </c:ext>
          </c:extLst>
        </c:ser>
        <c:dLbls>
          <c:showLegendKey val="0"/>
          <c:showVal val="0"/>
          <c:showCatName val="0"/>
          <c:showSerName val="0"/>
          <c:showPercent val="0"/>
          <c:showBubbleSize val="0"/>
        </c:dLbls>
        <c:gapWidth val="150"/>
        <c:axId val="148480000"/>
        <c:axId val="1484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A9A0-4B6A-AEB4-2627C5B94BF4}"/>
            </c:ext>
          </c:extLst>
        </c:ser>
        <c:dLbls>
          <c:showLegendKey val="0"/>
          <c:showVal val="0"/>
          <c:showCatName val="0"/>
          <c:showSerName val="0"/>
          <c:showPercent val="0"/>
          <c:showBubbleSize val="0"/>
        </c:dLbls>
        <c:marker val="1"/>
        <c:smooth val="0"/>
        <c:axId val="148480000"/>
        <c:axId val="148481920"/>
      </c:lineChart>
      <c:dateAx>
        <c:axId val="148480000"/>
        <c:scaling>
          <c:orientation val="minMax"/>
        </c:scaling>
        <c:delete val="1"/>
        <c:axPos val="b"/>
        <c:numFmt formatCode="ge" sourceLinked="1"/>
        <c:majorTickMark val="none"/>
        <c:minorTickMark val="none"/>
        <c:tickLblPos val="none"/>
        <c:crossAx val="148481920"/>
        <c:crosses val="autoZero"/>
        <c:auto val="1"/>
        <c:lblOffset val="100"/>
        <c:baseTimeUnit val="years"/>
      </c:dateAx>
      <c:valAx>
        <c:axId val="1484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183.49</c:v>
                </c:pt>
                <c:pt idx="1">
                  <c:v>182.13</c:v>
                </c:pt>
                <c:pt idx="2">
                  <c:v>173.83</c:v>
                </c:pt>
                <c:pt idx="3">
                  <c:v>175.63</c:v>
                </c:pt>
                <c:pt idx="4">
                  <c:v>171.95</c:v>
                </c:pt>
              </c:numCache>
            </c:numRef>
          </c:val>
          <c:extLst>
            <c:ext xmlns:c16="http://schemas.microsoft.com/office/drawing/2014/chart" uri="{C3380CC4-5D6E-409C-BE32-E72D297353CC}">
              <c16:uniqueId val="{00000000-1FF0-4713-9A46-BC53EDB23FBE}"/>
            </c:ext>
          </c:extLst>
        </c:ser>
        <c:dLbls>
          <c:showLegendKey val="0"/>
          <c:showVal val="0"/>
          <c:showCatName val="0"/>
          <c:showSerName val="0"/>
          <c:showPercent val="0"/>
          <c:showBubbleSize val="0"/>
        </c:dLbls>
        <c:gapWidth val="150"/>
        <c:axId val="148516224"/>
        <c:axId val="1485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1FF0-4713-9A46-BC53EDB23FBE}"/>
            </c:ext>
          </c:extLst>
        </c:ser>
        <c:dLbls>
          <c:showLegendKey val="0"/>
          <c:showVal val="0"/>
          <c:showCatName val="0"/>
          <c:showSerName val="0"/>
          <c:showPercent val="0"/>
          <c:showBubbleSize val="0"/>
        </c:dLbls>
        <c:marker val="1"/>
        <c:smooth val="0"/>
        <c:axId val="148516224"/>
        <c:axId val="148518400"/>
      </c:lineChart>
      <c:dateAx>
        <c:axId val="148516224"/>
        <c:scaling>
          <c:orientation val="minMax"/>
        </c:scaling>
        <c:delete val="1"/>
        <c:axPos val="b"/>
        <c:numFmt formatCode="ge" sourceLinked="1"/>
        <c:majorTickMark val="none"/>
        <c:minorTickMark val="none"/>
        <c:tickLblPos val="none"/>
        <c:crossAx val="148518400"/>
        <c:crosses val="autoZero"/>
        <c:auto val="1"/>
        <c:lblOffset val="100"/>
        <c:baseTimeUnit val="years"/>
      </c:dateAx>
      <c:valAx>
        <c:axId val="1485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山形県　米沢市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82843</v>
      </c>
      <c r="AM8" s="71"/>
      <c r="AN8" s="71"/>
      <c r="AO8" s="71"/>
      <c r="AP8" s="71"/>
      <c r="AQ8" s="71"/>
      <c r="AR8" s="71"/>
      <c r="AS8" s="71"/>
      <c r="AT8" s="67">
        <f>データ!$S$6</f>
        <v>548.51</v>
      </c>
      <c r="AU8" s="68"/>
      <c r="AV8" s="68"/>
      <c r="AW8" s="68"/>
      <c r="AX8" s="68"/>
      <c r="AY8" s="68"/>
      <c r="AZ8" s="68"/>
      <c r="BA8" s="68"/>
      <c r="BB8" s="70">
        <f>データ!$T$6</f>
        <v>151.03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85.93</v>
      </c>
      <c r="J10" s="68"/>
      <c r="K10" s="68"/>
      <c r="L10" s="68"/>
      <c r="M10" s="68"/>
      <c r="N10" s="68"/>
      <c r="O10" s="69"/>
      <c r="P10" s="70">
        <f>データ!$P$6</f>
        <v>99.25</v>
      </c>
      <c r="Q10" s="70"/>
      <c r="R10" s="70"/>
      <c r="S10" s="70"/>
      <c r="T10" s="70"/>
      <c r="U10" s="70"/>
      <c r="V10" s="70"/>
      <c r="W10" s="71">
        <f>データ!$Q$6</f>
        <v>3445</v>
      </c>
      <c r="X10" s="71"/>
      <c r="Y10" s="71"/>
      <c r="Z10" s="71"/>
      <c r="AA10" s="71"/>
      <c r="AB10" s="71"/>
      <c r="AC10" s="71"/>
      <c r="AD10" s="2"/>
      <c r="AE10" s="2"/>
      <c r="AF10" s="2"/>
      <c r="AG10" s="2"/>
      <c r="AH10" s="5"/>
      <c r="AI10" s="5"/>
      <c r="AJ10" s="5"/>
      <c r="AK10" s="5"/>
      <c r="AL10" s="71">
        <f>データ!$U$6</f>
        <v>81545</v>
      </c>
      <c r="AM10" s="71"/>
      <c r="AN10" s="71"/>
      <c r="AO10" s="71"/>
      <c r="AP10" s="71"/>
      <c r="AQ10" s="71"/>
      <c r="AR10" s="71"/>
      <c r="AS10" s="71"/>
      <c r="AT10" s="67">
        <f>データ!$V$6</f>
        <v>90.13</v>
      </c>
      <c r="AU10" s="68"/>
      <c r="AV10" s="68"/>
      <c r="AW10" s="68"/>
      <c r="AX10" s="68"/>
      <c r="AY10" s="68"/>
      <c r="AZ10" s="68"/>
      <c r="BA10" s="68"/>
      <c r="BB10" s="70">
        <f>データ!$W$6</f>
        <v>904.75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ustomWidth="1"/>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62022</v>
      </c>
      <c r="D6" s="34">
        <f t="shared" si="3"/>
        <v>46</v>
      </c>
      <c r="E6" s="34">
        <f t="shared" si="3"/>
        <v>1</v>
      </c>
      <c r="F6" s="34">
        <f t="shared" si="3"/>
        <v>0</v>
      </c>
      <c r="G6" s="34">
        <f t="shared" si="3"/>
        <v>1</v>
      </c>
      <c r="H6" s="34" t="str">
        <f t="shared" si="3"/>
        <v>山形県　米沢市</v>
      </c>
      <c r="I6" s="34" t="str">
        <f t="shared" si="3"/>
        <v>法適用</v>
      </c>
      <c r="J6" s="34" t="str">
        <f t="shared" si="3"/>
        <v>水道事業</v>
      </c>
      <c r="K6" s="34" t="str">
        <f t="shared" si="3"/>
        <v>末端給水事業</v>
      </c>
      <c r="L6" s="34" t="str">
        <f t="shared" si="3"/>
        <v>A4</v>
      </c>
      <c r="M6" s="34">
        <f t="shared" si="3"/>
        <v>0</v>
      </c>
      <c r="N6" s="35" t="str">
        <f t="shared" si="3"/>
        <v>-</v>
      </c>
      <c r="O6" s="35">
        <f t="shared" si="3"/>
        <v>85.93</v>
      </c>
      <c r="P6" s="35">
        <f t="shared" si="3"/>
        <v>99.25</v>
      </c>
      <c r="Q6" s="35">
        <f t="shared" si="3"/>
        <v>3445</v>
      </c>
      <c r="R6" s="35">
        <f t="shared" si="3"/>
        <v>82843</v>
      </c>
      <c r="S6" s="35">
        <f t="shared" si="3"/>
        <v>548.51</v>
      </c>
      <c r="T6" s="35">
        <f t="shared" si="3"/>
        <v>151.03</v>
      </c>
      <c r="U6" s="35">
        <f t="shared" si="3"/>
        <v>81545</v>
      </c>
      <c r="V6" s="35">
        <f t="shared" si="3"/>
        <v>90.13</v>
      </c>
      <c r="W6" s="35">
        <f t="shared" si="3"/>
        <v>904.75</v>
      </c>
      <c r="X6" s="36">
        <f>IF(X7="",NA(),X7)</f>
        <v>124.92</v>
      </c>
      <c r="Y6" s="36">
        <f t="shared" ref="Y6:AG6" si="4">IF(Y7="",NA(),Y7)</f>
        <v>125.34</v>
      </c>
      <c r="Z6" s="36">
        <f t="shared" si="4"/>
        <v>125.6</v>
      </c>
      <c r="AA6" s="36">
        <f t="shared" si="4"/>
        <v>123.83</v>
      </c>
      <c r="AB6" s="36">
        <f t="shared" si="4"/>
        <v>127.24</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1006.05</v>
      </c>
      <c r="AU6" s="36">
        <f t="shared" ref="AU6:BC6" si="6">IF(AU7="",NA(),AU7)</f>
        <v>1263.6199999999999</v>
      </c>
      <c r="AV6" s="36">
        <f t="shared" si="6"/>
        <v>654.22</v>
      </c>
      <c r="AW6" s="36">
        <f t="shared" si="6"/>
        <v>724.87</v>
      </c>
      <c r="AX6" s="36">
        <f t="shared" si="6"/>
        <v>680.23</v>
      </c>
      <c r="AY6" s="36">
        <f t="shared" si="6"/>
        <v>701</v>
      </c>
      <c r="AZ6" s="36">
        <f t="shared" si="6"/>
        <v>739.59</v>
      </c>
      <c r="BA6" s="36">
        <f t="shared" si="6"/>
        <v>335.95</v>
      </c>
      <c r="BB6" s="36">
        <f t="shared" si="6"/>
        <v>346.59</v>
      </c>
      <c r="BC6" s="36">
        <f t="shared" si="6"/>
        <v>357.82</v>
      </c>
      <c r="BD6" s="35" t="str">
        <f>IF(BD7="","",IF(BD7="-","【-】","【"&amp;SUBSTITUTE(TEXT(BD7,"#,##0.00"),"-","△")&amp;"】"))</f>
        <v>【262.87】</v>
      </c>
      <c r="BE6" s="36">
        <f>IF(BE7="",NA(),BE7)</f>
        <v>97.07</v>
      </c>
      <c r="BF6" s="36">
        <f t="shared" ref="BF6:BN6" si="7">IF(BF7="",NA(),BF7)</f>
        <v>92.96</v>
      </c>
      <c r="BG6" s="36">
        <f t="shared" si="7"/>
        <v>89.5</v>
      </c>
      <c r="BH6" s="36">
        <f t="shared" si="7"/>
        <v>84.52</v>
      </c>
      <c r="BI6" s="36">
        <f t="shared" si="7"/>
        <v>78.900000000000006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118.25</v>
      </c>
      <c r="BQ6" s="36">
        <f t="shared" ref="BQ6:BY6" si="8">IF(BQ7="",NA(),BQ7)</f>
        <v>118.95</v>
      </c>
      <c r="BR6" s="36">
        <f t="shared" si="8"/>
        <v>121.09</v>
      </c>
      <c r="BS6" s="36">
        <f t="shared" si="8"/>
        <v>119.31</v>
      </c>
      <c r="BT6" s="36">
        <f t="shared" si="8"/>
        <v>122.43</v>
      </c>
      <c r="BU6" s="36">
        <f t="shared" si="8"/>
        <v>100.27</v>
      </c>
      <c r="BV6" s="36">
        <f t="shared" si="8"/>
        <v>99.46</v>
      </c>
      <c r="BW6" s="36">
        <f t="shared" si="8"/>
        <v>105.21</v>
      </c>
      <c r="BX6" s="36">
        <f t="shared" si="8"/>
        <v>105.71</v>
      </c>
      <c r="BY6" s="36">
        <f t="shared" si="8"/>
        <v>106.01</v>
      </c>
      <c r="BZ6" s="35" t="str">
        <f>IF(BZ7="","",IF(BZ7="-","【-】","【"&amp;SUBSTITUTE(TEXT(BZ7,"#,##0.00"),"-","△")&amp;"】"))</f>
        <v>【105.59】</v>
      </c>
      <c r="CA6" s="36">
        <f>IF(CA7="",NA(),CA7)</f>
        <v>183.49</v>
      </c>
      <c r="CB6" s="36">
        <f t="shared" ref="CB6:CJ6" si="9">IF(CB7="",NA(),CB7)</f>
        <v>182.13</v>
      </c>
      <c r="CC6" s="36">
        <f t="shared" si="9"/>
        <v>173.83</v>
      </c>
      <c r="CD6" s="36">
        <f t="shared" si="9"/>
        <v>175.63</v>
      </c>
      <c r="CE6" s="36">
        <f t="shared" si="9"/>
        <v>171.95</v>
      </c>
      <c r="CF6" s="36">
        <f t="shared" si="9"/>
        <v>169.62</v>
      </c>
      <c r="CG6" s="36">
        <f t="shared" si="9"/>
        <v>171.78</v>
      </c>
      <c r="CH6" s="36">
        <f t="shared" si="9"/>
        <v>162.59</v>
      </c>
      <c r="CI6" s="36">
        <f t="shared" si="9"/>
        <v>162.15</v>
      </c>
      <c r="CJ6" s="36">
        <f t="shared" si="9"/>
        <v>162.24</v>
      </c>
      <c r="CK6" s="35" t="str">
        <f>IF(CK7="","",IF(CK7="-","【-】","【"&amp;SUBSTITUTE(TEXT(CK7,"#,##0.00"),"-","△")&amp;"】"))</f>
        <v>【163.27】</v>
      </c>
      <c r="CL6" s="36">
        <f>IF(CL7="",NA(),CL7)</f>
        <v>72.25</v>
      </c>
      <c r="CM6" s="36">
        <f t="shared" ref="CM6:CU6" si="10">IF(CM7="",NA(),CM7)</f>
        <v>70.63</v>
      </c>
      <c r="CN6" s="36">
        <f t="shared" si="10"/>
        <v>71.040000000000006</v>
      </c>
      <c r="CO6" s="36">
        <f t="shared" si="10"/>
        <v>69.11</v>
      </c>
      <c r="CP6" s="36">
        <f t="shared" si="10"/>
        <v>68.98</v>
      </c>
      <c r="CQ6" s="36">
        <f t="shared" si="10"/>
        <v>59.88</v>
      </c>
      <c r="CR6" s="36">
        <f t="shared" si="10"/>
        <v>59.68</v>
      </c>
      <c r="CS6" s="36">
        <f t="shared" si="10"/>
        <v>59.17</v>
      </c>
      <c r="CT6" s="36">
        <f t="shared" si="10"/>
        <v>59.34</v>
      </c>
      <c r="CU6" s="36">
        <f t="shared" si="10"/>
        <v>59.11</v>
      </c>
      <c r="CV6" s="35" t="str">
        <f>IF(CV7="","",IF(CV7="-","【-】","【"&amp;SUBSTITUTE(TEXT(CV7,"#,##0.00"),"-","△")&amp;"】"))</f>
        <v>【59.94】</v>
      </c>
      <c r="CW6" s="36">
        <f>IF(CW7="",NA(),CW7)</f>
        <v>85.12</v>
      </c>
      <c r="CX6" s="36">
        <f t="shared" ref="CX6:DF6" si="11">IF(CX7="",NA(),CX7)</f>
        <v>86.89</v>
      </c>
      <c r="CY6" s="36">
        <f t="shared" si="11"/>
        <v>85.77</v>
      </c>
      <c r="CZ6" s="36">
        <f t="shared" si="11"/>
        <v>87.14</v>
      </c>
      <c r="DA6" s="36">
        <f t="shared" si="11"/>
        <v>86.75</v>
      </c>
      <c r="DB6" s="36">
        <f t="shared" si="11"/>
        <v>87.65</v>
      </c>
      <c r="DC6" s="36">
        <f t="shared" si="11"/>
        <v>87.63</v>
      </c>
      <c r="DD6" s="36">
        <f t="shared" si="11"/>
        <v>87.6</v>
      </c>
      <c r="DE6" s="36">
        <f t="shared" si="11"/>
        <v>87.74</v>
      </c>
      <c r="DF6" s="36">
        <f t="shared" si="11"/>
        <v>87.91</v>
      </c>
      <c r="DG6" s="35" t="str">
        <f>IF(DG7="","",IF(DG7="-","【-】","【"&amp;SUBSTITUTE(TEXT(DG7,"#,##0.00"),"-","△")&amp;"】"))</f>
        <v>【90.22】</v>
      </c>
      <c r="DH6" s="36">
        <f>IF(DH7="",NA(),DH7)</f>
        <v>41.83</v>
      </c>
      <c r="DI6" s="36">
        <f t="shared" ref="DI6:DQ6" si="12">IF(DI7="",NA(),DI7)</f>
        <v>42.91</v>
      </c>
      <c r="DJ6" s="36">
        <f t="shared" si="12"/>
        <v>48.99</v>
      </c>
      <c r="DK6" s="36">
        <f t="shared" si="12"/>
        <v>50.06</v>
      </c>
      <c r="DL6" s="36">
        <f t="shared" si="12"/>
        <v>50.52</v>
      </c>
      <c r="DM6" s="36">
        <f t="shared" si="12"/>
        <v>38.69</v>
      </c>
      <c r="DN6" s="36">
        <f t="shared" si="12"/>
        <v>39.65</v>
      </c>
      <c r="DO6" s="36">
        <f t="shared" si="12"/>
        <v>45.25</v>
      </c>
      <c r="DP6" s="36">
        <f t="shared" si="12"/>
        <v>46.27</v>
      </c>
      <c r="DQ6" s="36">
        <f t="shared" si="12"/>
        <v>46.88</v>
      </c>
      <c r="DR6" s="35" t="str">
        <f>IF(DR7="","",IF(DR7="-","【-】","【"&amp;SUBSTITUTE(TEXT(DR7,"#,##0.00"),"-","△")&amp;"】"))</f>
        <v>【47.91】</v>
      </c>
      <c r="DS6" s="36">
        <f>IF(DS7="",NA(),DS7)</f>
        <v>3.2</v>
      </c>
      <c r="DT6" s="36">
        <f t="shared" ref="DT6:EB6" si="13">IF(DT7="",NA(),DT7)</f>
        <v>2.64</v>
      </c>
      <c r="DU6" s="36">
        <f t="shared" si="13"/>
        <v>2.38</v>
      </c>
      <c r="DV6" s="36">
        <f t="shared" si="13"/>
        <v>4.1399999999999997</v>
      </c>
      <c r="DW6" s="36">
        <f t="shared" si="13"/>
        <v>0.39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0.75</v>
      </c>
      <c r="EE6" s="36">
        <f t="shared" ref="EE6:EM6" si="14">IF(EE7="",NA(),EE7)</f>
        <v>0.76</v>
      </c>
      <c r="EF6" s="36">
        <f t="shared" si="14"/>
        <v>0.41</v>
      </c>
      <c r="EG6" s="36">
        <f t="shared" si="14"/>
        <v>0.55000000000000004</v>
      </c>
      <c r="EH6" s="36">
        <f t="shared" si="14"/>
        <v>0.61</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62022</v>
      </c>
      <c r="D7" s="38">
        <v>46</v>
      </c>
      <c r="E7" s="38">
        <v>1</v>
      </c>
      <c r="F7" s="38">
        <v>0</v>
      </c>
      <c r="G7" s="38">
        <v>1</v>
      </c>
      <c r="H7" s="38" t="s">
        <v>105</v>
      </c>
      <c r="I7" s="38" t="s">
        <v>106</v>
      </c>
      <c r="J7" s="38" t="s">
        <v>107</v>
      </c>
      <c r="K7" s="38" t="s">
        <v>108</v>
      </c>
      <c r="L7" s="38" t="s">
        <v>109</v>
      </c>
      <c r="M7" s="38"/>
      <c r="N7" s="39" t="s">
        <v>110</v>
      </c>
      <c r="O7" s="39">
        <v>85.93</v>
      </c>
      <c r="P7" s="39">
        <v>99.25</v>
      </c>
      <c r="Q7" s="39">
        <v>3445</v>
      </c>
      <c r="R7" s="39">
        <v>82843</v>
      </c>
      <c r="S7" s="39">
        <v>548.51</v>
      </c>
      <c r="T7" s="39">
        <v>151.03</v>
      </c>
      <c r="U7" s="39">
        <v>81545</v>
      </c>
      <c r="V7" s="39">
        <v>90.13</v>
      </c>
      <c r="W7" s="39">
        <v>904.75</v>
      </c>
      <c r="X7" s="39">
        <v>124.92</v>
      </c>
      <c r="Y7" s="39">
        <v>125.34</v>
      </c>
      <c r="Z7" s="39">
        <v>125.6</v>
      </c>
      <c r="AA7" s="39">
        <v>123.83</v>
      </c>
      <c r="AB7" s="39">
        <v>127.24</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1006.05</v>
      </c>
      <c r="AU7" s="39">
        <v>1263.6199999999999</v>
      </c>
      <c r="AV7" s="39">
        <v>654.22</v>
      </c>
      <c r="AW7" s="39">
        <v>724.87</v>
      </c>
      <c r="AX7" s="39">
        <v>680.23</v>
      </c>
      <c r="AY7" s="39">
        <v>701</v>
      </c>
      <c r="AZ7" s="39">
        <v>739.59</v>
      </c>
      <c r="BA7" s="39">
        <v>335.95</v>
      </c>
      <c r="BB7" s="39">
        <v>346.59</v>
      </c>
      <c r="BC7" s="39">
        <v>357.82</v>
      </c>
      <c r="BD7" s="39">
        <v>262.87</v>
      </c>
      <c r="BE7" s="39">
        <v>97.07</v>
      </c>
      <c r="BF7" s="39">
        <v>92.96</v>
      </c>
      <c r="BG7" s="39">
        <v>89.5</v>
      </c>
      <c r="BH7" s="39">
        <v>84.52</v>
      </c>
      <c r="BI7" s="39">
        <v>78.900000000000006</v>
      </c>
      <c r="BJ7" s="39">
        <v>330.99</v>
      </c>
      <c r="BK7" s="39">
        <v>324.08999999999997</v>
      </c>
      <c r="BL7" s="39">
        <v>319.82</v>
      </c>
      <c r="BM7" s="39">
        <v>312.02999999999997</v>
      </c>
      <c r="BN7" s="39">
        <v>307.45999999999998</v>
      </c>
      <c r="BO7" s="39">
        <v>270.87</v>
      </c>
      <c r="BP7" s="39">
        <v>118.25</v>
      </c>
      <c r="BQ7" s="39">
        <v>118.95</v>
      </c>
      <c r="BR7" s="39">
        <v>121.09</v>
      </c>
      <c r="BS7" s="39">
        <v>119.31</v>
      </c>
      <c r="BT7" s="39">
        <v>122.43</v>
      </c>
      <c r="BU7" s="39">
        <v>100.27</v>
      </c>
      <c r="BV7" s="39">
        <v>99.46</v>
      </c>
      <c r="BW7" s="39">
        <v>105.21</v>
      </c>
      <c r="BX7" s="39">
        <v>105.71</v>
      </c>
      <c r="BY7" s="39">
        <v>106.01</v>
      </c>
      <c r="BZ7" s="39">
        <v>105.59</v>
      </c>
      <c r="CA7" s="39">
        <v>183.49</v>
      </c>
      <c r="CB7" s="39">
        <v>182.13</v>
      </c>
      <c r="CC7" s="39">
        <v>173.83</v>
      </c>
      <c r="CD7" s="39">
        <v>175.63</v>
      </c>
      <c r="CE7" s="39">
        <v>171.95</v>
      </c>
      <c r="CF7" s="39">
        <v>169.62</v>
      </c>
      <c r="CG7" s="39">
        <v>171.78</v>
      </c>
      <c r="CH7" s="39">
        <v>162.59</v>
      </c>
      <c r="CI7" s="39">
        <v>162.15</v>
      </c>
      <c r="CJ7" s="39">
        <v>162.24</v>
      </c>
      <c r="CK7" s="39">
        <v>163.27000000000001</v>
      </c>
      <c r="CL7" s="39">
        <v>72.25</v>
      </c>
      <c r="CM7" s="39">
        <v>70.63</v>
      </c>
      <c r="CN7" s="39">
        <v>71.040000000000006</v>
      </c>
      <c r="CO7" s="39">
        <v>69.11</v>
      </c>
      <c r="CP7" s="39">
        <v>68.98</v>
      </c>
      <c r="CQ7" s="39">
        <v>59.88</v>
      </c>
      <c r="CR7" s="39">
        <v>59.68</v>
      </c>
      <c r="CS7" s="39">
        <v>59.17</v>
      </c>
      <c r="CT7" s="39">
        <v>59.34</v>
      </c>
      <c r="CU7" s="39">
        <v>59.11</v>
      </c>
      <c r="CV7" s="39">
        <v>59.94</v>
      </c>
      <c r="CW7" s="39">
        <v>85.12</v>
      </c>
      <c r="CX7" s="39">
        <v>86.89</v>
      </c>
      <c r="CY7" s="39">
        <v>85.77</v>
      </c>
      <c r="CZ7" s="39">
        <v>87.14</v>
      </c>
      <c r="DA7" s="39">
        <v>86.75</v>
      </c>
      <c r="DB7" s="39">
        <v>87.65</v>
      </c>
      <c r="DC7" s="39">
        <v>87.63</v>
      </c>
      <c r="DD7" s="39">
        <v>87.6</v>
      </c>
      <c r="DE7" s="39">
        <v>87.74</v>
      </c>
      <c r="DF7" s="39">
        <v>87.91</v>
      </c>
      <c r="DG7" s="39">
        <v>90.22</v>
      </c>
      <c r="DH7" s="39">
        <v>41.83</v>
      </c>
      <c r="DI7" s="39">
        <v>42.91</v>
      </c>
      <c r="DJ7" s="39">
        <v>48.99</v>
      </c>
      <c r="DK7" s="39">
        <v>50.06</v>
      </c>
      <c r="DL7" s="39">
        <v>50.52</v>
      </c>
      <c r="DM7" s="39">
        <v>38.69</v>
      </c>
      <c r="DN7" s="39">
        <v>39.65</v>
      </c>
      <c r="DO7" s="39">
        <v>45.25</v>
      </c>
      <c r="DP7" s="39">
        <v>46.27</v>
      </c>
      <c r="DQ7" s="39">
        <v>46.88</v>
      </c>
      <c r="DR7" s="39">
        <v>47.91</v>
      </c>
      <c r="DS7" s="39">
        <v>3.2</v>
      </c>
      <c r="DT7" s="39">
        <v>2.64</v>
      </c>
      <c r="DU7" s="39">
        <v>2.38</v>
      </c>
      <c r="DV7" s="39">
        <v>4.1399999999999997</v>
      </c>
      <c r="DW7" s="39">
        <v>0.39</v>
      </c>
      <c r="DX7" s="39">
        <v>8.4</v>
      </c>
      <c r="DY7" s="39">
        <v>9.7100000000000009</v>
      </c>
      <c r="DZ7" s="39">
        <v>10.71</v>
      </c>
      <c r="EA7" s="39">
        <v>10.93</v>
      </c>
      <c r="EB7" s="39">
        <v>13.39</v>
      </c>
      <c r="EC7" s="39">
        <v>15</v>
      </c>
      <c r="ED7" s="39">
        <v>0.75</v>
      </c>
      <c r="EE7" s="39">
        <v>0.76</v>
      </c>
      <c r="EF7" s="39">
        <v>0.41</v>
      </c>
      <c r="EG7" s="39">
        <v>0.55000000000000004</v>
      </c>
      <c r="EH7" s="39">
        <v>0.61</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智子</cp:lastModifiedBy>
  <cp:lastPrinted>2018-02-01T00:39:56Z</cp:lastPrinted>
  <dcterms:created xsi:type="dcterms:W3CDTF">2017-12-25T01:22:21Z</dcterms:created>
  <dcterms:modified xsi:type="dcterms:W3CDTF">2018-02-01T08:43:26Z</dcterms:modified>
  <cp:category/>
</cp:coreProperties>
</file>