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1469\Desktop\【経営比較分析表】2016_062049_47_1718\02作成データ（修正版）\"/>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H85" i="4"/>
  <c r="G85" i="4"/>
  <c r="BB10" i="4"/>
  <c r="AT10" i="4"/>
  <c r="AL10" i="4"/>
  <c r="I10" i="4"/>
  <c r="B10" i="4"/>
  <c r="AT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<sst xmlns="http://schemas.openxmlformats.org/spreadsheetml/2006/main" count="232" uniqueCount="120">
  <si>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</si>
  <si>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</si>
  <si>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</si>
  <si>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</si>
  <si>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</si>
  <si>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</si>
  <si>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</si>
  <si>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</si>
  <si>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</si>
  <si>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</si>
  <si>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</si>
  <si>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</si>
  <si>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</si>
  <si>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</si>
  <si>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</si>
  <si>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</si>
  <si>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</si>
  <si>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</si>
  <si>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</si>
  <si>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</si>
  <si>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</si>
  <si>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</si>
  <si>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</si>
  <si>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</si>
  <si>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</si>
  <si>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</si>
  <si>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</si>
  <si>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</si>
  <si>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</si>
  <si>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</si>
  <si>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</si>
  <si>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</si>
  <si>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</si>
  <si>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</si>
  <si>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</si>
  <si>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</si>
  <si>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</si>
  <si>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</si>
  <si>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</si>
  <si>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</si>
  <si>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</si>
  <si>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</si>
  <si>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</si>
  <si>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</si>
  <si>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</si>
  <si>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</si>
  <si>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</si>
  <si>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</si>
  <si>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</si>
  <si>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</si>
  <si>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</si>
  <si>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</si>
  <si>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</si>
  <si>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</si>
  <si>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</si>
  <si>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</si>
  <si>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</si>
  <si>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</si>
  <si>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</si>
  <si>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</si>
  <si>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</si>
  <si>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</si>
  <si>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</si>
  <si>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</si>
  <si>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</si>
  <si>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</si>
  <si>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</si>
  <si>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</si>
  <si>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</si>
  <si>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</si>
  <si>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</si>
  <si>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</si>
  <si>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</si>
  <si>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</si>
  <si>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</si>
  <si>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</si>
  <si>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</si>
  <si>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</si>
  <si>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</si>
  <si>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</si>
  <si>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</si>
  <si>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</si>
  <si>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</si>
  <si>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</si>
  <si>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</si>
  <si>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</si>
  <si>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</si>
  <si>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</si>
  <si>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</si>
  <si>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</si>
  <si>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</si>
  <si>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</si>
  <si>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</si>
  <si>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</si>
  <si>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</si>
  <si>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</si>
  <si>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</si>
  <si>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</si>
  <si>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</si>
  <si>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</si>
  <si>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</si>
  <si>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</si>
  <si>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</si>
  <si>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</si>
  <si>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</si>
  <si>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酒田市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</si>
  <si>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</si>
  <si>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</si>
  <si>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</si>
  <si>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</si>
  <si>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</si>
  <si>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</si>
  <si>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</si>
  <si>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</si>
  <si>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</si>
  <si>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</si>
  <si>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　その他</t>
    <rPh sb="0" eb="3">
      <t>ジチタイ</t>
    </rPh>
    <rPh sb="3" eb="5">
      <t>ショクイン</t>
    </rPh>
    <rPh sb="8" eb="9">
      <t>タ</t>
    </rPh>
    <phoneticPr fontId="4"/>
  </si>
  <si>
    <t>　有形固定資産減価償却率は、資産別の比較では機械及び装置の減価償却率が最も高い。中でも導水部門は減価償却が終了しているほか、取水部門についても高い減価償却率となっている。広域連携の検討の中で、主要施設である小牧浄水場のあり方について、検討する必要がある。
　管路経年化率は、類似団体と比較して低く、今後更に昭和50年代に整備された管路の経年化が進むことから、計画的な更新により管路更新率の向上を図る必要がある。現在、総延長1,049㎞に対して、年間5～6kmの更新を進めているが、アセットマネジメントによる検討結果を踏まえ、管路の長寿命化や更新の平準化を進めるとともに、老朽度、重要度に応じて計画的に更新、耐震化する必要がある。</t>
    <rPh sb="1" eb="3">
      <t>ユウケイ</t>
    </rPh>
    <rPh sb="3" eb="5">
      <t>コテイ</t>
    </rPh>
    <rPh sb="5" eb="7">
      <t>シサン</t>
    </rPh>
    <rPh sb="7" eb="9">
      <t>ゲンカ</t>
    </rPh>
    <rPh sb="9" eb="11">
      <t>ショウキャク</t>
    </rPh>
    <rPh sb="11" eb="12">
      <t>リツ</t>
    </rPh>
    <rPh sb="14" eb="16">
      <t>シサン</t>
    </rPh>
    <rPh sb="16" eb="17">
      <t>ベツ</t>
    </rPh>
    <rPh sb="18" eb="20">
      <t>ヒカク</t>
    </rPh>
    <rPh sb="22" eb="24">
      <t>キカイ</t>
    </rPh>
    <rPh sb="24" eb="25">
      <t>オヨ</t>
    </rPh>
    <rPh sb="26" eb="28">
      <t>ソウチ</t>
    </rPh>
    <rPh sb="29" eb="31">
      <t>ゲンカ</t>
    </rPh>
    <rPh sb="31" eb="33">
      <t>ショウキャク</t>
    </rPh>
    <rPh sb="33" eb="34">
      <t>リツ</t>
    </rPh>
    <rPh sb="35" eb="36">
      <t>モット</t>
    </rPh>
    <rPh sb="37" eb="38">
      <t>タカ</t>
    </rPh>
    <rPh sb="40" eb="41">
      <t>ナカ</t>
    </rPh>
    <rPh sb="43" eb="45">
      <t>ドウスイ</t>
    </rPh>
    <rPh sb="45" eb="47">
      <t>ブモン</t>
    </rPh>
    <rPh sb="48" eb="50">
      <t>ゲンカ</t>
    </rPh>
    <rPh sb="50" eb="52">
      <t>ショウキャク</t>
    </rPh>
    <rPh sb="53" eb="55">
      <t>シュウリョウ</t>
    </rPh>
    <rPh sb="62" eb="64">
      <t>シュスイ</t>
    </rPh>
    <rPh sb="64" eb="66">
      <t>ブモン</t>
    </rPh>
    <rPh sb="71" eb="72">
      <t>タカ</t>
    </rPh>
    <rPh sb="73" eb="75">
      <t>ゲンカ</t>
    </rPh>
    <rPh sb="75" eb="77">
      <t>ショウキャク</t>
    </rPh>
    <rPh sb="77" eb="78">
      <t>リツ</t>
    </rPh>
    <rPh sb="85" eb="87">
      <t>コウイキ</t>
    </rPh>
    <rPh sb="87" eb="89">
      <t>レンケイ</t>
    </rPh>
    <rPh sb="90" eb="92">
      <t>ケントウ</t>
    </rPh>
    <rPh sb="93" eb="94">
      <t>ナカ</t>
    </rPh>
    <rPh sb="96" eb="98">
      <t>シュヨウ</t>
    </rPh>
    <rPh sb="98" eb="100">
      <t>シセツ</t>
    </rPh>
    <rPh sb="103" eb="105">
      <t>コマキ</t>
    </rPh>
    <rPh sb="105" eb="108">
      <t>ジョウスイジョウ</t>
    </rPh>
    <rPh sb="111" eb="112">
      <t>カタ</t>
    </rPh>
    <rPh sb="117" eb="119">
      <t>ケントウ</t>
    </rPh>
    <rPh sb="121" eb="123">
      <t>ヒツヨウ</t>
    </rPh>
    <rPh sb="129" eb="131">
      <t>カンロ</t>
    </rPh>
    <rPh sb="131" eb="133">
      <t>ケイネン</t>
    </rPh>
    <rPh sb="133" eb="134">
      <t>カ</t>
    </rPh>
    <rPh sb="134" eb="135">
      <t>リツ</t>
    </rPh>
    <rPh sb="137" eb="139">
      <t>ルイジ</t>
    </rPh>
    <rPh sb="139" eb="141">
      <t>ダンタイ</t>
    </rPh>
    <rPh sb="142" eb="144">
      <t>ヒカク</t>
    </rPh>
    <rPh sb="146" eb="147">
      <t>ヒク</t>
    </rPh>
    <rPh sb="149" eb="151">
      <t>コンゴ</t>
    </rPh>
    <rPh sb="151" eb="152">
      <t>サラ</t>
    </rPh>
    <rPh sb="153" eb="155">
      <t>ショウワ</t>
    </rPh>
    <rPh sb="157" eb="159">
      <t>ネンダイ</t>
    </rPh>
    <rPh sb="160" eb="162">
      <t>セイビ</t>
    </rPh>
    <rPh sb="165" eb="167">
      <t>カンロ</t>
    </rPh>
    <rPh sb="168" eb="171">
      <t>ケイネンカ</t>
    </rPh>
    <rPh sb="172" eb="173">
      <t>スス</t>
    </rPh>
    <rPh sb="179" eb="181">
      <t>ケイカク</t>
    </rPh>
    <rPh sb="181" eb="182">
      <t>テキ</t>
    </rPh>
    <rPh sb="183" eb="185">
      <t>コウシン</t>
    </rPh>
    <rPh sb="188" eb="190">
      <t>カンロ</t>
    </rPh>
    <rPh sb="190" eb="192">
      <t>コウシン</t>
    </rPh>
    <rPh sb="192" eb="193">
      <t>リツ</t>
    </rPh>
    <rPh sb="194" eb="196">
      <t>コウジョウ</t>
    </rPh>
    <rPh sb="197" eb="198">
      <t>ハカ</t>
    </rPh>
    <rPh sb="199" eb="201">
      <t>ヒツヨウ</t>
    </rPh>
    <rPh sb="205" eb="207">
      <t>ゲンザイ</t>
    </rPh>
    <rPh sb="208" eb="211">
      <t>ソウエンチョウ</t>
    </rPh>
    <rPh sb="218" eb="219">
      <t>タイ</t>
    </rPh>
    <rPh sb="222" eb="224">
      <t>ネンカン</t>
    </rPh>
    <rPh sb="230" eb="232">
      <t>コウシン</t>
    </rPh>
    <rPh sb="233" eb="234">
      <t>スス</t>
    </rPh>
    <rPh sb="253" eb="255">
      <t>ケントウ</t>
    </rPh>
    <rPh sb="255" eb="257">
      <t>ケッカ</t>
    </rPh>
    <rPh sb="258" eb="259">
      <t>フ</t>
    </rPh>
    <rPh sb="262" eb="264">
      <t>カンロ</t>
    </rPh>
    <rPh sb="265" eb="266">
      <t>チョウ</t>
    </rPh>
    <rPh sb="266" eb="269">
      <t>ジュミョウカ</t>
    </rPh>
    <rPh sb="270" eb="272">
      <t>コウシン</t>
    </rPh>
    <rPh sb="273" eb="276">
      <t>ヘイジュンカ</t>
    </rPh>
    <rPh sb="277" eb="278">
      <t>スス</t>
    </rPh>
    <rPh sb="285" eb="287">
      <t>ロウキュウ</t>
    </rPh>
    <rPh sb="287" eb="288">
      <t>ド</t>
    </rPh>
    <rPh sb="289" eb="292">
      <t>ジュウヨウド</t>
    </rPh>
    <rPh sb="293" eb="294">
      <t>オウ</t>
    </rPh>
    <rPh sb="296" eb="299">
      <t>ケイカクテキ</t>
    </rPh>
    <rPh sb="300" eb="302">
      <t>コウシン</t>
    </rPh>
    <rPh sb="303" eb="306">
      <t>タイシンカ</t>
    </rPh>
    <rPh sb="308" eb="310">
      <t>ヒツヨウ</t>
    </rPh>
    <phoneticPr fontId="4"/>
  </si>
  <si>
    <t>　給水収益が減少する一方で、施設整備、更新に多くの費用が必要となることから、健全な事業運営に必要となる財源確保が厳しい状況が予想される。今後、徹底した経費削減を行うとともに、適正な原価と料金水準及び料金体系の検討が必要である。
　本市では、中長期的な視点に基づく計画的な経営に取り組むため、平成28年度に「新・酒田水道事業基本計画～新しい水道ビジョンと経営戦略～」を策定した。今後、広域連携の検討を踏まえながら計画の見直しを行い、持続可能な水道事業へ向けた取り組みを進めていく。</t>
    <rPh sb="1" eb="3">
      <t>キュウスイ</t>
    </rPh>
    <rPh sb="3" eb="5">
      <t>シュウエキ</t>
    </rPh>
    <rPh sb="6" eb="8">
      <t>ゲンショウ</t>
    </rPh>
    <rPh sb="10" eb="12">
      <t>イッポウ</t>
    </rPh>
    <rPh sb="14" eb="16">
      <t>シセツ</t>
    </rPh>
    <rPh sb="16" eb="18">
      <t>セイビ</t>
    </rPh>
    <rPh sb="19" eb="21">
      <t>コウシン</t>
    </rPh>
    <rPh sb="22" eb="23">
      <t>オオ</t>
    </rPh>
    <rPh sb="25" eb="27">
      <t>ヒヨウ</t>
    </rPh>
    <rPh sb="28" eb="30">
      <t>ヒツヨウ</t>
    </rPh>
    <rPh sb="38" eb="40">
      <t>ケンゼン</t>
    </rPh>
    <rPh sb="41" eb="43">
      <t>ジギョウ</t>
    </rPh>
    <rPh sb="43" eb="45">
      <t>ウンエイ</t>
    </rPh>
    <rPh sb="46" eb="48">
      <t>ヒツヨウ</t>
    </rPh>
    <rPh sb="51" eb="53">
      <t>ザイゲン</t>
    </rPh>
    <rPh sb="53" eb="55">
      <t>カクホ</t>
    </rPh>
    <rPh sb="56" eb="57">
      <t>キビ</t>
    </rPh>
    <rPh sb="59" eb="61">
      <t>ジョウキョウ</t>
    </rPh>
    <rPh sb="62" eb="64">
      <t>ヨソウ</t>
    </rPh>
    <rPh sb="68" eb="70">
      <t>コンゴ</t>
    </rPh>
    <rPh sb="71" eb="73">
      <t>テッテイ</t>
    </rPh>
    <rPh sb="75" eb="77">
      <t>ケイヒ</t>
    </rPh>
    <rPh sb="77" eb="79">
      <t>サクゲン</t>
    </rPh>
    <rPh sb="80" eb="81">
      <t>オコナ</t>
    </rPh>
    <rPh sb="87" eb="89">
      <t>テキセイ</t>
    </rPh>
    <rPh sb="90" eb="92">
      <t>ゲンカ</t>
    </rPh>
    <rPh sb="93" eb="95">
      <t>リョウキン</t>
    </rPh>
    <rPh sb="95" eb="97">
      <t>スイジュン</t>
    </rPh>
    <rPh sb="97" eb="98">
      <t>オヨ</t>
    </rPh>
    <rPh sb="99" eb="101">
      <t>リョウキン</t>
    </rPh>
    <rPh sb="101" eb="103">
      <t>タイケイ</t>
    </rPh>
    <rPh sb="104" eb="106">
      <t>ケントウ</t>
    </rPh>
    <rPh sb="107" eb="109">
      <t>ヒツヨウ</t>
    </rPh>
    <rPh sb="115" eb="116">
      <t>ホン</t>
    </rPh>
    <rPh sb="116" eb="117">
      <t>シ</t>
    </rPh>
    <rPh sb="120" eb="124">
      <t>チュウチョウキテキ</t>
    </rPh>
    <rPh sb="125" eb="127">
      <t>シテン</t>
    </rPh>
    <rPh sb="128" eb="129">
      <t>モト</t>
    </rPh>
    <rPh sb="131" eb="134">
      <t>ケイカクテキ</t>
    </rPh>
    <rPh sb="135" eb="137">
      <t>ケイエイ</t>
    </rPh>
    <rPh sb="138" eb="139">
      <t>ト</t>
    </rPh>
    <rPh sb="140" eb="141">
      <t>ク</t>
    </rPh>
    <rPh sb="145" eb="147">
      <t>ヘイセイ</t>
    </rPh>
    <rPh sb="149" eb="151">
      <t>ネンド</t>
    </rPh>
    <rPh sb="153" eb="154">
      <t>シン</t>
    </rPh>
    <rPh sb="155" eb="157">
      <t>サカタ</t>
    </rPh>
    <rPh sb="157" eb="159">
      <t>スイドウ</t>
    </rPh>
    <rPh sb="159" eb="161">
      <t>ジギョウ</t>
    </rPh>
    <rPh sb="161" eb="163">
      <t>キホン</t>
    </rPh>
    <rPh sb="163" eb="165">
      <t>ケイカク</t>
    </rPh>
    <rPh sb="166" eb="167">
      <t>アタラ</t>
    </rPh>
    <rPh sb="169" eb="171">
      <t>スイドウ</t>
    </rPh>
    <rPh sb="176" eb="178">
      <t>ケイエイ</t>
    </rPh>
    <rPh sb="178" eb="180">
      <t>センリャク</t>
    </rPh>
    <rPh sb="183" eb="185">
      <t>サクテイ</t>
    </rPh>
    <rPh sb="188" eb="190">
      <t>コンゴ</t>
    </rPh>
    <rPh sb="191" eb="193">
      <t>コウイキ</t>
    </rPh>
    <rPh sb="193" eb="195">
      <t>レンケイ</t>
    </rPh>
    <rPh sb="196" eb="198">
      <t>ケントウ</t>
    </rPh>
    <rPh sb="199" eb="200">
      <t>フ</t>
    </rPh>
    <rPh sb="205" eb="207">
      <t>ケイカク</t>
    </rPh>
    <rPh sb="208" eb="210">
      <t>ミナオ</t>
    </rPh>
    <rPh sb="212" eb="213">
      <t>オコナ</t>
    </rPh>
    <rPh sb="215" eb="217">
      <t>ジゾク</t>
    </rPh>
    <rPh sb="217" eb="219">
      <t>カノウ</t>
    </rPh>
    <rPh sb="220" eb="222">
      <t>スイドウ</t>
    </rPh>
    <rPh sb="222" eb="224">
      <t>ジギョウ</t>
    </rPh>
    <rPh sb="225" eb="226">
      <t>ム</t>
    </rPh>
    <rPh sb="228" eb="229">
      <t>ト</t>
    </rPh>
    <rPh sb="230" eb="231">
      <t>ク</t>
    </rPh>
    <rPh sb="233" eb="234">
      <t>スス</t>
    </rPh>
    <phoneticPr fontId="4"/>
  </si>
  <si>
    <t>　経常収支比率は、上昇傾向にあるものの類似団体と比較して低い。これまでも、施設の統廃合や浄水場運転管理業務委託、窓口収納業務委託など民間委託に取り組んできたが、今後も更なる経費削減が必要である。
　料金回収率も類似団体と比較して低いが、セグメント別では、酒田地区上水道は108.2％であり、供給単価が給水原価を上回っている。一方で、八幡簡易水道は25.12%、飛島簡易水道は10.0%と低く、地理的条件により不採算となる地区の影響により全体の数値が悪化している状況である。
　流動比率は、H26年度に大きく低下しているが、会計制度改正により翌年度償還分企業債及び賞与引当金が流動負債に計上されたためである。現在は企業債償還額等の減少により上昇傾向にあるが、将来的には管渠の更新に伴う流動資産の減少が予想されるため、それを踏まえた経営を行うことが必要である。
　企業債残高対給水収益比率は、償還が進み低下してきている。今後、施設の設備更新に多くの経費が必要となることから、適正な投資規模と財源の確保の検討が必要である。
　施設利用率は、配水量の減少に伴い低下している。今後の水需要の動向を踏まえ、長期的な視点での施設の統廃合やダウンサイジング、さらには広域連携など、危機管理を含めたうえで施設規模のあり方を検討していく必要がある。
　有収率は、類似団体と比較して高く推移している。今後も継続して不明水量の分析を行い漏水の早期発見に努力していく。</t>
    <rPh sb="1" eb="3">
      <t>ケイジョウ</t>
    </rPh>
    <rPh sb="3" eb="5">
      <t>シュウシ</t>
    </rPh>
    <rPh sb="5" eb="7">
      <t>ヒリツ</t>
    </rPh>
    <rPh sb="9" eb="11">
      <t>ジョウショウ</t>
    </rPh>
    <rPh sb="11" eb="13">
      <t>ケイコウ</t>
    </rPh>
    <rPh sb="19" eb="21">
      <t>ルイジ</t>
    </rPh>
    <rPh sb="21" eb="23">
      <t>ダンタイ</t>
    </rPh>
    <rPh sb="24" eb="26">
      <t>ヒカク</t>
    </rPh>
    <rPh sb="28" eb="29">
      <t>ヒク</t>
    </rPh>
    <rPh sb="37" eb="39">
      <t>シセツ</t>
    </rPh>
    <rPh sb="40" eb="43">
      <t>トウハイゴウ</t>
    </rPh>
    <rPh sb="44" eb="47">
      <t>ジョウスイジョウ</t>
    </rPh>
    <rPh sb="47" eb="49">
      <t>ウンテン</t>
    </rPh>
    <rPh sb="49" eb="51">
      <t>カンリ</t>
    </rPh>
    <rPh sb="51" eb="53">
      <t>ギョウム</t>
    </rPh>
    <rPh sb="53" eb="55">
      <t>イタク</t>
    </rPh>
    <rPh sb="56" eb="58">
      <t>マドグチ</t>
    </rPh>
    <rPh sb="58" eb="60">
      <t>シュウノウ</t>
    </rPh>
    <rPh sb="60" eb="62">
      <t>ギョウム</t>
    </rPh>
    <rPh sb="62" eb="64">
      <t>イタク</t>
    </rPh>
    <rPh sb="66" eb="68">
      <t>ミンカン</t>
    </rPh>
    <rPh sb="68" eb="70">
      <t>イタク</t>
    </rPh>
    <rPh sb="71" eb="72">
      <t>ト</t>
    </rPh>
    <rPh sb="73" eb="74">
      <t>ク</t>
    </rPh>
    <rPh sb="80" eb="82">
      <t>コンゴ</t>
    </rPh>
    <rPh sb="83" eb="84">
      <t>サラ</t>
    </rPh>
    <rPh sb="86" eb="88">
      <t>ケイヒ</t>
    </rPh>
    <rPh sb="88" eb="90">
      <t>サクゲン</t>
    </rPh>
    <rPh sb="91" eb="93">
      <t>ヒツヨウ</t>
    </rPh>
    <rPh sb="99" eb="101">
      <t>リョウキン</t>
    </rPh>
    <rPh sb="101" eb="103">
      <t>カイシュウ</t>
    </rPh>
    <rPh sb="103" eb="104">
      <t>リツ</t>
    </rPh>
    <rPh sb="105" eb="107">
      <t>ルイジ</t>
    </rPh>
    <rPh sb="107" eb="109">
      <t>ダンタイ</t>
    </rPh>
    <rPh sb="110" eb="112">
      <t>ヒカク</t>
    </rPh>
    <rPh sb="114" eb="115">
      <t>ヒク</t>
    </rPh>
    <rPh sb="123" eb="124">
      <t>ベツ</t>
    </rPh>
    <rPh sb="127" eb="129">
      <t>サカタ</t>
    </rPh>
    <rPh sb="129" eb="131">
      <t>チク</t>
    </rPh>
    <rPh sb="131" eb="134">
      <t>ジョウスイドウ</t>
    </rPh>
    <rPh sb="145" eb="147">
      <t>キョウキュウ</t>
    </rPh>
    <rPh sb="147" eb="149">
      <t>タンカ</t>
    </rPh>
    <rPh sb="150" eb="152">
      <t>キュウスイ</t>
    </rPh>
    <rPh sb="152" eb="154">
      <t>ゲンカ</t>
    </rPh>
    <rPh sb="155" eb="157">
      <t>ウワマワ</t>
    </rPh>
    <rPh sb="162" eb="164">
      <t>イッポウ</t>
    </rPh>
    <rPh sb="166" eb="168">
      <t>ヤワタ</t>
    </rPh>
    <rPh sb="168" eb="170">
      <t>カンイ</t>
    </rPh>
    <rPh sb="170" eb="172">
      <t>スイドウ</t>
    </rPh>
    <rPh sb="180" eb="182">
      <t>トビシマ</t>
    </rPh>
    <rPh sb="182" eb="184">
      <t>カンイ</t>
    </rPh>
    <rPh sb="184" eb="186">
      <t>スイドウ</t>
    </rPh>
    <rPh sb="193" eb="194">
      <t>ヒク</t>
    </rPh>
    <rPh sb="196" eb="199">
      <t>チリテキ</t>
    </rPh>
    <rPh sb="199" eb="201">
      <t>ジョウケン</t>
    </rPh>
    <rPh sb="204" eb="207">
      <t>フサイサン</t>
    </rPh>
    <rPh sb="210" eb="212">
      <t>チク</t>
    </rPh>
    <rPh sb="213" eb="215">
      <t>エイキョウ</t>
    </rPh>
    <rPh sb="218" eb="220">
      <t>ゼンタイ</t>
    </rPh>
    <rPh sb="221" eb="223">
      <t>スウチ</t>
    </rPh>
    <rPh sb="224" eb="226">
      <t>アッカ</t>
    </rPh>
    <rPh sb="230" eb="232">
      <t>ジョウキョウ</t>
    </rPh>
    <rPh sb="238" eb="240">
      <t>リュウドウ</t>
    </rPh>
    <rPh sb="240" eb="242">
      <t>ヒリツ</t>
    </rPh>
    <rPh sb="247" eb="249">
      <t>ネンド</t>
    </rPh>
    <rPh sb="250" eb="251">
      <t>オオ</t>
    </rPh>
    <rPh sb="253" eb="255">
      <t>テイカ</t>
    </rPh>
    <rPh sb="261" eb="263">
      <t>カイケイ</t>
    </rPh>
    <rPh sb="263" eb="265">
      <t>セイド</t>
    </rPh>
    <rPh sb="265" eb="267">
      <t>カイセイ</t>
    </rPh>
    <rPh sb="270" eb="273">
      <t>ヨクネンド</t>
    </rPh>
    <rPh sb="273" eb="275">
      <t>ショウカン</t>
    </rPh>
    <rPh sb="275" eb="276">
      <t>ブン</t>
    </rPh>
    <rPh sb="276" eb="278">
      <t>キギョウ</t>
    </rPh>
    <rPh sb="278" eb="279">
      <t>サイ</t>
    </rPh>
    <rPh sb="279" eb="280">
      <t>オヨ</t>
    </rPh>
    <rPh sb="281" eb="283">
      <t>ショウヨ</t>
    </rPh>
    <rPh sb="283" eb="285">
      <t>ヒキアテ</t>
    </rPh>
    <rPh sb="285" eb="286">
      <t>キン</t>
    </rPh>
    <rPh sb="287" eb="289">
      <t>リュウドウ</t>
    </rPh>
    <rPh sb="289" eb="291">
      <t>フサイ</t>
    </rPh>
    <rPh sb="292" eb="294">
      <t>ケイジョウ</t>
    </rPh>
    <rPh sb="303" eb="305">
      <t>ゲンザイ</t>
    </rPh>
    <rPh sb="306" eb="308">
      <t>キギョウ</t>
    </rPh>
    <rPh sb="308" eb="309">
      <t>サイ</t>
    </rPh>
    <rPh sb="309" eb="311">
      <t>ショウカン</t>
    </rPh>
    <rPh sb="311" eb="312">
      <t>ガク</t>
    </rPh>
    <rPh sb="312" eb="313">
      <t>トウ</t>
    </rPh>
    <rPh sb="314" eb="316">
      <t>ゲンショウ</t>
    </rPh>
    <rPh sb="319" eb="321">
      <t>ジョウショウ</t>
    </rPh>
    <rPh sb="321" eb="323">
      <t>ケイコウ</t>
    </rPh>
    <rPh sb="328" eb="331">
      <t>ショウライテキ</t>
    </rPh>
    <rPh sb="333" eb="334">
      <t>カン</t>
    </rPh>
    <rPh sb="334" eb="335">
      <t>キョ</t>
    </rPh>
    <rPh sb="336" eb="338">
      <t>コウシン</t>
    </rPh>
    <rPh sb="339" eb="340">
      <t>トモナ</t>
    </rPh>
    <rPh sb="341" eb="343">
      <t>リュウドウ</t>
    </rPh>
    <rPh sb="343" eb="345">
      <t>シサン</t>
    </rPh>
    <rPh sb="346" eb="348">
      <t>ゲンショウ</t>
    </rPh>
    <rPh sb="349" eb="351">
      <t>ヨソウ</t>
    </rPh>
    <rPh sb="360" eb="361">
      <t>フ</t>
    </rPh>
    <rPh sb="364" eb="366">
      <t>ケイエイ</t>
    </rPh>
    <rPh sb="367" eb="368">
      <t>オコナ</t>
    </rPh>
    <rPh sb="372" eb="374">
      <t>ヒツヨウ</t>
    </rPh>
    <rPh sb="380" eb="382">
      <t>キギョウ</t>
    </rPh>
    <rPh sb="382" eb="383">
      <t>サイ</t>
    </rPh>
    <rPh sb="383" eb="385">
      <t>ザンダカ</t>
    </rPh>
    <rPh sb="385" eb="386">
      <t>タイ</t>
    </rPh>
    <rPh sb="386" eb="388">
      <t>キュウスイ</t>
    </rPh>
    <rPh sb="388" eb="390">
      <t>シュウエキ</t>
    </rPh>
    <rPh sb="390" eb="392">
      <t>ヒリツ</t>
    </rPh>
    <rPh sb="394" eb="396">
      <t>ショウカン</t>
    </rPh>
    <rPh sb="397" eb="398">
      <t>スス</t>
    </rPh>
    <rPh sb="399" eb="401">
      <t>テイカ</t>
    </rPh>
    <rPh sb="408" eb="410">
      <t>コンゴ</t>
    </rPh>
    <rPh sb="411" eb="413">
      <t>シセツ</t>
    </rPh>
    <rPh sb="414" eb="416">
      <t>セツビ</t>
    </rPh>
    <rPh sb="416" eb="418">
      <t>コウシン</t>
    </rPh>
    <rPh sb="419" eb="420">
      <t>オオ</t>
    </rPh>
    <rPh sb="422" eb="424">
      <t>ケイヒ</t>
    </rPh>
    <rPh sb="425" eb="427">
      <t>ヒツヨウ</t>
    </rPh>
    <rPh sb="435" eb="437">
      <t>テキセイ</t>
    </rPh>
    <rPh sb="438" eb="440">
      <t>トウシ</t>
    </rPh>
    <rPh sb="440" eb="442">
      <t>キボ</t>
    </rPh>
    <rPh sb="443" eb="445">
      <t>ザイゲン</t>
    </rPh>
    <rPh sb="446" eb="448">
      <t>カクホ</t>
    </rPh>
    <rPh sb="449" eb="451">
      <t>ケントウ</t>
    </rPh>
    <rPh sb="452" eb="454">
      <t>ヒツヨウ</t>
    </rPh>
    <rPh sb="460" eb="462">
      <t>シセツ</t>
    </rPh>
    <rPh sb="462" eb="465">
      <t>リヨウリツ</t>
    </rPh>
    <rPh sb="467" eb="469">
      <t>ハイスイ</t>
    </rPh>
    <rPh sb="469" eb="470">
      <t>リョウ</t>
    </rPh>
    <rPh sb="471" eb="473">
      <t>ゲンショウ</t>
    </rPh>
    <rPh sb="474" eb="475">
      <t>トモナ</t>
    </rPh>
    <rPh sb="476" eb="478">
      <t>テイカ</t>
    </rPh>
    <rPh sb="483" eb="485">
      <t>コンゴ</t>
    </rPh>
    <rPh sb="486" eb="487">
      <t>ミズ</t>
    </rPh>
    <rPh sb="487" eb="489">
      <t>ジュヨウ</t>
    </rPh>
    <rPh sb="490" eb="492">
      <t>ドウコウ</t>
    </rPh>
    <rPh sb="493" eb="494">
      <t>フ</t>
    </rPh>
    <rPh sb="497" eb="500">
      <t>チョウキテキ</t>
    </rPh>
    <rPh sb="501" eb="503">
      <t>シテン</t>
    </rPh>
    <rPh sb="505" eb="507">
      <t>シセツ</t>
    </rPh>
    <rPh sb="508" eb="511">
      <t>トウハイゴウ</t>
    </rPh>
    <rPh sb="525" eb="527">
      <t>コウイキ</t>
    </rPh>
    <rPh sb="527" eb="529">
      <t>レンケイ</t>
    </rPh>
    <rPh sb="532" eb="534">
      <t>キキ</t>
    </rPh>
    <rPh sb="534" eb="536">
      <t>カンリ</t>
    </rPh>
    <rPh sb="537" eb="538">
      <t>フク</t>
    </rPh>
    <rPh sb="543" eb="545">
      <t>シセツ</t>
    </rPh>
    <rPh sb="545" eb="547">
      <t>キボ</t>
    </rPh>
    <rPh sb="550" eb="551">
      <t>カタ</t>
    </rPh>
    <rPh sb="552" eb="554">
      <t>ケントウ</t>
    </rPh>
    <rPh sb="558" eb="560">
      <t>ヒツヨウ</t>
    </rPh>
    <rPh sb="566" eb="568">
      <t>ユウシュウ</t>
    </rPh>
    <rPh sb="568" eb="569">
      <t>リツ</t>
    </rPh>
    <rPh sb="571" eb="573">
      <t>ルイジ</t>
    </rPh>
    <rPh sb="573" eb="575">
      <t>ダンタイ</t>
    </rPh>
    <rPh sb="576" eb="578">
      <t>ヒカク</t>
    </rPh>
    <rPh sb="580" eb="581">
      <t>タカ</t>
    </rPh>
    <rPh sb="582" eb="584">
      <t>スイイ</t>
    </rPh>
    <rPh sb="589" eb="591">
      <t>コンゴ</t>
    </rPh>
    <rPh sb="592" eb="594">
      <t>ケイゾク</t>
    </rPh>
    <rPh sb="596" eb="598">
      <t>フメイ</t>
    </rPh>
    <rPh sb="598" eb="600">
      <t>スイリョウ</t>
    </rPh>
    <rPh sb="601" eb="603">
      <t>ブンセキ</t>
    </rPh>
    <rPh sb="604" eb="605">
      <t>オコナ</t>
    </rPh>
    <rPh sb="606" eb="608">
      <t>ロウスイ</t>
    </rPh>
    <rPh sb="609" eb="611">
      <t>ソウキ</t>
    </rPh>
    <rPh sb="611" eb="613">
      <t>ハッケン</t>
    </rPh>
    <rPh sb="614" eb="616">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</si>
</sst>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0.47</c:v>
                </c:pt>
                <c:pt idx="1">
                  <c:v>0.26</c:v>
                </c:pt>
                <c:pt idx="2">
                  <c:v>0.24</c:v>
                </c:pt>
                <c:pt idx="3">
                  <c:v>0.38</c:v>
                </c:pt>
                <c:pt idx="4">
                  <c:v>0.47</c:v>
                </c:pt>
              </c:numCache>
            </c:numRef>
          </c:val>
        </c:ser>
        <c:dLbls>
          <c:showLegendKey val="0"/>
          <c:showVal val="0"/>
          <c:showCatName val="0"/>
          <c:showSerName val="0"/>
          <c:showPercent val="0"/>
          <c:showBubbleSize val="0"/>
        </c:dLbls>
        <c:gapWidth val="150"/>
        <c:axId val="257993328"/>
        <c:axId val="25799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257993328"/>
        <c:axId val="257991368"/>
      </c:lineChart>
      <c:dateAx>
        <c:axId val="257993328"/>
        <c:scaling>
          <c:orientation val="minMax"/>
        </c:scaling>
        <c:delete val="1"/>
        <c:axPos val="b"/>
        <c:numFmt formatCode="ge" sourceLinked="1"/>
        <c:majorTickMark val="none"/>
        <c:minorTickMark val="none"/>
        <c:tickLblPos val="none"/>
        <c:crossAx val="257991368"/>
        <c:crosses val="autoZero"/>
        <c:auto val="1"/>
        <c:lblOffset val="100"/>
        <c:baseTimeUnit val="years"/>
      </c:dateAx>
      <c:valAx>
        <c:axId val="25799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99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49.45</c:v>
                </c:pt>
                <c:pt idx="1">
                  <c:v>49.02</c:v>
                </c:pt>
                <c:pt idx="2">
                  <c:v>44.71</c:v>
                </c:pt>
                <c:pt idx="3">
                  <c:v>44.23</c:v>
                </c:pt>
                <c:pt idx="4">
                  <c:v>43.36</c:v>
                </c:pt>
              </c:numCache>
            </c:numRef>
          </c:val>
        </c:ser>
        <c:dLbls>
          <c:showLegendKey val="0"/>
          <c:showVal val="0"/>
          <c:showCatName val="0"/>
          <c:showSerName val="0"/>
          <c:showPercent val="0"/>
          <c:showBubbleSize val="0"/>
        </c:dLbls>
        <c:gapWidth val="150"/>
        <c:axId val="338668768"/>
        <c:axId val="33866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338668768"/>
        <c:axId val="338669160"/>
      </c:lineChart>
      <c:dateAx>
        <c:axId val="338668768"/>
        <c:scaling>
          <c:orientation val="minMax"/>
        </c:scaling>
        <c:delete val="1"/>
        <c:axPos val="b"/>
        <c:numFmt formatCode="ge" sourceLinked="1"/>
        <c:majorTickMark val="none"/>
        <c:minorTickMark val="none"/>
        <c:tickLblPos val="none"/>
        <c:crossAx val="338669160"/>
        <c:crosses val="autoZero"/>
        <c:auto val="1"/>
        <c:lblOffset val="100"/>
        <c:baseTimeUnit val="years"/>
      </c:dateAx>
      <c:valAx>
        <c:axId val="33866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90.91</c:v>
                </c:pt>
                <c:pt idx="1">
                  <c:v>91.3</c:v>
                </c:pt>
                <c:pt idx="2">
                  <c:v>91.68</c:v>
                </c:pt>
                <c:pt idx="3">
                  <c:v>90.82</c:v>
                </c:pt>
                <c:pt idx="4">
                  <c:v>91.34</c:v>
                </c:pt>
              </c:numCache>
            </c:numRef>
          </c:val>
        </c:ser>
        <c:dLbls>
          <c:showLegendKey val="0"/>
          <c:showVal val="0"/>
          <c:showCatName val="0"/>
          <c:showSerName val="0"/>
          <c:showPercent val="0"/>
          <c:showBubbleSize val="0"/>
        </c:dLbls>
        <c:gapWidth val="150"/>
        <c:axId val="338670336"/>
        <c:axId val="33867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338670336"/>
        <c:axId val="338670728"/>
      </c:lineChart>
      <c:dateAx>
        <c:axId val="338670336"/>
        <c:scaling>
          <c:orientation val="minMax"/>
        </c:scaling>
        <c:delete val="1"/>
        <c:axPos val="b"/>
        <c:numFmt formatCode="ge" sourceLinked="1"/>
        <c:majorTickMark val="none"/>
        <c:minorTickMark val="none"/>
        <c:tickLblPos val="none"/>
        <c:crossAx val="338670728"/>
        <c:crosses val="autoZero"/>
        <c:auto val="1"/>
        <c:lblOffset val="100"/>
        <c:baseTimeUnit val="years"/>
      </c:dateAx>
      <c:valAx>
        <c:axId val="33867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105.22</c:v>
                </c:pt>
                <c:pt idx="1">
                  <c:v>107.01</c:v>
                </c:pt>
                <c:pt idx="2">
                  <c:v>107.86</c:v>
                </c:pt>
                <c:pt idx="3">
                  <c:v>112.24</c:v>
                </c:pt>
                <c:pt idx="4">
                  <c:v>112.9</c:v>
                </c:pt>
              </c:numCache>
            </c:numRef>
          </c:val>
        </c:ser>
        <c:dLbls>
          <c:showLegendKey val="0"/>
          <c:showVal val="0"/>
          <c:showCatName val="0"/>
          <c:showSerName val="0"/>
          <c:showPercent val="0"/>
          <c:showBubbleSize val="0"/>
        </c:dLbls>
        <c:gapWidth val="150"/>
        <c:axId val="334846200"/>
        <c:axId val="3348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334846200"/>
        <c:axId val="334846592"/>
      </c:lineChart>
      <c:dateAx>
        <c:axId val="334846200"/>
        <c:scaling>
          <c:orientation val="minMax"/>
        </c:scaling>
        <c:delete val="1"/>
        <c:axPos val="b"/>
        <c:numFmt formatCode="ge" sourceLinked="1"/>
        <c:majorTickMark val="none"/>
        <c:minorTickMark val="none"/>
        <c:tickLblPos val="none"/>
        <c:crossAx val="334846592"/>
        <c:crosses val="autoZero"/>
        <c:auto val="1"/>
        <c:lblOffset val="100"/>
        <c:baseTimeUnit val="years"/>
      </c:dateAx>
      <c:valAx>
        <c:axId val="334846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84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45.6</c:v>
                </c:pt>
                <c:pt idx="1">
                  <c:v>47.1</c:v>
                </c:pt>
                <c:pt idx="2">
                  <c:v>47.9</c:v>
                </c:pt>
                <c:pt idx="3">
                  <c:v>49.35</c:v>
                </c:pt>
                <c:pt idx="4">
                  <c:v>50.96</c:v>
                </c:pt>
              </c:numCache>
            </c:numRef>
          </c:val>
        </c:ser>
        <c:dLbls>
          <c:showLegendKey val="0"/>
          <c:showVal val="0"/>
          <c:showCatName val="0"/>
          <c:showSerName val="0"/>
          <c:showPercent val="0"/>
          <c:showBubbleSize val="0"/>
        </c:dLbls>
        <c:gapWidth val="150"/>
        <c:axId val="334847768"/>
        <c:axId val="3348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334847768"/>
        <c:axId val="334848160"/>
      </c:lineChart>
      <c:dateAx>
        <c:axId val="334847768"/>
        <c:scaling>
          <c:orientation val="minMax"/>
        </c:scaling>
        <c:delete val="1"/>
        <c:axPos val="b"/>
        <c:numFmt formatCode="ge" sourceLinked="1"/>
        <c:majorTickMark val="none"/>
        <c:minorTickMark val="none"/>
        <c:tickLblPos val="none"/>
        <c:crossAx val="334848160"/>
        <c:crosses val="autoZero"/>
        <c:auto val="1"/>
        <c:lblOffset val="100"/>
        <c:baseTimeUnit val="years"/>
      </c:dateAx>
      <c:valAx>
        <c:axId val="3348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84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4.7300000000000004</c:v>
                </c:pt>
                <c:pt idx="1">
                  <c:v>5.55</c:v>
                </c:pt>
                <c:pt idx="2">
                  <c:v>8.15</c:v>
                </c:pt>
                <c:pt idx="3">
                  <c:v>11.67</c:v>
                </c:pt>
                <c:pt idx="4">
                  <c:v>11.85</c:v>
                </c:pt>
              </c:numCache>
            </c:numRef>
          </c:val>
        </c:ser>
        <c:dLbls>
          <c:showLegendKey val="0"/>
          <c:showVal val="0"/>
          <c:showCatName val="0"/>
          <c:showSerName val="0"/>
          <c:showPercent val="0"/>
          <c:showBubbleSize val="0"/>
        </c:dLbls>
        <c:gapWidth val="150"/>
        <c:axId val="334849336"/>
        <c:axId val="33775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334849336"/>
        <c:axId val="337751896"/>
      </c:lineChart>
      <c:dateAx>
        <c:axId val="334849336"/>
        <c:scaling>
          <c:orientation val="minMax"/>
        </c:scaling>
        <c:delete val="1"/>
        <c:axPos val="b"/>
        <c:numFmt formatCode="ge" sourceLinked="1"/>
        <c:majorTickMark val="none"/>
        <c:minorTickMark val="none"/>
        <c:tickLblPos val="none"/>
        <c:crossAx val="337751896"/>
        <c:crosses val="autoZero"/>
        <c:auto val="1"/>
        <c:lblOffset val="100"/>
        <c:baseTimeUnit val="years"/>
      </c:dateAx>
      <c:valAx>
        <c:axId val="33775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84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7754640"/>
        <c:axId val="33775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337754640"/>
        <c:axId val="337755032"/>
      </c:lineChart>
      <c:dateAx>
        <c:axId val="337754640"/>
        <c:scaling>
          <c:orientation val="minMax"/>
        </c:scaling>
        <c:delete val="1"/>
        <c:axPos val="b"/>
        <c:numFmt formatCode="ge" sourceLinked="1"/>
        <c:majorTickMark val="none"/>
        <c:minorTickMark val="none"/>
        <c:tickLblPos val="none"/>
        <c:crossAx val="337755032"/>
        <c:crosses val="autoZero"/>
        <c:auto val="1"/>
        <c:lblOffset val="100"/>
        <c:baseTimeUnit val="years"/>
      </c:dateAx>
      <c:valAx>
        <c:axId val="337755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75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836.1</c:v>
                </c:pt>
                <c:pt idx="1">
                  <c:v>1142.23</c:v>
                </c:pt>
                <c:pt idx="2">
                  <c:v>325</c:v>
                </c:pt>
                <c:pt idx="3">
                  <c:v>372.75</c:v>
                </c:pt>
                <c:pt idx="4">
                  <c:v>417.34</c:v>
                </c:pt>
              </c:numCache>
            </c:numRef>
          </c:val>
        </c:ser>
        <c:dLbls>
          <c:showLegendKey val="0"/>
          <c:showVal val="0"/>
          <c:showCatName val="0"/>
          <c:showSerName val="0"/>
          <c:showPercent val="0"/>
          <c:showBubbleSize val="0"/>
        </c:dLbls>
        <c:gapWidth val="150"/>
        <c:axId val="337767016"/>
        <c:axId val="33776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337767016"/>
        <c:axId val="337767408"/>
      </c:lineChart>
      <c:dateAx>
        <c:axId val="337767016"/>
        <c:scaling>
          <c:orientation val="minMax"/>
        </c:scaling>
        <c:delete val="1"/>
        <c:axPos val="b"/>
        <c:numFmt formatCode="ge" sourceLinked="1"/>
        <c:majorTickMark val="none"/>
        <c:minorTickMark val="none"/>
        <c:tickLblPos val="none"/>
        <c:crossAx val="337767408"/>
        <c:crosses val="autoZero"/>
        <c:auto val="1"/>
        <c:lblOffset val="100"/>
        <c:baseTimeUnit val="years"/>
      </c:dateAx>
      <c:valAx>
        <c:axId val="33776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76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298.64999999999998</c:v>
                </c:pt>
                <c:pt idx="1">
                  <c:v>287.62</c:v>
                </c:pt>
                <c:pt idx="2">
                  <c:v>269.83999999999997</c:v>
                </c:pt>
                <c:pt idx="3">
                  <c:v>254.08</c:v>
                </c:pt>
                <c:pt idx="4">
                  <c:v>228.86</c:v>
                </c:pt>
              </c:numCache>
            </c:numRef>
          </c:val>
        </c:ser>
        <c:dLbls>
          <c:showLegendKey val="0"/>
          <c:showVal val="0"/>
          <c:showCatName val="0"/>
          <c:showSerName val="0"/>
          <c:showPercent val="0"/>
          <c:showBubbleSize val="0"/>
        </c:dLbls>
        <c:gapWidth val="150"/>
        <c:axId val="337766624"/>
        <c:axId val="33776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337766624"/>
        <c:axId val="337768584"/>
      </c:lineChart>
      <c:dateAx>
        <c:axId val="337766624"/>
        <c:scaling>
          <c:orientation val="minMax"/>
        </c:scaling>
        <c:delete val="1"/>
        <c:axPos val="b"/>
        <c:numFmt formatCode="ge" sourceLinked="1"/>
        <c:majorTickMark val="none"/>
        <c:minorTickMark val="none"/>
        <c:tickLblPos val="none"/>
        <c:crossAx val="337768584"/>
        <c:crosses val="autoZero"/>
        <c:auto val="1"/>
        <c:lblOffset val="100"/>
        <c:baseTimeUnit val="years"/>
      </c:dateAx>
      <c:valAx>
        <c:axId val="337768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7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93.87</c:v>
                </c:pt>
                <c:pt idx="1">
                  <c:v>96.35</c:v>
                </c:pt>
                <c:pt idx="2">
                  <c:v>97.42</c:v>
                </c:pt>
                <c:pt idx="3">
                  <c:v>100.23</c:v>
                </c:pt>
                <c:pt idx="4">
                  <c:v>101.35</c:v>
                </c:pt>
              </c:numCache>
            </c:numRef>
          </c:val>
        </c:ser>
        <c:dLbls>
          <c:showLegendKey val="0"/>
          <c:showVal val="0"/>
          <c:showCatName val="0"/>
          <c:showSerName val="0"/>
          <c:showPercent val="0"/>
          <c:showBubbleSize val="0"/>
        </c:dLbls>
        <c:gapWidth val="150"/>
        <c:axId val="337769760"/>
        <c:axId val="33775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337769760"/>
        <c:axId val="337754248"/>
      </c:lineChart>
      <c:dateAx>
        <c:axId val="337769760"/>
        <c:scaling>
          <c:orientation val="minMax"/>
        </c:scaling>
        <c:delete val="1"/>
        <c:axPos val="b"/>
        <c:numFmt formatCode="ge" sourceLinked="1"/>
        <c:majorTickMark val="none"/>
        <c:minorTickMark val="none"/>
        <c:tickLblPos val="none"/>
        <c:crossAx val="337754248"/>
        <c:crosses val="autoZero"/>
        <c:auto val="1"/>
        <c:lblOffset val="100"/>
        <c:baseTimeUnit val="years"/>
      </c:dateAx>
      <c:valAx>
        <c:axId val="33775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7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232.24</c:v>
                </c:pt>
                <c:pt idx="1">
                  <c:v>226.47</c:v>
                </c:pt>
                <c:pt idx="2">
                  <c:v>224.34</c:v>
                </c:pt>
                <c:pt idx="3">
                  <c:v>218.23</c:v>
                </c:pt>
                <c:pt idx="4">
                  <c:v>215.89</c:v>
                </c:pt>
              </c:numCache>
            </c:numRef>
          </c:val>
        </c:ser>
        <c:dLbls>
          <c:showLegendKey val="0"/>
          <c:showVal val="0"/>
          <c:showCatName val="0"/>
          <c:showSerName val="0"/>
          <c:showPercent val="0"/>
          <c:showBubbleSize val="0"/>
        </c:dLbls>
        <c:gapWidth val="150"/>
        <c:axId val="337753072"/>
        <c:axId val="33866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337753072"/>
        <c:axId val="338667592"/>
      </c:lineChart>
      <c:dateAx>
        <c:axId val="337753072"/>
        <c:scaling>
          <c:orientation val="minMax"/>
        </c:scaling>
        <c:delete val="1"/>
        <c:axPos val="b"/>
        <c:numFmt formatCode="ge" sourceLinked="1"/>
        <c:majorTickMark val="none"/>
        <c:minorTickMark val="none"/>
        <c:tickLblPos val="none"/>
        <c:crossAx val="338667592"/>
        <c:crosses val="autoZero"/>
        <c:auto val="1"/>
        <c:lblOffset val="100"/>
        <c:baseTimeUnit val="years"/>
      </c:dateAx>
      <c:valAx>
        <c:axId val="33866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75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3" zoomScaleNormal="100" workbookViewId="0">
      <selection activeCell="BK37" sqref="BK3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山形県　酒田市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f>データ!$R$6</f>
        <v>105468</v>
      </c>
      <c r="AM8" s="71"/>
      <c r="AN8" s="71"/>
      <c r="AO8" s="71"/>
      <c r="AP8" s="71"/>
      <c r="AQ8" s="71"/>
      <c r="AR8" s="71"/>
      <c r="AS8" s="71"/>
      <c r="AT8" s="67">
        <f>データ!$S$6</f>
        <v>602.97</v>
      </c>
      <c r="AU8" s="68"/>
      <c r="AV8" s="68"/>
      <c r="AW8" s="68"/>
      <c r="AX8" s="68"/>
      <c r="AY8" s="68"/>
      <c r="AZ8" s="68"/>
      <c r="BA8" s="68"/>
      <c r="BB8" s="70">
        <f>データ!$T$6</f>
        <v>174.91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69.34</v>
      </c>
      <c r="J10" s="68"/>
      <c r="K10" s="68"/>
      <c r="L10" s="68"/>
      <c r="M10" s="68"/>
      <c r="N10" s="68"/>
      <c r="O10" s="69"/>
      <c r="P10" s="70">
        <f>データ!$P$6</f>
        <v>99.67</v>
      </c>
      <c r="Q10" s="70"/>
      <c r="R10" s="70"/>
      <c r="S10" s="70"/>
      <c r="T10" s="70"/>
      <c r="U10" s="70"/>
      <c r="V10" s="70"/>
      <c r="W10" s="71">
        <f>データ!$Q$6</f>
        <v>3499</v>
      </c>
      <c r="X10" s="71"/>
      <c r="Y10" s="71"/>
      <c r="Z10" s="71"/>
      <c r="AA10" s="71"/>
      <c r="AB10" s="71"/>
      <c r="AC10" s="71"/>
      <c r="AD10" s="2"/>
      <c r="AE10" s="2"/>
      <c r="AF10" s="2"/>
      <c r="AG10" s="2"/>
      <c r="AH10" s="5"/>
      <c r="AI10" s="5"/>
      <c r="AJ10" s="5"/>
      <c r="AK10" s="5"/>
      <c r="AL10" s="71">
        <f>データ!$U$6</f>
        <v>104696</v>
      </c>
      <c r="AM10" s="71"/>
      <c r="AN10" s="71"/>
      <c r="AO10" s="71"/>
      <c r="AP10" s="71"/>
      <c r="AQ10" s="71"/>
      <c r="AR10" s="71"/>
      <c r="AS10" s="71"/>
      <c r="AT10" s="67">
        <f>データ!$V$6</f>
        <v>276.5</v>
      </c>
      <c r="AU10" s="68"/>
      <c r="AV10" s="68"/>
      <c r="AW10" s="68"/>
      <c r="AX10" s="68"/>
      <c r="AY10" s="68"/>
      <c r="AZ10" s="68"/>
      <c r="BA10" s="68"/>
      <c r="BB10" s="70">
        <f>データ!$W$6</f>
        <v>378.65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6" t="s">
        <v>119</v>
      </c>
      <c r="BM16" s="97"/>
      <c r="BN16" s="97"/>
      <c r="BO16" s="97"/>
      <c r="BP16" s="97"/>
      <c r="BQ16" s="97"/>
      <c r="BR16" s="97"/>
      <c r="BS16" s="97"/>
      <c r="BT16" s="97"/>
      <c r="BU16" s="97"/>
      <c r="BV16" s="97"/>
      <c r="BW16" s="97"/>
      <c r="BX16" s="97"/>
      <c r="BY16" s="97"/>
      <c r="BZ16" s="98"/>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6"/>
      <c r="BM17" s="97"/>
      <c r="BN17" s="97"/>
      <c r="BO17" s="97"/>
      <c r="BP17" s="97"/>
      <c r="BQ17" s="97"/>
      <c r="BR17" s="97"/>
      <c r="BS17" s="97"/>
      <c r="BT17" s="97"/>
      <c r="BU17" s="97"/>
      <c r="BV17" s="97"/>
      <c r="BW17" s="97"/>
      <c r="BX17" s="97"/>
      <c r="BY17" s="97"/>
      <c r="BZ17" s="98"/>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6"/>
      <c r="BM18" s="97"/>
      <c r="BN18" s="97"/>
      <c r="BO18" s="97"/>
      <c r="BP18" s="97"/>
      <c r="BQ18" s="97"/>
      <c r="BR18" s="97"/>
      <c r="BS18" s="97"/>
      <c r="BT18" s="97"/>
      <c r="BU18" s="97"/>
      <c r="BV18" s="97"/>
      <c r="BW18" s="97"/>
      <c r="BX18" s="97"/>
      <c r="BY18" s="97"/>
      <c r="BZ18" s="98"/>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6"/>
      <c r="BM19" s="97"/>
      <c r="BN19" s="97"/>
      <c r="BO19" s="97"/>
      <c r="BP19" s="97"/>
      <c r="BQ19" s="97"/>
      <c r="BR19" s="97"/>
      <c r="BS19" s="97"/>
      <c r="BT19" s="97"/>
      <c r="BU19" s="97"/>
      <c r="BV19" s="97"/>
      <c r="BW19" s="97"/>
      <c r="BX19" s="97"/>
      <c r="BY19" s="97"/>
      <c r="BZ19" s="98"/>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6"/>
      <c r="BM20" s="97"/>
      <c r="BN20" s="97"/>
      <c r="BO20" s="97"/>
      <c r="BP20" s="97"/>
      <c r="BQ20" s="97"/>
      <c r="BR20" s="97"/>
      <c r="BS20" s="97"/>
      <c r="BT20" s="97"/>
      <c r="BU20" s="97"/>
      <c r="BV20" s="97"/>
      <c r="BW20" s="97"/>
      <c r="BX20" s="97"/>
      <c r="BY20" s="97"/>
      <c r="BZ20" s="98"/>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6"/>
      <c r="BM21" s="97"/>
      <c r="BN21" s="97"/>
      <c r="BO21" s="97"/>
      <c r="BP21" s="97"/>
      <c r="BQ21" s="97"/>
      <c r="BR21" s="97"/>
      <c r="BS21" s="97"/>
      <c r="BT21" s="97"/>
      <c r="BU21" s="97"/>
      <c r="BV21" s="97"/>
      <c r="BW21" s="97"/>
      <c r="BX21" s="97"/>
      <c r="BY21" s="97"/>
      <c r="BZ21" s="98"/>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6"/>
      <c r="BM22" s="97"/>
      <c r="BN22" s="97"/>
      <c r="BO22" s="97"/>
      <c r="BP22" s="97"/>
      <c r="BQ22" s="97"/>
      <c r="BR22" s="97"/>
      <c r="BS22" s="97"/>
      <c r="BT22" s="97"/>
      <c r="BU22" s="97"/>
      <c r="BV22" s="97"/>
      <c r="BW22" s="97"/>
      <c r="BX22" s="97"/>
      <c r="BY22" s="97"/>
      <c r="BZ22" s="98"/>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6"/>
      <c r="BM23" s="97"/>
      <c r="BN23" s="97"/>
      <c r="BO23" s="97"/>
      <c r="BP23" s="97"/>
      <c r="BQ23" s="97"/>
      <c r="BR23" s="97"/>
      <c r="BS23" s="97"/>
      <c r="BT23" s="97"/>
      <c r="BU23" s="97"/>
      <c r="BV23" s="97"/>
      <c r="BW23" s="97"/>
      <c r="BX23" s="97"/>
      <c r="BY23" s="97"/>
      <c r="BZ23" s="98"/>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6"/>
      <c r="BM24" s="97"/>
      <c r="BN24" s="97"/>
      <c r="BO24" s="97"/>
      <c r="BP24" s="97"/>
      <c r="BQ24" s="97"/>
      <c r="BR24" s="97"/>
      <c r="BS24" s="97"/>
      <c r="BT24" s="97"/>
      <c r="BU24" s="97"/>
      <c r="BV24" s="97"/>
      <c r="BW24" s="97"/>
      <c r="BX24" s="97"/>
      <c r="BY24" s="97"/>
      <c r="BZ24" s="98"/>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6"/>
      <c r="BM25" s="97"/>
      <c r="BN25" s="97"/>
      <c r="BO25" s="97"/>
      <c r="BP25" s="97"/>
      <c r="BQ25" s="97"/>
      <c r="BR25" s="97"/>
      <c r="BS25" s="97"/>
      <c r="BT25" s="97"/>
      <c r="BU25" s="97"/>
      <c r="BV25" s="97"/>
      <c r="BW25" s="97"/>
      <c r="BX25" s="97"/>
      <c r="BY25" s="97"/>
      <c r="BZ25" s="98"/>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6"/>
      <c r="BM26" s="97"/>
      <c r="BN26" s="97"/>
      <c r="BO26" s="97"/>
      <c r="BP26" s="97"/>
      <c r="BQ26" s="97"/>
      <c r="BR26" s="97"/>
      <c r="BS26" s="97"/>
      <c r="BT26" s="97"/>
      <c r="BU26" s="97"/>
      <c r="BV26" s="97"/>
      <c r="BW26" s="97"/>
      <c r="BX26" s="97"/>
      <c r="BY26" s="97"/>
      <c r="BZ26" s="98"/>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6"/>
      <c r="BM27" s="97"/>
      <c r="BN27" s="97"/>
      <c r="BO27" s="97"/>
      <c r="BP27" s="97"/>
      <c r="BQ27" s="97"/>
      <c r="BR27" s="97"/>
      <c r="BS27" s="97"/>
      <c r="BT27" s="97"/>
      <c r="BU27" s="97"/>
      <c r="BV27" s="97"/>
      <c r="BW27" s="97"/>
      <c r="BX27" s="97"/>
      <c r="BY27" s="97"/>
      <c r="BZ27" s="98"/>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6"/>
      <c r="BM28" s="97"/>
      <c r="BN28" s="97"/>
      <c r="BO28" s="97"/>
      <c r="BP28" s="97"/>
      <c r="BQ28" s="97"/>
      <c r="BR28" s="97"/>
      <c r="BS28" s="97"/>
      <c r="BT28" s="97"/>
      <c r="BU28" s="97"/>
      <c r="BV28" s="97"/>
      <c r="BW28" s="97"/>
      <c r="BX28" s="97"/>
      <c r="BY28" s="97"/>
      <c r="BZ28" s="98"/>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6"/>
      <c r="BM29" s="97"/>
      <c r="BN29" s="97"/>
      <c r="BO29" s="97"/>
      <c r="BP29" s="97"/>
      <c r="BQ29" s="97"/>
      <c r="BR29" s="97"/>
      <c r="BS29" s="97"/>
      <c r="BT29" s="97"/>
      <c r="BU29" s="97"/>
      <c r="BV29" s="97"/>
      <c r="BW29" s="97"/>
      <c r="BX29" s="97"/>
      <c r="BY29" s="97"/>
      <c r="BZ29" s="98"/>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6"/>
      <c r="BM30" s="97"/>
      <c r="BN30" s="97"/>
      <c r="BO30" s="97"/>
      <c r="BP30" s="97"/>
      <c r="BQ30" s="97"/>
      <c r="BR30" s="97"/>
      <c r="BS30" s="97"/>
      <c r="BT30" s="97"/>
      <c r="BU30" s="97"/>
      <c r="BV30" s="97"/>
      <c r="BW30" s="97"/>
      <c r="BX30" s="97"/>
      <c r="BY30" s="97"/>
      <c r="BZ30" s="98"/>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6"/>
      <c r="BM31" s="97"/>
      <c r="BN31" s="97"/>
      <c r="BO31" s="97"/>
      <c r="BP31" s="97"/>
      <c r="BQ31" s="97"/>
      <c r="BR31" s="97"/>
      <c r="BS31" s="97"/>
      <c r="BT31" s="97"/>
      <c r="BU31" s="97"/>
      <c r="BV31" s="97"/>
      <c r="BW31" s="97"/>
      <c r="BX31" s="97"/>
      <c r="BY31" s="97"/>
      <c r="BZ31" s="98"/>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6"/>
      <c r="BM32" s="97"/>
      <c r="BN32" s="97"/>
      <c r="BO32" s="97"/>
      <c r="BP32" s="97"/>
      <c r="BQ32" s="97"/>
      <c r="BR32" s="97"/>
      <c r="BS32" s="97"/>
      <c r="BT32" s="97"/>
      <c r="BU32" s="97"/>
      <c r="BV32" s="97"/>
      <c r="BW32" s="97"/>
      <c r="BX32" s="97"/>
      <c r="BY32" s="97"/>
      <c r="BZ32" s="98"/>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6"/>
      <c r="BM33" s="97"/>
      <c r="BN33" s="97"/>
      <c r="BO33" s="97"/>
      <c r="BP33" s="97"/>
      <c r="BQ33" s="97"/>
      <c r="BR33" s="97"/>
      <c r="BS33" s="97"/>
      <c r="BT33" s="97"/>
      <c r="BU33" s="97"/>
      <c r="BV33" s="97"/>
      <c r="BW33" s="97"/>
      <c r="BX33" s="97"/>
      <c r="BY33" s="97"/>
      <c r="BZ33" s="98"/>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96"/>
      <c r="BM34" s="97"/>
      <c r="BN34" s="97"/>
      <c r="BO34" s="97"/>
      <c r="BP34" s="97"/>
      <c r="BQ34" s="97"/>
      <c r="BR34" s="97"/>
      <c r="BS34" s="97"/>
      <c r="BT34" s="97"/>
      <c r="BU34" s="97"/>
      <c r="BV34" s="97"/>
      <c r="BW34" s="97"/>
      <c r="BX34" s="97"/>
      <c r="BY34" s="97"/>
      <c r="BZ34" s="98"/>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96"/>
      <c r="BM35" s="97"/>
      <c r="BN35" s="97"/>
      <c r="BO35" s="97"/>
      <c r="BP35" s="97"/>
      <c r="BQ35" s="97"/>
      <c r="BR35" s="97"/>
      <c r="BS35" s="97"/>
      <c r="BT35" s="97"/>
      <c r="BU35" s="97"/>
      <c r="BV35" s="97"/>
      <c r="BW35" s="97"/>
      <c r="BX35" s="97"/>
      <c r="BY35" s="97"/>
      <c r="BZ35" s="98"/>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6"/>
      <c r="BM36" s="97"/>
      <c r="BN36" s="97"/>
      <c r="BO36" s="97"/>
      <c r="BP36" s="97"/>
      <c r="BQ36" s="97"/>
      <c r="BR36" s="97"/>
      <c r="BS36" s="97"/>
      <c r="BT36" s="97"/>
      <c r="BU36" s="97"/>
      <c r="BV36" s="97"/>
      <c r="BW36" s="97"/>
      <c r="BX36" s="97"/>
      <c r="BY36" s="97"/>
      <c r="BZ36" s="98"/>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6"/>
      <c r="BM37" s="97"/>
      <c r="BN37" s="97"/>
      <c r="BO37" s="97"/>
      <c r="BP37" s="97"/>
      <c r="BQ37" s="97"/>
      <c r="BR37" s="97"/>
      <c r="BS37" s="97"/>
      <c r="BT37" s="97"/>
      <c r="BU37" s="97"/>
      <c r="BV37" s="97"/>
      <c r="BW37" s="97"/>
      <c r="BX37" s="97"/>
      <c r="BY37" s="97"/>
      <c r="BZ37" s="98"/>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6"/>
      <c r="BM38" s="97"/>
      <c r="BN38" s="97"/>
      <c r="BO38" s="97"/>
      <c r="BP38" s="97"/>
      <c r="BQ38" s="97"/>
      <c r="BR38" s="97"/>
      <c r="BS38" s="97"/>
      <c r="BT38" s="97"/>
      <c r="BU38" s="97"/>
      <c r="BV38" s="97"/>
      <c r="BW38" s="97"/>
      <c r="BX38" s="97"/>
      <c r="BY38" s="97"/>
      <c r="BZ38" s="98"/>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6"/>
      <c r="BM39" s="97"/>
      <c r="BN39" s="97"/>
      <c r="BO39" s="97"/>
      <c r="BP39" s="97"/>
      <c r="BQ39" s="97"/>
      <c r="BR39" s="97"/>
      <c r="BS39" s="97"/>
      <c r="BT39" s="97"/>
      <c r="BU39" s="97"/>
      <c r="BV39" s="97"/>
      <c r="BW39" s="97"/>
      <c r="BX39" s="97"/>
      <c r="BY39" s="97"/>
      <c r="BZ39" s="98"/>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6"/>
      <c r="BM40" s="97"/>
      <c r="BN40" s="97"/>
      <c r="BO40" s="97"/>
      <c r="BP40" s="97"/>
      <c r="BQ40" s="97"/>
      <c r="BR40" s="97"/>
      <c r="BS40" s="97"/>
      <c r="BT40" s="97"/>
      <c r="BU40" s="97"/>
      <c r="BV40" s="97"/>
      <c r="BW40" s="97"/>
      <c r="BX40" s="97"/>
      <c r="BY40" s="97"/>
      <c r="BZ40" s="98"/>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6"/>
      <c r="BM41" s="97"/>
      <c r="BN41" s="97"/>
      <c r="BO41" s="97"/>
      <c r="BP41" s="97"/>
      <c r="BQ41" s="97"/>
      <c r="BR41" s="97"/>
      <c r="BS41" s="97"/>
      <c r="BT41" s="97"/>
      <c r="BU41" s="97"/>
      <c r="BV41" s="97"/>
      <c r="BW41" s="97"/>
      <c r="BX41" s="97"/>
      <c r="BY41" s="97"/>
      <c r="BZ41" s="98"/>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6"/>
      <c r="BM42" s="97"/>
      <c r="BN42" s="97"/>
      <c r="BO42" s="97"/>
      <c r="BP42" s="97"/>
      <c r="BQ42" s="97"/>
      <c r="BR42" s="97"/>
      <c r="BS42" s="97"/>
      <c r="BT42" s="97"/>
      <c r="BU42" s="97"/>
      <c r="BV42" s="97"/>
      <c r="BW42" s="97"/>
      <c r="BX42" s="97"/>
      <c r="BY42" s="97"/>
      <c r="BZ42" s="98"/>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6"/>
      <c r="BM43" s="97"/>
      <c r="BN43" s="97"/>
      <c r="BO43" s="97"/>
      <c r="BP43" s="97"/>
      <c r="BQ43" s="97"/>
      <c r="BR43" s="97"/>
      <c r="BS43" s="97"/>
      <c r="BT43" s="97"/>
      <c r="BU43" s="97"/>
      <c r="BV43" s="97"/>
      <c r="BW43" s="97"/>
      <c r="BX43" s="97"/>
      <c r="BY43" s="97"/>
      <c r="BZ43" s="98"/>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6"/>
      <c r="BM44" s="97"/>
      <c r="BN44" s="97"/>
      <c r="BO44" s="97"/>
      <c r="BP44" s="97"/>
      <c r="BQ44" s="97"/>
      <c r="BR44" s="97"/>
      <c r="BS44" s="97"/>
      <c r="BT44" s="97"/>
      <c r="BU44" s="97"/>
      <c r="BV44" s="97"/>
      <c r="BW44" s="97"/>
      <c r="BX44" s="97"/>
      <c r="BY44" s="97"/>
      <c r="BZ44" s="98"/>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62049</v>
      </c>
      <c r="D6" s="34">
        <f t="shared" si="3"/>
        <v>46</v>
      </c>
      <c r="E6" s="34">
        <f t="shared" si="3"/>
        <v>1</v>
      </c>
      <c r="F6" s="34">
        <f t="shared" si="3"/>
        <v>0</v>
      </c>
      <c r="G6" s="34">
        <f t="shared" si="3"/>
        <v>1</v>
      </c>
      <c r="H6" s="34" t="str">
        <f t="shared" si="3"/>
        <v>山形県　酒田市</v>
      </c>
      <c r="I6" s="34" t="str">
        <f t="shared" si="3"/>
        <v>法適用</v>
      </c>
      <c r="J6" s="34" t="str">
        <f t="shared" si="3"/>
        <v>水道事業</v>
      </c>
      <c r="K6" s="34" t="str">
        <f t="shared" si="3"/>
        <v>末端給水事業</v>
      </c>
      <c r="L6" s="34" t="str">
        <f t="shared" si="3"/>
        <v>A3</v>
      </c>
      <c r="M6" s="34">
        <f t="shared" si="3"/>
        <v>0</v>
      </c>
      <c r="N6" s="35" t="str">
        <f t="shared" si="3"/>
        <v>-</v>
      </c>
      <c r="O6" s="35">
        <f t="shared" si="3"/>
        <v>69.34</v>
      </c>
      <c r="P6" s="35">
        <f t="shared" si="3"/>
        <v>99.67</v>
      </c>
      <c r="Q6" s="35">
        <f t="shared" si="3"/>
        <v>3499</v>
      </c>
      <c r="R6" s="35">
        <f t="shared" si="3"/>
        <v>105468</v>
      </c>
      <c r="S6" s="35">
        <f t="shared" si="3"/>
        <v>602.97</v>
      </c>
      <c r="T6" s="35">
        <f t="shared" si="3"/>
        <v>174.91</v>
      </c>
      <c r="U6" s="35">
        <f t="shared" si="3"/>
        <v>104696</v>
      </c>
      <c r="V6" s="35">
        <f t="shared" si="3"/>
        <v>276.5</v>
      </c>
      <c r="W6" s="35">
        <f t="shared" si="3"/>
        <v>378.65</v>
      </c>
      <c r="X6" s="36">
        <f>IF(X7="",NA(),X7)</f>
        <v>105.22</v>
      </c>
      <c r="Y6" s="36">
        <f t="shared" ref="Y6:AG6" si="4">IF(Y7="",NA(),Y7)</f>
        <v>107.01</v>
      </c>
      <c r="Z6" s="36">
        <f t="shared" si="4"/>
        <v>107.86</v>
      </c>
      <c r="AA6" s="36">
        <f t="shared" si="4"/>
        <v>112.24</v>
      </c>
      <c r="AB6" s="36">
        <f t="shared" si="4"/>
        <v>112.9</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836.1</v>
      </c>
      <c r="AU6" s="36">
        <f t="shared" ref="AU6:BC6" si="6">IF(AU7="",NA(),AU7)</f>
        <v>1142.23</v>
      </c>
      <c r="AV6" s="36">
        <f t="shared" si="6"/>
        <v>325</v>
      </c>
      <c r="AW6" s="36">
        <f t="shared" si="6"/>
        <v>372.75</v>
      </c>
      <c r="AX6" s="36">
        <f t="shared" si="6"/>
        <v>417.34</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298.64999999999998</v>
      </c>
      <c r="BF6" s="36">
        <f t="shared" ref="BF6:BN6" si="7">IF(BF7="",NA(),BF7)</f>
        <v>287.62</v>
      </c>
      <c r="BG6" s="36">
        <f t="shared" si="7"/>
        <v>269.83999999999997</v>
      </c>
      <c r="BH6" s="36">
        <f t="shared" si="7"/>
        <v>254.08</v>
      </c>
      <c r="BI6" s="36">
        <f t="shared" si="7"/>
        <v>228.86</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93.87</v>
      </c>
      <c r="BQ6" s="36">
        <f t="shared" ref="BQ6:BY6" si="8">IF(BQ7="",NA(),BQ7)</f>
        <v>96.35</v>
      </c>
      <c r="BR6" s="36">
        <f t="shared" si="8"/>
        <v>97.42</v>
      </c>
      <c r="BS6" s="36">
        <f t="shared" si="8"/>
        <v>100.23</v>
      </c>
      <c r="BT6" s="36">
        <f t="shared" si="8"/>
        <v>101.35</v>
      </c>
      <c r="BU6" s="36">
        <f t="shared" si="8"/>
        <v>100.16</v>
      </c>
      <c r="BV6" s="36">
        <f t="shared" si="8"/>
        <v>100.07</v>
      </c>
      <c r="BW6" s="36">
        <f t="shared" si="8"/>
        <v>106.22</v>
      </c>
      <c r="BX6" s="36">
        <f t="shared" si="8"/>
        <v>106.69</v>
      </c>
      <c r="BY6" s="36">
        <f t="shared" si="8"/>
        <v>106.52</v>
      </c>
      <c r="BZ6" s="35" t="str">
        <f>IF(BZ7="","",IF(BZ7="-","【-】","【"&amp;SUBSTITUTE(TEXT(BZ7,"#,##0.00"),"-","△")&amp;"】"))</f>
        <v>【105.59】</v>
      </c>
      <c r="CA6" s="36">
        <f>IF(CA7="",NA(),CA7)</f>
        <v>232.24</v>
      </c>
      <c r="CB6" s="36">
        <f t="shared" ref="CB6:CJ6" si="9">IF(CB7="",NA(),CB7)</f>
        <v>226.47</v>
      </c>
      <c r="CC6" s="36">
        <f t="shared" si="9"/>
        <v>224.34</v>
      </c>
      <c r="CD6" s="36">
        <f t="shared" si="9"/>
        <v>218.23</v>
      </c>
      <c r="CE6" s="36">
        <f t="shared" si="9"/>
        <v>215.89</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49.45</v>
      </c>
      <c r="CM6" s="36">
        <f t="shared" ref="CM6:CU6" si="10">IF(CM7="",NA(),CM7)</f>
        <v>49.02</v>
      </c>
      <c r="CN6" s="36">
        <f t="shared" si="10"/>
        <v>44.71</v>
      </c>
      <c r="CO6" s="36">
        <f t="shared" si="10"/>
        <v>44.23</v>
      </c>
      <c r="CP6" s="36">
        <f t="shared" si="10"/>
        <v>43.36</v>
      </c>
      <c r="CQ6" s="36">
        <f t="shared" si="10"/>
        <v>62.5</v>
      </c>
      <c r="CR6" s="36">
        <f t="shared" si="10"/>
        <v>62.45</v>
      </c>
      <c r="CS6" s="36">
        <f t="shared" si="10"/>
        <v>62.12</v>
      </c>
      <c r="CT6" s="36">
        <f t="shared" si="10"/>
        <v>62.26</v>
      </c>
      <c r="CU6" s="36">
        <f t="shared" si="10"/>
        <v>62.1</v>
      </c>
      <c r="CV6" s="35" t="str">
        <f>IF(CV7="","",IF(CV7="-","【-】","【"&amp;SUBSTITUTE(TEXT(CV7,"#,##0.00"),"-","△")&amp;"】"))</f>
        <v>【59.94】</v>
      </c>
      <c r="CW6" s="36">
        <f>IF(CW7="",NA(),CW7)</f>
        <v>90.91</v>
      </c>
      <c r="CX6" s="36">
        <f t="shared" ref="CX6:DF6" si="11">IF(CX7="",NA(),CX7)</f>
        <v>91.3</v>
      </c>
      <c r="CY6" s="36">
        <f t="shared" si="11"/>
        <v>91.68</v>
      </c>
      <c r="CZ6" s="36">
        <f t="shared" si="11"/>
        <v>90.82</v>
      </c>
      <c r="DA6" s="36">
        <f t="shared" si="11"/>
        <v>91.34</v>
      </c>
      <c r="DB6" s="36">
        <f t="shared" si="11"/>
        <v>89.62</v>
      </c>
      <c r="DC6" s="36">
        <f t="shared" si="11"/>
        <v>89.76</v>
      </c>
      <c r="DD6" s="36">
        <f t="shared" si="11"/>
        <v>89.45</v>
      </c>
      <c r="DE6" s="36">
        <f t="shared" si="11"/>
        <v>89.5</v>
      </c>
      <c r="DF6" s="36">
        <f t="shared" si="11"/>
        <v>89.52</v>
      </c>
      <c r="DG6" s="35" t="str">
        <f>IF(DG7="","",IF(DG7="-","【-】","【"&amp;SUBSTITUTE(TEXT(DG7,"#,##0.00"),"-","△")&amp;"】"))</f>
        <v>【90.22】</v>
      </c>
      <c r="DH6" s="36">
        <f>IF(DH7="",NA(),DH7)</f>
        <v>45.6</v>
      </c>
      <c r="DI6" s="36">
        <f t="shared" ref="DI6:DQ6" si="12">IF(DI7="",NA(),DI7)</f>
        <v>47.1</v>
      </c>
      <c r="DJ6" s="36">
        <f t="shared" si="12"/>
        <v>47.9</v>
      </c>
      <c r="DK6" s="36">
        <f t="shared" si="12"/>
        <v>49.35</v>
      </c>
      <c r="DL6" s="36">
        <f t="shared" si="12"/>
        <v>50.96</v>
      </c>
      <c r="DM6" s="36">
        <f t="shared" si="12"/>
        <v>40.21</v>
      </c>
      <c r="DN6" s="36">
        <f t="shared" si="12"/>
        <v>41.12</v>
      </c>
      <c r="DO6" s="36">
        <f t="shared" si="12"/>
        <v>44.91</v>
      </c>
      <c r="DP6" s="36">
        <f t="shared" si="12"/>
        <v>45.89</v>
      </c>
      <c r="DQ6" s="36">
        <f t="shared" si="12"/>
        <v>46.58</v>
      </c>
      <c r="DR6" s="35" t="str">
        <f>IF(DR7="","",IF(DR7="-","【-】","【"&amp;SUBSTITUTE(TEXT(DR7,"#,##0.00"),"-","△")&amp;"】"))</f>
        <v>【47.91】</v>
      </c>
      <c r="DS6" s="36">
        <f>IF(DS7="",NA(),DS7)</f>
        <v>4.7300000000000004</v>
      </c>
      <c r="DT6" s="36">
        <f t="shared" ref="DT6:EB6" si="13">IF(DT7="",NA(),DT7)</f>
        <v>5.55</v>
      </c>
      <c r="DU6" s="36">
        <f t="shared" si="13"/>
        <v>8.15</v>
      </c>
      <c r="DV6" s="36">
        <f t="shared" si="13"/>
        <v>11.67</v>
      </c>
      <c r="DW6" s="36">
        <f t="shared" si="13"/>
        <v>11.85</v>
      </c>
      <c r="DX6" s="36">
        <f t="shared" si="13"/>
        <v>10.19</v>
      </c>
      <c r="DY6" s="36">
        <f t="shared" si="13"/>
        <v>10.9</v>
      </c>
      <c r="DZ6" s="36">
        <f t="shared" si="13"/>
        <v>12.03</v>
      </c>
      <c r="EA6" s="36">
        <f t="shared" si="13"/>
        <v>13.14</v>
      </c>
      <c r="EB6" s="36">
        <f t="shared" si="13"/>
        <v>14.45</v>
      </c>
      <c r="EC6" s="35" t="str">
        <f>IF(EC7="","",IF(EC7="-","【-】","【"&amp;SUBSTITUTE(TEXT(EC7,"#,##0.00"),"-","△")&amp;"】"))</f>
        <v>【15.00】</v>
      </c>
      <c r="ED6" s="36">
        <f>IF(ED7="",NA(),ED7)</f>
        <v>0.47</v>
      </c>
      <c r="EE6" s="36">
        <f t="shared" ref="EE6:EM6" si="14">IF(EE7="",NA(),EE7)</f>
        <v>0.26</v>
      </c>
      <c r="EF6" s="36">
        <f t="shared" si="14"/>
        <v>0.24</v>
      </c>
      <c r="EG6" s="36">
        <f t="shared" si="14"/>
        <v>0.38</v>
      </c>
      <c r="EH6" s="36">
        <f t="shared" si="14"/>
        <v>0.47</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62049</v>
      </c>
      <c r="D7" s="38">
        <v>46</v>
      </c>
      <c r="E7" s="38">
        <v>1</v>
      </c>
      <c r="F7" s="38">
        <v>0</v>
      </c>
      <c r="G7" s="38">
        <v>1</v>
      </c>
      <c r="H7" s="38" t="s">
        <v>105</v>
      </c>
      <c r="I7" s="38" t="s">
        <v>106</v>
      </c>
      <c r="J7" s="38" t="s">
        <v>107</v>
      </c>
      <c r="K7" s="38" t="s">
        <v>108</v>
      </c>
      <c r="L7" s="38" t="s">
        <v>109</v>
      </c>
      <c r="M7" s="38"/>
      <c r="N7" s="39" t="s">
        <v>110</v>
      </c>
      <c r="O7" s="39">
        <v>69.34</v>
      </c>
      <c r="P7" s="39">
        <v>99.67</v>
      </c>
      <c r="Q7" s="39">
        <v>3499</v>
      </c>
      <c r="R7" s="39">
        <v>105468</v>
      </c>
      <c r="S7" s="39">
        <v>602.97</v>
      </c>
      <c r="T7" s="39">
        <v>174.91</v>
      </c>
      <c r="U7" s="39">
        <v>104696</v>
      </c>
      <c r="V7" s="39">
        <v>276.5</v>
      </c>
      <c r="W7" s="39">
        <v>378.65</v>
      </c>
      <c r="X7" s="39">
        <v>105.22</v>
      </c>
      <c r="Y7" s="39">
        <v>107.01</v>
      </c>
      <c r="Z7" s="39">
        <v>107.86</v>
      </c>
      <c r="AA7" s="39">
        <v>112.24</v>
      </c>
      <c r="AB7" s="39">
        <v>112.9</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836.1</v>
      </c>
      <c r="AU7" s="39">
        <v>1142.23</v>
      </c>
      <c r="AV7" s="39">
        <v>325</v>
      </c>
      <c r="AW7" s="39">
        <v>372.75</v>
      </c>
      <c r="AX7" s="39">
        <v>417.34</v>
      </c>
      <c r="AY7" s="39">
        <v>633.30999999999995</v>
      </c>
      <c r="AZ7" s="39">
        <v>648.09</v>
      </c>
      <c r="BA7" s="39">
        <v>344.19</v>
      </c>
      <c r="BB7" s="39">
        <v>352.05</v>
      </c>
      <c r="BC7" s="39">
        <v>349.04</v>
      </c>
      <c r="BD7" s="39">
        <v>262.87</v>
      </c>
      <c r="BE7" s="39">
        <v>298.64999999999998</v>
      </c>
      <c r="BF7" s="39">
        <v>287.62</v>
      </c>
      <c r="BG7" s="39">
        <v>269.83999999999997</v>
      </c>
      <c r="BH7" s="39">
        <v>254.08</v>
      </c>
      <c r="BI7" s="39">
        <v>228.86</v>
      </c>
      <c r="BJ7" s="39">
        <v>257.41000000000003</v>
      </c>
      <c r="BK7" s="39">
        <v>253.86</v>
      </c>
      <c r="BL7" s="39">
        <v>252.09</v>
      </c>
      <c r="BM7" s="39">
        <v>250.76</v>
      </c>
      <c r="BN7" s="39">
        <v>254.54</v>
      </c>
      <c r="BO7" s="39">
        <v>270.87</v>
      </c>
      <c r="BP7" s="39">
        <v>93.87</v>
      </c>
      <c r="BQ7" s="39">
        <v>96.35</v>
      </c>
      <c r="BR7" s="39">
        <v>97.42</v>
      </c>
      <c r="BS7" s="39">
        <v>100.23</v>
      </c>
      <c r="BT7" s="39">
        <v>101.35</v>
      </c>
      <c r="BU7" s="39">
        <v>100.16</v>
      </c>
      <c r="BV7" s="39">
        <v>100.07</v>
      </c>
      <c r="BW7" s="39">
        <v>106.22</v>
      </c>
      <c r="BX7" s="39">
        <v>106.69</v>
      </c>
      <c r="BY7" s="39">
        <v>106.52</v>
      </c>
      <c r="BZ7" s="39">
        <v>105.59</v>
      </c>
      <c r="CA7" s="39">
        <v>232.24</v>
      </c>
      <c r="CB7" s="39">
        <v>226.47</v>
      </c>
      <c r="CC7" s="39">
        <v>224.34</v>
      </c>
      <c r="CD7" s="39">
        <v>218.23</v>
      </c>
      <c r="CE7" s="39">
        <v>215.89</v>
      </c>
      <c r="CF7" s="39">
        <v>166.17</v>
      </c>
      <c r="CG7" s="39">
        <v>164.93</v>
      </c>
      <c r="CH7" s="39">
        <v>155.22999999999999</v>
      </c>
      <c r="CI7" s="39">
        <v>154.91999999999999</v>
      </c>
      <c r="CJ7" s="39">
        <v>155.80000000000001</v>
      </c>
      <c r="CK7" s="39">
        <v>163.27000000000001</v>
      </c>
      <c r="CL7" s="39">
        <v>49.45</v>
      </c>
      <c r="CM7" s="39">
        <v>49.02</v>
      </c>
      <c r="CN7" s="39">
        <v>44.71</v>
      </c>
      <c r="CO7" s="39">
        <v>44.23</v>
      </c>
      <c r="CP7" s="39">
        <v>43.36</v>
      </c>
      <c r="CQ7" s="39">
        <v>62.5</v>
      </c>
      <c r="CR7" s="39">
        <v>62.45</v>
      </c>
      <c r="CS7" s="39">
        <v>62.12</v>
      </c>
      <c r="CT7" s="39">
        <v>62.26</v>
      </c>
      <c r="CU7" s="39">
        <v>62.1</v>
      </c>
      <c r="CV7" s="39">
        <v>59.94</v>
      </c>
      <c r="CW7" s="39">
        <v>90.91</v>
      </c>
      <c r="CX7" s="39">
        <v>91.3</v>
      </c>
      <c r="CY7" s="39">
        <v>91.68</v>
      </c>
      <c r="CZ7" s="39">
        <v>90.82</v>
      </c>
      <c r="DA7" s="39">
        <v>91.34</v>
      </c>
      <c r="DB7" s="39">
        <v>89.62</v>
      </c>
      <c r="DC7" s="39">
        <v>89.76</v>
      </c>
      <c r="DD7" s="39">
        <v>89.45</v>
      </c>
      <c r="DE7" s="39">
        <v>89.5</v>
      </c>
      <c r="DF7" s="39">
        <v>89.52</v>
      </c>
      <c r="DG7" s="39">
        <v>90.22</v>
      </c>
      <c r="DH7" s="39">
        <v>45.6</v>
      </c>
      <c r="DI7" s="39">
        <v>47.1</v>
      </c>
      <c r="DJ7" s="39">
        <v>47.9</v>
      </c>
      <c r="DK7" s="39">
        <v>49.35</v>
      </c>
      <c r="DL7" s="39">
        <v>50.96</v>
      </c>
      <c r="DM7" s="39">
        <v>40.21</v>
      </c>
      <c r="DN7" s="39">
        <v>41.12</v>
      </c>
      <c r="DO7" s="39">
        <v>44.91</v>
      </c>
      <c r="DP7" s="39">
        <v>45.89</v>
      </c>
      <c r="DQ7" s="39">
        <v>46.58</v>
      </c>
      <c r="DR7" s="39">
        <v>47.91</v>
      </c>
      <c r="DS7" s="39">
        <v>4.7300000000000004</v>
      </c>
      <c r="DT7" s="39">
        <v>5.55</v>
      </c>
      <c r="DU7" s="39">
        <v>8.15</v>
      </c>
      <c r="DV7" s="39">
        <v>11.67</v>
      </c>
      <c r="DW7" s="39">
        <v>11.85</v>
      </c>
      <c r="DX7" s="39">
        <v>10.19</v>
      </c>
      <c r="DY7" s="39">
        <v>10.9</v>
      </c>
      <c r="DZ7" s="39">
        <v>12.03</v>
      </c>
      <c r="EA7" s="39">
        <v>13.14</v>
      </c>
      <c r="EB7" s="39">
        <v>14.45</v>
      </c>
      <c r="EC7" s="39">
        <v>15</v>
      </c>
      <c r="ED7" s="39">
        <v>0.47</v>
      </c>
      <c r="EE7" s="39">
        <v>0.26</v>
      </c>
      <c r="EF7" s="39">
        <v>0.24</v>
      </c>
      <c r="EG7" s="39">
        <v>0.38</v>
      </c>
      <c r="EH7" s="39">
        <v>0.47</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酒田市</cp:lastModifiedBy>
  <cp:lastPrinted>2018-02-09T04:13:21Z</cp:lastPrinted>
  <dcterms:created xsi:type="dcterms:W3CDTF">2017-12-25T01:22:23Z</dcterms:created>
  <dcterms:modified xsi:type="dcterms:W3CDTF">2018-02-13T05:02:08Z</dcterms:modified>
</cp:coreProperties>
</file>