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0" yWindow="0" windowWidth="20280" windowHeight="529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AL8" i="4" s="1"/>
  <c r="Q6" i="5"/>
  <c r="P6" i="5"/>
  <c r="P10" i="4" s="1"/>
  <c r="O6" i="5"/>
  <c r="N6" i="5"/>
  <c r="M6" i="5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J85" i="4"/>
  <c r="I85" i="4"/>
  <c r="H85" i="4"/>
  <c r="F85" i="4"/>
  <c r="E85" i="4"/>
  <c r="BB10" i="4"/>
  <c r="AT10" i="4"/>
  <c r="AL10" i="4"/>
  <c r="W10" i="4"/>
  <c r="I10" i="4"/>
  <c r="B10" i="4"/>
  <c r="AT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<sst xmlns="http://schemas.openxmlformats.org/spreadsheetml/2006/main" count="232" uniqueCount="120">
  <si>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</si>
  <si>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</si>
  <si>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</si>
  <si>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</si>
  <si>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</si>
  <si>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</si>
  <si>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</si>
  <si>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</si>
  <si>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</si>
  <si>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</si>
  <si>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</si>
  <si>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</si>
  <si>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</si>
  <si>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</si>
  <si>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</si>
  <si>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</si>
  <si>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</si>
  <si>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</si>
  <si>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</si>
  <si>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</si>
  <si>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</si>
  <si>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</si>
  <si>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</si>
  <si>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</si>
  <si>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</si>
  <si>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</si>
  <si>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</si>
  <si>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</si>
  <si>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</si>
  <si>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</si>
  <si>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</si>
  <si>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</si>
  <si>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</si>
  <si>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</si>
  <si>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</si>
  <si>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</si>
  <si>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</si>
  <si>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</si>
  <si>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</si>
  <si>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</si>
  <si>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</si>
  <si>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</si>
  <si>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</si>
  <si>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</si>
  <si>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</si>
  <si>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</si>
  <si>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</si>
  <si>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</si>
  <si>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</si>
  <si>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</si>
  <si>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</si>
  <si>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</si>
  <si>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</si>
  <si>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</si>
  <si>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</si>
  <si>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</si>
  <si>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</si>
  <si>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</si>
  <si>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</si>
  <si>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</si>
  <si>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</si>
  <si>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</si>
  <si>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</si>
  <si>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</si>
  <si>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</si>
  <si>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</si>
  <si>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</si>
  <si>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</si>
  <si>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</si>
  <si>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</si>
  <si>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</si>
  <si>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</si>
  <si>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</si>
  <si>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</si>
  <si>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</si>
  <si>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</si>
  <si>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</si>
  <si>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</si>
  <si>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</si>
  <si>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</si>
  <si>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</si>
  <si>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</si>
  <si>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</si>
  <si>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</si>
  <si>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</si>
  <si>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</si>
  <si>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</si>
  <si>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</si>
  <si>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</si>
  <si>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</si>
  <si>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</si>
  <si>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</si>
  <si>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</si>
  <si>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</si>
  <si>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</si>
  <si>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</si>
  <si>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</si>
  <si>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</si>
  <si>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</si>
  <si>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</si>
  <si>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</si>
  <si>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</si>
  <si>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</si>
  <si>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</si>
  <si>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</si>
  <si>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山形県　上山市</t>
  </si>
  <si>
    <t>法適用</t>
  </si>
  <si>
    <t>水道事業</t>
  </si>
  <si>
    <t>末端給水事業</t>
  </si>
  <si>
    <t>A5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</si>
  <si>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</si>
  <si>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</si>
  <si>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</si>
  <si>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</si>
  <si>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</si>
  <si>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</si>
  <si>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</si>
  <si>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○　経常収支比率
　１００％を超えており、経営は健全な水準を確保している。
○　料金回収率
　１００％未満ではあるが、平成２８年度は対前年比で回復傾向にあり、類似団体の平均値に近づいている。
○　施設利用率
　施設の利用効率は、類似団体の平均値に比べ高水準にあり、効率性は高い。
○　有収率
　類似団体の平均値より低い数値となっているが、効率的な漏水調査を実施し、漏水の多い水道管を優先的に更新するなど、有収率向上策を図っていく。
　</t>
    <rPh sb="2" eb="4">
      <t>ケイジョウ</t>
    </rPh>
    <rPh sb="4" eb="6">
      <t>シュウシ</t>
    </rPh>
    <rPh sb="6" eb="8">
      <t>ヒリツ</t>
    </rPh>
    <rPh sb="15" eb="16">
      <t>コ</t>
    </rPh>
    <rPh sb="21" eb="23">
      <t>ケイエイ</t>
    </rPh>
    <rPh sb="30" eb="32">
      <t>カクホ</t>
    </rPh>
    <rPh sb="40" eb="42">
      <t>リョウキン</t>
    </rPh>
    <rPh sb="42" eb="44">
      <t>カイシュウ</t>
    </rPh>
    <rPh sb="44" eb="45">
      <t>リツ</t>
    </rPh>
    <rPh sb="51" eb="53">
      <t>ミマン</t>
    </rPh>
    <rPh sb="59" eb="61">
      <t>ヘイセイ</t>
    </rPh>
    <rPh sb="63" eb="65">
      <t>ネンド</t>
    </rPh>
    <rPh sb="66" eb="67">
      <t>タイ</t>
    </rPh>
    <rPh sb="67" eb="70">
      <t>ゼンネンヒ</t>
    </rPh>
    <rPh sb="71" eb="73">
      <t>カイフク</t>
    </rPh>
    <rPh sb="73" eb="75">
      <t>ケイコウ</t>
    </rPh>
    <rPh sb="79" eb="81">
      <t>ルイジ</t>
    </rPh>
    <rPh sb="81" eb="83">
      <t>ダンタイ</t>
    </rPh>
    <rPh sb="84" eb="87">
      <t>ヘイキンチ</t>
    </rPh>
    <rPh sb="88" eb="89">
      <t>チカ</t>
    </rPh>
    <rPh sb="98" eb="100">
      <t>シセツ</t>
    </rPh>
    <rPh sb="100" eb="103">
      <t>リヨウリツ</t>
    </rPh>
    <rPh sb="105" eb="107">
      <t>シセツ</t>
    </rPh>
    <rPh sb="108" eb="110">
      <t>リヨウ</t>
    </rPh>
    <rPh sb="110" eb="112">
      <t>コウリツ</t>
    </rPh>
    <rPh sb="114" eb="116">
      <t>ルイジ</t>
    </rPh>
    <rPh sb="116" eb="118">
      <t>ダンタイ</t>
    </rPh>
    <rPh sb="119" eb="122">
      <t>ヘイキンチ</t>
    </rPh>
    <rPh sb="123" eb="124">
      <t>クラ</t>
    </rPh>
    <rPh sb="125" eb="128">
      <t>コウスイジュン</t>
    </rPh>
    <rPh sb="132" eb="134">
      <t>コウリツ</t>
    </rPh>
    <rPh sb="134" eb="135">
      <t>セイ</t>
    </rPh>
    <rPh sb="136" eb="137">
      <t>タカ</t>
    </rPh>
    <rPh sb="142" eb="144">
      <t>ユウシュウ</t>
    </rPh>
    <rPh sb="144" eb="145">
      <t>リツ</t>
    </rPh>
    <rPh sb="147" eb="149">
      <t>ルイジ</t>
    </rPh>
    <rPh sb="149" eb="151">
      <t>ダンタイ</t>
    </rPh>
    <rPh sb="157" eb="158">
      <t>ヒク</t>
    </rPh>
    <rPh sb="159" eb="161">
      <t>スウチ</t>
    </rPh>
    <rPh sb="182" eb="184">
      <t>ロウスイ</t>
    </rPh>
    <rPh sb="185" eb="186">
      <t>オオ</t>
    </rPh>
    <rPh sb="187" eb="190">
      <t>スイドウカン</t>
    </rPh>
    <rPh sb="191" eb="194">
      <t>ユウセンテキ</t>
    </rPh>
    <rPh sb="195" eb="197">
      <t>コウシン</t>
    </rPh>
    <rPh sb="202" eb="204">
      <t>ユウシュウ</t>
    </rPh>
    <rPh sb="204" eb="205">
      <t>リツ</t>
    </rPh>
    <rPh sb="205" eb="207">
      <t>コウジョウ</t>
    </rPh>
    <rPh sb="207" eb="208">
      <t>サク</t>
    </rPh>
    <rPh sb="209" eb="210">
      <t>ハカ</t>
    </rPh>
    <phoneticPr fontId="7"/>
  </si>
  <si>
    <t>　平成２８年度は簡易水道統合初年度であるため、平成２７年度以前の経営指標と直接比較することが難しいが、それを踏まえて比較すれば、経営は当面健全であるが、悪化を示す指標は前年より悪化の比率が高くなっている為、経営健全化への取り組みは継続する。
　他事業に伴う布設工事が一段落した段階で、本格的に管路更新事業に取り組むとともに、長寿命化、当市の平準化にも取り組んでいく。</t>
    <rPh sb="1" eb="3">
      <t>ヘイセイ</t>
    </rPh>
    <rPh sb="5" eb="7">
      <t>ネンド</t>
    </rPh>
    <rPh sb="8" eb="10">
      <t>カンイ</t>
    </rPh>
    <rPh sb="10" eb="12">
      <t>スイドウ</t>
    </rPh>
    <rPh sb="12" eb="14">
      <t>トウゴウ</t>
    </rPh>
    <rPh sb="14" eb="17">
      <t>ショネンド</t>
    </rPh>
    <rPh sb="23" eb="25">
      <t>ヘイセイ</t>
    </rPh>
    <rPh sb="27" eb="29">
      <t>ネンド</t>
    </rPh>
    <rPh sb="29" eb="31">
      <t>イゼン</t>
    </rPh>
    <rPh sb="32" eb="34">
      <t>ケイエイ</t>
    </rPh>
    <rPh sb="34" eb="36">
      <t>シヒョウ</t>
    </rPh>
    <rPh sb="37" eb="39">
      <t>チョクセツ</t>
    </rPh>
    <rPh sb="39" eb="41">
      <t>ヒカク</t>
    </rPh>
    <rPh sb="46" eb="47">
      <t>ムズカ</t>
    </rPh>
    <rPh sb="54" eb="55">
      <t>フ</t>
    </rPh>
    <rPh sb="58" eb="60">
      <t>ヒカク</t>
    </rPh>
    <rPh sb="64" eb="66">
      <t>ケイエイ</t>
    </rPh>
    <rPh sb="67" eb="69">
      <t>トウメン</t>
    </rPh>
    <rPh sb="69" eb="71">
      <t>ケンゼン</t>
    </rPh>
    <rPh sb="76" eb="78">
      <t>アッカ</t>
    </rPh>
    <rPh sb="79" eb="80">
      <t>シメ</t>
    </rPh>
    <rPh sb="81" eb="83">
      <t>シヒョウ</t>
    </rPh>
    <rPh sb="84" eb="86">
      <t>ゼンネン</t>
    </rPh>
    <rPh sb="88" eb="90">
      <t>アッカ</t>
    </rPh>
    <rPh sb="91" eb="93">
      <t>ヒリツ</t>
    </rPh>
    <rPh sb="94" eb="95">
      <t>タカ</t>
    </rPh>
    <rPh sb="101" eb="102">
      <t>タメ</t>
    </rPh>
    <rPh sb="103" eb="105">
      <t>ケイエイ</t>
    </rPh>
    <rPh sb="105" eb="108">
      <t>ケンゼンカ</t>
    </rPh>
    <rPh sb="110" eb="111">
      <t>ト</t>
    </rPh>
    <rPh sb="112" eb="113">
      <t>ク</t>
    </rPh>
    <rPh sb="115" eb="117">
      <t>ケイゾク</t>
    </rPh>
    <rPh sb="122" eb="123">
      <t>タ</t>
    </rPh>
    <rPh sb="123" eb="125">
      <t>ジギョウ</t>
    </rPh>
    <rPh sb="126" eb="127">
      <t>トモナ</t>
    </rPh>
    <rPh sb="128" eb="130">
      <t>フセツ</t>
    </rPh>
    <rPh sb="130" eb="132">
      <t>コウジ</t>
    </rPh>
    <rPh sb="133" eb="134">
      <t>１</t>
    </rPh>
    <rPh sb="134" eb="136">
      <t>ダンラク</t>
    </rPh>
    <rPh sb="138" eb="140">
      <t>ダンカイ</t>
    </rPh>
    <rPh sb="146" eb="148">
      <t>カンロ</t>
    </rPh>
    <rPh sb="148" eb="150">
      <t>コウシン</t>
    </rPh>
    <rPh sb="150" eb="152">
      <t>ジギョウ</t>
    </rPh>
    <rPh sb="153" eb="154">
      <t>ト</t>
    </rPh>
    <rPh sb="155" eb="156">
      <t>ク</t>
    </rPh>
    <rPh sb="162" eb="163">
      <t>チョウ</t>
    </rPh>
    <rPh sb="163" eb="166">
      <t>ジュミョウカ</t>
    </rPh>
    <rPh sb="167" eb="169">
      <t>トウシ</t>
    </rPh>
    <rPh sb="170" eb="173">
      <t>ヘイジュンカ</t>
    </rPh>
    <rPh sb="175" eb="176">
      <t>ト</t>
    </rPh>
    <rPh sb="177" eb="178">
      <t>ク</t>
    </rPh>
    <phoneticPr fontId="4"/>
  </si>
  <si>
    <t xml:space="preserve">○　有形固定資産減価償却率
○　管路経年劣化率
○　管路更新率
　施設の老朽化は類似団体の平均値を上回り、管路の老朽化は類似団体の平均値とほぼ同水準で推移している。しかし、管路の更新率は類似団体の平均値を下回り、老朽管路の更新が進んでいないことから、更新投資の平準化を図り、投資財源の確保に努める。
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6" eb="18">
      <t>カンロ</t>
    </rPh>
    <rPh sb="18" eb="20">
      <t>ケイネン</t>
    </rPh>
    <rPh sb="20" eb="22">
      <t>レッカ</t>
    </rPh>
    <rPh sb="22" eb="23">
      <t>リツ</t>
    </rPh>
    <rPh sb="26" eb="28">
      <t>カンロ</t>
    </rPh>
    <rPh sb="28" eb="30">
      <t>コウシン</t>
    </rPh>
    <rPh sb="30" eb="31">
      <t>リツ</t>
    </rPh>
    <rPh sb="33" eb="35">
      <t>シセツ</t>
    </rPh>
    <rPh sb="36" eb="39">
      <t>ロウキュウカ</t>
    </rPh>
    <rPh sb="40" eb="42">
      <t>ルイジ</t>
    </rPh>
    <rPh sb="42" eb="44">
      <t>ダンタイ</t>
    </rPh>
    <rPh sb="45" eb="48">
      <t>ヘイキンチ</t>
    </rPh>
    <rPh sb="49" eb="51">
      <t>ウワマワ</t>
    </rPh>
    <rPh sb="53" eb="55">
      <t>カンロ</t>
    </rPh>
    <rPh sb="56" eb="59">
      <t>ロウキュウカ</t>
    </rPh>
    <rPh sb="60" eb="62">
      <t>ルイジ</t>
    </rPh>
    <rPh sb="62" eb="64">
      <t>ダンタイ</t>
    </rPh>
    <rPh sb="71" eb="74">
      <t>ドウスイジュン</t>
    </rPh>
    <rPh sb="75" eb="77">
      <t>スイイ</t>
    </rPh>
    <rPh sb="86" eb="88">
      <t>カンロ</t>
    </rPh>
    <rPh sb="89" eb="91">
      <t>コウシン</t>
    </rPh>
    <rPh sb="91" eb="92">
      <t>リツ</t>
    </rPh>
    <rPh sb="93" eb="95">
      <t>ルイジ</t>
    </rPh>
    <rPh sb="95" eb="97">
      <t>ダンタイ</t>
    </rPh>
    <rPh sb="98" eb="101">
      <t>ヘイキンチ</t>
    </rPh>
    <rPh sb="102" eb="104">
      <t>シタマワ</t>
    </rPh>
    <rPh sb="125" eb="127">
      <t>コウシン</t>
    </rPh>
    <rPh sb="127" eb="129">
      <t>トウシ</t>
    </rPh>
    <rPh sb="130" eb="133">
      <t>ヘイジュンカ</t>
    </rPh>
    <rPh sb="134" eb="135">
      <t>ハカ</t>
    </rPh>
    <rPh sb="137" eb="139">
      <t>トウシ</t>
    </rPh>
    <rPh sb="139" eb="141">
      <t>ザイゲン</t>
    </rPh>
    <rPh sb="142" eb="144">
      <t>カクホ</t>
    </rPh>
    <rPh sb="145" eb="146">
      <t>ツト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</si>
</sst>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0.53</c:v>
                </c:pt>
                <c:pt idx="1">
                  <c:v>1.1299999999999999</c:v>
                </c:pt>
                <c:pt idx="2">
                  <c:v>0.43</c:v>
                </c:pt>
                <c:pt idx="3">
                  <c:v>0.05</c:v>
                </c:pt>
                <c:pt idx="4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39488"/>
        <c:axId val="10984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0.81</c:v>
                </c:pt>
                <c:pt idx="1">
                  <c:v>0.59</c:v>
                </c:pt>
                <c:pt idx="2">
                  <c:v>0.6</c:v>
                </c:pt>
                <c:pt idx="3">
                  <c:v>0.56000000000000005</c:v>
                </c:pt>
                <c:pt idx="4">
                  <c:v>0.61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39488"/>
        <c:axId val="109841408"/>
      </c:lineChart>
      <c:dateAx>
        <c:axId val="10983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41408"/>
        <c:crosses val="autoZero"/>
        <c:auto val="1"/>
        <c:lblOffset val="100"/>
        <c:baseTimeUnit val="years"/>
      </c:dateAx>
      <c:valAx>
        <c:axId val="10984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3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63.86</c:v>
                </c:pt>
                <c:pt idx="1">
                  <c:v>59.9</c:v>
                </c:pt>
                <c:pt idx="2">
                  <c:v>59.34</c:v>
                </c:pt>
                <c:pt idx="3">
                  <c:v>60.71</c:v>
                </c:pt>
                <c:pt idx="4">
                  <c:v>64.03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98752"/>
        <c:axId val="111500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59.09</c:v>
                </c:pt>
                <c:pt idx="1">
                  <c:v>59.23</c:v>
                </c:pt>
                <c:pt idx="2">
                  <c:v>58.58</c:v>
                </c:pt>
                <c:pt idx="3">
                  <c:v>58.53</c:v>
                </c:pt>
                <c:pt idx="4">
                  <c:v>59.01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98752"/>
        <c:axId val="111500672"/>
      </c:lineChart>
      <c:dateAx>
        <c:axId val="111498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500672"/>
        <c:crosses val="autoZero"/>
        <c:auto val="1"/>
        <c:lblOffset val="100"/>
        <c:baseTimeUnit val="years"/>
      </c:dateAx>
      <c:valAx>
        <c:axId val="111500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498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82.06</c:v>
                </c:pt>
                <c:pt idx="1">
                  <c:v>83.43</c:v>
                </c:pt>
                <c:pt idx="2">
                  <c:v>84.53</c:v>
                </c:pt>
                <c:pt idx="3">
                  <c:v>82.79</c:v>
                </c:pt>
                <c:pt idx="4">
                  <c:v>80.59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39328"/>
        <c:axId val="111541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85.4</c:v>
                </c:pt>
                <c:pt idx="1">
                  <c:v>85.53</c:v>
                </c:pt>
                <c:pt idx="2">
                  <c:v>85.23</c:v>
                </c:pt>
                <c:pt idx="3">
                  <c:v>85.26</c:v>
                </c:pt>
                <c:pt idx="4">
                  <c:v>85.37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39328"/>
        <c:axId val="111541248"/>
      </c:lineChart>
      <c:dateAx>
        <c:axId val="11153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541248"/>
        <c:crosses val="autoZero"/>
        <c:auto val="1"/>
        <c:lblOffset val="100"/>
        <c:baseTimeUnit val="years"/>
      </c:dateAx>
      <c:valAx>
        <c:axId val="111541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53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105.41</c:v>
                </c:pt>
                <c:pt idx="1">
                  <c:v>103.72</c:v>
                </c:pt>
                <c:pt idx="2">
                  <c:v>103.57</c:v>
                </c:pt>
                <c:pt idx="3">
                  <c:v>100.63</c:v>
                </c:pt>
                <c:pt idx="4">
                  <c:v>103.76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80064"/>
        <c:axId val="10988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106.41</c:v>
                </c:pt>
                <c:pt idx="1">
                  <c:v>106.89</c:v>
                </c:pt>
                <c:pt idx="2">
                  <c:v>109.04</c:v>
                </c:pt>
                <c:pt idx="3">
                  <c:v>109.64</c:v>
                </c:pt>
                <c:pt idx="4">
                  <c:v>110.95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80064"/>
        <c:axId val="109881984"/>
      </c:lineChart>
      <c:dateAx>
        <c:axId val="109880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81984"/>
        <c:crosses val="autoZero"/>
        <c:auto val="1"/>
        <c:lblOffset val="100"/>
        <c:baseTimeUnit val="years"/>
      </c:dateAx>
      <c:valAx>
        <c:axId val="109881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80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35.44</c:v>
                </c:pt>
                <c:pt idx="1">
                  <c:v>36.130000000000003</c:v>
                </c:pt>
                <c:pt idx="2">
                  <c:v>52.99</c:v>
                </c:pt>
                <c:pt idx="3">
                  <c:v>53.18</c:v>
                </c:pt>
                <c:pt idx="4">
                  <c:v>52.9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92096"/>
        <c:axId val="11109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36.36</c:v>
                </c:pt>
                <c:pt idx="1">
                  <c:v>37.340000000000003</c:v>
                </c:pt>
                <c:pt idx="2">
                  <c:v>44.31</c:v>
                </c:pt>
                <c:pt idx="3">
                  <c:v>45.75</c:v>
                </c:pt>
                <c:pt idx="4">
                  <c:v>46.9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92096"/>
        <c:axId val="111094016"/>
      </c:lineChart>
      <c:dateAx>
        <c:axId val="111092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094016"/>
        <c:crosses val="autoZero"/>
        <c:auto val="1"/>
        <c:lblOffset val="100"/>
        <c:baseTimeUnit val="years"/>
      </c:dateAx>
      <c:valAx>
        <c:axId val="11109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092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7.44</c:v>
                </c:pt>
                <c:pt idx="1">
                  <c:v>6.65</c:v>
                </c:pt>
                <c:pt idx="2">
                  <c:v>8.35</c:v>
                </c:pt>
                <c:pt idx="3">
                  <c:v>10.41</c:v>
                </c:pt>
                <c:pt idx="4">
                  <c:v>11.42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44960"/>
        <c:axId val="11114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7.8</c:v>
                </c:pt>
                <c:pt idx="1">
                  <c:v>8.39</c:v>
                </c:pt>
                <c:pt idx="2">
                  <c:v>10.09</c:v>
                </c:pt>
                <c:pt idx="3">
                  <c:v>10.54</c:v>
                </c:pt>
                <c:pt idx="4">
                  <c:v>12.03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4960"/>
        <c:axId val="111146880"/>
      </c:lineChart>
      <c:dateAx>
        <c:axId val="11114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146880"/>
        <c:crosses val="autoZero"/>
        <c:auto val="1"/>
        <c:lblOffset val="100"/>
        <c:baseTimeUnit val="years"/>
      </c:dateAx>
      <c:valAx>
        <c:axId val="11114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14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91936"/>
        <c:axId val="11120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6.33</c:v>
                </c:pt>
                <c:pt idx="1">
                  <c:v>7.76</c:v>
                </c:pt>
                <c:pt idx="2">
                  <c:v>3.77</c:v>
                </c:pt>
                <c:pt idx="3">
                  <c:v>3.62</c:v>
                </c:pt>
                <c:pt idx="4">
                  <c:v>3.91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91936"/>
        <c:axId val="111202304"/>
      </c:lineChart>
      <c:dateAx>
        <c:axId val="111191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202304"/>
        <c:crosses val="autoZero"/>
        <c:auto val="1"/>
        <c:lblOffset val="100"/>
        <c:baseTimeUnit val="years"/>
      </c:dateAx>
      <c:valAx>
        <c:axId val="111202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191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393.19</c:v>
                </c:pt>
                <c:pt idx="1">
                  <c:v>286.75</c:v>
                </c:pt>
                <c:pt idx="2">
                  <c:v>256.32</c:v>
                </c:pt>
                <c:pt idx="3">
                  <c:v>286.99</c:v>
                </c:pt>
                <c:pt idx="4">
                  <c:v>271.93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32512"/>
        <c:axId val="111234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852.01</c:v>
                </c:pt>
                <c:pt idx="1">
                  <c:v>909.68</c:v>
                </c:pt>
                <c:pt idx="2">
                  <c:v>382.09</c:v>
                </c:pt>
                <c:pt idx="3">
                  <c:v>371.31</c:v>
                </c:pt>
                <c:pt idx="4">
                  <c:v>377.63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32512"/>
        <c:axId val="111234432"/>
      </c:lineChart>
      <c:dateAx>
        <c:axId val="111232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234432"/>
        <c:crosses val="autoZero"/>
        <c:auto val="1"/>
        <c:lblOffset val="100"/>
        <c:baseTimeUnit val="years"/>
      </c:dateAx>
      <c:valAx>
        <c:axId val="111234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232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203.79</c:v>
                </c:pt>
                <c:pt idx="1">
                  <c:v>218.69</c:v>
                </c:pt>
                <c:pt idx="2">
                  <c:v>226.56</c:v>
                </c:pt>
                <c:pt idx="3">
                  <c:v>227.41</c:v>
                </c:pt>
                <c:pt idx="4">
                  <c:v>245.58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60800"/>
        <c:axId val="11126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391.4</c:v>
                </c:pt>
                <c:pt idx="1">
                  <c:v>382.65</c:v>
                </c:pt>
                <c:pt idx="2">
                  <c:v>385.06</c:v>
                </c:pt>
                <c:pt idx="3">
                  <c:v>373.09</c:v>
                </c:pt>
                <c:pt idx="4">
                  <c:v>364.71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60800"/>
        <c:axId val="111262720"/>
      </c:lineChart>
      <c:dateAx>
        <c:axId val="11126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262720"/>
        <c:crosses val="autoZero"/>
        <c:auto val="1"/>
        <c:lblOffset val="100"/>
        <c:baseTimeUnit val="years"/>
      </c:dateAx>
      <c:valAx>
        <c:axId val="111262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260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102.63</c:v>
                </c:pt>
                <c:pt idx="1">
                  <c:v>98.39</c:v>
                </c:pt>
                <c:pt idx="2">
                  <c:v>101.38</c:v>
                </c:pt>
                <c:pt idx="3">
                  <c:v>97.96</c:v>
                </c:pt>
                <c:pt idx="4">
                  <c:v>99.71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17760"/>
        <c:axId val="11131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95.91</c:v>
                </c:pt>
                <c:pt idx="1">
                  <c:v>96.1</c:v>
                </c:pt>
                <c:pt idx="2">
                  <c:v>99.07</c:v>
                </c:pt>
                <c:pt idx="3">
                  <c:v>99.99</c:v>
                </c:pt>
                <c:pt idx="4">
                  <c:v>100.65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17760"/>
        <c:axId val="111319680"/>
      </c:lineChart>
      <c:dateAx>
        <c:axId val="11131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319680"/>
        <c:crosses val="autoZero"/>
        <c:auto val="1"/>
        <c:lblOffset val="100"/>
        <c:baseTimeUnit val="years"/>
      </c:dateAx>
      <c:valAx>
        <c:axId val="11131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317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215.04</c:v>
                </c:pt>
                <c:pt idx="1">
                  <c:v>225.15</c:v>
                </c:pt>
                <c:pt idx="2">
                  <c:v>219.42</c:v>
                </c:pt>
                <c:pt idx="3">
                  <c:v>227.17</c:v>
                </c:pt>
                <c:pt idx="4">
                  <c:v>222.74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43872"/>
        <c:axId val="11148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179.29</c:v>
                </c:pt>
                <c:pt idx="1">
                  <c:v>178.39</c:v>
                </c:pt>
                <c:pt idx="2">
                  <c:v>173.03</c:v>
                </c:pt>
                <c:pt idx="3">
                  <c:v>171.15</c:v>
                </c:pt>
                <c:pt idx="4">
                  <c:v>170.19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43872"/>
        <c:axId val="111481216"/>
      </c:lineChart>
      <c:dateAx>
        <c:axId val="111343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481216"/>
        <c:crosses val="autoZero"/>
        <c:auto val="1"/>
        <c:lblOffset val="100"/>
        <c:baseTimeUnit val="years"/>
      </c:dateAx>
      <c:valAx>
        <c:axId val="11148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343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X47" zoomScale="75" zoomScaleNormal="75" workbookViewId="0">
      <selection activeCell="CD58" sqref="CD58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</row>
    <row r="3" spans="1:78" ht="9.75" customHeight="1">
      <c r="A3" s="2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</row>
    <row r="4" spans="1:78" ht="9.75" customHeight="1">
      <c r="A4" s="2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9" t="str">
        <f>データ!H6</f>
        <v>山形県　上山市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90"/>
      <c r="AE6" s="90"/>
      <c r="AF6" s="90"/>
      <c r="AG6" s="90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79" t="s">
        <v>2</v>
      </c>
      <c r="J7" s="80"/>
      <c r="K7" s="80"/>
      <c r="L7" s="80"/>
      <c r="M7" s="80"/>
      <c r="N7" s="80"/>
      <c r="O7" s="81"/>
      <c r="P7" s="82" t="s">
        <v>3</v>
      </c>
      <c r="Q7" s="82"/>
      <c r="R7" s="82"/>
      <c r="S7" s="82"/>
      <c r="T7" s="82"/>
      <c r="U7" s="82"/>
      <c r="V7" s="82"/>
      <c r="W7" s="82" t="s">
        <v>4</v>
      </c>
      <c r="X7" s="82"/>
      <c r="Y7" s="82"/>
      <c r="Z7" s="82"/>
      <c r="AA7" s="82"/>
      <c r="AB7" s="82"/>
      <c r="AC7" s="82"/>
      <c r="AD7" s="82" t="s">
        <v>5</v>
      </c>
      <c r="AE7" s="82"/>
      <c r="AF7" s="82"/>
      <c r="AG7" s="82"/>
      <c r="AH7" s="82"/>
      <c r="AI7" s="82"/>
      <c r="AJ7" s="82"/>
      <c r="AK7" s="5"/>
      <c r="AL7" s="82" t="s">
        <v>6</v>
      </c>
      <c r="AM7" s="82"/>
      <c r="AN7" s="82"/>
      <c r="AO7" s="82"/>
      <c r="AP7" s="82"/>
      <c r="AQ7" s="82"/>
      <c r="AR7" s="82"/>
      <c r="AS7" s="82"/>
      <c r="AT7" s="79" t="s">
        <v>7</v>
      </c>
      <c r="AU7" s="80"/>
      <c r="AV7" s="80"/>
      <c r="AW7" s="80"/>
      <c r="AX7" s="80"/>
      <c r="AY7" s="80"/>
      <c r="AZ7" s="80"/>
      <c r="BA7" s="80"/>
      <c r="BB7" s="82" t="s">
        <v>8</v>
      </c>
      <c r="BC7" s="82"/>
      <c r="BD7" s="82"/>
      <c r="BE7" s="82"/>
      <c r="BF7" s="82"/>
      <c r="BG7" s="82"/>
      <c r="BH7" s="82"/>
      <c r="BI7" s="82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83" t="str">
        <f>データ!$I$6</f>
        <v>法適用</v>
      </c>
      <c r="C8" s="84"/>
      <c r="D8" s="84"/>
      <c r="E8" s="84"/>
      <c r="F8" s="84"/>
      <c r="G8" s="84"/>
      <c r="H8" s="84"/>
      <c r="I8" s="83" t="str">
        <f>データ!$J$6</f>
        <v>水道事業</v>
      </c>
      <c r="J8" s="84"/>
      <c r="K8" s="84"/>
      <c r="L8" s="84"/>
      <c r="M8" s="84"/>
      <c r="N8" s="84"/>
      <c r="O8" s="85"/>
      <c r="P8" s="86" t="str">
        <f>データ!$K$6</f>
        <v>末端給水事業</v>
      </c>
      <c r="Q8" s="86"/>
      <c r="R8" s="86"/>
      <c r="S8" s="86"/>
      <c r="T8" s="86"/>
      <c r="U8" s="86"/>
      <c r="V8" s="86"/>
      <c r="W8" s="86" t="str">
        <f>データ!$L$6</f>
        <v>A5</v>
      </c>
      <c r="X8" s="86"/>
      <c r="Y8" s="86"/>
      <c r="Z8" s="86"/>
      <c r="AA8" s="86"/>
      <c r="AB8" s="86"/>
      <c r="AC8" s="86"/>
      <c r="AD8" s="87" t="s">
        <v>116</v>
      </c>
      <c r="AE8" s="87"/>
      <c r="AF8" s="87"/>
      <c r="AG8" s="87"/>
      <c r="AH8" s="87"/>
      <c r="AI8" s="87"/>
      <c r="AJ8" s="87"/>
      <c r="AK8" s="5"/>
      <c r="AL8" s="74">
        <f>データ!$R$6</f>
        <v>31382</v>
      </c>
      <c r="AM8" s="74"/>
      <c r="AN8" s="74"/>
      <c r="AO8" s="74"/>
      <c r="AP8" s="74"/>
      <c r="AQ8" s="74"/>
      <c r="AR8" s="74"/>
      <c r="AS8" s="74"/>
      <c r="AT8" s="70">
        <f>データ!$S$6</f>
        <v>240.93</v>
      </c>
      <c r="AU8" s="71"/>
      <c r="AV8" s="71"/>
      <c r="AW8" s="71"/>
      <c r="AX8" s="71"/>
      <c r="AY8" s="71"/>
      <c r="AZ8" s="71"/>
      <c r="BA8" s="71"/>
      <c r="BB8" s="73">
        <f>データ!$T$6</f>
        <v>130.25</v>
      </c>
      <c r="BC8" s="73"/>
      <c r="BD8" s="73"/>
      <c r="BE8" s="73"/>
      <c r="BF8" s="73"/>
      <c r="BG8" s="73"/>
      <c r="BH8" s="73"/>
      <c r="BI8" s="73"/>
      <c r="BJ8" s="4"/>
      <c r="BK8" s="4"/>
      <c r="BL8" s="77" t="s">
        <v>10</v>
      </c>
      <c r="BM8" s="78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79" t="s">
        <v>12</v>
      </c>
      <c r="C9" s="80"/>
      <c r="D9" s="80"/>
      <c r="E9" s="80"/>
      <c r="F9" s="80"/>
      <c r="G9" s="80"/>
      <c r="H9" s="80"/>
      <c r="I9" s="79" t="s">
        <v>13</v>
      </c>
      <c r="J9" s="80"/>
      <c r="K9" s="80"/>
      <c r="L9" s="80"/>
      <c r="M9" s="80"/>
      <c r="N9" s="80"/>
      <c r="O9" s="81"/>
      <c r="P9" s="82" t="s">
        <v>14</v>
      </c>
      <c r="Q9" s="82"/>
      <c r="R9" s="82"/>
      <c r="S9" s="82"/>
      <c r="T9" s="82"/>
      <c r="U9" s="82"/>
      <c r="V9" s="82"/>
      <c r="W9" s="82" t="s">
        <v>15</v>
      </c>
      <c r="X9" s="82"/>
      <c r="Y9" s="82"/>
      <c r="Z9" s="82"/>
      <c r="AA9" s="82"/>
      <c r="AB9" s="82"/>
      <c r="AC9" s="82"/>
      <c r="AD9" s="2"/>
      <c r="AE9" s="2"/>
      <c r="AF9" s="2"/>
      <c r="AG9" s="2"/>
      <c r="AH9" s="5"/>
      <c r="AI9" s="5"/>
      <c r="AJ9" s="5"/>
      <c r="AK9" s="5"/>
      <c r="AL9" s="82" t="s">
        <v>16</v>
      </c>
      <c r="AM9" s="82"/>
      <c r="AN9" s="82"/>
      <c r="AO9" s="82"/>
      <c r="AP9" s="82"/>
      <c r="AQ9" s="82"/>
      <c r="AR9" s="82"/>
      <c r="AS9" s="82"/>
      <c r="AT9" s="79" t="s">
        <v>17</v>
      </c>
      <c r="AU9" s="80"/>
      <c r="AV9" s="80"/>
      <c r="AW9" s="80"/>
      <c r="AX9" s="80"/>
      <c r="AY9" s="80"/>
      <c r="AZ9" s="80"/>
      <c r="BA9" s="80"/>
      <c r="BB9" s="82" t="s">
        <v>18</v>
      </c>
      <c r="BC9" s="82"/>
      <c r="BD9" s="82"/>
      <c r="BE9" s="82"/>
      <c r="BF9" s="82"/>
      <c r="BG9" s="82"/>
      <c r="BH9" s="82"/>
      <c r="BI9" s="82"/>
      <c r="BJ9" s="4"/>
      <c r="BK9" s="4"/>
      <c r="BL9" s="68" t="s">
        <v>19</v>
      </c>
      <c r="BM9" s="69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70" t="str">
        <f>データ!$N$6</f>
        <v>-</v>
      </c>
      <c r="C10" s="71"/>
      <c r="D10" s="71"/>
      <c r="E10" s="71"/>
      <c r="F10" s="71"/>
      <c r="G10" s="71"/>
      <c r="H10" s="71"/>
      <c r="I10" s="70">
        <f>データ!$O$6</f>
        <v>66.599999999999994</v>
      </c>
      <c r="J10" s="71"/>
      <c r="K10" s="71"/>
      <c r="L10" s="71"/>
      <c r="M10" s="71"/>
      <c r="N10" s="71"/>
      <c r="O10" s="72"/>
      <c r="P10" s="73">
        <f>データ!$P$6</f>
        <v>98.46</v>
      </c>
      <c r="Q10" s="73"/>
      <c r="R10" s="73"/>
      <c r="S10" s="73"/>
      <c r="T10" s="73"/>
      <c r="U10" s="73"/>
      <c r="V10" s="73"/>
      <c r="W10" s="74">
        <f>データ!$Q$6</f>
        <v>3725</v>
      </c>
      <c r="X10" s="74"/>
      <c r="Y10" s="74"/>
      <c r="Z10" s="74"/>
      <c r="AA10" s="74"/>
      <c r="AB10" s="74"/>
      <c r="AC10" s="74"/>
      <c r="AD10" s="2"/>
      <c r="AE10" s="2"/>
      <c r="AF10" s="2"/>
      <c r="AG10" s="2"/>
      <c r="AH10" s="5"/>
      <c r="AI10" s="5"/>
      <c r="AJ10" s="5"/>
      <c r="AK10" s="5"/>
      <c r="AL10" s="74">
        <f>データ!$U$6</f>
        <v>30665</v>
      </c>
      <c r="AM10" s="74"/>
      <c r="AN10" s="74"/>
      <c r="AO10" s="74"/>
      <c r="AP10" s="74"/>
      <c r="AQ10" s="74"/>
      <c r="AR10" s="74"/>
      <c r="AS10" s="74"/>
      <c r="AT10" s="70">
        <f>データ!$V$6</f>
        <v>40.1</v>
      </c>
      <c r="AU10" s="71"/>
      <c r="AV10" s="71"/>
      <c r="AW10" s="71"/>
      <c r="AX10" s="71"/>
      <c r="AY10" s="71"/>
      <c r="AZ10" s="71"/>
      <c r="BA10" s="71"/>
      <c r="BB10" s="73">
        <f>データ!$W$6</f>
        <v>764.71</v>
      </c>
      <c r="BC10" s="73"/>
      <c r="BD10" s="73"/>
      <c r="BE10" s="73"/>
      <c r="BF10" s="73"/>
      <c r="BG10" s="73"/>
      <c r="BH10" s="73"/>
      <c r="BI10" s="73"/>
      <c r="BJ10" s="2"/>
      <c r="BK10" s="2"/>
      <c r="BL10" s="75" t="s">
        <v>21</v>
      </c>
      <c r="BM10" s="7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23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>
      <c r="A14" s="2"/>
      <c r="B14" s="65" t="s">
        <v>24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7" t="s">
        <v>117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7" t="s">
        <v>119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60" t="s">
        <v>35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118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92" t="s">
        <v>62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  <c r="X3" s="98" t="s">
        <v>63</v>
      </c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 t="s">
        <v>64</v>
      </c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</row>
    <row r="4" spans="1:144">
      <c r="A4" s="29" t="s">
        <v>65</v>
      </c>
      <c r="B4" s="31"/>
      <c r="C4" s="31"/>
      <c r="D4" s="31"/>
      <c r="E4" s="31"/>
      <c r="F4" s="31"/>
      <c r="G4" s="31"/>
      <c r="H4" s="95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7"/>
      <c r="X4" s="91" t="s">
        <v>66</v>
      </c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 t="s">
        <v>67</v>
      </c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 t="s">
        <v>68</v>
      </c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 t="s">
        <v>69</v>
      </c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 t="s">
        <v>70</v>
      </c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 t="s">
        <v>71</v>
      </c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 t="s">
        <v>72</v>
      </c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 t="s">
        <v>73</v>
      </c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 t="s">
        <v>74</v>
      </c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 t="s">
        <v>75</v>
      </c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 t="s">
        <v>76</v>
      </c>
      <c r="EE4" s="91"/>
      <c r="EF4" s="91"/>
      <c r="EG4" s="91"/>
      <c r="EH4" s="91"/>
      <c r="EI4" s="91"/>
      <c r="EJ4" s="91"/>
      <c r="EK4" s="91"/>
      <c r="EL4" s="91"/>
      <c r="EM4" s="91"/>
      <c r="EN4" s="91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62073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山形県　上山市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>
        <f t="shared" si="3"/>
        <v>0</v>
      </c>
      <c r="N6" s="35" t="str">
        <f t="shared" si="3"/>
        <v>-</v>
      </c>
      <c r="O6" s="35">
        <f t="shared" si="3"/>
        <v>66.599999999999994</v>
      </c>
      <c r="P6" s="35">
        <f t="shared" si="3"/>
        <v>98.46</v>
      </c>
      <c r="Q6" s="35">
        <f t="shared" si="3"/>
        <v>3725</v>
      </c>
      <c r="R6" s="35">
        <f t="shared" si="3"/>
        <v>31382</v>
      </c>
      <c r="S6" s="35">
        <f t="shared" si="3"/>
        <v>240.93</v>
      </c>
      <c r="T6" s="35">
        <f t="shared" si="3"/>
        <v>130.25</v>
      </c>
      <c r="U6" s="35">
        <f t="shared" si="3"/>
        <v>30665</v>
      </c>
      <c r="V6" s="35">
        <f t="shared" si="3"/>
        <v>40.1</v>
      </c>
      <c r="W6" s="35">
        <f t="shared" si="3"/>
        <v>764.71</v>
      </c>
      <c r="X6" s="36">
        <f>IF(X7="",NA(),X7)</f>
        <v>105.41</v>
      </c>
      <c r="Y6" s="36">
        <f t="shared" ref="Y6:AG6" si="4">IF(Y7="",NA(),Y7)</f>
        <v>103.72</v>
      </c>
      <c r="Z6" s="36">
        <f t="shared" si="4"/>
        <v>103.57</v>
      </c>
      <c r="AA6" s="36">
        <f t="shared" si="4"/>
        <v>100.63</v>
      </c>
      <c r="AB6" s="36">
        <f t="shared" si="4"/>
        <v>103.76</v>
      </c>
      <c r="AC6" s="36">
        <f t="shared" si="4"/>
        <v>106.41</v>
      </c>
      <c r="AD6" s="36">
        <f t="shared" si="4"/>
        <v>106.89</v>
      </c>
      <c r="AE6" s="36">
        <f t="shared" si="4"/>
        <v>109.04</v>
      </c>
      <c r="AF6" s="36">
        <f t="shared" si="4"/>
        <v>109.64</v>
      </c>
      <c r="AG6" s="36">
        <f t="shared" si="4"/>
        <v>110.95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6.33</v>
      </c>
      <c r="AO6" s="36">
        <f t="shared" si="5"/>
        <v>7.76</v>
      </c>
      <c r="AP6" s="36">
        <f t="shared" si="5"/>
        <v>3.77</v>
      </c>
      <c r="AQ6" s="36">
        <f t="shared" si="5"/>
        <v>3.62</v>
      </c>
      <c r="AR6" s="36">
        <f t="shared" si="5"/>
        <v>3.91</v>
      </c>
      <c r="AS6" s="35" t="str">
        <f>IF(AS7="","",IF(AS7="-","【-】","【"&amp;SUBSTITUTE(TEXT(AS7,"#,##0.00"),"-","△")&amp;"】"))</f>
        <v>【0.79】</v>
      </c>
      <c r="AT6" s="36">
        <f>IF(AT7="",NA(),AT7)</f>
        <v>393.19</v>
      </c>
      <c r="AU6" s="36">
        <f t="shared" ref="AU6:BC6" si="6">IF(AU7="",NA(),AU7)</f>
        <v>286.75</v>
      </c>
      <c r="AV6" s="36">
        <f t="shared" si="6"/>
        <v>256.32</v>
      </c>
      <c r="AW6" s="36">
        <f t="shared" si="6"/>
        <v>286.99</v>
      </c>
      <c r="AX6" s="36">
        <f t="shared" si="6"/>
        <v>271.93</v>
      </c>
      <c r="AY6" s="36">
        <f t="shared" si="6"/>
        <v>852.01</v>
      </c>
      <c r="AZ6" s="36">
        <f t="shared" si="6"/>
        <v>909.68</v>
      </c>
      <c r="BA6" s="36">
        <f t="shared" si="6"/>
        <v>382.09</v>
      </c>
      <c r="BB6" s="36">
        <f t="shared" si="6"/>
        <v>371.31</v>
      </c>
      <c r="BC6" s="36">
        <f t="shared" si="6"/>
        <v>377.63</v>
      </c>
      <c r="BD6" s="35" t="str">
        <f>IF(BD7="","",IF(BD7="-","【-】","【"&amp;SUBSTITUTE(TEXT(BD7,"#,##0.00"),"-","△")&amp;"】"))</f>
        <v>【262.87】</v>
      </c>
      <c r="BE6" s="36">
        <f>IF(BE7="",NA(),BE7)</f>
        <v>203.79</v>
      </c>
      <c r="BF6" s="36">
        <f t="shared" ref="BF6:BN6" si="7">IF(BF7="",NA(),BF7)</f>
        <v>218.69</v>
      </c>
      <c r="BG6" s="36">
        <f t="shared" si="7"/>
        <v>226.56</v>
      </c>
      <c r="BH6" s="36">
        <f t="shared" si="7"/>
        <v>227.41</v>
      </c>
      <c r="BI6" s="36">
        <f t="shared" si="7"/>
        <v>245.58</v>
      </c>
      <c r="BJ6" s="36">
        <f t="shared" si="7"/>
        <v>391.4</v>
      </c>
      <c r="BK6" s="36">
        <f t="shared" si="7"/>
        <v>382.65</v>
      </c>
      <c r="BL6" s="36">
        <f t="shared" si="7"/>
        <v>385.06</v>
      </c>
      <c r="BM6" s="36">
        <f t="shared" si="7"/>
        <v>373.09</v>
      </c>
      <c r="BN6" s="36">
        <f t="shared" si="7"/>
        <v>364.71</v>
      </c>
      <c r="BO6" s="35" t="str">
        <f>IF(BO7="","",IF(BO7="-","【-】","【"&amp;SUBSTITUTE(TEXT(BO7,"#,##0.00"),"-","△")&amp;"】"))</f>
        <v>【270.87】</v>
      </c>
      <c r="BP6" s="36">
        <f>IF(BP7="",NA(),BP7)</f>
        <v>102.63</v>
      </c>
      <c r="BQ6" s="36">
        <f t="shared" ref="BQ6:BY6" si="8">IF(BQ7="",NA(),BQ7)</f>
        <v>98.39</v>
      </c>
      <c r="BR6" s="36">
        <f t="shared" si="8"/>
        <v>101.38</v>
      </c>
      <c r="BS6" s="36">
        <f t="shared" si="8"/>
        <v>97.96</v>
      </c>
      <c r="BT6" s="36">
        <f t="shared" si="8"/>
        <v>99.71</v>
      </c>
      <c r="BU6" s="36">
        <f t="shared" si="8"/>
        <v>95.91</v>
      </c>
      <c r="BV6" s="36">
        <f t="shared" si="8"/>
        <v>96.1</v>
      </c>
      <c r="BW6" s="36">
        <f t="shared" si="8"/>
        <v>99.07</v>
      </c>
      <c r="BX6" s="36">
        <f t="shared" si="8"/>
        <v>99.99</v>
      </c>
      <c r="BY6" s="36">
        <f t="shared" si="8"/>
        <v>100.65</v>
      </c>
      <c r="BZ6" s="35" t="str">
        <f>IF(BZ7="","",IF(BZ7="-","【-】","【"&amp;SUBSTITUTE(TEXT(BZ7,"#,##0.00"),"-","△")&amp;"】"))</f>
        <v>【105.59】</v>
      </c>
      <c r="CA6" s="36">
        <f>IF(CA7="",NA(),CA7)</f>
        <v>215.04</v>
      </c>
      <c r="CB6" s="36">
        <f t="shared" ref="CB6:CJ6" si="9">IF(CB7="",NA(),CB7)</f>
        <v>225.15</v>
      </c>
      <c r="CC6" s="36">
        <f t="shared" si="9"/>
        <v>219.42</v>
      </c>
      <c r="CD6" s="36">
        <f t="shared" si="9"/>
        <v>227.17</v>
      </c>
      <c r="CE6" s="36">
        <f t="shared" si="9"/>
        <v>222.74</v>
      </c>
      <c r="CF6" s="36">
        <f t="shared" si="9"/>
        <v>179.29</v>
      </c>
      <c r="CG6" s="36">
        <f t="shared" si="9"/>
        <v>178.39</v>
      </c>
      <c r="CH6" s="36">
        <f t="shared" si="9"/>
        <v>173.03</v>
      </c>
      <c r="CI6" s="36">
        <f t="shared" si="9"/>
        <v>171.15</v>
      </c>
      <c r="CJ6" s="36">
        <f t="shared" si="9"/>
        <v>170.19</v>
      </c>
      <c r="CK6" s="35" t="str">
        <f>IF(CK7="","",IF(CK7="-","【-】","【"&amp;SUBSTITUTE(TEXT(CK7,"#,##0.00"),"-","△")&amp;"】"))</f>
        <v>【163.27】</v>
      </c>
      <c r="CL6" s="36">
        <f>IF(CL7="",NA(),CL7)</f>
        <v>63.86</v>
      </c>
      <c r="CM6" s="36">
        <f t="shared" ref="CM6:CU6" si="10">IF(CM7="",NA(),CM7)</f>
        <v>59.9</v>
      </c>
      <c r="CN6" s="36">
        <f t="shared" si="10"/>
        <v>59.34</v>
      </c>
      <c r="CO6" s="36">
        <f t="shared" si="10"/>
        <v>60.71</v>
      </c>
      <c r="CP6" s="36">
        <f t="shared" si="10"/>
        <v>64.03</v>
      </c>
      <c r="CQ6" s="36">
        <f t="shared" si="10"/>
        <v>59.09</v>
      </c>
      <c r="CR6" s="36">
        <f t="shared" si="10"/>
        <v>59.23</v>
      </c>
      <c r="CS6" s="36">
        <f t="shared" si="10"/>
        <v>58.58</v>
      </c>
      <c r="CT6" s="36">
        <f t="shared" si="10"/>
        <v>58.53</v>
      </c>
      <c r="CU6" s="36">
        <f t="shared" si="10"/>
        <v>59.01</v>
      </c>
      <c r="CV6" s="35" t="str">
        <f>IF(CV7="","",IF(CV7="-","【-】","【"&amp;SUBSTITUTE(TEXT(CV7,"#,##0.00"),"-","△")&amp;"】"))</f>
        <v>【59.94】</v>
      </c>
      <c r="CW6" s="36">
        <f>IF(CW7="",NA(),CW7)</f>
        <v>82.06</v>
      </c>
      <c r="CX6" s="36">
        <f t="shared" ref="CX6:DF6" si="11">IF(CX7="",NA(),CX7)</f>
        <v>83.43</v>
      </c>
      <c r="CY6" s="36">
        <f t="shared" si="11"/>
        <v>84.53</v>
      </c>
      <c r="CZ6" s="36">
        <f t="shared" si="11"/>
        <v>82.79</v>
      </c>
      <c r="DA6" s="36">
        <f t="shared" si="11"/>
        <v>80.59</v>
      </c>
      <c r="DB6" s="36">
        <f t="shared" si="11"/>
        <v>85.4</v>
      </c>
      <c r="DC6" s="36">
        <f t="shared" si="11"/>
        <v>85.53</v>
      </c>
      <c r="DD6" s="36">
        <f t="shared" si="11"/>
        <v>85.23</v>
      </c>
      <c r="DE6" s="36">
        <f t="shared" si="11"/>
        <v>85.26</v>
      </c>
      <c r="DF6" s="36">
        <f t="shared" si="11"/>
        <v>85.37</v>
      </c>
      <c r="DG6" s="35" t="str">
        <f>IF(DG7="","",IF(DG7="-","【-】","【"&amp;SUBSTITUTE(TEXT(DG7,"#,##0.00"),"-","△")&amp;"】"))</f>
        <v>【90.22】</v>
      </c>
      <c r="DH6" s="36">
        <f>IF(DH7="",NA(),DH7)</f>
        <v>35.44</v>
      </c>
      <c r="DI6" s="36">
        <f t="shared" ref="DI6:DQ6" si="12">IF(DI7="",NA(),DI7)</f>
        <v>36.130000000000003</v>
      </c>
      <c r="DJ6" s="36">
        <f t="shared" si="12"/>
        <v>52.99</v>
      </c>
      <c r="DK6" s="36">
        <f t="shared" si="12"/>
        <v>53.18</v>
      </c>
      <c r="DL6" s="36">
        <f t="shared" si="12"/>
        <v>52.9</v>
      </c>
      <c r="DM6" s="36">
        <f t="shared" si="12"/>
        <v>36.36</v>
      </c>
      <c r="DN6" s="36">
        <f t="shared" si="12"/>
        <v>37.340000000000003</v>
      </c>
      <c r="DO6" s="36">
        <f t="shared" si="12"/>
        <v>44.31</v>
      </c>
      <c r="DP6" s="36">
        <f t="shared" si="12"/>
        <v>45.75</v>
      </c>
      <c r="DQ6" s="36">
        <f t="shared" si="12"/>
        <v>46.9</v>
      </c>
      <c r="DR6" s="35" t="str">
        <f>IF(DR7="","",IF(DR7="-","【-】","【"&amp;SUBSTITUTE(TEXT(DR7,"#,##0.00"),"-","△")&amp;"】"))</f>
        <v>【47.91】</v>
      </c>
      <c r="DS6" s="36">
        <f>IF(DS7="",NA(),DS7)</f>
        <v>7.44</v>
      </c>
      <c r="DT6" s="36">
        <f t="shared" ref="DT6:EB6" si="13">IF(DT7="",NA(),DT7)</f>
        <v>6.65</v>
      </c>
      <c r="DU6" s="36">
        <f t="shared" si="13"/>
        <v>8.35</v>
      </c>
      <c r="DV6" s="36">
        <f t="shared" si="13"/>
        <v>10.41</v>
      </c>
      <c r="DW6" s="36">
        <f t="shared" si="13"/>
        <v>11.42</v>
      </c>
      <c r="DX6" s="36">
        <f t="shared" si="13"/>
        <v>7.8</v>
      </c>
      <c r="DY6" s="36">
        <f t="shared" si="13"/>
        <v>8.39</v>
      </c>
      <c r="DZ6" s="36">
        <f t="shared" si="13"/>
        <v>10.09</v>
      </c>
      <c r="EA6" s="36">
        <f t="shared" si="13"/>
        <v>10.54</v>
      </c>
      <c r="EB6" s="36">
        <f t="shared" si="13"/>
        <v>12.03</v>
      </c>
      <c r="EC6" s="35" t="str">
        <f>IF(EC7="","",IF(EC7="-","【-】","【"&amp;SUBSTITUTE(TEXT(EC7,"#,##0.00"),"-","△")&amp;"】"))</f>
        <v>【15.00】</v>
      </c>
      <c r="ED6" s="36">
        <f>IF(ED7="",NA(),ED7)</f>
        <v>0.53</v>
      </c>
      <c r="EE6" s="36">
        <f t="shared" ref="EE6:EM6" si="14">IF(EE7="",NA(),EE7)</f>
        <v>1.1299999999999999</v>
      </c>
      <c r="EF6" s="36">
        <f t="shared" si="14"/>
        <v>0.43</v>
      </c>
      <c r="EG6" s="36">
        <f t="shared" si="14"/>
        <v>0.05</v>
      </c>
      <c r="EH6" s="36">
        <f t="shared" si="14"/>
        <v>0.3</v>
      </c>
      <c r="EI6" s="36">
        <f t="shared" si="14"/>
        <v>0.81</v>
      </c>
      <c r="EJ6" s="36">
        <f t="shared" si="14"/>
        <v>0.59</v>
      </c>
      <c r="EK6" s="36">
        <f t="shared" si="14"/>
        <v>0.6</v>
      </c>
      <c r="EL6" s="36">
        <f t="shared" si="14"/>
        <v>0.56000000000000005</v>
      </c>
      <c r="EM6" s="36">
        <f t="shared" si="14"/>
        <v>0.61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62073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66.599999999999994</v>
      </c>
      <c r="P7" s="39">
        <v>98.46</v>
      </c>
      <c r="Q7" s="39">
        <v>3725</v>
      </c>
      <c r="R7" s="39">
        <v>31382</v>
      </c>
      <c r="S7" s="39">
        <v>240.93</v>
      </c>
      <c r="T7" s="39">
        <v>130.25</v>
      </c>
      <c r="U7" s="39">
        <v>30665</v>
      </c>
      <c r="V7" s="39">
        <v>40.1</v>
      </c>
      <c r="W7" s="39">
        <v>764.71</v>
      </c>
      <c r="X7" s="39">
        <v>105.41</v>
      </c>
      <c r="Y7" s="39">
        <v>103.72</v>
      </c>
      <c r="Z7" s="39">
        <v>103.57</v>
      </c>
      <c r="AA7" s="39">
        <v>100.63</v>
      </c>
      <c r="AB7" s="39">
        <v>103.76</v>
      </c>
      <c r="AC7" s="39">
        <v>106.41</v>
      </c>
      <c r="AD7" s="39">
        <v>106.89</v>
      </c>
      <c r="AE7" s="39">
        <v>109.04</v>
      </c>
      <c r="AF7" s="39">
        <v>109.64</v>
      </c>
      <c r="AG7" s="39">
        <v>110.95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6.33</v>
      </c>
      <c r="AO7" s="39">
        <v>7.76</v>
      </c>
      <c r="AP7" s="39">
        <v>3.77</v>
      </c>
      <c r="AQ7" s="39">
        <v>3.62</v>
      </c>
      <c r="AR7" s="39">
        <v>3.91</v>
      </c>
      <c r="AS7" s="39">
        <v>0.79</v>
      </c>
      <c r="AT7" s="39">
        <v>393.19</v>
      </c>
      <c r="AU7" s="39">
        <v>286.75</v>
      </c>
      <c r="AV7" s="39">
        <v>256.32</v>
      </c>
      <c r="AW7" s="39">
        <v>286.99</v>
      </c>
      <c r="AX7" s="39">
        <v>271.93</v>
      </c>
      <c r="AY7" s="39">
        <v>852.01</v>
      </c>
      <c r="AZ7" s="39">
        <v>909.68</v>
      </c>
      <c r="BA7" s="39">
        <v>382.09</v>
      </c>
      <c r="BB7" s="39">
        <v>371.31</v>
      </c>
      <c r="BC7" s="39">
        <v>377.63</v>
      </c>
      <c r="BD7" s="39">
        <v>262.87</v>
      </c>
      <c r="BE7" s="39">
        <v>203.79</v>
      </c>
      <c r="BF7" s="39">
        <v>218.69</v>
      </c>
      <c r="BG7" s="39">
        <v>226.56</v>
      </c>
      <c r="BH7" s="39">
        <v>227.41</v>
      </c>
      <c r="BI7" s="39">
        <v>245.58</v>
      </c>
      <c r="BJ7" s="39">
        <v>391.4</v>
      </c>
      <c r="BK7" s="39">
        <v>382.65</v>
      </c>
      <c r="BL7" s="39">
        <v>385.06</v>
      </c>
      <c r="BM7" s="39">
        <v>373.09</v>
      </c>
      <c r="BN7" s="39">
        <v>364.71</v>
      </c>
      <c r="BO7" s="39">
        <v>270.87</v>
      </c>
      <c r="BP7" s="39">
        <v>102.63</v>
      </c>
      <c r="BQ7" s="39">
        <v>98.39</v>
      </c>
      <c r="BR7" s="39">
        <v>101.38</v>
      </c>
      <c r="BS7" s="39">
        <v>97.96</v>
      </c>
      <c r="BT7" s="39">
        <v>99.71</v>
      </c>
      <c r="BU7" s="39">
        <v>95.91</v>
      </c>
      <c r="BV7" s="39">
        <v>96.1</v>
      </c>
      <c r="BW7" s="39">
        <v>99.07</v>
      </c>
      <c r="BX7" s="39">
        <v>99.99</v>
      </c>
      <c r="BY7" s="39">
        <v>100.65</v>
      </c>
      <c r="BZ7" s="39">
        <v>105.59</v>
      </c>
      <c r="CA7" s="39">
        <v>215.04</v>
      </c>
      <c r="CB7" s="39">
        <v>225.15</v>
      </c>
      <c r="CC7" s="39">
        <v>219.42</v>
      </c>
      <c r="CD7" s="39">
        <v>227.17</v>
      </c>
      <c r="CE7" s="39">
        <v>222.74</v>
      </c>
      <c r="CF7" s="39">
        <v>179.29</v>
      </c>
      <c r="CG7" s="39">
        <v>178.39</v>
      </c>
      <c r="CH7" s="39">
        <v>173.03</v>
      </c>
      <c r="CI7" s="39">
        <v>171.15</v>
      </c>
      <c r="CJ7" s="39">
        <v>170.19</v>
      </c>
      <c r="CK7" s="39">
        <v>163.27000000000001</v>
      </c>
      <c r="CL7" s="39">
        <v>63.86</v>
      </c>
      <c r="CM7" s="39">
        <v>59.9</v>
      </c>
      <c r="CN7" s="39">
        <v>59.34</v>
      </c>
      <c r="CO7" s="39">
        <v>60.71</v>
      </c>
      <c r="CP7" s="39">
        <v>64.03</v>
      </c>
      <c r="CQ7" s="39">
        <v>59.09</v>
      </c>
      <c r="CR7" s="39">
        <v>59.23</v>
      </c>
      <c r="CS7" s="39">
        <v>58.58</v>
      </c>
      <c r="CT7" s="39">
        <v>58.53</v>
      </c>
      <c r="CU7" s="39">
        <v>59.01</v>
      </c>
      <c r="CV7" s="39">
        <v>59.94</v>
      </c>
      <c r="CW7" s="39">
        <v>82.06</v>
      </c>
      <c r="CX7" s="39">
        <v>83.43</v>
      </c>
      <c r="CY7" s="39">
        <v>84.53</v>
      </c>
      <c r="CZ7" s="39">
        <v>82.79</v>
      </c>
      <c r="DA7" s="39">
        <v>80.59</v>
      </c>
      <c r="DB7" s="39">
        <v>85.4</v>
      </c>
      <c r="DC7" s="39">
        <v>85.53</v>
      </c>
      <c r="DD7" s="39">
        <v>85.23</v>
      </c>
      <c r="DE7" s="39">
        <v>85.26</v>
      </c>
      <c r="DF7" s="39">
        <v>85.37</v>
      </c>
      <c r="DG7" s="39">
        <v>90.22</v>
      </c>
      <c r="DH7" s="39">
        <v>35.44</v>
      </c>
      <c r="DI7" s="39">
        <v>36.130000000000003</v>
      </c>
      <c r="DJ7" s="39">
        <v>52.99</v>
      </c>
      <c r="DK7" s="39">
        <v>53.18</v>
      </c>
      <c r="DL7" s="39">
        <v>52.9</v>
      </c>
      <c r="DM7" s="39">
        <v>36.36</v>
      </c>
      <c r="DN7" s="39">
        <v>37.340000000000003</v>
      </c>
      <c r="DO7" s="39">
        <v>44.31</v>
      </c>
      <c r="DP7" s="39">
        <v>45.75</v>
      </c>
      <c r="DQ7" s="39">
        <v>46.9</v>
      </c>
      <c r="DR7" s="39">
        <v>47.91</v>
      </c>
      <c r="DS7" s="39">
        <v>7.44</v>
      </c>
      <c r="DT7" s="39">
        <v>6.65</v>
      </c>
      <c r="DU7" s="39">
        <v>8.35</v>
      </c>
      <c r="DV7" s="39">
        <v>10.41</v>
      </c>
      <c r="DW7" s="39">
        <v>11.42</v>
      </c>
      <c r="DX7" s="39">
        <v>7.8</v>
      </c>
      <c r="DY7" s="39">
        <v>8.39</v>
      </c>
      <c r="DZ7" s="39">
        <v>10.09</v>
      </c>
      <c r="EA7" s="39">
        <v>10.54</v>
      </c>
      <c r="EB7" s="39">
        <v>12.03</v>
      </c>
      <c r="EC7" s="39">
        <v>15</v>
      </c>
      <c r="ED7" s="39">
        <v>0.53</v>
      </c>
      <c r="EE7" s="39">
        <v>1.1299999999999999</v>
      </c>
      <c r="EF7" s="39">
        <v>0.43</v>
      </c>
      <c r="EG7" s="39">
        <v>0.05</v>
      </c>
      <c r="EH7" s="39">
        <v>0.3</v>
      </c>
      <c r="EI7" s="39">
        <v>0.81</v>
      </c>
      <c r="EJ7" s="39">
        <v>0.59</v>
      </c>
      <c r="EK7" s="39">
        <v>0.6</v>
      </c>
      <c r="EL7" s="39">
        <v>0.56000000000000005</v>
      </c>
      <c r="EM7" s="39">
        <v>0.61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2018-02-20T08:57:53Z</cp:lastPrinted>
  <dcterms:created xsi:type="dcterms:W3CDTF">2017-12-25T01:22:26Z</dcterms:created>
  <dcterms:modified xsi:type="dcterms:W3CDTF">2018-02-20T08:57:55Z</dcterms:modified>
  <cp:category/>
</cp:coreProperties>
</file>