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6555" yWindow="285" windowWidth="12900" windowHeight="771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<sst xmlns="http://schemas.openxmlformats.org/spreadsheetml/2006/main" count="232" uniqueCount="120">
  <si>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</si>
  <si>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</si>
  <si>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</si>
  <si>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</si>
  <si>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</si>
  <si>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</si>
  <si>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</si>
  <si>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</si>
  <si>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</si>
  <si>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</si>
  <si>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</si>
  <si>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</si>
  <si>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</si>
  <si>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</si>
  <si>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</si>
  <si>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</si>
  <si>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</si>
  <si>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</si>
  <si>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</si>
  <si>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</si>
  <si>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</si>
  <si>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</si>
  <si>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</si>
  <si>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</si>
  <si>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</si>
  <si>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</si>
  <si>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</si>
  <si>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</si>
  <si>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</si>
  <si>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</si>
  <si>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</si>
  <si>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</si>
  <si>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</si>
  <si>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</si>
  <si>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</si>
  <si>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</si>
  <si>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</si>
  <si>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</si>
  <si>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</si>
  <si>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</si>
  <si>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</si>
  <si>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</si>
  <si>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</si>
  <si>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</si>
  <si>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</si>
  <si>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</si>
  <si>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</si>
  <si>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</si>
  <si>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</si>
  <si>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</si>
  <si>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</si>
  <si>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</si>
  <si>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</si>
  <si>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</si>
  <si>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</si>
  <si>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</si>
  <si>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</si>
  <si>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</si>
  <si>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</si>
  <si>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</si>
  <si>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</si>
  <si>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</si>
  <si>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</si>
  <si>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</si>
  <si>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</si>
  <si>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</si>
  <si>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</si>
  <si>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</si>
  <si>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</si>
  <si>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</si>
  <si>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</si>
  <si>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</si>
  <si>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</si>
  <si>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</si>
  <si>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</si>
  <si>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</si>
  <si>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</si>
  <si>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</si>
  <si>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</si>
  <si>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</si>
  <si>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</si>
  <si>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</si>
  <si>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</si>
  <si>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</si>
  <si>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</si>
  <si>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</si>
  <si>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</si>
  <si>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</si>
  <si>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</si>
  <si>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</si>
  <si>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</si>
  <si>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</si>
  <si>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</si>
  <si>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</si>
  <si>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</si>
  <si>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</si>
  <si>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</si>
  <si>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</si>
  <si>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</si>
  <si>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</si>
  <si>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</si>
  <si>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</si>
  <si>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</si>
  <si>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</si>
  <si>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</si>
  <si>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東根市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</si>
  <si>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</si>
  <si>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</si>
  <si>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</si>
  <si>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</si>
  <si>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</si>
  <si>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</si>
  <si>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</si>
  <si>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</si>
  <si>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</si>
  <si>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</si>
  <si>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　
５年平均で１２７％前後で類似団体が１０８％前後であるので、平均を上回っております。
②累積欠損金比率
累積欠損金はありません。
③流動比率
５年平均で類似団体平均を上回っており、短期的な支払能力については問題ありません。
④企業債残高対給水収益比率
平成２０年度から簡易水道統合事業を行い、企業債を発行したために上昇傾向にありましたが、Ｈ２６年度で完了したため今後は償還のみとなりますので、下降傾向になります。また、類似団体と比べ低い状況です。
⑤料金回収率
給水原価を供給単価が上回っていますので、このまま引き続きこの状態を保つように努めます。
⑥給水原価
今年度は、費用の低減に努めた結果前年比で約２３円下がり、類似団体平均以下となりました。
⑦施設利用率
類似団体よりも約１０％高く、平均的に７０％程度で利用されているので、効率よく適正な規模であると思われます。
⑧有収率
類似団体を上回っていますが、漏水調査等を行い有収率の向上に努める必要があります。</t>
    <rPh sb="289" eb="292">
      <t>コンネンド</t>
    </rPh>
    <rPh sb="294" eb="296">
      <t>ヒヨウ</t>
    </rPh>
    <rPh sb="297" eb="299">
      <t>テイゲン</t>
    </rPh>
    <rPh sb="300" eb="301">
      <t>ツト</t>
    </rPh>
    <rPh sb="303" eb="305">
      <t>ケッカ</t>
    </rPh>
    <rPh sb="305" eb="308">
      <t>ゼンネンヒ</t>
    </rPh>
    <rPh sb="309" eb="310">
      <t>ヤク</t>
    </rPh>
    <rPh sb="312" eb="313">
      <t>エン</t>
    </rPh>
    <rPh sb="313" eb="314">
      <t>サ</t>
    </rPh>
    <rPh sb="317" eb="319">
      <t>ルイジ</t>
    </rPh>
    <rPh sb="319" eb="321">
      <t>ダンタイ</t>
    </rPh>
    <rPh sb="321" eb="323">
      <t>ヘイキン</t>
    </rPh>
    <rPh sb="323" eb="325">
      <t>イカ</t>
    </rPh>
    <phoneticPr fontId="7"/>
  </si>
  <si>
    <t xml:space="preserve">①有形固定資産減価償却率
類似団体とほぼ同様な数字なので、特に早い遅いものではありませんが、計画的に投資を行っていく必要があります。
②管路経年化率
年々老朽が進んでいることが分かるが、類似団体から比べると５年平均で６％程度低い。
③管路更新率
平成２０年より２６年度まで、簡易水道統合事業を中心に行ったため更新率は悪いが、今後は類似団体平均を上回るように努力していきます。
</t>
    <rPh sb="110" eb="112">
      <t>テイド</t>
    </rPh>
    <rPh sb="132" eb="133">
      <t>ネン</t>
    </rPh>
    <rPh sb="133" eb="134">
      <t>ド</t>
    </rPh>
    <rPh sb="162" eb="164">
      <t>コンゴ</t>
    </rPh>
    <rPh sb="165" eb="167">
      <t>ルイジ</t>
    </rPh>
    <rPh sb="167" eb="169">
      <t>ダンタイ</t>
    </rPh>
    <rPh sb="169" eb="171">
      <t>ヘイキン</t>
    </rPh>
    <rPh sb="172" eb="174">
      <t>ウワマワ</t>
    </rPh>
    <rPh sb="178" eb="180">
      <t>ドリョク</t>
    </rPh>
    <phoneticPr fontId="7"/>
  </si>
  <si>
    <t>非設置</t>
    <rPh sb="0" eb="1">
      <t>ヒ</t>
    </rPh>
    <rPh sb="1" eb="3">
      <t>セッチ</t>
    </rPh>
    <phoneticPr fontId="4"/>
  </si>
  <si>
    <r>
      <t>当市は、経常収支が１００％以上であり、累積欠損金が無く、料金回収率も</t>
    </r>
    <r>
      <rPr>
        <sz val="11"/>
        <rFont val="ＭＳ ゴシック"/>
        <family val="3"/>
        <charset val="128"/>
      </rPr>
      <t>１２５</t>
    </r>
    <r>
      <rPr>
        <sz val="11"/>
        <color theme="1"/>
        <rFont val="ＭＳ ゴシック"/>
        <family val="3"/>
        <charset val="128"/>
      </rPr>
      <t>％程度ありますので、経営の健全性・効率化の点からは、現状の水道料金で十分やっていける状況です。その一方で、管路の老朽化については、これまで簡易水道統合事業に力を入れてきたために、経年化率が上昇していることから、計画的な更新工事を実施しております。
以上のことから、管路更新については必要な工事なので、計画的かつ工事内容を精査して水道料金値上げなしで実施できるように、努めていきます。</t>
    </r>
    <rPh sb="151" eb="153">
      <t>ジッシ</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</si>
</sst>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5" borderId="5" xfId="1" applyNumberFormat="1" applyFont="1" applyFill="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0.03</c:v>
                </c:pt>
                <c:pt idx="3">
                  <c:v>0</c:v>
                </c:pt>
                <c:pt idx="4" formatCode="#,##0.00;&quot;△&quot;#,##0.00;&quot;-&quot;">
                  <c:v>2.4</c:v>
                </c:pt>
              </c:numCache>
            </c:numRef>
          </c:val>
        </c:ser>
        <c:dLbls>
          <c:showLegendKey val="0"/>
          <c:showVal val="0"/>
          <c:showCatName val="0"/>
          <c:showSerName val="0"/>
          <c:showPercent val="0"/>
          <c:showBubbleSize val="0"/>
        </c:dLbls>
        <c:gapWidth val="150"/>
        <c:axId val="37774464"/>
        <c:axId val="377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37774464"/>
        <c:axId val="37776384"/>
      </c:lineChart>
      <c:dateAx>
        <c:axId val="37774464"/>
        <c:scaling>
          <c:orientation val="minMax"/>
        </c:scaling>
        <c:delete val="1"/>
        <c:axPos val="b"/>
        <c:numFmt formatCode="ge" sourceLinked="1"/>
        <c:majorTickMark val="none"/>
        <c:minorTickMark val="none"/>
        <c:tickLblPos val="none"/>
        <c:crossAx val="37776384"/>
        <c:crosses val="autoZero"/>
        <c:auto val="1"/>
        <c:lblOffset val="100"/>
        <c:baseTimeUnit val="years"/>
      </c:dateAx>
      <c:valAx>
        <c:axId val="377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70.790000000000006</c:v>
                </c:pt>
                <c:pt idx="1">
                  <c:v>69.53</c:v>
                </c:pt>
                <c:pt idx="2">
                  <c:v>68.55</c:v>
                </c:pt>
                <c:pt idx="3">
                  <c:v>70.42</c:v>
                </c:pt>
                <c:pt idx="4">
                  <c:v>71.17</c:v>
                </c:pt>
              </c:numCache>
            </c:numRef>
          </c:val>
        </c:ser>
        <c:dLbls>
          <c:showLegendKey val="0"/>
          <c:showVal val="0"/>
          <c:showCatName val="0"/>
          <c:showSerName val="0"/>
          <c:showPercent val="0"/>
          <c:showBubbleSize val="0"/>
        </c:dLbls>
        <c:gapWidth val="150"/>
        <c:axId val="41248256"/>
        <c:axId val="412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41248256"/>
        <c:axId val="41250176"/>
      </c:lineChart>
      <c:dateAx>
        <c:axId val="41248256"/>
        <c:scaling>
          <c:orientation val="minMax"/>
        </c:scaling>
        <c:delete val="1"/>
        <c:axPos val="b"/>
        <c:numFmt formatCode="ge" sourceLinked="1"/>
        <c:majorTickMark val="none"/>
        <c:minorTickMark val="none"/>
        <c:tickLblPos val="none"/>
        <c:crossAx val="41250176"/>
        <c:crosses val="autoZero"/>
        <c:auto val="1"/>
        <c:lblOffset val="100"/>
        <c:baseTimeUnit val="years"/>
      </c:dateAx>
      <c:valAx>
        <c:axId val="412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87.78</c:v>
                </c:pt>
                <c:pt idx="1">
                  <c:v>87.7</c:v>
                </c:pt>
                <c:pt idx="2">
                  <c:v>87.07</c:v>
                </c:pt>
                <c:pt idx="3">
                  <c:v>87.58</c:v>
                </c:pt>
                <c:pt idx="4">
                  <c:v>87.6</c:v>
                </c:pt>
              </c:numCache>
            </c:numRef>
          </c:val>
        </c:ser>
        <c:dLbls>
          <c:showLegendKey val="0"/>
          <c:showVal val="0"/>
          <c:showCatName val="0"/>
          <c:showSerName val="0"/>
          <c:showPercent val="0"/>
          <c:showBubbleSize val="0"/>
        </c:dLbls>
        <c:gapWidth val="150"/>
        <c:axId val="41280640"/>
        <c:axId val="4128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41280640"/>
        <c:axId val="41282560"/>
      </c:lineChart>
      <c:dateAx>
        <c:axId val="41280640"/>
        <c:scaling>
          <c:orientation val="minMax"/>
        </c:scaling>
        <c:delete val="1"/>
        <c:axPos val="b"/>
        <c:numFmt formatCode="ge" sourceLinked="1"/>
        <c:majorTickMark val="none"/>
        <c:minorTickMark val="none"/>
        <c:tickLblPos val="none"/>
        <c:crossAx val="41282560"/>
        <c:crosses val="autoZero"/>
        <c:auto val="1"/>
        <c:lblOffset val="100"/>
        <c:baseTimeUnit val="years"/>
      </c:dateAx>
      <c:valAx>
        <c:axId val="412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128.55000000000001</c:v>
                </c:pt>
                <c:pt idx="1">
                  <c:v>129.82</c:v>
                </c:pt>
                <c:pt idx="2">
                  <c:v>129.93</c:v>
                </c:pt>
                <c:pt idx="3">
                  <c:v>116.09</c:v>
                </c:pt>
                <c:pt idx="4">
                  <c:v>129.87</c:v>
                </c:pt>
              </c:numCache>
            </c:numRef>
          </c:val>
        </c:ser>
        <c:dLbls>
          <c:showLegendKey val="0"/>
          <c:showVal val="0"/>
          <c:showCatName val="0"/>
          <c:showSerName val="0"/>
          <c:showPercent val="0"/>
          <c:showBubbleSize val="0"/>
        </c:dLbls>
        <c:gapWidth val="150"/>
        <c:axId val="39125760"/>
        <c:axId val="391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39125760"/>
        <c:axId val="39127680"/>
      </c:lineChart>
      <c:dateAx>
        <c:axId val="39125760"/>
        <c:scaling>
          <c:orientation val="minMax"/>
        </c:scaling>
        <c:delete val="1"/>
        <c:axPos val="b"/>
        <c:numFmt formatCode="ge" sourceLinked="1"/>
        <c:majorTickMark val="none"/>
        <c:minorTickMark val="none"/>
        <c:tickLblPos val="none"/>
        <c:crossAx val="39127680"/>
        <c:crosses val="autoZero"/>
        <c:auto val="1"/>
        <c:lblOffset val="100"/>
        <c:baseTimeUnit val="years"/>
      </c:dateAx>
      <c:valAx>
        <c:axId val="39127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39.5</c:v>
                </c:pt>
                <c:pt idx="1">
                  <c:v>40.729999999999997</c:v>
                </c:pt>
                <c:pt idx="2">
                  <c:v>39.700000000000003</c:v>
                </c:pt>
                <c:pt idx="3">
                  <c:v>41.03</c:v>
                </c:pt>
                <c:pt idx="4">
                  <c:v>42.31</c:v>
                </c:pt>
              </c:numCache>
            </c:numRef>
          </c:val>
        </c:ser>
        <c:dLbls>
          <c:showLegendKey val="0"/>
          <c:showVal val="0"/>
          <c:showCatName val="0"/>
          <c:showSerName val="0"/>
          <c:showPercent val="0"/>
          <c:showBubbleSize val="0"/>
        </c:dLbls>
        <c:gapWidth val="150"/>
        <c:axId val="39149952"/>
        <c:axId val="391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39149952"/>
        <c:axId val="39151872"/>
      </c:lineChart>
      <c:dateAx>
        <c:axId val="39149952"/>
        <c:scaling>
          <c:orientation val="minMax"/>
        </c:scaling>
        <c:delete val="1"/>
        <c:axPos val="b"/>
        <c:numFmt formatCode="ge" sourceLinked="1"/>
        <c:majorTickMark val="none"/>
        <c:minorTickMark val="none"/>
        <c:tickLblPos val="none"/>
        <c:crossAx val="39151872"/>
        <c:crosses val="autoZero"/>
        <c:auto val="1"/>
        <c:lblOffset val="100"/>
        <c:baseTimeUnit val="years"/>
      </c:dateAx>
      <c:valAx>
        <c:axId val="391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2.73</c:v>
                </c:pt>
                <c:pt idx="1">
                  <c:v>2.87</c:v>
                </c:pt>
                <c:pt idx="2">
                  <c:v>3.42</c:v>
                </c:pt>
                <c:pt idx="3" formatCode="#,##0.00;&quot;△&quot;#,##0.00">
                  <c:v>0</c:v>
                </c:pt>
                <c:pt idx="4">
                  <c:v>8.44</c:v>
                </c:pt>
              </c:numCache>
            </c:numRef>
          </c:val>
        </c:ser>
        <c:dLbls>
          <c:showLegendKey val="0"/>
          <c:showVal val="0"/>
          <c:showCatName val="0"/>
          <c:showSerName val="0"/>
          <c:showPercent val="0"/>
          <c:showBubbleSize val="0"/>
        </c:dLbls>
        <c:gapWidth val="150"/>
        <c:axId val="40976384"/>
        <c:axId val="409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40976384"/>
        <c:axId val="40978304"/>
      </c:lineChart>
      <c:dateAx>
        <c:axId val="40976384"/>
        <c:scaling>
          <c:orientation val="minMax"/>
        </c:scaling>
        <c:delete val="1"/>
        <c:axPos val="b"/>
        <c:numFmt formatCode="ge" sourceLinked="1"/>
        <c:majorTickMark val="none"/>
        <c:minorTickMark val="none"/>
        <c:tickLblPos val="none"/>
        <c:crossAx val="40978304"/>
        <c:crosses val="autoZero"/>
        <c:auto val="1"/>
        <c:lblOffset val="100"/>
        <c:baseTimeUnit val="years"/>
      </c:dateAx>
      <c:valAx>
        <c:axId val="409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010688"/>
        <c:axId val="410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41010688"/>
        <c:axId val="41012608"/>
      </c:lineChart>
      <c:dateAx>
        <c:axId val="41010688"/>
        <c:scaling>
          <c:orientation val="minMax"/>
        </c:scaling>
        <c:delete val="1"/>
        <c:axPos val="b"/>
        <c:numFmt formatCode="ge" sourceLinked="1"/>
        <c:majorTickMark val="none"/>
        <c:minorTickMark val="none"/>
        <c:tickLblPos val="none"/>
        <c:crossAx val="41012608"/>
        <c:crosses val="autoZero"/>
        <c:auto val="1"/>
        <c:lblOffset val="100"/>
        <c:baseTimeUnit val="years"/>
      </c:dateAx>
      <c:valAx>
        <c:axId val="4101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0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617.16</c:v>
                </c:pt>
                <c:pt idx="1">
                  <c:v>783.2</c:v>
                </c:pt>
                <c:pt idx="2">
                  <c:v>604.41999999999996</c:v>
                </c:pt>
                <c:pt idx="3">
                  <c:v>766.45</c:v>
                </c:pt>
                <c:pt idx="4">
                  <c:v>809.12</c:v>
                </c:pt>
              </c:numCache>
            </c:numRef>
          </c:val>
        </c:ser>
        <c:dLbls>
          <c:showLegendKey val="0"/>
          <c:showVal val="0"/>
          <c:showCatName val="0"/>
          <c:showSerName val="0"/>
          <c:showPercent val="0"/>
          <c:showBubbleSize val="0"/>
        </c:dLbls>
        <c:gapWidth val="150"/>
        <c:axId val="41047552"/>
        <c:axId val="410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41047552"/>
        <c:axId val="41049472"/>
      </c:lineChart>
      <c:dateAx>
        <c:axId val="41047552"/>
        <c:scaling>
          <c:orientation val="minMax"/>
        </c:scaling>
        <c:delete val="1"/>
        <c:axPos val="b"/>
        <c:numFmt formatCode="ge" sourceLinked="1"/>
        <c:majorTickMark val="none"/>
        <c:minorTickMark val="none"/>
        <c:tickLblPos val="none"/>
        <c:crossAx val="41049472"/>
        <c:crosses val="autoZero"/>
        <c:auto val="1"/>
        <c:lblOffset val="100"/>
        <c:baseTimeUnit val="years"/>
      </c:dateAx>
      <c:valAx>
        <c:axId val="4104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0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142.43</c:v>
                </c:pt>
                <c:pt idx="1">
                  <c:v>161.85</c:v>
                </c:pt>
                <c:pt idx="2">
                  <c:v>183.17</c:v>
                </c:pt>
                <c:pt idx="3">
                  <c:v>168.99</c:v>
                </c:pt>
                <c:pt idx="4">
                  <c:v>159.86000000000001</c:v>
                </c:pt>
              </c:numCache>
            </c:numRef>
          </c:val>
        </c:ser>
        <c:dLbls>
          <c:showLegendKey val="0"/>
          <c:showVal val="0"/>
          <c:showCatName val="0"/>
          <c:showSerName val="0"/>
          <c:showPercent val="0"/>
          <c:showBubbleSize val="0"/>
        </c:dLbls>
        <c:gapWidth val="150"/>
        <c:axId val="41065472"/>
        <c:axId val="410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41065472"/>
        <c:axId val="41079936"/>
      </c:lineChart>
      <c:dateAx>
        <c:axId val="41065472"/>
        <c:scaling>
          <c:orientation val="minMax"/>
        </c:scaling>
        <c:delete val="1"/>
        <c:axPos val="b"/>
        <c:numFmt formatCode="ge" sourceLinked="1"/>
        <c:majorTickMark val="none"/>
        <c:minorTickMark val="none"/>
        <c:tickLblPos val="none"/>
        <c:crossAx val="41079936"/>
        <c:crosses val="autoZero"/>
        <c:auto val="1"/>
        <c:lblOffset val="100"/>
        <c:baseTimeUnit val="years"/>
      </c:dateAx>
      <c:valAx>
        <c:axId val="4107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0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122.56</c:v>
                </c:pt>
                <c:pt idx="1">
                  <c:v>122.72</c:v>
                </c:pt>
                <c:pt idx="2">
                  <c:v>126.42</c:v>
                </c:pt>
                <c:pt idx="3">
                  <c:v>110.37</c:v>
                </c:pt>
                <c:pt idx="4">
                  <c:v>125.94</c:v>
                </c:pt>
              </c:numCache>
            </c:numRef>
          </c:val>
        </c:ser>
        <c:dLbls>
          <c:showLegendKey val="0"/>
          <c:showVal val="0"/>
          <c:showCatName val="0"/>
          <c:showSerName val="0"/>
          <c:showPercent val="0"/>
          <c:showBubbleSize val="0"/>
        </c:dLbls>
        <c:gapWidth val="150"/>
        <c:axId val="41167488"/>
        <c:axId val="411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41167488"/>
        <c:axId val="41186048"/>
      </c:lineChart>
      <c:dateAx>
        <c:axId val="41167488"/>
        <c:scaling>
          <c:orientation val="minMax"/>
        </c:scaling>
        <c:delete val="1"/>
        <c:axPos val="b"/>
        <c:numFmt formatCode="ge" sourceLinked="1"/>
        <c:majorTickMark val="none"/>
        <c:minorTickMark val="none"/>
        <c:tickLblPos val="none"/>
        <c:crossAx val="41186048"/>
        <c:crosses val="autoZero"/>
        <c:auto val="1"/>
        <c:lblOffset val="100"/>
        <c:baseTimeUnit val="years"/>
      </c:dateAx>
      <c:valAx>
        <c:axId val="411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167.14</c:v>
                </c:pt>
                <c:pt idx="1">
                  <c:v>167.31</c:v>
                </c:pt>
                <c:pt idx="2">
                  <c:v>162.75</c:v>
                </c:pt>
                <c:pt idx="3">
                  <c:v>186.96</c:v>
                </c:pt>
                <c:pt idx="4">
                  <c:v>163.84</c:v>
                </c:pt>
              </c:numCache>
            </c:numRef>
          </c:val>
        </c:ser>
        <c:dLbls>
          <c:showLegendKey val="0"/>
          <c:showVal val="0"/>
          <c:showCatName val="0"/>
          <c:showSerName val="0"/>
          <c:showPercent val="0"/>
          <c:showBubbleSize val="0"/>
        </c:dLbls>
        <c:gapWidth val="150"/>
        <c:axId val="41211776"/>
        <c:axId val="412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41211776"/>
        <c:axId val="41218048"/>
      </c:lineChart>
      <c:dateAx>
        <c:axId val="41211776"/>
        <c:scaling>
          <c:orientation val="minMax"/>
        </c:scaling>
        <c:delete val="1"/>
        <c:axPos val="b"/>
        <c:numFmt formatCode="ge" sourceLinked="1"/>
        <c:majorTickMark val="none"/>
        <c:minorTickMark val="none"/>
        <c:tickLblPos val="none"/>
        <c:crossAx val="41218048"/>
        <c:crosses val="autoZero"/>
        <c:auto val="1"/>
        <c:lblOffset val="100"/>
        <c:baseTimeUnit val="years"/>
      </c:dateAx>
      <c:valAx>
        <c:axId val="412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山形県　東根市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118</v>
      </c>
      <c r="AE8" s="84"/>
      <c r="AF8" s="84"/>
      <c r="AG8" s="84"/>
      <c r="AH8" s="84"/>
      <c r="AI8" s="84"/>
      <c r="AJ8" s="84"/>
      <c r="AK8" s="5"/>
      <c r="AL8" s="71">
        <f>データ!$R$6</f>
        <v>47728</v>
      </c>
      <c r="AM8" s="71"/>
      <c r="AN8" s="71"/>
      <c r="AO8" s="71"/>
      <c r="AP8" s="71"/>
      <c r="AQ8" s="71"/>
      <c r="AR8" s="71"/>
      <c r="AS8" s="71"/>
      <c r="AT8" s="67">
        <f>データ!$S$6</f>
        <v>206.94</v>
      </c>
      <c r="AU8" s="68"/>
      <c r="AV8" s="68"/>
      <c r="AW8" s="68"/>
      <c r="AX8" s="68"/>
      <c r="AY8" s="68"/>
      <c r="AZ8" s="68"/>
      <c r="BA8" s="68"/>
      <c r="BB8" s="70">
        <f>データ!$T$6</f>
        <v>230.64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83.27</v>
      </c>
      <c r="J10" s="68"/>
      <c r="K10" s="68"/>
      <c r="L10" s="68"/>
      <c r="M10" s="68"/>
      <c r="N10" s="68"/>
      <c r="O10" s="69"/>
      <c r="P10" s="70">
        <f>データ!$P$6</f>
        <v>99.82</v>
      </c>
      <c r="Q10" s="70"/>
      <c r="R10" s="70"/>
      <c r="S10" s="70"/>
      <c r="T10" s="70"/>
      <c r="U10" s="70"/>
      <c r="V10" s="70"/>
      <c r="W10" s="71">
        <f>データ!$Q$6</f>
        <v>3780</v>
      </c>
      <c r="X10" s="71"/>
      <c r="Y10" s="71"/>
      <c r="Z10" s="71"/>
      <c r="AA10" s="71"/>
      <c r="AB10" s="71"/>
      <c r="AC10" s="71"/>
      <c r="AD10" s="2"/>
      <c r="AE10" s="2"/>
      <c r="AF10" s="2"/>
      <c r="AG10" s="2"/>
      <c r="AH10" s="5"/>
      <c r="AI10" s="5"/>
      <c r="AJ10" s="5"/>
      <c r="AK10" s="5"/>
      <c r="AL10" s="71">
        <f>データ!$U$6</f>
        <v>47573</v>
      </c>
      <c r="AM10" s="71"/>
      <c r="AN10" s="71"/>
      <c r="AO10" s="71"/>
      <c r="AP10" s="71"/>
      <c r="AQ10" s="71"/>
      <c r="AR10" s="71"/>
      <c r="AS10" s="71"/>
      <c r="AT10" s="67">
        <f>データ!$V$6</f>
        <v>55</v>
      </c>
      <c r="AU10" s="68"/>
      <c r="AV10" s="68"/>
      <c r="AW10" s="68"/>
      <c r="AX10" s="68"/>
      <c r="AY10" s="68"/>
      <c r="AZ10" s="68"/>
      <c r="BA10" s="68"/>
      <c r="BB10" s="70">
        <f>データ!$W$6</f>
        <v>864.96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62111</v>
      </c>
      <c r="D6" s="34">
        <f t="shared" si="3"/>
        <v>46</v>
      </c>
      <c r="E6" s="34">
        <f t="shared" si="3"/>
        <v>1</v>
      </c>
      <c r="F6" s="34">
        <f t="shared" si="3"/>
        <v>0</v>
      </c>
      <c r="G6" s="34">
        <f t="shared" si="3"/>
        <v>1</v>
      </c>
      <c r="H6" s="34" t="str">
        <f t="shared" si="3"/>
        <v>山形県　東根市</v>
      </c>
      <c r="I6" s="34" t="str">
        <f t="shared" si="3"/>
        <v>法適用</v>
      </c>
      <c r="J6" s="34" t="str">
        <f t="shared" si="3"/>
        <v>水道事業</v>
      </c>
      <c r="K6" s="34" t="str">
        <f t="shared" si="3"/>
        <v>末端給水事業</v>
      </c>
      <c r="L6" s="34" t="str">
        <f t="shared" si="3"/>
        <v>A5</v>
      </c>
      <c r="M6" s="34">
        <f t="shared" si="3"/>
        <v>0</v>
      </c>
      <c r="N6" s="35" t="str">
        <f t="shared" si="3"/>
        <v>-</v>
      </c>
      <c r="O6" s="35">
        <f t="shared" si="3"/>
        <v>83.27</v>
      </c>
      <c r="P6" s="35">
        <f t="shared" si="3"/>
        <v>99.82</v>
      </c>
      <c r="Q6" s="35">
        <f t="shared" si="3"/>
        <v>3780</v>
      </c>
      <c r="R6" s="35">
        <f t="shared" si="3"/>
        <v>47728</v>
      </c>
      <c r="S6" s="35">
        <f t="shared" si="3"/>
        <v>206.94</v>
      </c>
      <c r="T6" s="35">
        <f t="shared" si="3"/>
        <v>230.64</v>
      </c>
      <c r="U6" s="35">
        <f t="shared" si="3"/>
        <v>47573</v>
      </c>
      <c r="V6" s="35">
        <f t="shared" si="3"/>
        <v>55</v>
      </c>
      <c r="W6" s="35">
        <f t="shared" si="3"/>
        <v>864.96</v>
      </c>
      <c r="X6" s="36">
        <f>IF(X7="",NA(),X7)</f>
        <v>128.55000000000001</v>
      </c>
      <c r="Y6" s="36">
        <f t="shared" ref="Y6:AG6" si="4">IF(Y7="",NA(),Y7)</f>
        <v>129.82</v>
      </c>
      <c r="Z6" s="36">
        <f t="shared" si="4"/>
        <v>129.93</v>
      </c>
      <c r="AA6" s="36">
        <f t="shared" si="4"/>
        <v>116.09</v>
      </c>
      <c r="AB6" s="36">
        <f t="shared" si="4"/>
        <v>129.87</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617.16</v>
      </c>
      <c r="AU6" s="36">
        <f t="shared" ref="AU6:BC6" si="6">IF(AU7="",NA(),AU7)</f>
        <v>783.2</v>
      </c>
      <c r="AV6" s="36">
        <f t="shared" si="6"/>
        <v>604.41999999999996</v>
      </c>
      <c r="AW6" s="36">
        <f t="shared" si="6"/>
        <v>766.45</v>
      </c>
      <c r="AX6" s="36">
        <f t="shared" si="6"/>
        <v>809.12</v>
      </c>
      <c r="AY6" s="36">
        <f t="shared" si="6"/>
        <v>852.01</v>
      </c>
      <c r="AZ6" s="36">
        <f t="shared" si="6"/>
        <v>909.68</v>
      </c>
      <c r="BA6" s="36">
        <f t="shared" si="6"/>
        <v>382.09</v>
      </c>
      <c r="BB6" s="36">
        <f t="shared" si="6"/>
        <v>371.31</v>
      </c>
      <c r="BC6" s="36">
        <f t="shared" si="6"/>
        <v>377.63</v>
      </c>
      <c r="BD6" s="35" t="str">
        <f>IF(BD7="","",IF(BD7="-","【-】","【"&amp;SUBSTITUTE(TEXT(BD7,"#,##0.00"),"-","△")&amp;"】"))</f>
        <v>【262.87】</v>
      </c>
      <c r="BE6" s="36">
        <f>IF(BE7="",NA(),BE7)</f>
        <v>142.43</v>
      </c>
      <c r="BF6" s="36">
        <f t="shared" ref="BF6:BN6" si="7">IF(BF7="",NA(),BF7)</f>
        <v>161.85</v>
      </c>
      <c r="BG6" s="36">
        <f t="shared" si="7"/>
        <v>183.17</v>
      </c>
      <c r="BH6" s="36">
        <f t="shared" si="7"/>
        <v>168.99</v>
      </c>
      <c r="BI6" s="36">
        <f t="shared" si="7"/>
        <v>159.86000000000001</v>
      </c>
      <c r="BJ6" s="36">
        <f t="shared" si="7"/>
        <v>391.4</v>
      </c>
      <c r="BK6" s="36">
        <f t="shared" si="7"/>
        <v>382.65</v>
      </c>
      <c r="BL6" s="36">
        <f t="shared" si="7"/>
        <v>385.06</v>
      </c>
      <c r="BM6" s="36">
        <f t="shared" si="7"/>
        <v>373.09</v>
      </c>
      <c r="BN6" s="36">
        <f t="shared" si="7"/>
        <v>364.71</v>
      </c>
      <c r="BO6" s="35" t="str">
        <f>IF(BO7="","",IF(BO7="-","【-】","【"&amp;SUBSTITUTE(TEXT(BO7,"#,##0.00"),"-","△")&amp;"】"))</f>
        <v>【270.87】</v>
      </c>
      <c r="BP6" s="36">
        <f>IF(BP7="",NA(),BP7)</f>
        <v>122.56</v>
      </c>
      <c r="BQ6" s="36">
        <f t="shared" ref="BQ6:BY6" si="8">IF(BQ7="",NA(),BQ7)</f>
        <v>122.72</v>
      </c>
      <c r="BR6" s="36">
        <f t="shared" si="8"/>
        <v>126.42</v>
      </c>
      <c r="BS6" s="36">
        <f t="shared" si="8"/>
        <v>110.37</v>
      </c>
      <c r="BT6" s="36">
        <f t="shared" si="8"/>
        <v>125.94</v>
      </c>
      <c r="BU6" s="36">
        <f t="shared" si="8"/>
        <v>95.91</v>
      </c>
      <c r="BV6" s="36">
        <f t="shared" si="8"/>
        <v>96.1</v>
      </c>
      <c r="BW6" s="36">
        <f t="shared" si="8"/>
        <v>99.07</v>
      </c>
      <c r="BX6" s="36">
        <f t="shared" si="8"/>
        <v>99.99</v>
      </c>
      <c r="BY6" s="36">
        <f t="shared" si="8"/>
        <v>100.65</v>
      </c>
      <c r="BZ6" s="35" t="str">
        <f>IF(BZ7="","",IF(BZ7="-","【-】","【"&amp;SUBSTITUTE(TEXT(BZ7,"#,##0.00"),"-","△")&amp;"】"))</f>
        <v>【105.59】</v>
      </c>
      <c r="CA6" s="36">
        <f>IF(CA7="",NA(),CA7)</f>
        <v>167.14</v>
      </c>
      <c r="CB6" s="36">
        <f t="shared" ref="CB6:CJ6" si="9">IF(CB7="",NA(),CB7)</f>
        <v>167.31</v>
      </c>
      <c r="CC6" s="36">
        <f t="shared" si="9"/>
        <v>162.75</v>
      </c>
      <c r="CD6" s="36">
        <f t="shared" si="9"/>
        <v>186.96</v>
      </c>
      <c r="CE6" s="36">
        <f t="shared" si="9"/>
        <v>163.84</v>
      </c>
      <c r="CF6" s="36">
        <f t="shared" si="9"/>
        <v>179.29</v>
      </c>
      <c r="CG6" s="36">
        <f t="shared" si="9"/>
        <v>178.39</v>
      </c>
      <c r="CH6" s="36">
        <f t="shared" si="9"/>
        <v>173.03</v>
      </c>
      <c r="CI6" s="36">
        <f t="shared" si="9"/>
        <v>171.15</v>
      </c>
      <c r="CJ6" s="36">
        <f t="shared" si="9"/>
        <v>170.19</v>
      </c>
      <c r="CK6" s="35" t="str">
        <f>IF(CK7="","",IF(CK7="-","【-】","【"&amp;SUBSTITUTE(TEXT(CK7,"#,##0.00"),"-","△")&amp;"】"))</f>
        <v>【163.27】</v>
      </c>
      <c r="CL6" s="36">
        <f>IF(CL7="",NA(),CL7)</f>
        <v>70.790000000000006</v>
      </c>
      <c r="CM6" s="36">
        <f t="shared" ref="CM6:CU6" si="10">IF(CM7="",NA(),CM7)</f>
        <v>69.53</v>
      </c>
      <c r="CN6" s="36">
        <f t="shared" si="10"/>
        <v>68.55</v>
      </c>
      <c r="CO6" s="36">
        <f t="shared" si="10"/>
        <v>70.42</v>
      </c>
      <c r="CP6" s="36">
        <f t="shared" si="10"/>
        <v>71.17</v>
      </c>
      <c r="CQ6" s="36">
        <f t="shared" si="10"/>
        <v>59.09</v>
      </c>
      <c r="CR6" s="36">
        <f t="shared" si="10"/>
        <v>59.23</v>
      </c>
      <c r="CS6" s="36">
        <f t="shared" si="10"/>
        <v>58.58</v>
      </c>
      <c r="CT6" s="36">
        <f t="shared" si="10"/>
        <v>58.53</v>
      </c>
      <c r="CU6" s="36">
        <f t="shared" si="10"/>
        <v>59.01</v>
      </c>
      <c r="CV6" s="35" t="str">
        <f>IF(CV7="","",IF(CV7="-","【-】","【"&amp;SUBSTITUTE(TEXT(CV7,"#,##0.00"),"-","△")&amp;"】"))</f>
        <v>【59.94】</v>
      </c>
      <c r="CW6" s="36">
        <f>IF(CW7="",NA(),CW7)</f>
        <v>87.78</v>
      </c>
      <c r="CX6" s="36">
        <f t="shared" ref="CX6:DF6" si="11">IF(CX7="",NA(),CX7)</f>
        <v>87.7</v>
      </c>
      <c r="CY6" s="36">
        <f t="shared" si="11"/>
        <v>87.07</v>
      </c>
      <c r="CZ6" s="36">
        <f t="shared" si="11"/>
        <v>87.58</v>
      </c>
      <c r="DA6" s="36">
        <f t="shared" si="11"/>
        <v>87.6</v>
      </c>
      <c r="DB6" s="36">
        <f t="shared" si="11"/>
        <v>85.4</v>
      </c>
      <c r="DC6" s="36">
        <f t="shared" si="11"/>
        <v>85.53</v>
      </c>
      <c r="DD6" s="36">
        <f t="shared" si="11"/>
        <v>85.23</v>
      </c>
      <c r="DE6" s="36">
        <f t="shared" si="11"/>
        <v>85.26</v>
      </c>
      <c r="DF6" s="36">
        <f t="shared" si="11"/>
        <v>85.37</v>
      </c>
      <c r="DG6" s="35" t="str">
        <f>IF(DG7="","",IF(DG7="-","【-】","【"&amp;SUBSTITUTE(TEXT(DG7,"#,##0.00"),"-","△")&amp;"】"))</f>
        <v>【90.22】</v>
      </c>
      <c r="DH6" s="36">
        <f>IF(DH7="",NA(),DH7)</f>
        <v>39.5</v>
      </c>
      <c r="DI6" s="36">
        <f t="shared" ref="DI6:DQ6" si="12">IF(DI7="",NA(),DI7)</f>
        <v>40.729999999999997</v>
      </c>
      <c r="DJ6" s="36">
        <f t="shared" si="12"/>
        <v>39.700000000000003</v>
      </c>
      <c r="DK6" s="36">
        <f t="shared" si="12"/>
        <v>41.03</v>
      </c>
      <c r="DL6" s="36">
        <f t="shared" si="12"/>
        <v>42.31</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2.73</v>
      </c>
      <c r="DT6" s="36">
        <f t="shared" ref="DT6:EB6" si="13">IF(DT7="",NA(),DT7)</f>
        <v>2.87</v>
      </c>
      <c r="DU6" s="36">
        <f t="shared" si="13"/>
        <v>3.42</v>
      </c>
      <c r="DV6" s="35">
        <f t="shared" si="13"/>
        <v>0</v>
      </c>
      <c r="DW6" s="36">
        <f t="shared" si="13"/>
        <v>8.44</v>
      </c>
      <c r="DX6" s="36">
        <f t="shared" si="13"/>
        <v>7.8</v>
      </c>
      <c r="DY6" s="36">
        <f t="shared" si="13"/>
        <v>8.39</v>
      </c>
      <c r="DZ6" s="36">
        <f t="shared" si="13"/>
        <v>10.09</v>
      </c>
      <c r="EA6" s="36">
        <f t="shared" si="13"/>
        <v>10.54</v>
      </c>
      <c r="EB6" s="36">
        <f t="shared" si="13"/>
        <v>12.03</v>
      </c>
      <c r="EC6" s="35" t="str">
        <f>IF(EC7="","",IF(EC7="-","【-】","【"&amp;SUBSTITUTE(TEXT(EC7,"#,##0.00"),"-","△")&amp;"】"))</f>
        <v>【15.00】</v>
      </c>
      <c r="ED6" s="35">
        <f>IF(ED7="",NA(),ED7)</f>
        <v>0</v>
      </c>
      <c r="EE6" s="35">
        <f t="shared" ref="EE6:EM6" si="14">IF(EE7="",NA(),EE7)</f>
        <v>0</v>
      </c>
      <c r="EF6" s="36">
        <f t="shared" si="14"/>
        <v>0.03</v>
      </c>
      <c r="EG6" s="35">
        <f t="shared" si="14"/>
        <v>0</v>
      </c>
      <c r="EH6" s="36">
        <f t="shared" si="14"/>
        <v>2.4</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62111</v>
      </c>
      <c r="D7" s="38">
        <v>46</v>
      </c>
      <c r="E7" s="38">
        <v>1</v>
      </c>
      <c r="F7" s="38">
        <v>0</v>
      </c>
      <c r="G7" s="38">
        <v>1</v>
      </c>
      <c r="H7" s="38" t="s">
        <v>105</v>
      </c>
      <c r="I7" s="38" t="s">
        <v>106</v>
      </c>
      <c r="J7" s="38" t="s">
        <v>107</v>
      </c>
      <c r="K7" s="38" t="s">
        <v>108</v>
      </c>
      <c r="L7" s="38" t="s">
        <v>109</v>
      </c>
      <c r="M7" s="38"/>
      <c r="N7" s="39" t="s">
        <v>110</v>
      </c>
      <c r="O7" s="39">
        <v>83.27</v>
      </c>
      <c r="P7" s="39">
        <v>99.82</v>
      </c>
      <c r="Q7" s="39">
        <v>3780</v>
      </c>
      <c r="R7" s="39">
        <v>47728</v>
      </c>
      <c r="S7" s="39">
        <v>206.94</v>
      </c>
      <c r="T7" s="39">
        <v>230.64</v>
      </c>
      <c r="U7" s="39">
        <v>47573</v>
      </c>
      <c r="V7" s="39">
        <v>55</v>
      </c>
      <c r="W7" s="39">
        <v>864.96</v>
      </c>
      <c r="X7" s="39">
        <v>128.55000000000001</v>
      </c>
      <c r="Y7" s="39">
        <v>129.82</v>
      </c>
      <c r="Z7" s="39">
        <v>129.93</v>
      </c>
      <c r="AA7" s="39">
        <v>116.09</v>
      </c>
      <c r="AB7" s="39">
        <v>129.87</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617.16</v>
      </c>
      <c r="AU7" s="39">
        <v>783.2</v>
      </c>
      <c r="AV7" s="39">
        <v>604.41999999999996</v>
      </c>
      <c r="AW7" s="39">
        <v>766.45</v>
      </c>
      <c r="AX7" s="39">
        <v>809.12</v>
      </c>
      <c r="AY7" s="39">
        <v>852.01</v>
      </c>
      <c r="AZ7" s="39">
        <v>909.68</v>
      </c>
      <c r="BA7" s="39">
        <v>382.09</v>
      </c>
      <c r="BB7" s="39">
        <v>371.31</v>
      </c>
      <c r="BC7" s="39">
        <v>377.63</v>
      </c>
      <c r="BD7" s="39">
        <v>262.87</v>
      </c>
      <c r="BE7" s="39">
        <v>142.43</v>
      </c>
      <c r="BF7" s="39">
        <v>161.85</v>
      </c>
      <c r="BG7" s="39">
        <v>183.17</v>
      </c>
      <c r="BH7" s="39">
        <v>168.99</v>
      </c>
      <c r="BI7" s="39">
        <v>159.86000000000001</v>
      </c>
      <c r="BJ7" s="39">
        <v>391.4</v>
      </c>
      <c r="BK7" s="39">
        <v>382.65</v>
      </c>
      <c r="BL7" s="39">
        <v>385.06</v>
      </c>
      <c r="BM7" s="39">
        <v>373.09</v>
      </c>
      <c r="BN7" s="39">
        <v>364.71</v>
      </c>
      <c r="BO7" s="39">
        <v>270.87</v>
      </c>
      <c r="BP7" s="39">
        <v>122.56</v>
      </c>
      <c r="BQ7" s="39">
        <v>122.72</v>
      </c>
      <c r="BR7" s="39">
        <v>126.42</v>
      </c>
      <c r="BS7" s="39">
        <v>110.37</v>
      </c>
      <c r="BT7" s="39">
        <v>125.94</v>
      </c>
      <c r="BU7" s="39">
        <v>95.91</v>
      </c>
      <c r="BV7" s="39">
        <v>96.1</v>
      </c>
      <c r="BW7" s="39">
        <v>99.07</v>
      </c>
      <c r="BX7" s="39">
        <v>99.99</v>
      </c>
      <c r="BY7" s="39">
        <v>100.65</v>
      </c>
      <c r="BZ7" s="39">
        <v>105.59</v>
      </c>
      <c r="CA7" s="39">
        <v>167.14</v>
      </c>
      <c r="CB7" s="39">
        <v>167.31</v>
      </c>
      <c r="CC7" s="39">
        <v>162.75</v>
      </c>
      <c r="CD7" s="39">
        <v>186.96</v>
      </c>
      <c r="CE7" s="39">
        <v>163.84</v>
      </c>
      <c r="CF7" s="39">
        <v>179.29</v>
      </c>
      <c r="CG7" s="39">
        <v>178.39</v>
      </c>
      <c r="CH7" s="39">
        <v>173.03</v>
      </c>
      <c r="CI7" s="39">
        <v>171.15</v>
      </c>
      <c r="CJ7" s="39">
        <v>170.19</v>
      </c>
      <c r="CK7" s="39">
        <v>163.27000000000001</v>
      </c>
      <c r="CL7" s="39">
        <v>70.790000000000006</v>
      </c>
      <c r="CM7" s="39">
        <v>69.53</v>
      </c>
      <c r="CN7" s="39">
        <v>68.55</v>
      </c>
      <c r="CO7" s="39">
        <v>70.42</v>
      </c>
      <c r="CP7" s="39">
        <v>71.17</v>
      </c>
      <c r="CQ7" s="39">
        <v>59.09</v>
      </c>
      <c r="CR7" s="39">
        <v>59.23</v>
      </c>
      <c r="CS7" s="39">
        <v>58.58</v>
      </c>
      <c r="CT7" s="39">
        <v>58.53</v>
      </c>
      <c r="CU7" s="39">
        <v>59.01</v>
      </c>
      <c r="CV7" s="39">
        <v>59.94</v>
      </c>
      <c r="CW7" s="39">
        <v>87.78</v>
      </c>
      <c r="CX7" s="39">
        <v>87.7</v>
      </c>
      <c r="CY7" s="39">
        <v>87.07</v>
      </c>
      <c r="CZ7" s="39">
        <v>87.58</v>
      </c>
      <c r="DA7" s="39">
        <v>87.6</v>
      </c>
      <c r="DB7" s="39">
        <v>85.4</v>
      </c>
      <c r="DC7" s="39">
        <v>85.53</v>
      </c>
      <c r="DD7" s="39">
        <v>85.23</v>
      </c>
      <c r="DE7" s="39">
        <v>85.26</v>
      </c>
      <c r="DF7" s="39">
        <v>85.37</v>
      </c>
      <c r="DG7" s="39">
        <v>90.22</v>
      </c>
      <c r="DH7" s="39">
        <v>39.5</v>
      </c>
      <c r="DI7" s="39">
        <v>40.729999999999997</v>
      </c>
      <c r="DJ7" s="39">
        <v>39.700000000000003</v>
      </c>
      <c r="DK7" s="39">
        <v>41.03</v>
      </c>
      <c r="DL7" s="39">
        <v>42.31</v>
      </c>
      <c r="DM7" s="39">
        <v>36.36</v>
      </c>
      <c r="DN7" s="39">
        <v>37.340000000000003</v>
      </c>
      <c r="DO7" s="39">
        <v>44.31</v>
      </c>
      <c r="DP7" s="39">
        <v>45.75</v>
      </c>
      <c r="DQ7" s="39">
        <v>46.9</v>
      </c>
      <c r="DR7" s="39">
        <v>47.91</v>
      </c>
      <c r="DS7" s="39">
        <v>2.73</v>
      </c>
      <c r="DT7" s="39">
        <v>2.87</v>
      </c>
      <c r="DU7" s="39">
        <v>3.42</v>
      </c>
      <c r="DV7" s="39">
        <v>0</v>
      </c>
      <c r="DW7" s="39">
        <v>8.44</v>
      </c>
      <c r="DX7" s="39">
        <v>7.8</v>
      </c>
      <c r="DY7" s="39">
        <v>8.39</v>
      </c>
      <c r="DZ7" s="39">
        <v>10.09</v>
      </c>
      <c r="EA7" s="39">
        <v>10.54</v>
      </c>
      <c r="EB7" s="39">
        <v>12.03</v>
      </c>
      <c r="EC7" s="39">
        <v>15</v>
      </c>
      <c r="ED7" s="39">
        <v>0</v>
      </c>
      <c r="EE7" s="39">
        <v>0</v>
      </c>
      <c r="EF7" s="39">
        <v>0.03</v>
      </c>
      <c r="EG7" s="39">
        <v>0</v>
      </c>
      <c r="EH7" s="39">
        <v>2.4</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2018-02-20T08:39:06Z</cp:lastPrinted>
  <dcterms:created xsi:type="dcterms:W3CDTF">2017-12-25T01:22:29Z</dcterms:created>
  <dcterms:modified xsi:type="dcterms:W3CDTF">2018-02-20T08:39:07Z</dcterms:modified>
</cp:coreProperties>
</file>