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B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H85" i="4"/>
  <c r="BB10" i="4"/>
  <c r="AT10" i="4"/>
  <c r="AL10" i="4"/>
  <c r="I10" i="4"/>
  <c r="BB8" i="4"/>
  <c r="AT8" i="4"/>
  <c r="AL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<sst xmlns="http://schemas.openxmlformats.org/spreadsheetml/2006/main" count="232" uniqueCount="120">
  <si>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</si>
  <si>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</si>
  <si>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</si>
  <si>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</si>
  <si>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</si>
  <si>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</si>
  <si>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</si>
  <si>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</si>
  <si>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</si>
  <si>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</si>
  <si>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</si>
  <si>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</si>
  <si>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</si>
  <si>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</si>
  <si>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</si>
  <si>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</si>
  <si>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</si>
  <si>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</si>
  <si>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</si>
  <si>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</si>
  <si>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</si>
  <si>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</si>
  <si>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</si>
  <si>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</si>
  <si>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</si>
  <si>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</si>
  <si>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</si>
  <si>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</si>
  <si>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</si>
  <si>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</si>
  <si>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</si>
  <si>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</si>
  <si>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</si>
  <si>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</si>
  <si>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</si>
  <si>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</si>
  <si>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</si>
  <si>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</si>
  <si>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</si>
  <si>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</si>
  <si>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</si>
  <si>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</si>
  <si>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</si>
  <si>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</si>
  <si>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</si>
  <si>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</si>
  <si>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</si>
  <si>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</si>
  <si>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</si>
  <si>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</si>
  <si>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</si>
  <si>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</si>
  <si>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</si>
  <si>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</si>
  <si>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</si>
  <si>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</si>
  <si>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</si>
  <si>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</si>
  <si>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</si>
  <si>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</si>
  <si>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</si>
  <si>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</si>
  <si>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</si>
  <si>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</si>
  <si>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</si>
  <si>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</si>
  <si>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</si>
  <si>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</si>
  <si>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</si>
  <si>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</si>
  <si>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</si>
  <si>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</si>
  <si>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</si>
  <si>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</si>
  <si>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</si>
  <si>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</si>
  <si>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</si>
  <si>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</si>
  <si>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</si>
  <si>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</si>
  <si>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</si>
  <si>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</si>
  <si>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</si>
  <si>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</si>
  <si>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</si>
  <si>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</si>
  <si>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</si>
  <si>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</si>
  <si>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</si>
  <si>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</si>
  <si>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</si>
  <si>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</si>
  <si>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</si>
  <si>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</si>
  <si>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</si>
  <si>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</si>
  <si>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</si>
  <si>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</si>
  <si>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</si>
  <si>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</si>
  <si>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</si>
  <si>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</si>
  <si>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</si>
  <si>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</si>
  <si>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</si>
  <si>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朝日町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</si>
  <si>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</si>
  <si>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</si>
  <si>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</si>
  <si>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</si>
  <si>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</si>
  <si>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</si>
  <si>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</si>
  <si>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</si>
  <si>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</si>
  <si>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</si>
  <si>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</si>
  <si>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・経常収支比率が全国・類似団体平均値より高くなっているため、健全な事業経営と言える。
・企業債残高対給水収益比率が低いことや、料金回収率が高いことから、事業経営が良好と言える。
・給水原価が近年高くなっているため、維持管理費の削減や業務の効率化などに努めなければならない。
・施設利用率は高いものの有収率が低いため、管路更新を行い漏水対策を講ずるなど、配水量が収益に結び付くように努めなければならない。</t>
    <rPh sb="6" eb="8">
      <t>ヒリツ</t>
    </rPh>
    <rPh sb="16" eb="18">
      <t>ヘイキン</t>
    </rPh>
    <rPh sb="18" eb="19">
      <t>アタイ</t>
    </rPh>
    <rPh sb="31" eb="33">
      <t>ケンゼン</t>
    </rPh>
    <rPh sb="34" eb="36">
      <t>ジギョウ</t>
    </rPh>
    <rPh sb="36" eb="38">
      <t>ケイエイ</t>
    </rPh>
    <rPh sb="39" eb="40">
      <t>イ</t>
    </rPh>
    <rPh sb="58" eb="59">
      <t>ヒク</t>
    </rPh>
    <rPh sb="64" eb="66">
      <t>リョウキン</t>
    </rPh>
    <rPh sb="66" eb="68">
      <t>カイシュウ</t>
    </rPh>
    <rPh sb="68" eb="69">
      <t>リツ</t>
    </rPh>
    <rPh sb="70" eb="71">
      <t>タカ</t>
    </rPh>
    <rPh sb="77" eb="79">
      <t>ジギョウ</t>
    </rPh>
    <rPh sb="82" eb="84">
      <t>リョウコウ</t>
    </rPh>
    <rPh sb="85" eb="86">
      <t>イ</t>
    </rPh>
    <rPh sb="96" eb="98">
      <t>キンネン</t>
    </rPh>
    <rPh sb="98" eb="99">
      <t>タカ</t>
    </rPh>
    <rPh sb="108" eb="110">
      <t>イジ</t>
    </rPh>
    <rPh sb="110" eb="113">
      <t>カンリヒ</t>
    </rPh>
    <rPh sb="114" eb="116">
      <t>サクゲン</t>
    </rPh>
    <rPh sb="117" eb="119">
      <t>ギョウム</t>
    </rPh>
    <rPh sb="120" eb="123">
      <t>コウリツカ</t>
    </rPh>
    <rPh sb="126" eb="127">
      <t>ツト</t>
    </rPh>
    <rPh sb="139" eb="141">
      <t>シセツ</t>
    </rPh>
    <rPh sb="141" eb="144">
      <t>リヨウリツ</t>
    </rPh>
    <rPh sb="145" eb="146">
      <t>タカ</t>
    </rPh>
    <rPh sb="150" eb="152">
      <t>ユウシュウ</t>
    </rPh>
    <rPh sb="152" eb="153">
      <t>リツ</t>
    </rPh>
    <rPh sb="154" eb="155">
      <t>ヒク</t>
    </rPh>
    <rPh sb="159" eb="161">
      <t>カンロ</t>
    </rPh>
    <rPh sb="161" eb="163">
      <t>コウシン</t>
    </rPh>
    <rPh sb="164" eb="165">
      <t>オコナ</t>
    </rPh>
    <rPh sb="166" eb="168">
      <t>ロウスイ</t>
    </rPh>
    <rPh sb="168" eb="170">
      <t>タイサク</t>
    </rPh>
    <rPh sb="171" eb="172">
      <t>コウ</t>
    </rPh>
    <rPh sb="177" eb="180">
      <t>ハイスイリョウ</t>
    </rPh>
    <rPh sb="181" eb="183">
      <t>シュウエキ</t>
    </rPh>
    <rPh sb="184" eb="185">
      <t>ムス</t>
    </rPh>
    <rPh sb="186" eb="187">
      <t>ツ</t>
    </rPh>
    <rPh sb="191" eb="192">
      <t>ツト</t>
    </rPh>
    <phoneticPr fontId="4"/>
  </si>
  <si>
    <t xml:space="preserve">
・法定耐用年数をむかえた資産を多く有するため、有形固定資産減価償却率が高い状況であり、耐震管への管路更新や配水池等の施設更新を計画的に行っていかなければならない。</t>
    <rPh sb="2" eb="4">
      <t>ホウテイ</t>
    </rPh>
    <rPh sb="4" eb="6">
      <t>タイヨウ</t>
    </rPh>
    <rPh sb="6" eb="8">
      <t>ネンスウ</t>
    </rPh>
    <rPh sb="13" eb="15">
      <t>シサン</t>
    </rPh>
    <rPh sb="16" eb="17">
      <t>オオ</t>
    </rPh>
    <rPh sb="18" eb="19">
      <t>ユウ</t>
    </rPh>
    <rPh sb="24" eb="26">
      <t>ユウケイ</t>
    </rPh>
    <rPh sb="36" eb="37">
      <t>タカ</t>
    </rPh>
    <rPh sb="38" eb="40">
      <t>ジョウキョウ</t>
    </rPh>
    <rPh sb="44" eb="46">
      <t>タイシン</t>
    </rPh>
    <rPh sb="46" eb="47">
      <t>カン</t>
    </rPh>
    <rPh sb="49" eb="51">
      <t>カンロ</t>
    </rPh>
    <rPh sb="51" eb="53">
      <t>コウシン</t>
    </rPh>
    <rPh sb="68" eb="69">
      <t>オコナ</t>
    </rPh>
    <phoneticPr fontId="4"/>
  </si>
  <si>
    <t xml:space="preserve">
・給水人口の減少に伴う給水収益の減が懸念されるため、これまで以上に事業経営の効率化や費用削減に努めなければならない。
・水道事業開始から５０年以上が経過し、管路や施設などを計画的に更新していかなければならない。</t>
    <rPh sb="2" eb="4">
      <t>キュウスイ</t>
    </rPh>
    <rPh sb="4" eb="6">
      <t>ジンコウ</t>
    </rPh>
    <rPh sb="7" eb="9">
      <t>ゲンショウ</t>
    </rPh>
    <rPh sb="10" eb="11">
      <t>トモナ</t>
    </rPh>
    <rPh sb="12" eb="14">
      <t>キュウスイ</t>
    </rPh>
    <rPh sb="14" eb="16">
      <t>シュウエキ</t>
    </rPh>
    <rPh sb="19" eb="21">
      <t>ケネン</t>
    </rPh>
    <rPh sb="31" eb="33">
      <t>イジョウ</t>
    </rPh>
    <rPh sb="34" eb="36">
      <t>ジギョウ</t>
    </rPh>
    <rPh sb="36" eb="38">
      <t>ケイエイ</t>
    </rPh>
    <rPh sb="39" eb="42">
      <t>コウリツカ</t>
    </rPh>
    <rPh sb="43" eb="45">
      <t>ヒヨウ</t>
    </rPh>
    <rPh sb="45" eb="47">
      <t>サクゲン</t>
    </rPh>
    <rPh sb="48" eb="49">
      <t>ツト</t>
    </rPh>
    <rPh sb="72" eb="74">
      <t>イジョウ</t>
    </rPh>
    <rPh sb="79" eb="81">
      <t>カンロ</t>
    </rPh>
    <rPh sb="82" eb="84">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</si>
</sst>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0.87</c:v>
                </c:pt>
                <c:pt idx="1">
                  <c:v>0.51</c:v>
                </c:pt>
                <c:pt idx="2">
                  <c:v>0.06</c:v>
                </c:pt>
                <c:pt idx="3">
                  <c:v>0.55000000000000004</c:v>
                </c:pt>
                <c:pt idx="4">
                  <c:v>0.47</c:v>
                </c:pt>
              </c:numCache>
            </c:numRef>
          </c:val>
        </c:ser>
        <c:dLbls>
          <c:showLegendKey val="0"/>
          <c:showVal val="0"/>
          <c:showCatName val="0"/>
          <c:showSerName val="0"/>
          <c:showPercent val="0"/>
          <c:showBubbleSize val="0"/>
        </c:dLbls>
        <c:gapWidth val="150"/>
        <c:axId val="48851200"/>
        <c:axId val="4886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48851200"/>
        <c:axId val="48861568"/>
      </c:lineChart>
      <c:dateAx>
        <c:axId val="48851200"/>
        <c:scaling>
          <c:orientation val="minMax"/>
        </c:scaling>
        <c:delete val="1"/>
        <c:axPos val="b"/>
        <c:numFmt formatCode="ge" sourceLinked="1"/>
        <c:majorTickMark val="none"/>
        <c:minorTickMark val="none"/>
        <c:tickLblPos val="none"/>
        <c:crossAx val="48861568"/>
        <c:crosses val="autoZero"/>
        <c:auto val="1"/>
        <c:lblOffset val="100"/>
        <c:baseTimeUnit val="years"/>
      </c:dateAx>
      <c:valAx>
        <c:axId val="4886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5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63.75</c:v>
                </c:pt>
                <c:pt idx="1">
                  <c:v>59.66</c:v>
                </c:pt>
                <c:pt idx="2">
                  <c:v>65.040000000000006</c:v>
                </c:pt>
                <c:pt idx="3">
                  <c:v>64.19</c:v>
                </c:pt>
                <c:pt idx="4">
                  <c:v>63.18</c:v>
                </c:pt>
              </c:numCache>
            </c:numRef>
          </c:val>
        </c:ser>
        <c:dLbls>
          <c:showLegendKey val="0"/>
          <c:showVal val="0"/>
          <c:showCatName val="0"/>
          <c:showSerName val="0"/>
          <c:showPercent val="0"/>
          <c:showBubbleSize val="0"/>
        </c:dLbls>
        <c:gapWidth val="150"/>
        <c:axId val="60471936"/>
        <c:axId val="6048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60471936"/>
        <c:axId val="60486400"/>
      </c:lineChart>
      <c:dateAx>
        <c:axId val="60471936"/>
        <c:scaling>
          <c:orientation val="minMax"/>
        </c:scaling>
        <c:delete val="1"/>
        <c:axPos val="b"/>
        <c:numFmt formatCode="ge" sourceLinked="1"/>
        <c:majorTickMark val="none"/>
        <c:minorTickMark val="none"/>
        <c:tickLblPos val="none"/>
        <c:crossAx val="60486400"/>
        <c:crosses val="autoZero"/>
        <c:auto val="1"/>
        <c:lblOffset val="100"/>
        <c:baseTimeUnit val="years"/>
      </c:dateAx>
      <c:valAx>
        <c:axId val="6048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47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73.03</c:v>
                </c:pt>
                <c:pt idx="1">
                  <c:v>75.25</c:v>
                </c:pt>
                <c:pt idx="2">
                  <c:v>75.52</c:v>
                </c:pt>
                <c:pt idx="3">
                  <c:v>74.31</c:v>
                </c:pt>
                <c:pt idx="4">
                  <c:v>74.239999999999995</c:v>
                </c:pt>
              </c:numCache>
            </c:numRef>
          </c:val>
        </c:ser>
        <c:dLbls>
          <c:showLegendKey val="0"/>
          <c:showVal val="0"/>
          <c:showCatName val="0"/>
          <c:showSerName val="0"/>
          <c:showPercent val="0"/>
          <c:showBubbleSize val="0"/>
        </c:dLbls>
        <c:gapWidth val="150"/>
        <c:axId val="60500224"/>
        <c:axId val="6051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60500224"/>
        <c:axId val="60518784"/>
      </c:lineChart>
      <c:dateAx>
        <c:axId val="60500224"/>
        <c:scaling>
          <c:orientation val="minMax"/>
        </c:scaling>
        <c:delete val="1"/>
        <c:axPos val="b"/>
        <c:numFmt formatCode="ge" sourceLinked="1"/>
        <c:majorTickMark val="none"/>
        <c:minorTickMark val="none"/>
        <c:tickLblPos val="none"/>
        <c:crossAx val="60518784"/>
        <c:crosses val="autoZero"/>
        <c:auto val="1"/>
        <c:lblOffset val="100"/>
        <c:baseTimeUnit val="years"/>
      </c:dateAx>
      <c:valAx>
        <c:axId val="605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5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115.27</c:v>
                </c:pt>
                <c:pt idx="1">
                  <c:v>114.4</c:v>
                </c:pt>
                <c:pt idx="2">
                  <c:v>126.44</c:v>
                </c:pt>
                <c:pt idx="3">
                  <c:v>119.53</c:v>
                </c:pt>
                <c:pt idx="4">
                  <c:v>115.63</c:v>
                </c:pt>
              </c:numCache>
            </c:numRef>
          </c:val>
        </c:ser>
        <c:dLbls>
          <c:showLegendKey val="0"/>
          <c:showVal val="0"/>
          <c:showCatName val="0"/>
          <c:showSerName val="0"/>
          <c:showPercent val="0"/>
          <c:showBubbleSize val="0"/>
        </c:dLbls>
        <c:gapWidth val="150"/>
        <c:axId val="48768896"/>
        <c:axId val="4877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48768896"/>
        <c:axId val="48775168"/>
      </c:lineChart>
      <c:dateAx>
        <c:axId val="48768896"/>
        <c:scaling>
          <c:orientation val="minMax"/>
        </c:scaling>
        <c:delete val="1"/>
        <c:axPos val="b"/>
        <c:numFmt formatCode="ge" sourceLinked="1"/>
        <c:majorTickMark val="none"/>
        <c:minorTickMark val="none"/>
        <c:tickLblPos val="none"/>
        <c:crossAx val="48775168"/>
        <c:crosses val="autoZero"/>
        <c:auto val="1"/>
        <c:lblOffset val="100"/>
        <c:baseTimeUnit val="years"/>
      </c:dateAx>
      <c:valAx>
        <c:axId val="48775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7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41.68</c:v>
                </c:pt>
                <c:pt idx="1">
                  <c:v>42.38</c:v>
                </c:pt>
                <c:pt idx="2">
                  <c:v>51.91</c:v>
                </c:pt>
                <c:pt idx="3">
                  <c:v>53.16</c:v>
                </c:pt>
                <c:pt idx="4">
                  <c:v>53.26</c:v>
                </c:pt>
              </c:numCache>
            </c:numRef>
          </c:val>
        </c:ser>
        <c:dLbls>
          <c:showLegendKey val="0"/>
          <c:showVal val="0"/>
          <c:showCatName val="0"/>
          <c:showSerName val="0"/>
          <c:showPercent val="0"/>
          <c:showBubbleSize val="0"/>
        </c:dLbls>
        <c:gapWidth val="150"/>
        <c:axId val="48809472"/>
        <c:axId val="4881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48809472"/>
        <c:axId val="48811392"/>
      </c:lineChart>
      <c:dateAx>
        <c:axId val="48809472"/>
        <c:scaling>
          <c:orientation val="minMax"/>
        </c:scaling>
        <c:delete val="1"/>
        <c:axPos val="b"/>
        <c:numFmt formatCode="ge" sourceLinked="1"/>
        <c:majorTickMark val="none"/>
        <c:minorTickMark val="none"/>
        <c:tickLblPos val="none"/>
        <c:crossAx val="48811392"/>
        <c:crosses val="autoZero"/>
        <c:auto val="1"/>
        <c:lblOffset val="100"/>
        <c:baseTimeUnit val="years"/>
      </c:dateAx>
      <c:valAx>
        <c:axId val="4881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0.42</c:v>
                </c:pt>
                <c:pt idx="1">
                  <c:v>0.47</c:v>
                </c:pt>
                <c:pt idx="2">
                  <c:v>3.46</c:v>
                </c:pt>
                <c:pt idx="3" formatCode="#,##0.00;&quot;△&quot;#,##0.00">
                  <c:v>0</c:v>
                </c:pt>
                <c:pt idx="4" formatCode="#,##0.00;&quot;△&quot;#,##0.00">
                  <c:v>0</c:v>
                </c:pt>
              </c:numCache>
            </c:numRef>
          </c:val>
        </c:ser>
        <c:dLbls>
          <c:showLegendKey val="0"/>
          <c:showVal val="0"/>
          <c:showCatName val="0"/>
          <c:showSerName val="0"/>
          <c:showPercent val="0"/>
          <c:showBubbleSize val="0"/>
        </c:dLbls>
        <c:gapWidth val="150"/>
        <c:axId val="60187776"/>
        <c:axId val="6018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60187776"/>
        <c:axId val="60189696"/>
      </c:lineChart>
      <c:dateAx>
        <c:axId val="60187776"/>
        <c:scaling>
          <c:orientation val="minMax"/>
        </c:scaling>
        <c:delete val="1"/>
        <c:axPos val="b"/>
        <c:numFmt formatCode="ge" sourceLinked="1"/>
        <c:majorTickMark val="none"/>
        <c:minorTickMark val="none"/>
        <c:tickLblPos val="none"/>
        <c:crossAx val="60189696"/>
        <c:crosses val="autoZero"/>
        <c:auto val="1"/>
        <c:lblOffset val="100"/>
        <c:baseTimeUnit val="years"/>
      </c:dateAx>
      <c:valAx>
        <c:axId val="6018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18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0224640"/>
        <c:axId val="6022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60224640"/>
        <c:axId val="60226560"/>
      </c:lineChart>
      <c:dateAx>
        <c:axId val="60224640"/>
        <c:scaling>
          <c:orientation val="minMax"/>
        </c:scaling>
        <c:delete val="1"/>
        <c:axPos val="b"/>
        <c:numFmt formatCode="ge" sourceLinked="1"/>
        <c:majorTickMark val="none"/>
        <c:minorTickMark val="none"/>
        <c:tickLblPos val="none"/>
        <c:crossAx val="60226560"/>
        <c:crosses val="autoZero"/>
        <c:auto val="1"/>
        <c:lblOffset val="100"/>
        <c:baseTimeUnit val="years"/>
      </c:dateAx>
      <c:valAx>
        <c:axId val="60226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22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2208.29</c:v>
                </c:pt>
                <c:pt idx="1">
                  <c:v>5292.06</c:v>
                </c:pt>
                <c:pt idx="2">
                  <c:v>1543.58</c:v>
                </c:pt>
                <c:pt idx="3">
                  <c:v>1427.51</c:v>
                </c:pt>
                <c:pt idx="4">
                  <c:v>1804.1</c:v>
                </c:pt>
              </c:numCache>
            </c:numRef>
          </c:val>
        </c:ser>
        <c:dLbls>
          <c:showLegendKey val="0"/>
          <c:showVal val="0"/>
          <c:showCatName val="0"/>
          <c:showSerName val="0"/>
          <c:showPercent val="0"/>
          <c:showBubbleSize val="0"/>
        </c:dLbls>
        <c:gapWidth val="150"/>
        <c:axId val="60273408"/>
        <c:axId val="6027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60273408"/>
        <c:axId val="60275328"/>
      </c:lineChart>
      <c:dateAx>
        <c:axId val="60273408"/>
        <c:scaling>
          <c:orientation val="minMax"/>
        </c:scaling>
        <c:delete val="1"/>
        <c:axPos val="b"/>
        <c:numFmt formatCode="ge" sourceLinked="1"/>
        <c:majorTickMark val="none"/>
        <c:minorTickMark val="none"/>
        <c:tickLblPos val="none"/>
        <c:crossAx val="60275328"/>
        <c:crosses val="autoZero"/>
        <c:auto val="1"/>
        <c:lblOffset val="100"/>
        <c:baseTimeUnit val="years"/>
      </c:dateAx>
      <c:valAx>
        <c:axId val="60275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27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96.16</c:v>
                </c:pt>
                <c:pt idx="1">
                  <c:v>95.89</c:v>
                </c:pt>
                <c:pt idx="2">
                  <c:v>84.77</c:v>
                </c:pt>
                <c:pt idx="3">
                  <c:v>78.819999999999993</c:v>
                </c:pt>
                <c:pt idx="4">
                  <c:v>72.400000000000006</c:v>
                </c:pt>
              </c:numCache>
            </c:numRef>
          </c:val>
        </c:ser>
        <c:dLbls>
          <c:showLegendKey val="0"/>
          <c:showVal val="0"/>
          <c:showCatName val="0"/>
          <c:showSerName val="0"/>
          <c:showPercent val="0"/>
          <c:showBubbleSize val="0"/>
        </c:dLbls>
        <c:gapWidth val="150"/>
        <c:axId val="60371328"/>
        <c:axId val="6037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60371328"/>
        <c:axId val="60373248"/>
      </c:lineChart>
      <c:dateAx>
        <c:axId val="60371328"/>
        <c:scaling>
          <c:orientation val="minMax"/>
        </c:scaling>
        <c:delete val="1"/>
        <c:axPos val="b"/>
        <c:numFmt formatCode="ge" sourceLinked="1"/>
        <c:majorTickMark val="none"/>
        <c:minorTickMark val="none"/>
        <c:tickLblPos val="none"/>
        <c:crossAx val="60373248"/>
        <c:crosses val="autoZero"/>
        <c:auto val="1"/>
        <c:lblOffset val="100"/>
        <c:baseTimeUnit val="years"/>
      </c:dateAx>
      <c:valAx>
        <c:axId val="60373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37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113.2</c:v>
                </c:pt>
                <c:pt idx="1">
                  <c:v>110.75</c:v>
                </c:pt>
                <c:pt idx="2">
                  <c:v>126.13</c:v>
                </c:pt>
                <c:pt idx="3">
                  <c:v>116.39</c:v>
                </c:pt>
                <c:pt idx="4">
                  <c:v>108.05</c:v>
                </c:pt>
              </c:numCache>
            </c:numRef>
          </c:val>
        </c:ser>
        <c:dLbls>
          <c:showLegendKey val="0"/>
          <c:showVal val="0"/>
          <c:showCatName val="0"/>
          <c:showSerName val="0"/>
          <c:showPercent val="0"/>
          <c:showBubbleSize val="0"/>
        </c:dLbls>
        <c:gapWidth val="150"/>
        <c:axId val="60411904"/>
        <c:axId val="6041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60411904"/>
        <c:axId val="60413824"/>
      </c:lineChart>
      <c:dateAx>
        <c:axId val="60411904"/>
        <c:scaling>
          <c:orientation val="minMax"/>
        </c:scaling>
        <c:delete val="1"/>
        <c:axPos val="b"/>
        <c:numFmt formatCode="ge" sourceLinked="1"/>
        <c:majorTickMark val="none"/>
        <c:minorTickMark val="none"/>
        <c:tickLblPos val="none"/>
        <c:crossAx val="60413824"/>
        <c:crosses val="autoZero"/>
        <c:auto val="1"/>
        <c:lblOffset val="100"/>
        <c:baseTimeUnit val="years"/>
      </c:dateAx>
      <c:valAx>
        <c:axId val="604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41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202.53</c:v>
                </c:pt>
                <c:pt idx="1">
                  <c:v>207.43</c:v>
                </c:pt>
                <c:pt idx="2">
                  <c:v>182.3</c:v>
                </c:pt>
                <c:pt idx="3">
                  <c:v>198.91</c:v>
                </c:pt>
                <c:pt idx="4">
                  <c:v>214</c:v>
                </c:pt>
              </c:numCache>
            </c:numRef>
          </c:val>
        </c:ser>
        <c:dLbls>
          <c:showLegendKey val="0"/>
          <c:showVal val="0"/>
          <c:showCatName val="0"/>
          <c:showSerName val="0"/>
          <c:showPercent val="0"/>
          <c:showBubbleSize val="0"/>
        </c:dLbls>
        <c:gapWidth val="150"/>
        <c:axId val="60435456"/>
        <c:axId val="604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60435456"/>
        <c:axId val="60437632"/>
      </c:lineChart>
      <c:dateAx>
        <c:axId val="60435456"/>
        <c:scaling>
          <c:orientation val="minMax"/>
        </c:scaling>
        <c:delete val="1"/>
        <c:axPos val="b"/>
        <c:numFmt formatCode="ge" sourceLinked="1"/>
        <c:majorTickMark val="none"/>
        <c:minorTickMark val="none"/>
        <c:tickLblPos val="none"/>
        <c:crossAx val="60437632"/>
        <c:crosses val="autoZero"/>
        <c:auto val="1"/>
        <c:lblOffset val="100"/>
        <c:baseTimeUnit val="years"/>
      </c:dateAx>
      <c:valAx>
        <c:axId val="604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4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1"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山形県　朝日町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116</v>
      </c>
      <c r="AE8" s="84"/>
      <c r="AF8" s="84"/>
      <c r="AG8" s="84"/>
      <c r="AH8" s="84"/>
      <c r="AI8" s="84"/>
      <c r="AJ8" s="84"/>
      <c r="AK8" s="5"/>
      <c r="AL8" s="71">
        <f>データ!$R$6</f>
        <v>7248</v>
      </c>
      <c r="AM8" s="71"/>
      <c r="AN8" s="71"/>
      <c r="AO8" s="71"/>
      <c r="AP8" s="71"/>
      <c r="AQ8" s="71"/>
      <c r="AR8" s="71"/>
      <c r="AS8" s="71"/>
      <c r="AT8" s="67">
        <f>データ!$S$6</f>
        <v>196.81</v>
      </c>
      <c r="AU8" s="68"/>
      <c r="AV8" s="68"/>
      <c r="AW8" s="68"/>
      <c r="AX8" s="68"/>
      <c r="AY8" s="68"/>
      <c r="AZ8" s="68"/>
      <c r="BA8" s="68"/>
      <c r="BB8" s="70">
        <f>データ!$T$6</f>
        <v>36.83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89.72</v>
      </c>
      <c r="J10" s="68"/>
      <c r="K10" s="68"/>
      <c r="L10" s="68"/>
      <c r="M10" s="68"/>
      <c r="N10" s="68"/>
      <c r="O10" s="69"/>
      <c r="P10" s="70">
        <f>データ!$P$6</f>
        <v>96.79</v>
      </c>
      <c r="Q10" s="70"/>
      <c r="R10" s="70"/>
      <c r="S10" s="70"/>
      <c r="T10" s="70"/>
      <c r="U10" s="70"/>
      <c r="V10" s="70"/>
      <c r="W10" s="71">
        <f>データ!$Q$6</f>
        <v>4170</v>
      </c>
      <c r="X10" s="71"/>
      <c r="Y10" s="71"/>
      <c r="Z10" s="71"/>
      <c r="AA10" s="71"/>
      <c r="AB10" s="71"/>
      <c r="AC10" s="71"/>
      <c r="AD10" s="2"/>
      <c r="AE10" s="2"/>
      <c r="AF10" s="2"/>
      <c r="AG10" s="2"/>
      <c r="AH10" s="5"/>
      <c r="AI10" s="5"/>
      <c r="AJ10" s="5"/>
      <c r="AK10" s="5"/>
      <c r="AL10" s="71">
        <f>データ!$U$6</f>
        <v>6958</v>
      </c>
      <c r="AM10" s="71"/>
      <c r="AN10" s="71"/>
      <c r="AO10" s="71"/>
      <c r="AP10" s="71"/>
      <c r="AQ10" s="71"/>
      <c r="AR10" s="71"/>
      <c r="AS10" s="71"/>
      <c r="AT10" s="67">
        <f>データ!$V$6</f>
        <v>19.5</v>
      </c>
      <c r="AU10" s="68"/>
      <c r="AV10" s="68"/>
      <c r="AW10" s="68"/>
      <c r="AX10" s="68"/>
      <c r="AY10" s="68"/>
      <c r="AZ10" s="68"/>
      <c r="BA10" s="68"/>
      <c r="BB10" s="70">
        <f>データ!$W$6</f>
        <v>356.82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63231</v>
      </c>
      <c r="D6" s="34">
        <f t="shared" si="3"/>
        <v>46</v>
      </c>
      <c r="E6" s="34">
        <f t="shared" si="3"/>
        <v>1</v>
      </c>
      <c r="F6" s="34">
        <f t="shared" si="3"/>
        <v>0</v>
      </c>
      <c r="G6" s="34">
        <f t="shared" si="3"/>
        <v>1</v>
      </c>
      <c r="H6" s="34" t="str">
        <f t="shared" si="3"/>
        <v>山形県　朝日町</v>
      </c>
      <c r="I6" s="34" t="str">
        <f t="shared" si="3"/>
        <v>法適用</v>
      </c>
      <c r="J6" s="34" t="str">
        <f t="shared" si="3"/>
        <v>水道事業</v>
      </c>
      <c r="K6" s="34" t="str">
        <f t="shared" si="3"/>
        <v>末端給水事業</v>
      </c>
      <c r="L6" s="34" t="str">
        <f t="shared" si="3"/>
        <v>A8</v>
      </c>
      <c r="M6" s="34">
        <f t="shared" si="3"/>
        <v>0</v>
      </c>
      <c r="N6" s="35" t="str">
        <f t="shared" si="3"/>
        <v>-</v>
      </c>
      <c r="O6" s="35">
        <f t="shared" si="3"/>
        <v>89.72</v>
      </c>
      <c r="P6" s="35">
        <f t="shared" si="3"/>
        <v>96.79</v>
      </c>
      <c r="Q6" s="35">
        <f t="shared" si="3"/>
        <v>4170</v>
      </c>
      <c r="R6" s="35">
        <f t="shared" si="3"/>
        <v>7248</v>
      </c>
      <c r="S6" s="35">
        <f t="shared" si="3"/>
        <v>196.81</v>
      </c>
      <c r="T6" s="35">
        <f t="shared" si="3"/>
        <v>36.83</v>
      </c>
      <c r="U6" s="35">
        <f t="shared" si="3"/>
        <v>6958</v>
      </c>
      <c r="V6" s="35">
        <f t="shared" si="3"/>
        <v>19.5</v>
      </c>
      <c r="W6" s="35">
        <f t="shared" si="3"/>
        <v>356.82</v>
      </c>
      <c r="X6" s="36">
        <f>IF(X7="",NA(),X7)</f>
        <v>115.27</v>
      </c>
      <c r="Y6" s="36">
        <f t="shared" ref="Y6:AG6" si="4">IF(Y7="",NA(),Y7)</f>
        <v>114.4</v>
      </c>
      <c r="Z6" s="36">
        <f t="shared" si="4"/>
        <v>126.44</v>
      </c>
      <c r="AA6" s="36">
        <f t="shared" si="4"/>
        <v>119.53</v>
      </c>
      <c r="AB6" s="36">
        <f t="shared" si="4"/>
        <v>115.63</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2208.29</v>
      </c>
      <c r="AU6" s="36">
        <f t="shared" ref="AU6:BC6" si="6">IF(AU7="",NA(),AU7)</f>
        <v>5292.06</v>
      </c>
      <c r="AV6" s="36">
        <f t="shared" si="6"/>
        <v>1543.58</v>
      </c>
      <c r="AW6" s="36">
        <f t="shared" si="6"/>
        <v>1427.51</v>
      </c>
      <c r="AX6" s="36">
        <f t="shared" si="6"/>
        <v>1804.1</v>
      </c>
      <c r="AY6" s="36">
        <f t="shared" si="6"/>
        <v>1002.64</v>
      </c>
      <c r="AZ6" s="36">
        <f t="shared" si="6"/>
        <v>1164.51</v>
      </c>
      <c r="BA6" s="36">
        <f t="shared" si="6"/>
        <v>434.72</v>
      </c>
      <c r="BB6" s="36">
        <f t="shared" si="6"/>
        <v>416.14</v>
      </c>
      <c r="BC6" s="36">
        <f t="shared" si="6"/>
        <v>371.89</v>
      </c>
      <c r="BD6" s="35" t="str">
        <f>IF(BD7="","",IF(BD7="-","【-】","【"&amp;SUBSTITUTE(TEXT(BD7,"#,##0.00"),"-","△")&amp;"】"))</f>
        <v>【262.87】</v>
      </c>
      <c r="BE6" s="36">
        <f>IF(BE7="",NA(),BE7)</f>
        <v>96.16</v>
      </c>
      <c r="BF6" s="36">
        <f t="shared" ref="BF6:BN6" si="7">IF(BF7="",NA(),BF7)</f>
        <v>95.89</v>
      </c>
      <c r="BG6" s="36">
        <f t="shared" si="7"/>
        <v>84.77</v>
      </c>
      <c r="BH6" s="36">
        <f t="shared" si="7"/>
        <v>78.819999999999993</v>
      </c>
      <c r="BI6" s="36">
        <f t="shared" si="7"/>
        <v>72.400000000000006</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113.2</v>
      </c>
      <c r="BQ6" s="36">
        <f t="shared" ref="BQ6:BY6" si="8">IF(BQ7="",NA(),BQ7)</f>
        <v>110.75</v>
      </c>
      <c r="BR6" s="36">
        <f t="shared" si="8"/>
        <v>126.13</v>
      </c>
      <c r="BS6" s="36">
        <f t="shared" si="8"/>
        <v>116.39</v>
      </c>
      <c r="BT6" s="36">
        <f t="shared" si="8"/>
        <v>108.05</v>
      </c>
      <c r="BU6" s="36">
        <f t="shared" si="8"/>
        <v>90.69</v>
      </c>
      <c r="BV6" s="36">
        <f t="shared" si="8"/>
        <v>90.64</v>
      </c>
      <c r="BW6" s="36">
        <f t="shared" si="8"/>
        <v>93.66</v>
      </c>
      <c r="BX6" s="36">
        <f t="shared" si="8"/>
        <v>92.76</v>
      </c>
      <c r="BY6" s="36">
        <f t="shared" si="8"/>
        <v>93.28</v>
      </c>
      <c r="BZ6" s="35" t="str">
        <f>IF(BZ7="","",IF(BZ7="-","【-】","【"&amp;SUBSTITUTE(TEXT(BZ7,"#,##0.00"),"-","△")&amp;"】"))</f>
        <v>【105.59】</v>
      </c>
      <c r="CA6" s="36">
        <f>IF(CA7="",NA(),CA7)</f>
        <v>202.53</v>
      </c>
      <c r="CB6" s="36">
        <f t="shared" ref="CB6:CJ6" si="9">IF(CB7="",NA(),CB7)</f>
        <v>207.43</v>
      </c>
      <c r="CC6" s="36">
        <f t="shared" si="9"/>
        <v>182.3</v>
      </c>
      <c r="CD6" s="36">
        <f t="shared" si="9"/>
        <v>198.91</v>
      </c>
      <c r="CE6" s="36">
        <f t="shared" si="9"/>
        <v>214</v>
      </c>
      <c r="CF6" s="36">
        <f t="shared" si="9"/>
        <v>211.08</v>
      </c>
      <c r="CG6" s="36">
        <f t="shared" si="9"/>
        <v>213.52</v>
      </c>
      <c r="CH6" s="36">
        <f t="shared" si="9"/>
        <v>208.21</v>
      </c>
      <c r="CI6" s="36">
        <f t="shared" si="9"/>
        <v>208.67</v>
      </c>
      <c r="CJ6" s="36">
        <f t="shared" si="9"/>
        <v>208.29</v>
      </c>
      <c r="CK6" s="35" t="str">
        <f>IF(CK7="","",IF(CK7="-","【-】","【"&amp;SUBSTITUTE(TEXT(CK7,"#,##0.00"),"-","△")&amp;"】"))</f>
        <v>【163.27】</v>
      </c>
      <c r="CL6" s="36">
        <f>IF(CL7="",NA(),CL7)</f>
        <v>63.75</v>
      </c>
      <c r="CM6" s="36">
        <f t="shared" ref="CM6:CU6" si="10">IF(CM7="",NA(),CM7)</f>
        <v>59.66</v>
      </c>
      <c r="CN6" s="36">
        <f t="shared" si="10"/>
        <v>65.040000000000006</v>
      </c>
      <c r="CO6" s="36">
        <f t="shared" si="10"/>
        <v>64.19</v>
      </c>
      <c r="CP6" s="36">
        <f t="shared" si="10"/>
        <v>63.18</v>
      </c>
      <c r="CQ6" s="36">
        <f t="shared" si="10"/>
        <v>49.69</v>
      </c>
      <c r="CR6" s="36">
        <f t="shared" si="10"/>
        <v>49.77</v>
      </c>
      <c r="CS6" s="36">
        <f t="shared" si="10"/>
        <v>49.22</v>
      </c>
      <c r="CT6" s="36">
        <f t="shared" si="10"/>
        <v>49.08</v>
      </c>
      <c r="CU6" s="36">
        <f t="shared" si="10"/>
        <v>49.32</v>
      </c>
      <c r="CV6" s="35" t="str">
        <f>IF(CV7="","",IF(CV7="-","【-】","【"&amp;SUBSTITUTE(TEXT(CV7,"#,##0.00"),"-","△")&amp;"】"))</f>
        <v>【59.94】</v>
      </c>
      <c r="CW6" s="36">
        <f>IF(CW7="",NA(),CW7)</f>
        <v>73.03</v>
      </c>
      <c r="CX6" s="36">
        <f t="shared" ref="CX6:DF6" si="11">IF(CX7="",NA(),CX7)</f>
        <v>75.25</v>
      </c>
      <c r="CY6" s="36">
        <f t="shared" si="11"/>
        <v>75.52</v>
      </c>
      <c r="CZ6" s="36">
        <f t="shared" si="11"/>
        <v>74.31</v>
      </c>
      <c r="DA6" s="36">
        <f t="shared" si="11"/>
        <v>74.239999999999995</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41.68</v>
      </c>
      <c r="DI6" s="36">
        <f t="shared" ref="DI6:DQ6" si="12">IF(DI7="",NA(),DI7)</f>
        <v>42.38</v>
      </c>
      <c r="DJ6" s="36">
        <f t="shared" si="12"/>
        <v>51.91</v>
      </c>
      <c r="DK6" s="36">
        <f t="shared" si="12"/>
        <v>53.16</v>
      </c>
      <c r="DL6" s="36">
        <f t="shared" si="12"/>
        <v>53.26</v>
      </c>
      <c r="DM6" s="36">
        <f t="shared" si="12"/>
        <v>35.18</v>
      </c>
      <c r="DN6" s="36">
        <f t="shared" si="12"/>
        <v>36.43</v>
      </c>
      <c r="DO6" s="36">
        <f t="shared" si="12"/>
        <v>46.12</v>
      </c>
      <c r="DP6" s="36">
        <f t="shared" si="12"/>
        <v>47.44</v>
      </c>
      <c r="DQ6" s="36">
        <f t="shared" si="12"/>
        <v>48.3</v>
      </c>
      <c r="DR6" s="35" t="str">
        <f>IF(DR7="","",IF(DR7="-","【-】","【"&amp;SUBSTITUTE(TEXT(DR7,"#,##0.00"),"-","△")&amp;"】"))</f>
        <v>【47.91】</v>
      </c>
      <c r="DS6" s="36">
        <f>IF(DS7="",NA(),DS7)</f>
        <v>0.42</v>
      </c>
      <c r="DT6" s="36">
        <f t="shared" ref="DT6:EB6" si="13">IF(DT7="",NA(),DT7)</f>
        <v>0.47</v>
      </c>
      <c r="DU6" s="36">
        <f t="shared" si="13"/>
        <v>3.46</v>
      </c>
      <c r="DV6" s="35">
        <f t="shared" si="13"/>
        <v>0</v>
      </c>
      <c r="DW6" s="35">
        <f t="shared" si="13"/>
        <v>0</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0.87</v>
      </c>
      <c r="EE6" s="36">
        <f t="shared" ref="EE6:EM6" si="14">IF(EE7="",NA(),EE7)</f>
        <v>0.51</v>
      </c>
      <c r="EF6" s="36">
        <f t="shared" si="14"/>
        <v>0.06</v>
      </c>
      <c r="EG6" s="36">
        <f t="shared" si="14"/>
        <v>0.55000000000000004</v>
      </c>
      <c r="EH6" s="36">
        <f t="shared" si="14"/>
        <v>0.47</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63231</v>
      </c>
      <c r="D7" s="38">
        <v>46</v>
      </c>
      <c r="E7" s="38">
        <v>1</v>
      </c>
      <c r="F7" s="38">
        <v>0</v>
      </c>
      <c r="G7" s="38">
        <v>1</v>
      </c>
      <c r="H7" s="38" t="s">
        <v>105</v>
      </c>
      <c r="I7" s="38" t="s">
        <v>106</v>
      </c>
      <c r="J7" s="38" t="s">
        <v>107</v>
      </c>
      <c r="K7" s="38" t="s">
        <v>108</v>
      </c>
      <c r="L7" s="38" t="s">
        <v>109</v>
      </c>
      <c r="M7" s="38"/>
      <c r="N7" s="39" t="s">
        <v>110</v>
      </c>
      <c r="O7" s="39">
        <v>89.72</v>
      </c>
      <c r="P7" s="39">
        <v>96.79</v>
      </c>
      <c r="Q7" s="39">
        <v>4170</v>
      </c>
      <c r="R7" s="39">
        <v>7248</v>
      </c>
      <c r="S7" s="39">
        <v>196.81</v>
      </c>
      <c r="T7" s="39">
        <v>36.83</v>
      </c>
      <c r="U7" s="39">
        <v>6958</v>
      </c>
      <c r="V7" s="39">
        <v>19.5</v>
      </c>
      <c r="W7" s="39">
        <v>356.82</v>
      </c>
      <c r="X7" s="39">
        <v>115.27</v>
      </c>
      <c r="Y7" s="39">
        <v>114.4</v>
      </c>
      <c r="Z7" s="39">
        <v>126.44</v>
      </c>
      <c r="AA7" s="39">
        <v>119.53</v>
      </c>
      <c r="AB7" s="39">
        <v>115.63</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2208.29</v>
      </c>
      <c r="AU7" s="39">
        <v>5292.06</v>
      </c>
      <c r="AV7" s="39">
        <v>1543.58</v>
      </c>
      <c r="AW7" s="39">
        <v>1427.51</v>
      </c>
      <c r="AX7" s="39">
        <v>1804.1</v>
      </c>
      <c r="AY7" s="39">
        <v>1002.64</v>
      </c>
      <c r="AZ7" s="39">
        <v>1164.51</v>
      </c>
      <c r="BA7" s="39">
        <v>434.72</v>
      </c>
      <c r="BB7" s="39">
        <v>416.14</v>
      </c>
      <c r="BC7" s="39">
        <v>371.89</v>
      </c>
      <c r="BD7" s="39">
        <v>262.87</v>
      </c>
      <c r="BE7" s="39">
        <v>96.16</v>
      </c>
      <c r="BF7" s="39">
        <v>95.89</v>
      </c>
      <c r="BG7" s="39">
        <v>84.77</v>
      </c>
      <c r="BH7" s="39">
        <v>78.819999999999993</v>
      </c>
      <c r="BI7" s="39">
        <v>72.400000000000006</v>
      </c>
      <c r="BJ7" s="39">
        <v>520.29999999999995</v>
      </c>
      <c r="BK7" s="39">
        <v>498.27</v>
      </c>
      <c r="BL7" s="39">
        <v>495.76</v>
      </c>
      <c r="BM7" s="39">
        <v>487.22</v>
      </c>
      <c r="BN7" s="39">
        <v>483.11</v>
      </c>
      <c r="BO7" s="39">
        <v>270.87</v>
      </c>
      <c r="BP7" s="39">
        <v>113.2</v>
      </c>
      <c r="BQ7" s="39">
        <v>110.75</v>
      </c>
      <c r="BR7" s="39">
        <v>126.13</v>
      </c>
      <c r="BS7" s="39">
        <v>116.39</v>
      </c>
      <c r="BT7" s="39">
        <v>108.05</v>
      </c>
      <c r="BU7" s="39">
        <v>90.69</v>
      </c>
      <c r="BV7" s="39">
        <v>90.64</v>
      </c>
      <c r="BW7" s="39">
        <v>93.66</v>
      </c>
      <c r="BX7" s="39">
        <v>92.76</v>
      </c>
      <c r="BY7" s="39">
        <v>93.28</v>
      </c>
      <c r="BZ7" s="39">
        <v>105.59</v>
      </c>
      <c r="CA7" s="39">
        <v>202.53</v>
      </c>
      <c r="CB7" s="39">
        <v>207.43</v>
      </c>
      <c r="CC7" s="39">
        <v>182.3</v>
      </c>
      <c r="CD7" s="39">
        <v>198.91</v>
      </c>
      <c r="CE7" s="39">
        <v>214</v>
      </c>
      <c r="CF7" s="39">
        <v>211.08</v>
      </c>
      <c r="CG7" s="39">
        <v>213.52</v>
      </c>
      <c r="CH7" s="39">
        <v>208.21</v>
      </c>
      <c r="CI7" s="39">
        <v>208.67</v>
      </c>
      <c r="CJ7" s="39">
        <v>208.29</v>
      </c>
      <c r="CK7" s="39">
        <v>163.27000000000001</v>
      </c>
      <c r="CL7" s="39">
        <v>63.75</v>
      </c>
      <c r="CM7" s="39">
        <v>59.66</v>
      </c>
      <c r="CN7" s="39">
        <v>65.040000000000006</v>
      </c>
      <c r="CO7" s="39">
        <v>64.19</v>
      </c>
      <c r="CP7" s="39">
        <v>63.18</v>
      </c>
      <c r="CQ7" s="39">
        <v>49.69</v>
      </c>
      <c r="CR7" s="39">
        <v>49.77</v>
      </c>
      <c r="CS7" s="39">
        <v>49.22</v>
      </c>
      <c r="CT7" s="39">
        <v>49.08</v>
      </c>
      <c r="CU7" s="39">
        <v>49.32</v>
      </c>
      <c r="CV7" s="39">
        <v>59.94</v>
      </c>
      <c r="CW7" s="39">
        <v>73.03</v>
      </c>
      <c r="CX7" s="39">
        <v>75.25</v>
      </c>
      <c r="CY7" s="39">
        <v>75.52</v>
      </c>
      <c r="CZ7" s="39">
        <v>74.31</v>
      </c>
      <c r="DA7" s="39">
        <v>74.239999999999995</v>
      </c>
      <c r="DB7" s="39">
        <v>80.010000000000005</v>
      </c>
      <c r="DC7" s="39">
        <v>79.98</v>
      </c>
      <c r="DD7" s="39">
        <v>79.48</v>
      </c>
      <c r="DE7" s="39">
        <v>79.3</v>
      </c>
      <c r="DF7" s="39">
        <v>79.34</v>
      </c>
      <c r="DG7" s="39">
        <v>90.22</v>
      </c>
      <c r="DH7" s="39">
        <v>41.68</v>
      </c>
      <c r="DI7" s="39">
        <v>42.38</v>
      </c>
      <c r="DJ7" s="39">
        <v>51.91</v>
      </c>
      <c r="DK7" s="39">
        <v>53.16</v>
      </c>
      <c r="DL7" s="39">
        <v>53.26</v>
      </c>
      <c r="DM7" s="39">
        <v>35.18</v>
      </c>
      <c r="DN7" s="39">
        <v>36.43</v>
      </c>
      <c r="DO7" s="39">
        <v>46.12</v>
      </c>
      <c r="DP7" s="39">
        <v>47.44</v>
      </c>
      <c r="DQ7" s="39">
        <v>48.3</v>
      </c>
      <c r="DR7" s="39">
        <v>47.91</v>
      </c>
      <c r="DS7" s="39">
        <v>0.42</v>
      </c>
      <c r="DT7" s="39">
        <v>0.47</v>
      </c>
      <c r="DU7" s="39">
        <v>3.46</v>
      </c>
      <c r="DV7" s="39">
        <v>0</v>
      </c>
      <c r="DW7" s="39">
        <v>0</v>
      </c>
      <c r="DX7" s="39">
        <v>8.41</v>
      </c>
      <c r="DY7" s="39">
        <v>8.7200000000000006</v>
      </c>
      <c r="DZ7" s="39">
        <v>9.86</v>
      </c>
      <c r="EA7" s="39">
        <v>11.16</v>
      </c>
      <c r="EB7" s="39">
        <v>12.43</v>
      </c>
      <c r="EC7" s="39">
        <v>15</v>
      </c>
      <c r="ED7" s="39">
        <v>0.87</v>
      </c>
      <c r="EE7" s="39">
        <v>0.51</v>
      </c>
      <c r="EF7" s="39">
        <v>0.06</v>
      </c>
      <c r="EG7" s="39">
        <v>0.55000000000000004</v>
      </c>
      <c r="EH7" s="39">
        <v>0.47</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2018-02-07T06:06:18Z</cp:lastPrinted>
  <dcterms:created xsi:type="dcterms:W3CDTF">2017-12-25T01:22:33Z</dcterms:created>
  <dcterms:modified xsi:type="dcterms:W3CDTF">2018-02-07T06:14:09Z</dcterms:modified>
</cp:coreProperties>
</file>