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P10" i="4" s="1"/>
  <c r="O6" i="5"/>
  <c r="N6" i="5"/>
  <c r="M6" i="5"/>
  <c r="L6" i="5"/>
  <c r="W8" i="4" s="1"/>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H85" i="4"/>
  <c r="G85" i="4"/>
  <c r="W10" i="4"/>
  <c r="I10" i="4"/>
  <c r="B10" i="4"/>
  <c r="BB8" i="4"/>
  <c r="AT8" i="4"/>
  <c r="AL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<sst xmlns="http://schemas.openxmlformats.org/spreadsheetml/2006/main" count="232" uniqueCount="120">
  <si>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</si>
  <si>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</si>
  <si>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</si>
  <si>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</si>
  <si>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</si>
  <si>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</si>
  <si>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</si>
  <si>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</si>
  <si>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</si>
  <si>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</si>
  <si>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</si>
  <si>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</si>
  <si>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</si>
  <si>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</si>
  <si>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</si>
  <si>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</si>
  <si>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</si>
  <si>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</si>
  <si>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</si>
  <si>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</si>
  <si>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</si>
  <si>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</si>
  <si>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</si>
  <si>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</si>
  <si>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</si>
  <si>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</si>
  <si>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</si>
  <si>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</si>
  <si>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</si>
  <si>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</si>
  <si>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</si>
  <si>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</si>
  <si>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</si>
  <si>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</si>
  <si>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</si>
  <si>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</si>
  <si>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</si>
  <si>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</si>
  <si>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</si>
  <si>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</si>
  <si>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</si>
  <si>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</si>
  <si>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</si>
  <si>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</si>
  <si>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</si>
  <si>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</si>
  <si>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</si>
  <si>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</si>
  <si>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</si>
  <si>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</si>
  <si>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</si>
  <si>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</si>
  <si>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</si>
  <si>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</si>
  <si>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</si>
  <si>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</si>
  <si>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</si>
  <si>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</si>
  <si>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</si>
  <si>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</si>
  <si>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</si>
  <si>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</si>
  <si>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</si>
  <si>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</si>
  <si>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</si>
  <si>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</si>
  <si>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</si>
  <si>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</si>
  <si>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</si>
  <si>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</si>
  <si>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</si>
  <si>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</si>
  <si>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</si>
  <si>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</si>
  <si>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</si>
  <si>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</si>
  <si>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</si>
  <si>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</si>
  <si>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</si>
  <si>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</si>
  <si>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</si>
  <si>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</si>
  <si>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</si>
  <si>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</si>
  <si>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</si>
  <si>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</si>
  <si>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</si>
  <si>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</si>
  <si>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</si>
  <si>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</si>
  <si>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</si>
  <si>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</si>
  <si>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</si>
  <si>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</si>
  <si>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</si>
  <si>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</si>
  <si>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</si>
  <si>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</si>
  <si>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</si>
  <si>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</si>
  <si>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</si>
  <si>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</si>
  <si>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</si>
  <si>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</si>
  <si>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</si>
  <si>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川西町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</si>
  <si>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</si>
  <si>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</si>
  <si>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</si>
  <si>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</si>
  <si>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</si>
  <si>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</si>
  <si>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</si>
  <si>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</si>
  <si>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</si>
  <si>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</si>
  <si>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本町の水道事業は昭和３６年に開始し、水道水の供給を行ってきました。
  開始当時に整備した配水管は、既に４０年を超えており管路経年化率は類似団体や全国平均に比べ高い状況となっております。
  また、管路更新率においても、経営状況等により思う様に進んでいないため、類似団体や全国平均よりも低い状況となっています。
　老朽管の更新工事等は、平成１９年度に経営が悪化に伴い更新工事を一時休止してきましたが、平成２８年度から補助事業を活用しながら計画的に老朽管及び漏水頻発区域の管路更新工事等を進めております。</t>
    <rPh sb="52" eb="53">
      <t>スデ</t>
    </rPh>
    <rPh sb="159" eb="162">
      <t>ロウキュウカン</t>
    </rPh>
    <rPh sb="163" eb="165">
      <t>コウシン</t>
    </rPh>
    <rPh sb="165" eb="167">
      <t>コウジ</t>
    </rPh>
    <rPh sb="167" eb="168">
      <t>トウ</t>
    </rPh>
    <rPh sb="170" eb="172">
      <t>ヘイセイ</t>
    </rPh>
    <rPh sb="174" eb="175">
      <t>ネン</t>
    </rPh>
    <rPh sb="175" eb="176">
      <t>ド</t>
    </rPh>
    <rPh sb="177" eb="179">
      <t>ケイエイ</t>
    </rPh>
    <rPh sb="180" eb="182">
      <t>アッカ</t>
    </rPh>
    <rPh sb="183" eb="184">
      <t>トモナ</t>
    </rPh>
    <rPh sb="185" eb="187">
      <t>コウシン</t>
    </rPh>
    <rPh sb="187" eb="189">
      <t>コウジ</t>
    </rPh>
    <rPh sb="190" eb="192">
      <t>イチジ</t>
    </rPh>
    <rPh sb="192" eb="194">
      <t>キュウシ</t>
    </rPh>
    <rPh sb="202" eb="204">
      <t>ヘイセイ</t>
    </rPh>
    <rPh sb="206" eb="208">
      <t>ネンド</t>
    </rPh>
    <rPh sb="210" eb="214">
      <t>ホジョジギョウ</t>
    </rPh>
    <rPh sb="215" eb="217">
      <t>カツヨウ</t>
    </rPh>
    <rPh sb="225" eb="227">
      <t>ロウキュウ</t>
    </rPh>
    <rPh sb="227" eb="228">
      <t>カン</t>
    </rPh>
    <rPh sb="228" eb="229">
      <t>オヨ</t>
    </rPh>
    <rPh sb="230" eb="232">
      <t>ロウスイ</t>
    </rPh>
    <rPh sb="232" eb="234">
      <t>ヒンパツ</t>
    </rPh>
    <rPh sb="234" eb="236">
      <t>クイキ</t>
    </rPh>
    <rPh sb="237" eb="239">
      <t>カンロ</t>
    </rPh>
    <rPh sb="243" eb="244">
      <t>トウ</t>
    </rPh>
    <phoneticPr fontId="4"/>
  </si>
  <si>
    <t xml:space="preserve">  本町の水道事業は、給水人口の減少や節水器具の普及、節水意識の高揚に伴い、年々水需要は落ち込み当面期待できない状況が続いています。
  平成２８年度の経営状況は、経常収支比率で１００％を上回り、黒字となっているものの、類似団体平均にはまだまだ及ばない状況となっており、より一層の経費縮減に務めなければなりません。
  このことを踏まえ、収入の増加対策として給水停止も含めた水道料金の回収(未収金対策)を実施することや費用の削減と合わせて、不明水(漏水)の減少を図り有収率を向上させる必要があります。
  また、企業債残高対給水収益比率は年々減少しているものの、類似団体や全国平均と比較しても高い推移となっております。
  今後も、一般会計からの支援を受けながら、当面水道施設の整備や更新工事等を行ない、安定した経営を行っていきたいと考えています。</t>
    <rPh sb="11" eb="13">
      <t>キュウスイ</t>
    </rPh>
    <rPh sb="59" eb="60">
      <t>ツヅ</t>
    </rPh>
    <rPh sb="326" eb="327">
      <t>ウ</t>
    </rPh>
    <rPh sb="332" eb="334">
      <t>トウメン</t>
    </rPh>
    <rPh sb="348" eb="349">
      <t>オコ</t>
    </rPh>
    <rPh sb="352" eb="354">
      <t>アンテイ</t>
    </rPh>
    <rPh sb="359" eb="360">
      <t>オコナ</t>
    </rPh>
    <rPh sb="367" eb="368">
      <t>カンガ</t>
    </rPh>
    <phoneticPr fontId="4"/>
  </si>
  <si>
    <t xml:space="preserve">  今後は、更なる人口減少や高齢化及び節水器具の普及等が進むことが予想され、水道事業経営は厳しい状況が続くと考えられます。
　このようなことから、費用の削減と有収率の向上を目指し経営を進めると共に、平成２８年度より実施している配水管布設替工事を計画的に行ない、一般会計と連携を図りながら、安全で安定した水道水の供給と安定した経営を行って参ります。</t>
    <rPh sb="6" eb="7">
      <t>サラ</t>
    </rPh>
    <rPh sb="99" eb="101">
      <t>ヘイセイ</t>
    </rPh>
    <rPh sb="103" eb="105">
      <t>ネンド</t>
    </rPh>
    <rPh sb="107" eb="109">
      <t>ジッシ</t>
    </rPh>
    <rPh sb="113" eb="116">
      <t>ハイスイカン</t>
    </rPh>
    <rPh sb="116" eb="118">
      <t>フセツ</t>
    </rPh>
    <rPh sb="118" eb="119">
      <t>ガ</t>
    </rPh>
    <rPh sb="119" eb="121">
      <t>コウジ</t>
    </rPh>
    <rPh sb="122" eb="125">
      <t>ケイカクテキ</t>
    </rPh>
    <rPh sb="126" eb="127">
      <t>オコ</t>
    </rPh>
    <rPh sb="144" eb="146">
      <t>アンゼン</t>
    </rPh>
    <rPh sb="147" eb="149">
      <t>アンテイ</t>
    </rPh>
    <rPh sb="151" eb="154">
      <t>スイドウスイ</t>
    </rPh>
    <rPh sb="155" eb="157">
      <t>キョウキュウ</t>
    </rPh>
    <rPh sb="158" eb="160">
      <t>アンテイ</t>
    </rPh>
    <rPh sb="162" eb="164">
      <t>ケイエイ</t>
    </rPh>
    <rPh sb="165" eb="166">
      <t>オコナ</t>
    </rPh>
    <rPh sb="168" eb="169">
      <t>マイ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</si>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</sst>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Fill="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0.16</c:v>
                </c:pt>
                <c:pt idx="1">
                  <c:v>0.01</c:v>
                </c:pt>
                <c:pt idx="2">
                  <c:v>0.01</c:v>
                </c:pt>
                <c:pt idx="3" formatCode="#,##0.00;&quot;△&quot;#,##0.00">
                  <c:v>0</c:v>
                </c:pt>
                <c:pt idx="4">
                  <c:v>0.44</c:v>
                </c:pt>
              </c:numCache>
            </c:numRef>
          </c:val>
        </c:ser>
        <c:dLbls>
          <c:showLegendKey val="0"/>
          <c:showVal val="0"/>
          <c:showCatName val="0"/>
          <c:showSerName val="0"/>
          <c:showPercent val="0"/>
          <c:showBubbleSize val="0"/>
        </c:dLbls>
        <c:gapWidth val="150"/>
        <c:axId val="54940032"/>
        <c:axId val="5494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54940032"/>
        <c:axId val="54941952"/>
      </c:lineChart>
      <c:dateAx>
        <c:axId val="54940032"/>
        <c:scaling>
          <c:orientation val="minMax"/>
        </c:scaling>
        <c:delete val="1"/>
        <c:axPos val="b"/>
        <c:numFmt formatCode="ge" sourceLinked="1"/>
        <c:majorTickMark val="none"/>
        <c:minorTickMark val="none"/>
        <c:tickLblPos val="none"/>
        <c:crossAx val="54941952"/>
        <c:crosses val="autoZero"/>
        <c:auto val="1"/>
        <c:lblOffset val="100"/>
        <c:baseTimeUnit val="years"/>
      </c:dateAx>
      <c:valAx>
        <c:axId val="549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63.2</c:v>
                </c:pt>
                <c:pt idx="1">
                  <c:v>60.89</c:v>
                </c:pt>
                <c:pt idx="2">
                  <c:v>61.43</c:v>
                </c:pt>
                <c:pt idx="3">
                  <c:v>61.1</c:v>
                </c:pt>
                <c:pt idx="4">
                  <c:v>60.49</c:v>
                </c:pt>
              </c:numCache>
            </c:numRef>
          </c:val>
        </c:ser>
        <c:dLbls>
          <c:showLegendKey val="0"/>
          <c:showVal val="0"/>
          <c:showCatName val="0"/>
          <c:showSerName val="0"/>
          <c:showPercent val="0"/>
          <c:showBubbleSize val="0"/>
        </c:dLbls>
        <c:gapWidth val="150"/>
        <c:axId val="106259200"/>
        <c:axId val="10626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06259200"/>
        <c:axId val="106261120"/>
      </c:lineChart>
      <c:dateAx>
        <c:axId val="106259200"/>
        <c:scaling>
          <c:orientation val="minMax"/>
        </c:scaling>
        <c:delete val="1"/>
        <c:axPos val="b"/>
        <c:numFmt formatCode="ge" sourceLinked="1"/>
        <c:majorTickMark val="none"/>
        <c:minorTickMark val="none"/>
        <c:tickLblPos val="none"/>
        <c:crossAx val="106261120"/>
        <c:crosses val="autoZero"/>
        <c:auto val="1"/>
        <c:lblOffset val="100"/>
        <c:baseTimeUnit val="years"/>
      </c:dateAx>
      <c:valAx>
        <c:axId val="10626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82.69</c:v>
                </c:pt>
                <c:pt idx="1">
                  <c:v>85.17</c:v>
                </c:pt>
                <c:pt idx="2">
                  <c:v>79.23</c:v>
                </c:pt>
                <c:pt idx="3">
                  <c:v>79.75</c:v>
                </c:pt>
                <c:pt idx="4">
                  <c:v>77.69</c:v>
                </c:pt>
              </c:numCache>
            </c:numRef>
          </c:val>
        </c:ser>
        <c:dLbls>
          <c:showLegendKey val="0"/>
          <c:showVal val="0"/>
          <c:showCatName val="0"/>
          <c:showSerName val="0"/>
          <c:showPercent val="0"/>
          <c:showBubbleSize val="0"/>
        </c:dLbls>
        <c:gapWidth val="150"/>
        <c:axId val="106291584"/>
        <c:axId val="1062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06291584"/>
        <c:axId val="106293504"/>
      </c:lineChart>
      <c:dateAx>
        <c:axId val="106291584"/>
        <c:scaling>
          <c:orientation val="minMax"/>
        </c:scaling>
        <c:delete val="1"/>
        <c:axPos val="b"/>
        <c:numFmt formatCode="ge" sourceLinked="1"/>
        <c:majorTickMark val="none"/>
        <c:minorTickMark val="none"/>
        <c:tickLblPos val="none"/>
        <c:crossAx val="106293504"/>
        <c:crosses val="autoZero"/>
        <c:auto val="1"/>
        <c:lblOffset val="100"/>
        <c:baseTimeUnit val="years"/>
      </c:dateAx>
      <c:valAx>
        <c:axId val="1062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103.76</c:v>
                </c:pt>
                <c:pt idx="1">
                  <c:v>103.9</c:v>
                </c:pt>
                <c:pt idx="2">
                  <c:v>97.09</c:v>
                </c:pt>
                <c:pt idx="3">
                  <c:v>102.65</c:v>
                </c:pt>
                <c:pt idx="4">
                  <c:v>101.09</c:v>
                </c:pt>
              </c:numCache>
            </c:numRef>
          </c:val>
        </c:ser>
        <c:dLbls>
          <c:showLegendKey val="0"/>
          <c:showVal val="0"/>
          <c:showCatName val="0"/>
          <c:showSerName val="0"/>
          <c:showPercent val="0"/>
          <c:showBubbleSize val="0"/>
        </c:dLbls>
        <c:gapWidth val="150"/>
        <c:axId val="105906176"/>
        <c:axId val="1059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05906176"/>
        <c:axId val="105908096"/>
      </c:lineChart>
      <c:dateAx>
        <c:axId val="105906176"/>
        <c:scaling>
          <c:orientation val="minMax"/>
        </c:scaling>
        <c:delete val="1"/>
        <c:axPos val="b"/>
        <c:numFmt formatCode="ge" sourceLinked="1"/>
        <c:majorTickMark val="none"/>
        <c:minorTickMark val="none"/>
        <c:tickLblPos val="none"/>
        <c:crossAx val="105908096"/>
        <c:crosses val="autoZero"/>
        <c:auto val="1"/>
        <c:lblOffset val="100"/>
        <c:baseTimeUnit val="years"/>
      </c:dateAx>
      <c:valAx>
        <c:axId val="10590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9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40.18</c:v>
                </c:pt>
                <c:pt idx="1">
                  <c:v>41.63</c:v>
                </c:pt>
                <c:pt idx="2">
                  <c:v>43.84</c:v>
                </c:pt>
                <c:pt idx="3">
                  <c:v>46.07</c:v>
                </c:pt>
                <c:pt idx="4">
                  <c:v>46.69</c:v>
                </c:pt>
              </c:numCache>
            </c:numRef>
          </c:val>
        </c:ser>
        <c:dLbls>
          <c:showLegendKey val="0"/>
          <c:showVal val="0"/>
          <c:showCatName val="0"/>
          <c:showSerName val="0"/>
          <c:showPercent val="0"/>
          <c:showBubbleSize val="0"/>
        </c:dLbls>
        <c:gapWidth val="150"/>
        <c:axId val="105926016"/>
        <c:axId val="1059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05926016"/>
        <c:axId val="105932288"/>
      </c:lineChart>
      <c:dateAx>
        <c:axId val="105926016"/>
        <c:scaling>
          <c:orientation val="minMax"/>
        </c:scaling>
        <c:delete val="1"/>
        <c:axPos val="b"/>
        <c:numFmt formatCode="ge" sourceLinked="1"/>
        <c:majorTickMark val="none"/>
        <c:minorTickMark val="none"/>
        <c:tickLblPos val="none"/>
        <c:crossAx val="105932288"/>
        <c:crosses val="autoZero"/>
        <c:auto val="1"/>
        <c:lblOffset val="100"/>
        <c:baseTimeUnit val="years"/>
      </c:dateAx>
      <c:valAx>
        <c:axId val="1059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13.45</c:v>
                </c:pt>
                <c:pt idx="1">
                  <c:v>16.2</c:v>
                </c:pt>
                <c:pt idx="2">
                  <c:v>16.78</c:v>
                </c:pt>
                <c:pt idx="3">
                  <c:v>17.73</c:v>
                </c:pt>
                <c:pt idx="4">
                  <c:v>22.09</c:v>
                </c:pt>
              </c:numCache>
            </c:numRef>
          </c:val>
        </c:ser>
        <c:dLbls>
          <c:showLegendKey val="0"/>
          <c:showVal val="0"/>
          <c:showCatName val="0"/>
          <c:showSerName val="0"/>
          <c:showPercent val="0"/>
          <c:showBubbleSize val="0"/>
        </c:dLbls>
        <c:gapWidth val="150"/>
        <c:axId val="105988864"/>
        <c:axId val="1059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05988864"/>
        <c:axId val="105990784"/>
      </c:lineChart>
      <c:dateAx>
        <c:axId val="105988864"/>
        <c:scaling>
          <c:orientation val="minMax"/>
        </c:scaling>
        <c:delete val="1"/>
        <c:axPos val="b"/>
        <c:numFmt formatCode="ge" sourceLinked="1"/>
        <c:majorTickMark val="none"/>
        <c:minorTickMark val="none"/>
        <c:tickLblPos val="none"/>
        <c:crossAx val="105990784"/>
        <c:crosses val="autoZero"/>
        <c:auto val="1"/>
        <c:lblOffset val="100"/>
        <c:baseTimeUnit val="years"/>
      </c:dateAx>
      <c:valAx>
        <c:axId val="1059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017536"/>
        <c:axId val="1060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06017536"/>
        <c:axId val="106019456"/>
      </c:lineChart>
      <c:dateAx>
        <c:axId val="106017536"/>
        <c:scaling>
          <c:orientation val="minMax"/>
        </c:scaling>
        <c:delete val="1"/>
        <c:axPos val="b"/>
        <c:numFmt formatCode="ge" sourceLinked="1"/>
        <c:majorTickMark val="none"/>
        <c:minorTickMark val="none"/>
        <c:tickLblPos val="none"/>
        <c:crossAx val="106019456"/>
        <c:crosses val="autoZero"/>
        <c:auto val="1"/>
        <c:lblOffset val="100"/>
        <c:baseTimeUnit val="years"/>
      </c:dateAx>
      <c:valAx>
        <c:axId val="106019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0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297.29000000000002</c:v>
                </c:pt>
                <c:pt idx="1">
                  <c:v>210.84</c:v>
                </c:pt>
                <c:pt idx="2">
                  <c:v>89.47</c:v>
                </c:pt>
                <c:pt idx="3">
                  <c:v>99.46</c:v>
                </c:pt>
                <c:pt idx="4">
                  <c:v>101.88</c:v>
                </c:pt>
              </c:numCache>
            </c:numRef>
          </c:val>
        </c:ser>
        <c:dLbls>
          <c:showLegendKey val="0"/>
          <c:showVal val="0"/>
          <c:showCatName val="0"/>
          <c:showSerName val="0"/>
          <c:showPercent val="0"/>
          <c:showBubbleSize val="0"/>
        </c:dLbls>
        <c:gapWidth val="150"/>
        <c:axId val="106054400"/>
        <c:axId val="1060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06054400"/>
        <c:axId val="106056320"/>
      </c:lineChart>
      <c:dateAx>
        <c:axId val="106054400"/>
        <c:scaling>
          <c:orientation val="minMax"/>
        </c:scaling>
        <c:delete val="1"/>
        <c:axPos val="b"/>
        <c:numFmt formatCode="ge" sourceLinked="1"/>
        <c:majorTickMark val="none"/>
        <c:minorTickMark val="none"/>
        <c:tickLblPos val="none"/>
        <c:crossAx val="106056320"/>
        <c:crosses val="autoZero"/>
        <c:auto val="1"/>
        <c:lblOffset val="100"/>
        <c:baseTimeUnit val="years"/>
      </c:dateAx>
      <c:valAx>
        <c:axId val="106056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0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534.12</c:v>
                </c:pt>
                <c:pt idx="1">
                  <c:v>509.14</c:v>
                </c:pt>
                <c:pt idx="2">
                  <c:v>508.8</c:v>
                </c:pt>
                <c:pt idx="3">
                  <c:v>476.91</c:v>
                </c:pt>
                <c:pt idx="4">
                  <c:v>462.19</c:v>
                </c:pt>
              </c:numCache>
            </c:numRef>
          </c:val>
        </c:ser>
        <c:dLbls>
          <c:showLegendKey val="0"/>
          <c:showVal val="0"/>
          <c:showCatName val="0"/>
          <c:showSerName val="0"/>
          <c:showPercent val="0"/>
          <c:showBubbleSize val="0"/>
        </c:dLbls>
        <c:gapWidth val="150"/>
        <c:axId val="106076800"/>
        <c:axId val="1060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06076800"/>
        <c:axId val="106083072"/>
      </c:lineChart>
      <c:dateAx>
        <c:axId val="106076800"/>
        <c:scaling>
          <c:orientation val="minMax"/>
        </c:scaling>
        <c:delete val="1"/>
        <c:axPos val="b"/>
        <c:numFmt formatCode="ge" sourceLinked="1"/>
        <c:majorTickMark val="none"/>
        <c:minorTickMark val="none"/>
        <c:tickLblPos val="none"/>
        <c:crossAx val="106083072"/>
        <c:crosses val="autoZero"/>
        <c:auto val="1"/>
        <c:lblOffset val="100"/>
        <c:baseTimeUnit val="years"/>
      </c:dateAx>
      <c:valAx>
        <c:axId val="106083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0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101.75</c:v>
                </c:pt>
                <c:pt idx="1">
                  <c:v>101.11</c:v>
                </c:pt>
                <c:pt idx="2">
                  <c:v>94.37</c:v>
                </c:pt>
                <c:pt idx="3">
                  <c:v>100.82</c:v>
                </c:pt>
                <c:pt idx="4">
                  <c:v>98.77</c:v>
                </c:pt>
              </c:numCache>
            </c:numRef>
          </c:val>
        </c:ser>
        <c:dLbls>
          <c:showLegendKey val="0"/>
          <c:showVal val="0"/>
          <c:showCatName val="0"/>
          <c:showSerName val="0"/>
          <c:showPercent val="0"/>
          <c:showBubbleSize val="0"/>
        </c:dLbls>
        <c:gapWidth val="150"/>
        <c:axId val="106170240"/>
        <c:axId val="1061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06170240"/>
        <c:axId val="106192896"/>
      </c:lineChart>
      <c:dateAx>
        <c:axId val="106170240"/>
        <c:scaling>
          <c:orientation val="minMax"/>
        </c:scaling>
        <c:delete val="1"/>
        <c:axPos val="b"/>
        <c:numFmt formatCode="ge" sourceLinked="1"/>
        <c:majorTickMark val="none"/>
        <c:minorTickMark val="none"/>
        <c:tickLblPos val="none"/>
        <c:crossAx val="106192896"/>
        <c:crosses val="autoZero"/>
        <c:auto val="1"/>
        <c:lblOffset val="100"/>
        <c:baseTimeUnit val="years"/>
      </c:dateAx>
      <c:valAx>
        <c:axId val="1061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255.47</c:v>
                </c:pt>
                <c:pt idx="1">
                  <c:v>257.61</c:v>
                </c:pt>
                <c:pt idx="2">
                  <c:v>277.87</c:v>
                </c:pt>
                <c:pt idx="3">
                  <c:v>260.39999999999998</c:v>
                </c:pt>
                <c:pt idx="4">
                  <c:v>267.06</c:v>
                </c:pt>
              </c:numCache>
            </c:numRef>
          </c:val>
        </c:ser>
        <c:dLbls>
          <c:showLegendKey val="0"/>
          <c:showVal val="0"/>
          <c:showCatName val="0"/>
          <c:showSerName val="0"/>
          <c:showPercent val="0"/>
          <c:showBubbleSize val="0"/>
        </c:dLbls>
        <c:gapWidth val="150"/>
        <c:axId val="106218624"/>
        <c:axId val="1062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06218624"/>
        <c:axId val="106220544"/>
      </c:lineChart>
      <c:dateAx>
        <c:axId val="106218624"/>
        <c:scaling>
          <c:orientation val="minMax"/>
        </c:scaling>
        <c:delete val="1"/>
        <c:axPos val="b"/>
        <c:numFmt formatCode="ge" sourceLinked="1"/>
        <c:majorTickMark val="none"/>
        <c:minorTickMark val="none"/>
        <c:tickLblPos val="none"/>
        <c:crossAx val="106220544"/>
        <c:crosses val="autoZero"/>
        <c:auto val="1"/>
        <c:lblOffset val="100"/>
        <c:baseTimeUnit val="years"/>
      </c:dateAx>
      <c:valAx>
        <c:axId val="1062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W1" zoomScaleNormal="100" workbookViewId="0">
      <selection activeCell="B14" sqref="B14:BJ1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山形県　川西町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119</v>
      </c>
      <c r="AE8" s="60"/>
      <c r="AF8" s="60"/>
      <c r="AG8" s="60"/>
      <c r="AH8" s="60"/>
      <c r="AI8" s="60"/>
      <c r="AJ8" s="60"/>
      <c r="AK8" s="5"/>
      <c r="AL8" s="61">
        <f>データ!$R$6</f>
        <v>15817</v>
      </c>
      <c r="AM8" s="61"/>
      <c r="AN8" s="61"/>
      <c r="AO8" s="61"/>
      <c r="AP8" s="61"/>
      <c r="AQ8" s="61"/>
      <c r="AR8" s="61"/>
      <c r="AS8" s="61"/>
      <c r="AT8" s="51">
        <f>データ!$S$6</f>
        <v>166.6</v>
      </c>
      <c r="AU8" s="52"/>
      <c r="AV8" s="52"/>
      <c r="AW8" s="52"/>
      <c r="AX8" s="52"/>
      <c r="AY8" s="52"/>
      <c r="AZ8" s="52"/>
      <c r="BA8" s="52"/>
      <c r="BB8" s="53">
        <f>データ!$T$6</f>
        <v>94.94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38.81</v>
      </c>
      <c r="J10" s="52"/>
      <c r="K10" s="52"/>
      <c r="L10" s="52"/>
      <c r="M10" s="52"/>
      <c r="N10" s="52"/>
      <c r="O10" s="64"/>
      <c r="P10" s="53">
        <f>データ!$P$6</f>
        <v>99.1</v>
      </c>
      <c r="Q10" s="53"/>
      <c r="R10" s="53"/>
      <c r="S10" s="53"/>
      <c r="T10" s="53"/>
      <c r="U10" s="53"/>
      <c r="V10" s="53"/>
      <c r="W10" s="61">
        <f>データ!$Q$6</f>
        <v>5184</v>
      </c>
      <c r="X10" s="61"/>
      <c r="Y10" s="61"/>
      <c r="Z10" s="61"/>
      <c r="AA10" s="61"/>
      <c r="AB10" s="61"/>
      <c r="AC10" s="61"/>
      <c r="AD10" s="2"/>
      <c r="AE10" s="2"/>
      <c r="AF10" s="2"/>
      <c r="AG10" s="2"/>
      <c r="AH10" s="5"/>
      <c r="AI10" s="5"/>
      <c r="AJ10" s="5"/>
      <c r="AK10" s="5"/>
      <c r="AL10" s="61">
        <f>データ!$U$6</f>
        <v>15586</v>
      </c>
      <c r="AM10" s="61"/>
      <c r="AN10" s="61"/>
      <c r="AO10" s="61"/>
      <c r="AP10" s="61"/>
      <c r="AQ10" s="61"/>
      <c r="AR10" s="61"/>
      <c r="AS10" s="61"/>
      <c r="AT10" s="51">
        <f>データ!$V$6</f>
        <v>88.75</v>
      </c>
      <c r="AU10" s="52"/>
      <c r="AV10" s="52"/>
      <c r="AW10" s="52"/>
      <c r="AX10" s="52"/>
      <c r="AY10" s="52"/>
      <c r="AZ10" s="52"/>
      <c r="BA10" s="52"/>
      <c r="BB10" s="53">
        <f>データ!$W$6</f>
        <v>175.62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63827</v>
      </c>
      <c r="D6" s="34">
        <f t="shared" si="3"/>
        <v>46</v>
      </c>
      <c r="E6" s="34">
        <f t="shared" si="3"/>
        <v>1</v>
      </c>
      <c r="F6" s="34">
        <f t="shared" si="3"/>
        <v>0</v>
      </c>
      <c r="G6" s="34">
        <f t="shared" si="3"/>
        <v>1</v>
      </c>
      <c r="H6" s="34" t="str">
        <f t="shared" si="3"/>
        <v>山形県　川西町</v>
      </c>
      <c r="I6" s="34" t="str">
        <f t="shared" si="3"/>
        <v>法適用</v>
      </c>
      <c r="J6" s="34" t="str">
        <f t="shared" si="3"/>
        <v>水道事業</v>
      </c>
      <c r="K6" s="34" t="str">
        <f t="shared" si="3"/>
        <v>末端給水事業</v>
      </c>
      <c r="L6" s="34" t="str">
        <f t="shared" si="3"/>
        <v>A6</v>
      </c>
      <c r="M6" s="34">
        <f t="shared" si="3"/>
        <v>0</v>
      </c>
      <c r="N6" s="35" t="str">
        <f t="shared" si="3"/>
        <v>-</v>
      </c>
      <c r="O6" s="35">
        <f t="shared" si="3"/>
        <v>38.81</v>
      </c>
      <c r="P6" s="35">
        <f t="shared" si="3"/>
        <v>99.1</v>
      </c>
      <c r="Q6" s="35">
        <f t="shared" si="3"/>
        <v>5184</v>
      </c>
      <c r="R6" s="35">
        <f t="shared" si="3"/>
        <v>15817</v>
      </c>
      <c r="S6" s="35">
        <f t="shared" si="3"/>
        <v>166.6</v>
      </c>
      <c r="T6" s="35">
        <f t="shared" si="3"/>
        <v>94.94</v>
      </c>
      <c r="U6" s="35">
        <f t="shared" si="3"/>
        <v>15586</v>
      </c>
      <c r="V6" s="35">
        <f t="shared" si="3"/>
        <v>88.75</v>
      </c>
      <c r="W6" s="35">
        <f t="shared" si="3"/>
        <v>175.62</v>
      </c>
      <c r="X6" s="36">
        <f>IF(X7="",NA(),X7)</f>
        <v>103.76</v>
      </c>
      <c r="Y6" s="36">
        <f t="shared" ref="Y6:AG6" si="4">IF(Y7="",NA(),Y7)</f>
        <v>103.9</v>
      </c>
      <c r="Z6" s="36">
        <f t="shared" si="4"/>
        <v>97.09</v>
      </c>
      <c r="AA6" s="36">
        <f t="shared" si="4"/>
        <v>102.65</v>
      </c>
      <c r="AB6" s="36">
        <f t="shared" si="4"/>
        <v>101.09</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297.29000000000002</v>
      </c>
      <c r="AU6" s="36">
        <f t="shared" ref="AU6:BC6" si="6">IF(AU7="",NA(),AU7)</f>
        <v>210.84</v>
      </c>
      <c r="AV6" s="36">
        <f t="shared" si="6"/>
        <v>89.47</v>
      </c>
      <c r="AW6" s="36">
        <f t="shared" si="6"/>
        <v>99.46</v>
      </c>
      <c r="AX6" s="36">
        <f t="shared" si="6"/>
        <v>101.88</v>
      </c>
      <c r="AY6" s="36">
        <f t="shared" si="6"/>
        <v>915.5</v>
      </c>
      <c r="AZ6" s="36">
        <f t="shared" si="6"/>
        <v>963.24</v>
      </c>
      <c r="BA6" s="36">
        <f t="shared" si="6"/>
        <v>381.53</v>
      </c>
      <c r="BB6" s="36">
        <f t="shared" si="6"/>
        <v>391.54</v>
      </c>
      <c r="BC6" s="36">
        <f t="shared" si="6"/>
        <v>384.34</v>
      </c>
      <c r="BD6" s="35" t="str">
        <f>IF(BD7="","",IF(BD7="-","【-】","【"&amp;SUBSTITUTE(TEXT(BD7,"#,##0.00"),"-","△")&amp;"】"))</f>
        <v>【262.87】</v>
      </c>
      <c r="BE6" s="36">
        <f>IF(BE7="",NA(),BE7)</f>
        <v>534.12</v>
      </c>
      <c r="BF6" s="36">
        <f t="shared" ref="BF6:BN6" si="7">IF(BF7="",NA(),BF7)</f>
        <v>509.14</v>
      </c>
      <c r="BG6" s="36">
        <f t="shared" si="7"/>
        <v>508.8</v>
      </c>
      <c r="BH6" s="36">
        <f t="shared" si="7"/>
        <v>476.91</v>
      </c>
      <c r="BI6" s="36">
        <f t="shared" si="7"/>
        <v>462.19</v>
      </c>
      <c r="BJ6" s="36">
        <f t="shared" si="7"/>
        <v>404.78</v>
      </c>
      <c r="BK6" s="36">
        <f t="shared" si="7"/>
        <v>400.38</v>
      </c>
      <c r="BL6" s="36">
        <f t="shared" si="7"/>
        <v>393.27</v>
      </c>
      <c r="BM6" s="36">
        <f t="shared" si="7"/>
        <v>386.97</v>
      </c>
      <c r="BN6" s="36">
        <f t="shared" si="7"/>
        <v>380.58</v>
      </c>
      <c r="BO6" s="35" t="str">
        <f>IF(BO7="","",IF(BO7="-","【-】","【"&amp;SUBSTITUTE(TEXT(BO7,"#,##0.00"),"-","△")&amp;"】"))</f>
        <v>【270.87】</v>
      </c>
      <c r="BP6" s="36">
        <f>IF(BP7="",NA(),BP7)</f>
        <v>101.75</v>
      </c>
      <c r="BQ6" s="36">
        <f t="shared" ref="BQ6:BY6" si="8">IF(BQ7="",NA(),BQ7)</f>
        <v>101.11</v>
      </c>
      <c r="BR6" s="36">
        <f t="shared" si="8"/>
        <v>94.37</v>
      </c>
      <c r="BS6" s="36">
        <f t="shared" si="8"/>
        <v>100.82</v>
      </c>
      <c r="BT6" s="36">
        <f t="shared" si="8"/>
        <v>98.77</v>
      </c>
      <c r="BU6" s="36">
        <f t="shared" si="8"/>
        <v>98.07</v>
      </c>
      <c r="BV6" s="36">
        <f t="shared" si="8"/>
        <v>96.56</v>
      </c>
      <c r="BW6" s="36">
        <f t="shared" si="8"/>
        <v>100.47</v>
      </c>
      <c r="BX6" s="36">
        <f t="shared" si="8"/>
        <v>101.72</v>
      </c>
      <c r="BY6" s="36">
        <f t="shared" si="8"/>
        <v>102.38</v>
      </c>
      <c r="BZ6" s="35" t="str">
        <f>IF(BZ7="","",IF(BZ7="-","【-】","【"&amp;SUBSTITUTE(TEXT(BZ7,"#,##0.00"),"-","△")&amp;"】"))</f>
        <v>【105.59】</v>
      </c>
      <c r="CA6" s="36">
        <f>IF(CA7="",NA(),CA7)</f>
        <v>255.47</v>
      </c>
      <c r="CB6" s="36">
        <f t="shared" ref="CB6:CJ6" si="9">IF(CB7="",NA(),CB7)</f>
        <v>257.61</v>
      </c>
      <c r="CC6" s="36">
        <f t="shared" si="9"/>
        <v>277.87</v>
      </c>
      <c r="CD6" s="36">
        <f t="shared" si="9"/>
        <v>260.39999999999998</v>
      </c>
      <c r="CE6" s="36">
        <f t="shared" si="9"/>
        <v>267.06</v>
      </c>
      <c r="CF6" s="36">
        <f t="shared" si="9"/>
        <v>172.26</v>
      </c>
      <c r="CG6" s="36">
        <f t="shared" si="9"/>
        <v>177.14</v>
      </c>
      <c r="CH6" s="36">
        <f t="shared" si="9"/>
        <v>169.82</v>
      </c>
      <c r="CI6" s="36">
        <f t="shared" si="9"/>
        <v>168.2</v>
      </c>
      <c r="CJ6" s="36">
        <f t="shared" si="9"/>
        <v>168.67</v>
      </c>
      <c r="CK6" s="35" t="str">
        <f>IF(CK7="","",IF(CK7="-","【-】","【"&amp;SUBSTITUTE(TEXT(CK7,"#,##0.00"),"-","△")&amp;"】"))</f>
        <v>【163.27】</v>
      </c>
      <c r="CL6" s="36">
        <f>IF(CL7="",NA(),CL7)</f>
        <v>63.2</v>
      </c>
      <c r="CM6" s="36">
        <f t="shared" ref="CM6:CU6" si="10">IF(CM7="",NA(),CM7)</f>
        <v>60.89</v>
      </c>
      <c r="CN6" s="36">
        <f t="shared" si="10"/>
        <v>61.43</v>
      </c>
      <c r="CO6" s="36">
        <f t="shared" si="10"/>
        <v>61.1</v>
      </c>
      <c r="CP6" s="36">
        <f t="shared" si="10"/>
        <v>60.49</v>
      </c>
      <c r="CQ6" s="36">
        <f t="shared" si="10"/>
        <v>55.68</v>
      </c>
      <c r="CR6" s="36">
        <f t="shared" si="10"/>
        <v>55.64</v>
      </c>
      <c r="CS6" s="36">
        <f t="shared" si="10"/>
        <v>55.13</v>
      </c>
      <c r="CT6" s="36">
        <f t="shared" si="10"/>
        <v>54.77</v>
      </c>
      <c r="CU6" s="36">
        <f t="shared" si="10"/>
        <v>54.92</v>
      </c>
      <c r="CV6" s="35" t="str">
        <f>IF(CV7="","",IF(CV7="-","【-】","【"&amp;SUBSTITUTE(TEXT(CV7,"#,##0.00"),"-","△")&amp;"】"))</f>
        <v>【59.94】</v>
      </c>
      <c r="CW6" s="36">
        <f>IF(CW7="",NA(),CW7)</f>
        <v>82.69</v>
      </c>
      <c r="CX6" s="36">
        <f t="shared" ref="CX6:DF6" si="11">IF(CX7="",NA(),CX7)</f>
        <v>85.17</v>
      </c>
      <c r="CY6" s="36">
        <f t="shared" si="11"/>
        <v>79.23</v>
      </c>
      <c r="CZ6" s="36">
        <f t="shared" si="11"/>
        <v>79.75</v>
      </c>
      <c r="DA6" s="36">
        <f t="shared" si="11"/>
        <v>77.69</v>
      </c>
      <c r="DB6" s="36">
        <f t="shared" si="11"/>
        <v>83.18</v>
      </c>
      <c r="DC6" s="36">
        <f t="shared" si="11"/>
        <v>83.09</v>
      </c>
      <c r="DD6" s="36">
        <f t="shared" si="11"/>
        <v>83</v>
      </c>
      <c r="DE6" s="36">
        <f t="shared" si="11"/>
        <v>82.89</v>
      </c>
      <c r="DF6" s="36">
        <f t="shared" si="11"/>
        <v>82.66</v>
      </c>
      <c r="DG6" s="35" t="str">
        <f>IF(DG7="","",IF(DG7="-","【-】","【"&amp;SUBSTITUTE(TEXT(DG7,"#,##0.00"),"-","△")&amp;"】"))</f>
        <v>【90.22】</v>
      </c>
      <c r="DH6" s="36">
        <f>IF(DH7="",NA(),DH7)</f>
        <v>40.18</v>
      </c>
      <c r="DI6" s="36">
        <f t="shared" ref="DI6:DQ6" si="12">IF(DI7="",NA(),DI7)</f>
        <v>41.63</v>
      </c>
      <c r="DJ6" s="36">
        <f t="shared" si="12"/>
        <v>43.84</v>
      </c>
      <c r="DK6" s="36">
        <f t="shared" si="12"/>
        <v>46.07</v>
      </c>
      <c r="DL6" s="36">
        <f t="shared" si="12"/>
        <v>46.69</v>
      </c>
      <c r="DM6" s="36">
        <f t="shared" si="12"/>
        <v>38.07</v>
      </c>
      <c r="DN6" s="36">
        <f t="shared" si="12"/>
        <v>39.06</v>
      </c>
      <c r="DO6" s="36">
        <f t="shared" si="12"/>
        <v>46.66</v>
      </c>
      <c r="DP6" s="36">
        <f t="shared" si="12"/>
        <v>47.46</v>
      </c>
      <c r="DQ6" s="36">
        <f t="shared" si="12"/>
        <v>48.49</v>
      </c>
      <c r="DR6" s="35" t="str">
        <f>IF(DR7="","",IF(DR7="-","【-】","【"&amp;SUBSTITUTE(TEXT(DR7,"#,##0.00"),"-","△")&amp;"】"))</f>
        <v>【47.91】</v>
      </c>
      <c r="DS6" s="36">
        <f>IF(DS7="",NA(),DS7)</f>
        <v>13.45</v>
      </c>
      <c r="DT6" s="36">
        <f t="shared" ref="DT6:EB6" si="13">IF(DT7="",NA(),DT7)</f>
        <v>16.2</v>
      </c>
      <c r="DU6" s="36">
        <f t="shared" si="13"/>
        <v>16.78</v>
      </c>
      <c r="DV6" s="36">
        <f t="shared" si="13"/>
        <v>17.73</v>
      </c>
      <c r="DW6" s="36">
        <f t="shared" si="13"/>
        <v>22.09</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0.16</v>
      </c>
      <c r="EE6" s="36">
        <f t="shared" ref="EE6:EM6" si="14">IF(EE7="",NA(),EE7)</f>
        <v>0.01</v>
      </c>
      <c r="EF6" s="36">
        <f t="shared" si="14"/>
        <v>0.01</v>
      </c>
      <c r="EG6" s="35">
        <f t="shared" si="14"/>
        <v>0</v>
      </c>
      <c r="EH6" s="36">
        <f t="shared" si="14"/>
        <v>0.44</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63827</v>
      </c>
      <c r="D7" s="38">
        <v>46</v>
      </c>
      <c r="E7" s="38">
        <v>1</v>
      </c>
      <c r="F7" s="38">
        <v>0</v>
      </c>
      <c r="G7" s="38">
        <v>1</v>
      </c>
      <c r="H7" s="38" t="s">
        <v>105</v>
      </c>
      <c r="I7" s="38" t="s">
        <v>106</v>
      </c>
      <c r="J7" s="38" t="s">
        <v>107</v>
      </c>
      <c r="K7" s="38" t="s">
        <v>108</v>
      </c>
      <c r="L7" s="38" t="s">
        <v>109</v>
      </c>
      <c r="M7" s="38"/>
      <c r="N7" s="39" t="s">
        <v>110</v>
      </c>
      <c r="O7" s="39">
        <v>38.81</v>
      </c>
      <c r="P7" s="39">
        <v>99.1</v>
      </c>
      <c r="Q7" s="39">
        <v>5184</v>
      </c>
      <c r="R7" s="39">
        <v>15817</v>
      </c>
      <c r="S7" s="39">
        <v>166.6</v>
      </c>
      <c r="T7" s="39">
        <v>94.94</v>
      </c>
      <c r="U7" s="39">
        <v>15586</v>
      </c>
      <c r="V7" s="39">
        <v>88.75</v>
      </c>
      <c r="W7" s="39">
        <v>175.62</v>
      </c>
      <c r="X7" s="39">
        <v>103.76</v>
      </c>
      <c r="Y7" s="39">
        <v>103.9</v>
      </c>
      <c r="Z7" s="39">
        <v>97.09</v>
      </c>
      <c r="AA7" s="39">
        <v>102.65</v>
      </c>
      <c r="AB7" s="39">
        <v>101.09</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297.29000000000002</v>
      </c>
      <c r="AU7" s="39">
        <v>210.84</v>
      </c>
      <c r="AV7" s="39">
        <v>89.47</v>
      </c>
      <c r="AW7" s="39">
        <v>99.46</v>
      </c>
      <c r="AX7" s="39">
        <v>101.88</v>
      </c>
      <c r="AY7" s="39">
        <v>915.5</v>
      </c>
      <c r="AZ7" s="39">
        <v>963.24</v>
      </c>
      <c r="BA7" s="39">
        <v>381.53</v>
      </c>
      <c r="BB7" s="39">
        <v>391.54</v>
      </c>
      <c r="BC7" s="39">
        <v>384.34</v>
      </c>
      <c r="BD7" s="39">
        <v>262.87</v>
      </c>
      <c r="BE7" s="39">
        <v>534.12</v>
      </c>
      <c r="BF7" s="39">
        <v>509.14</v>
      </c>
      <c r="BG7" s="39">
        <v>508.8</v>
      </c>
      <c r="BH7" s="39">
        <v>476.91</v>
      </c>
      <c r="BI7" s="39">
        <v>462.19</v>
      </c>
      <c r="BJ7" s="39">
        <v>404.78</v>
      </c>
      <c r="BK7" s="39">
        <v>400.38</v>
      </c>
      <c r="BL7" s="39">
        <v>393.27</v>
      </c>
      <c r="BM7" s="39">
        <v>386.97</v>
      </c>
      <c r="BN7" s="39">
        <v>380.58</v>
      </c>
      <c r="BO7" s="39">
        <v>270.87</v>
      </c>
      <c r="BP7" s="39">
        <v>101.75</v>
      </c>
      <c r="BQ7" s="39">
        <v>101.11</v>
      </c>
      <c r="BR7" s="39">
        <v>94.37</v>
      </c>
      <c r="BS7" s="39">
        <v>100.82</v>
      </c>
      <c r="BT7" s="39">
        <v>98.77</v>
      </c>
      <c r="BU7" s="39">
        <v>98.07</v>
      </c>
      <c r="BV7" s="39">
        <v>96.56</v>
      </c>
      <c r="BW7" s="39">
        <v>100.47</v>
      </c>
      <c r="BX7" s="39">
        <v>101.72</v>
      </c>
      <c r="BY7" s="39">
        <v>102.38</v>
      </c>
      <c r="BZ7" s="39">
        <v>105.59</v>
      </c>
      <c r="CA7" s="39">
        <v>255.47</v>
      </c>
      <c r="CB7" s="39">
        <v>257.61</v>
      </c>
      <c r="CC7" s="39">
        <v>277.87</v>
      </c>
      <c r="CD7" s="39">
        <v>260.39999999999998</v>
      </c>
      <c r="CE7" s="39">
        <v>267.06</v>
      </c>
      <c r="CF7" s="39">
        <v>172.26</v>
      </c>
      <c r="CG7" s="39">
        <v>177.14</v>
      </c>
      <c r="CH7" s="39">
        <v>169.82</v>
      </c>
      <c r="CI7" s="39">
        <v>168.2</v>
      </c>
      <c r="CJ7" s="39">
        <v>168.67</v>
      </c>
      <c r="CK7" s="39">
        <v>163.27000000000001</v>
      </c>
      <c r="CL7" s="39">
        <v>63.2</v>
      </c>
      <c r="CM7" s="39">
        <v>60.89</v>
      </c>
      <c r="CN7" s="39">
        <v>61.43</v>
      </c>
      <c r="CO7" s="39">
        <v>61.1</v>
      </c>
      <c r="CP7" s="39">
        <v>60.49</v>
      </c>
      <c r="CQ7" s="39">
        <v>55.68</v>
      </c>
      <c r="CR7" s="39">
        <v>55.64</v>
      </c>
      <c r="CS7" s="39">
        <v>55.13</v>
      </c>
      <c r="CT7" s="39">
        <v>54.77</v>
      </c>
      <c r="CU7" s="39">
        <v>54.92</v>
      </c>
      <c r="CV7" s="39">
        <v>59.94</v>
      </c>
      <c r="CW7" s="39">
        <v>82.69</v>
      </c>
      <c r="CX7" s="39">
        <v>85.17</v>
      </c>
      <c r="CY7" s="39">
        <v>79.23</v>
      </c>
      <c r="CZ7" s="39">
        <v>79.75</v>
      </c>
      <c r="DA7" s="39">
        <v>77.69</v>
      </c>
      <c r="DB7" s="39">
        <v>83.18</v>
      </c>
      <c r="DC7" s="39">
        <v>83.09</v>
      </c>
      <c r="DD7" s="39">
        <v>83</v>
      </c>
      <c r="DE7" s="39">
        <v>82.89</v>
      </c>
      <c r="DF7" s="39">
        <v>82.66</v>
      </c>
      <c r="DG7" s="39">
        <v>90.22</v>
      </c>
      <c r="DH7" s="39">
        <v>40.18</v>
      </c>
      <c r="DI7" s="39">
        <v>41.63</v>
      </c>
      <c r="DJ7" s="39">
        <v>43.84</v>
      </c>
      <c r="DK7" s="39">
        <v>46.07</v>
      </c>
      <c r="DL7" s="39">
        <v>46.69</v>
      </c>
      <c r="DM7" s="39">
        <v>38.07</v>
      </c>
      <c r="DN7" s="39">
        <v>39.06</v>
      </c>
      <c r="DO7" s="39">
        <v>46.66</v>
      </c>
      <c r="DP7" s="39">
        <v>47.46</v>
      </c>
      <c r="DQ7" s="39">
        <v>48.49</v>
      </c>
      <c r="DR7" s="39">
        <v>47.91</v>
      </c>
      <c r="DS7" s="39">
        <v>13.45</v>
      </c>
      <c r="DT7" s="39">
        <v>16.2</v>
      </c>
      <c r="DU7" s="39">
        <v>16.78</v>
      </c>
      <c r="DV7" s="39">
        <v>17.73</v>
      </c>
      <c r="DW7" s="39">
        <v>22.09</v>
      </c>
      <c r="DX7" s="39">
        <v>7.73</v>
      </c>
      <c r="DY7" s="39">
        <v>8.8699999999999992</v>
      </c>
      <c r="DZ7" s="39">
        <v>9.85</v>
      </c>
      <c r="EA7" s="39">
        <v>9.7100000000000009</v>
      </c>
      <c r="EB7" s="39">
        <v>12.79</v>
      </c>
      <c r="EC7" s="39">
        <v>15</v>
      </c>
      <c r="ED7" s="39">
        <v>0.16</v>
      </c>
      <c r="EE7" s="39">
        <v>0.01</v>
      </c>
      <c r="EF7" s="39">
        <v>0.01</v>
      </c>
      <c r="EG7" s="39">
        <v>0</v>
      </c>
      <c r="EH7" s="39">
        <v>0.44</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2018-02-20T10:48:37Z</cp:lastPrinted>
  <dcterms:created xsi:type="dcterms:W3CDTF">2017-12-25T01:22:38Z</dcterms:created>
  <dcterms:modified xsi:type="dcterms:W3CDTF">2018-02-20T10:52:09Z</dcterms:modified>
</cp:coreProperties>
</file>