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T10" i="4"/>
  <c r="AL10" i="4"/>
  <c r="W10" i="4"/>
  <c r="I10" i="4"/>
  <c r="BB8" i="4"/>
  <c r="AT8" i="4"/>
  <c r="AL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<sst xmlns="http://schemas.openxmlformats.org/spreadsheetml/2006/main" count="232" uniqueCount="120">
  <si>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</si>
  <si>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</si>
  <si>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</si>
  <si>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</si>
  <si>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</si>
  <si>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</si>
  <si>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</si>
  <si>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</si>
  <si>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</si>
  <si>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</si>
  <si>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</si>
  <si>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</si>
  <si>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</si>
  <si>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</si>
  <si>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</si>
  <si>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</si>
  <si>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</si>
  <si>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</si>
  <si>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</si>
  <si>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</si>
  <si>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</si>
  <si>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</si>
  <si>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</si>
  <si>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</si>
  <si>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</si>
  <si>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</si>
  <si>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</si>
  <si>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</si>
  <si>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</si>
  <si>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</si>
  <si>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</si>
  <si>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</si>
  <si>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</si>
  <si>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</si>
  <si>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</si>
  <si>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</si>
  <si>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</si>
  <si>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</si>
  <si>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</si>
  <si>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</si>
  <si>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</si>
  <si>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</si>
  <si>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</si>
  <si>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</si>
  <si>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</si>
  <si>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</si>
  <si>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</si>
  <si>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</si>
  <si>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</si>
  <si>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</si>
  <si>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</si>
  <si>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</si>
  <si>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</si>
  <si>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</si>
  <si>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</si>
  <si>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</si>
  <si>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</si>
  <si>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</si>
  <si>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</si>
  <si>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</si>
  <si>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</si>
  <si>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</si>
  <si>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</si>
  <si>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</si>
  <si>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</si>
  <si>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</si>
  <si>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</si>
  <si>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</si>
  <si>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</si>
  <si>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</si>
  <si>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</si>
  <si>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</si>
  <si>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</si>
  <si>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</si>
  <si>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</si>
  <si>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</si>
  <si>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</si>
  <si>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</si>
  <si>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</si>
  <si>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</si>
  <si>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</si>
  <si>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</si>
  <si>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</si>
  <si>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</si>
  <si>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</si>
  <si>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</si>
  <si>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</si>
  <si>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</si>
  <si>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</si>
  <si>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</si>
  <si>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</si>
  <si>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</si>
  <si>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</si>
  <si>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</si>
  <si>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</si>
  <si>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</si>
  <si>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</si>
  <si>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</si>
  <si>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</si>
  <si>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</si>
  <si>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</si>
  <si>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</si>
  <si>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</si>
  <si>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</si>
  <si>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</si>
  <si>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遊佐町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</si>
  <si>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</si>
  <si>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</si>
  <si>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</si>
  <si>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</si>
  <si>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</si>
  <si>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</si>
  <si>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</si>
  <si>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</si>
  <si>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</si>
  <si>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</si>
  <si>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単年度の収支については見た目上欠損金が発生しておらず健全な経営ができているが、経理上現金の発生しない収入もあり、設備更新等により現金預金は減少し続けている。しかし設備の耐震化等必要な事業は行わねばならず、また平成29年度から統合する簡易水道事業については法適化により追加される減価償却費の支出が莫大で料金収入の多くを費やすことになるため、経常収支も悪化すると見込まれる。
施設の更新順序、長寿命化、また料金の値上げ等も視野に入れて今後の経営を行わなければならない。</t>
    <phoneticPr fontId="4"/>
  </si>
  <si>
    <t>非設置</t>
    <rPh sb="0" eb="1">
      <t>ヒ</t>
    </rPh>
    <rPh sb="1" eb="3">
      <t>セッチ</t>
    </rPh>
    <phoneticPr fontId="4"/>
  </si>
  <si>
    <t>平成26年度の地方公営企業法の改正に伴い、企業債の未償還額が資本から負債に移ったため、流動比率が平成26年度から大きく減少している。また、改正に伴い台帳を整理したところ過去の減価償却の処理に誤りがあり、差額分を減価償却費として一括計上した。そのため、平成26年度は支出額が増加し収支比率が減少、給水原価が上昇し料金回収率が減少している。
その他の年度を比較した場合、収支比率は100%より少し大きい値で推移しており、欠損金は発生していない。企業債については過去の拡張事業時に借り入れたものの返済が完了し始めている。現在の借入分の返済額のピークは平成30年度で、それ以降は減少する。
施設利用率について、夏季は観光や帰省などで水需要が増加し、冬期は逆に減少する。需要期には施設稼働率が非常に高くなるが、そもそも水道事業計画の日最大配水量が現状の施設構成にそぐわない、高すぎる設定になっていたため、計算上施設利用率が高くなっている。簡易水道の統合に伴う事業計画の更新に合わせて修正する。
有収率については平成25年に落ち込んだのちに漏水の修繕を進めたことで改善されたが、平成28年度は冬期間に空家の漏水が放置された等、宅内の大規模な漏水（１か月に300㎥以上）が複数発生し、有収率を下げる原因となった。本管だけでなく宅内の配管も老朽化が進んでいると考えられるので、使用者に管理と更新を促したい。</t>
    <rPh sb="257" eb="259">
      <t>ゲンザイ</t>
    </rPh>
    <rPh sb="260" eb="262">
      <t>カリイレ</t>
    </rPh>
    <rPh sb="262" eb="263">
      <t>ブン</t>
    </rPh>
    <rPh sb="264" eb="266">
      <t>ヘンサイ</t>
    </rPh>
    <rPh sb="266" eb="267">
      <t>ガク</t>
    </rPh>
    <rPh sb="272" eb="274">
      <t>ヘイセイ</t>
    </rPh>
    <rPh sb="276" eb="278">
      <t>ネンド</t>
    </rPh>
    <rPh sb="282" eb="284">
      <t>イコウ</t>
    </rPh>
    <rPh sb="285" eb="287">
      <t>ゲンショウ</t>
    </rPh>
    <rPh sb="397" eb="400">
      <t>ケイサンジョウ</t>
    </rPh>
    <rPh sb="400" eb="402">
      <t>シセツ</t>
    </rPh>
    <rPh sb="402" eb="405">
      <t>リヨウリツ</t>
    </rPh>
    <rPh sb="406" eb="407">
      <t>タカ</t>
    </rPh>
    <rPh sb="422" eb="423">
      <t>トモナ</t>
    </rPh>
    <rPh sb="464" eb="466">
      <t>ロウスイ</t>
    </rPh>
    <rPh sb="467" eb="469">
      <t>シュウゼン</t>
    </rPh>
    <rPh sb="470" eb="471">
      <t>スス</t>
    </rPh>
    <rPh sb="476" eb="478">
      <t>カイゼン</t>
    </rPh>
    <rPh sb="483" eb="485">
      <t>ヘイセイ</t>
    </rPh>
    <rPh sb="487" eb="489">
      <t>ネンド</t>
    </rPh>
    <rPh sb="490" eb="493">
      <t>トウキカン</t>
    </rPh>
    <rPh sb="494" eb="496">
      <t>アキヤ</t>
    </rPh>
    <rPh sb="497" eb="499">
      <t>ロウスイ</t>
    </rPh>
    <rPh sb="500" eb="502">
      <t>ホウチ</t>
    </rPh>
    <rPh sb="505" eb="506">
      <t>ナド</t>
    </rPh>
    <rPh sb="507" eb="509">
      <t>タクナイ</t>
    </rPh>
    <rPh sb="510" eb="513">
      <t>ダイキボ</t>
    </rPh>
    <rPh sb="514" eb="516">
      <t>ロウスイ</t>
    </rPh>
    <rPh sb="519" eb="520">
      <t>ゲツ</t>
    </rPh>
    <rPh sb="524" eb="527">
      <t>リュウベイイジョウ</t>
    </rPh>
    <rPh sb="529" eb="531">
      <t>フクスウ</t>
    </rPh>
    <rPh sb="531" eb="533">
      <t>ハッセイ</t>
    </rPh>
    <rPh sb="535" eb="537">
      <t>ユウシュウ</t>
    </rPh>
    <rPh sb="537" eb="538">
      <t>リツ</t>
    </rPh>
    <rPh sb="539" eb="540">
      <t>サ</t>
    </rPh>
    <rPh sb="542" eb="544">
      <t>ゲンイン</t>
    </rPh>
    <rPh sb="549" eb="551">
      <t>ホンカン</t>
    </rPh>
    <rPh sb="556" eb="558">
      <t>タクナイ</t>
    </rPh>
    <rPh sb="559" eb="561">
      <t>ハイカン</t>
    </rPh>
    <rPh sb="562" eb="565">
      <t>ロウキュウカ</t>
    </rPh>
    <rPh sb="566" eb="567">
      <t>スス</t>
    </rPh>
    <rPh sb="572" eb="573">
      <t>カンガ</t>
    </rPh>
    <rPh sb="580" eb="583">
      <t>シヨウシャ</t>
    </rPh>
    <rPh sb="584" eb="586">
      <t>カンリ</t>
    </rPh>
    <rPh sb="587" eb="589">
      <t>コウシン</t>
    </rPh>
    <rPh sb="590" eb="591">
      <t>ウナガ</t>
    </rPh>
    <phoneticPr fontId="4"/>
  </si>
  <si>
    <t>昭和42年度に上水道事業が供用開始され、昭和40年ごろから管の布設がされていたが、この事業開始時の管が耐用年数を経過している。最初期で工事が集中していたため一気に耐用年数が切れることになるが、人口減に伴い水需要は減少し料金収入も減少傾向にあるため、経営に問題ないペースで更新していきたい。
配水支管は老朽管や一部に石綿管が残っていたが、下水道の工事と同時に更新を進めることで掘削等工事の効率化を図っている。こちらは下水道事業の完了する平成31年ごろで完了する予定。
現在は平津配水池の耐震化のための建替え工事を行っており、完成は平成29年度（旧配水池はH31取壊し予定）。その次に上寺配水池の更新を予定している。</t>
    <rPh sb="63" eb="66">
      <t>サイショキ</t>
    </rPh>
    <rPh sb="67" eb="69">
      <t>コウジ</t>
    </rPh>
    <rPh sb="70" eb="72">
      <t>シュウチュウ</t>
    </rPh>
    <rPh sb="78" eb="80">
      <t>イッキ</t>
    </rPh>
    <rPh sb="81" eb="83">
      <t>タイヨウ</t>
    </rPh>
    <rPh sb="83" eb="85">
      <t>ネンスウ</t>
    </rPh>
    <rPh sb="86" eb="87">
      <t>キ</t>
    </rPh>
    <rPh sb="96" eb="99">
      <t>ジンコウゲン</t>
    </rPh>
    <rPh sb="100" eb="101">
      <t>トモナ</t>
    </rPh>
    <rPh sb="102" eb="103">
      <t>ミズ</t>
    </rPh>
    <rPh sb="103" eb="105">
      <t>ジュヨウ</t>
    </rPh>
    <rPh sb="106" eb="108">
      <t>ゲンショウ</t>
    </rPh>
    <rPh sb="109" eb="111">
      <t>リョウキン</t>
    </rPh>
    <rPh sb="111" eb="113">
      <t>シュウニュウ</t>
    </rPh>
    <rPh sb="114" eb="116">
      <t>ゲンショウ</t>
    </rPh>
    <rPh sb="116" eb="118">
      <t>ケイコウ</t>
    </rPh>
    <rPh sb="124" eb="126">
      <t>ケイエイ</t>
    </rPh>
    <rPh sb="127" eb="129">
      <t>モンダイ</t>
    </rPh>
    <rPh sb="135" eb="137">
      <t>コウシン</t>
    </rPh>
    <rPh sb="269" eb="270">
      <t>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</si>
</sst>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0.35</c:v>
                </c:pt>
                <c:pt idx="1">
                  <c:v>1.85</c:v>
                </c:pt>
                <c:pt idx="2">
                  <c:v>0.5</c:v>
                </c:pt>
                <c:pt idx="3">
                  <c:v>0.51</c:v>
                </c:pt>
                <c:pt idx="4">
                  <c:v>0.67</c:v>
                </c:pt>
              </c:numCache>
            </c:numRef>
          </c:val>
        </c:ser>
        <c:dLbls>
          <c:showLegendKey val="0"/>
          <c:showVal val="0"/>
          <c:showCatName val="0"/>
          <c:showSerName val="0"/>
          <c:showPercent val="0"/>
          <c:showBubbleSize val="0"/>
        </c:dLbls>
        <c:gapWidth val="150"/>
        <c:axId val="76576256"/>
        <c:axId val="765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76576256"/>
        <c:axId val="76578176"/>
      </c:lineChart>
      <c:dateAx>
        <c:axId val="76576256"/>
        <c:scaling>
          <c:orientation val="minMax"/>
        </c:scaling>
        <c:delete val="1"/>
        <c:axPos val="b"/>
        <c:numFmt formatCode="ge" sourceLinked="1"/>
        <c:majorTickMark val="none"/>
        <c:minorTickMark val="none"/>
        <c:tickLblPos val="none"/>
        <c:crossAx val="76578176"/>
        <c:crosses val="autoZero"/>
        <c:auto val="1"/>
        <c:lblOffset val="100"/>
        <c:baseTimeUnit val="years"/>
      </c:dateAx>
      <c:valAx>
        <c:axId val="765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43.26</c:v>
                </c:pt>
                <c:pt idx="1">
                  <c:v>44.98</c:v>
                </c:pt>
                <c:pt idx="2">
                  <c:v>42.14</c:v>
                </c:pt>
                <c:pt idx="3">
                  <c:v>40.15</c:v>
                </c:pt>
                <c:pt idx="4">
                  <c:v>40.36</c:v>
                </c:pt>
              </c:numCache>
            </c:numRef>
          </c:val>
        </c:ser>
        <c:dLbls>
          <c:showLegendKey val="0"/>
          <c:showVal val="0"/>
          <c:showCatName val="0"/>
          <c:showSerName val="0"/>
          <c:showPercent val="0"/>
          <c:showBubbleSize val="0"/>
        </c:dLbls>
        <c:gapWidth val="150"/>
        <c:axId val="89237376"/>
        <c:axId val="892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89237376"/>
        <c:axId val="89247744"/>
      </c:lineChart>
      <c:dateAx>
        <c:axId val="89237376"/>
        <c:scaling>
          <c:orientation val="minMax"/>
        </c:scaling>
        <c:delete val="1"/>
        <c:axPos val="b"/>
        <c:numFmt formatCode="ge" sourceLinked="1"/>
        <c:majorTickMark val="none"/>
        <c:minorTickMark val="none"/>
        <c:tickLblPos val="none"/>
        <c:crossAx val="89247744"/>
        <c:crosses val="autoZero"/>
        <c:auto val="1"/>
        <c:lblOffset val="100"/>
        <c:baseTimeUnit val="years"/>
      </c:dateAx>
      <c:valAx>
        <c:axId val="892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83.62</c:v>
                </c:pt>
                <c:pt idx="1">
                  <c:v>78.2</c:v>
                </c:pt>
                <c:pt idx="2">
                  <c:v>81.37</c:v>
                </c:pt>
                <c:pt idx="3">
                  <c:v>84.13</c:v>
                </c:pt>
                <c:pt idx="4">
                  <c:v>83.34</c:v>
                </c:pt>
              </c:numCache>
            </c:numRef>
          </c:val>
        </c:ser>
        <c:dLbls>
          <c:showLegendKey val="0"/>
          <c:showVal val="0"/>
          <c:showCatName val="0"/>
          <c:showSerName val="0"/>
          <c:showPercent val="0"/>
          <c:showBubbleSize val="0"/>
        </c:dLbls>
        <c:gapWidth val="150"/>
        <c:axId val="89277952"/>
        <c:axId val="892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89277952"/>
        <c:axId val="89279872"/>
      </c:lineChart>
      <c:dateAx>
        <c:axId val="89277952"/>
        <c:scaling>
          <c:orientation val="minMax"/>
        </c:scaling>
        <c:delete val="1"/>
        <c:axPos val="b"/>
        <c:numFmt formatCode="ge" sourceLinked="1"/>
        <c:majorTickMark val="none"/>
        <c:minorTickMark val="none"/>
        <c:tickLblPos val="none"/>
        <c:crossAx val="89279872"/>
        <c:crosses val="autoZero"/>
        <c:auto val="1"/>
        <c:lblOffset val="100"/>
        <c:baseTimeUnit val="years"/>
      </c:dateAx>
      <c:valAx>
        <c:axId val="89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111.08</c:v>
                </c:pt>
                <c:pt idx="1">
                  <c:v>111.94</c:v>
                </c:pt>
                <c:pt idx="2">
                  <c:v>91.1</c:v>
                </c:pt>
                <c:pt idx="3">
                  <c:v>117.08</c:v>
                </c:pt>
                <c:pt idx="4">
                  <c:v>120.9</c:v>
                </c:pt>
              </c:numCache>
            </c:numRef>
          </c:val>
        </c:ser>
        <c:dLbls>
          <c:showLegendKey val="0"/>
          <c:showVal val="0"/>
          <c:showCatName val="0"/>
          <c:showSerName val="0"/>
          <c:showPercent val="0"/>
          <c:showBubbleSize val="0"/>
        </c:dLbls>
        <c:gapWidth val="150"/>
        <c:axId val="82576512"/>
        <c:axId val="825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82576512"/>
        <c:axId val="82578432"/>
      </c:lineChart>
      <c:dateAx>
        <c:axId val="82576512"/>
        <c:scaling>
          <c:orientation val="minMax"/>
        </c:scaling>
        <c:delete val="1"/>
        <c:axPos val="b"/>
        <c:numFmt formatCode="ge" sourceLinked="1"/>
        <c:majorTickMark val="none"/>
        <c:minorTickMark val="none"/>
        <c:tickLblPos val="none"/>
        <c:crossAx val="82578432"/>
        <c:crosses val="autoZero"/>
        <c:auto val="1"/>
        <c:lblOffset val="100"/>
        <c:baseTimeUnit val="years"/>
      </c:dateAx>
      <c:valAx>
        <c:axId val="8257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5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45.2</c:v>
                </c:pt>
                <c:pt idx="1">
                  <c:v>46.11</c:v>
                </c:pt>
                <c:pt idx="2">
                  <c:v>49.05</c:v>
                </c:pt>
                <c:pt idx="3">
                  <c:v>50.58</c:v>
                </c:pt>
                <c:pt idx="4">
                  <c:v>51.52</c:v>
                </c:pt>
              </c:numCache>
            </c:numRef>
          </c:val>
        </c:ser>
        <c:dLbls>
          <c:showLegendKey val="0"/>
          <c:showVal val="0"/>
          <c:showCatName val="0"/>
          <c:showSerName val="0"/>
          <c:showPercent val="0"/>
          <c:showBubbleSize val="0"/>
        </c:dLbls>
        <c:gapWidth val="150"/>
        <c:axId val="82621184"/>
        <c:axId val="826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82621184"/>
        <c:axId val="82623104"/>
      </c:lineChart>
      <c:dateAx>
        <c:axId val="82621184"/>
        <c:scaling>
          <c:orientation val="minMax"/>
        </c:scaling>
        <c:delete val="1"/>
        <c:axPos val="b"/>
        <c:numFmt formatCode="ge" sourceLinked="1"/>
        <c:majorTickMark val="none"/>
        <c:minorTickMark val="none"/>
        <c:tickLblPos val="none"/>
        <c:crossAx val="82623104"/>
        <c:crosses val="autoZero"/>
        <c:auto val="1"/>
        <c:lblOffset val="100"/>
        <c:baseTimeUnit val="years"/>
      </c:dateAx>
      <c:valAx>
        <c:axId val="826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8.49</c:v>
                </c:pt>
                <c:pt idx="1">
                  <c:v>6.93</c:v>
                </c:pt>
                <c:pt idx="2">
                  <c:v>6.93</c:v>
                </c:pt>
                <c:pt idx="3">
                  <c:v>8.59</c:v>
                </c:pt>
                <c:pt idx="4">
                  <c:v>4.34</c:v>
                </c:pt>
              </c:numCache>
            </c:numRef>
          </c:val>
        </c:ser>
        <c:dLbls>
          <c:showLegendKey val="0"/>
          <c:showVal val="0"/>
          <c:showCatName val="0"/>
          <c:showSerName val="0"/>
          <c:showPercent val="0"/>
          <c:showBubbleSize val="0"/>
        </c:dLbls>
        <c:gapWidth val="150"/>
        <c:axId val="89006464"/>
        <c:axId val="890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89006464"/>
        <c:axId val="89008384"/>
      </c:lineChart>
      <c:dateAx>
        <c:axId val="89006464"/>
        <c:scaling>
          <c:orientation val="minMax"/>
        </c:scaling>
        <c:delete val="1"/>
        <c:axPos val="b"/>
        <c:numFmt formatCode="ge" sourceLinked="1"/>
        <c:majorTickMark val="none"/>
        <c:minorTickMark val="none"/>
        <c:tickLblPos val="none"/>
        <c:crossAx val="89008384"/>
        <c:crosses val="autoZero"/>
        <c:auto val="1"/>
        <c:lblOffset val="100"/>
        <c:baseTimeUnit val="years"/>
      </c:dateAx>
      <c:valAx>
        <c:axId val="890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053056"/>
        <c:axId val="890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89053056"/>
        <c:axId val="89059328"/>
      </c:lineChart>
      <c:dateAx>
        <c:axId val="89053056"/>
        <c:scaling>
          <c:orientation val="minMax"/>
        </c:scaling>
        <c:delete val="1"/>
        <c:axPos val="b"/>
        <c:numFmt formatCode="ge" sourceLinked="1"/>
        <c:majorTickMark val="none"/>
        <c:minorTickMark val="none"/>
        <c:tickLblPos val="none"/>
        <c:crossAx val="89059328"/>
        <c:crosses val="autoZero"/>
        <c:auto val="1"/>
        <c:lblOffset val="100"/>
        <c:baseTimeUnit val="years"/>
      </c:dateAx>
      <c:valAx>
        <c:axId val="8905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2352.33</c:v>
                </c:pt>
                <c:pt idx="1">
                  <c:v>2332.37</c:v>
                </c:pt>
                <c:pt idx="2">
                  <c:v>331.05</c:v>
                </c:pt>
                <c:pt idx="3">
                  <c:v>308.10000000000002</c:v>
                </c:pt>
                <c:pt idx="4">
                  <c:v>306.3</c:v>
                </c:pt>
              </c:numCache>
            </c:numRef>
          </c:val>
        </c:ser>
        <c:dLbls>
          <c:showLegendKey val="0"/>
          <c:showVal val="0"/>
          <c:showCatName val="0"/>
          <c:showSerName val="0"/>
          <c:showPercent val="0"/>
          <c:showBubbleSize val="0"/>
        </c:dLbls>
        <c:gapWidth val="150"/>
        <c:axId val="89094016"/>
        <c:axId val="890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89094016"/>
        <c:axId val="89096192"/>
      </c:lineChart>
      <c:dateAx>
        <c:axId val="89094016"/>
        <c:scaling>
          <c:orientation val="minMax"/>
        </c:scaling>
        <c:delete val="1"/>
        <c:axPos val="b"/>
        <c:numFmt formatCode="ge" sourceLinked="1"/>
        <c:majorTickMark val="none"/>
        <c:minorTickMark val="none"/>
        <c:tickLblPos val="none"/>
        <c:crossAx val="89096192"/>
        <c:crosses val="autoZero"/>
        <c:auto val="1"/>
        <c:lblOffset val="100"/>
        <c:baseTimeUnit val="years"/>
      </c:dateAx>
      <c:valAx>
        <c:axId val="8909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519.07000000000005</c:v>
                </c:pt>
                <c:pt idx="1">
                  <c:v>514.67999999999995</c:v>
                </c:pt>
                <c:pt idx="2">
                  <c:v>500.7</c:v>
                </c:pt>
                <c:pt idx="3">
                  <c:v>467.48</c:v>
                </c:pt>
                <c:pt idx="4">
                  <c:v>444.58</c:v>
                </c:pt>
              </c:numCache>
            </c:numRef>
          </c:val>
        </c:ser>
        <c:dLbls>
          <c:showLegendKey val="0"/>
          <c:showVal val="0"/>
          <c:showCatName val="0"/>
          <c:showSerName val="0"/>
          <c:showPercent val="0"/>
          <c:showBubbleSize val="0"/>
        </c:dLbls>
        <c:gapWidth val="150"/>
        <c:axId val="89466368"/>
        <c:axId val="894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89466368"/>
        <c:axId val="89468288"/>
      </c:lineChart>
      <c:dateAx>
        <c:axId val="89466368"/>
        <c:scaling>
          <c:orientation val="minMax"/>
        </c:scaling>
        <c:delete val="1"/>
        <c:axPos val="b"/>
        <c:numFmt formatCode="ge" sourceLinked="1"/>
        <c:majorTickMark val="none"/>
        <c:minorTickMark val="none"/>
        <c:tickLblPos val="none"/>
        <c:crossAx val="89468288"/>
        <c:crosses val="autoZero"/>
        <c:auto val="1"/>
        <c:lblOffset val="100"/>
        <c:baseTimeUnit val="years"/>
      </c:dateAx>
      <c:valAx>
        <c:axId val="8946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107.83</c:v>
                </c:pt>
                <c:pt idx="1">
                  <c:v>105.39</c:v>
                </c:pt>
                <c:pt idx="2">
                  <c:v>85.29</c:v>
                </c:pt>
                <c:pt idx="3">
                  <c:v>113.12</c:v>
                </c:pt>
                <c:pt idx="4">
                  <c:v>118.43</c:v>
                </c:pt>
              </c:numCache>
            </c:numRef>
          </c:val>
        </c:ser>
        <c:dLbls>
          <c:showLegendKey val="0"/>
          <c:showVal val="0"/>
          <c:showCatName val="0"/>
          <c:showSerName val="0"/>
          <c:showPercent val="0"/>
          <c:showBubbleSize val="0"/>
        </c:dLbls>
        <c:gapWidth val="150"/>
        <c:axId val="89498752"/>
        <c:axId val="895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89498752"/>
        <c:axId val="89500672"/>
      </c:lineChart>
      <c:dateAx>
        <c:axId val="89498752"/>
        <c:scaling>
          <c:orientation val="minMax"/>
        </c:scaling>
        <c:delete val="1"/>
        <c:axPos val="b"/>
        <c:numFmt formatCode="ge" sourceLinked="1"/>
        <c:majorTickMark val="none"/>
        <c:minorTickMark val="none"/>
        <c:tickLblPos val="none"/>
        <c:crossAx val="89500672"/>
        <c:crosses val="autoZero"/>
        <c:auto val="1"/>
        <c:lblOffset val="100"/>
        <c:baseTimeUnit val="years"/>
      </c:dateAx>
      <c:valAx>
        <c:axId val="895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252.12</c:v>
                </c:pt>
                <c:pt idx="1">
                  <c:v>257.95999999999998</c:v>
                </c:pt>
                <c:pt idx="2">
                  <c:v>318.2</c:v>
                </c:pt>
                <c:pt idx="3">
                  <c:v>240.43</c:v>
                </c:pt>
                <c:pt idx="4">
                  <c:v>229.67</c:v>
                </c:pt>
              </c:numCache>
            </c:numRef>
          </c:val>
        </c:ser>
        <c:dLbls>
          <c:showLegendKey val="0"/>
          <c:showVal val="0"/>
          <c:showCatName val="0"/>
          <c:showSerName val="0"/>
          <c:showPercent val="0"/>
          <c:showBubbleSize val="0"/>
        </c:dLbls>
        <c:gapWidth val="150"/>
        <c:axId val="89203072"/>
        <c:axId val="892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89203072"/>
        <c:axId val="89204992"/>
      </c:lineChart>
      <c:dateAx>
        <c:axId val="89203072"/>
        <c:scaling>
          <c:orientation val="minMax"/>
        </c:scaling>
        <c:delete val="1"/>
        <c:axPos val="b"/>
        <c:numFmt formatCode="ge" sourceLinked="1"/>
        <c:majorTickMark val="none"/>
        <c:minorTickMark val="none"/>
        <c:tickLblPos val="none"/>
        <c:crossAx val="89204992"/>
        <c:crosses val="autoZero"/>
        <c:auto val="1"/>
        <c:lblOffset val="100"/>
        <c:baseTimeUnit val="years"/>
      </c:dateAx>
      <c:valAx>
        <c:axId val="892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3" zoomScaleNormal="100" workbookViewId="0">
      <selection activeCell="CC56" sqref="CC56:CC5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山形県　遊佐町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117</v>
      </c>
      <c r="AE8" s="84"/>
      <c r="AF8" s="84"/>
      <c r="AG8" s="84"/>
      <c r="AH8" s="84"/>
      <c r="AI8" s="84"/>
      <c r="AJ8" s="84"/>
      <c r="AK8" s="5"/>
      <c r="AL8" s="71">
        <f>データ!$R$6</f>
        <v>14340</v>
      </c>
      <c r="AM8" s="71"/>
      <c r="AN8" s="71"/>
      <c r="AO8" s="71"/>
      <c r="AP8" s="71"/>
      <c r="AQ8" s="71"/>
      <c r="AR8" s="71"/>
      <c r="AS8" s="71"/>
      <c r="AT8" s="67">
        <f>データ!$S$6</f>
        <v>208.39</v>
      </c>
      <c r="AU8" s="68"/>
      <c r="AV8" s="68"/>
      <c r="AW8" s="68"/>
      <c r="AX8" s="68"/>
      <c r="AY8" s="68"/>
      <c r="AZ8" s="68"/>
      <c r="BA8" s="68"/>
      <c r="BB8" s="70">
        <f>データ!$T$6</f>
        <v>68.81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62.91</v>
      </c>
      <c r="J10" s="68"/>
      <c r="K10" s="68"/>
      <c r="L10" s="68"/>
      <c r="M10" s="68"/>
      <c r="N10" s="68"/>
      <c r="O10" s="69"/>
      <c r="P10" s="70">
        <f>データ!$P$6</f>
        <v>73.97</v>
      </c>
      <c r="Q10" s="70"/>
      <c r="R10" s="70"/>
      <c r="S10" s="70"/>
      <c r="T10" s="70"/>
      <c r="U10" s="70"/>
      <c r="V10" s="70"/>
      <c r="W10" s="71">
        <f>データ!$Q$6</f>
        <v>5184</v>
      </c>
      <c r="X10" s="71"/>
      <c r="Y10" s="71"/>
      <c r="Z10" s="71"/>
      <c r="AA10" s="71"/>
      <c r="AB10" s="71"/>
      <c r="AC10" s="71"/>
      <c r="AD10" s="2"/>
      <c r="AE10" s="2"/>
      <c r="AF10" s="2"/>
      <c r="AG10" s="2"/>
      <c r="AH10" s="5"/>
      <c r="AI10" s="5"/>
      <c r="AJ10" s="5"/>
      <c r="AK10" s="5"/>
      <c r="AL10" s="71">
        <f>データ!$U$6</f>
        <v>10548</v>
      </c>
      <c r="AM10" s="71"/>
      <c r="AN10" s="71"/>
      <c r="AO10" s="71"/>
      <c r="AP10" s="71"/>
      <c r="AQ10" s="71"/>
      <c r="AR10" s="71"/>
      <c r="AS10" s="71"/>
      <c r="AT10" s="67">
        <f>データ!$V$6</f>
        <v>50.91</v>
      </c>
      <c r="AU10" s="68"/>
      <c r="AV10" s="68"/>
      <c r="AW10" s="68"/>
      <c r="AX10" s="68"/>
      <c r="AY10" s="68"/>
      <c r="AZ10" s="68"/>
      <c r="BA10" s="68"/>
      <c r="BB10" s="70">
        <f>データ!$W$6</f>
        <v>207.19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64611</v>
      </c>
      <c r="D6" s="34">
        <f t="shared" si="3"/>
        <v>46</v>
      </c>
      <c r="E6" s="34">
        <f t="shared" si="3"/>
        <v>1</v>
      </c>
      <c r="F6" s="34">
        <f t="shared" si="3"/>
        <v>0</v>
      </c>
      <c r="G6" s="34">
        <f t="shared" si="3"/>
        <v>1</v>
      </c>
      <c r="H6" s="34" t="str">
        <f t="shared" si="3"/>
        <v>山形県　遊佐町</v>
      </c>
      <c r="I6" s="34" t="str">
        <f t="shared" si="3"/>
        <v>法適用</v>
      </c>
      <c r="J6" s="34" t="str">
        <f t="shared" si="3"/>
        <v>水道事業</v>
      </c>
      <c r="K6" s="34" t="str">
        <f t="shared" si="3"/>
        <v>末端給水事業</v>
      </c>
      <c r="L6" s="34" t="str">
        <f t="shared" si="3"/>
        <v>A7</v>
      </c>
      <c r="M6" s="34">
        <f t="shared" si="3"/>
        <v>0</v>
      </c>
      <c r="N6" s="35" t="str">
        <f t="shared" si="3"/>
        <v>-</v>
      </c>
      <c r="O6" s="35">
        <f t="shared" si="3"/>
        <v>62.91</v>
      </c>
      <c r="P6" s="35">
        <f t="shared" si="3"/>
        <v>73.97</v>
      </c>
      <c r="Q6" s="35">
        <f t="shared" si="3"/>
        <v>5184</v>
      </c>
      <c r="R6" s="35">
        <f t="shared" si="3"/>
        <v>14340</v>
      </c>
      <c r="S6" s="35">
        <f t="shared" si="3"/>
        <v>208.39</v>
      </c>
      <c r="T6" s="35">
        <f t="shared" si="3"/>
        <v>68.81</v>
      </c>
      <c r="U6" s="35">
        <f t="shared" si="3"/>
        <v>10548</v>
      </c>
      <c r="V6" s="35">
        <f t="shared" si="3"/>
        <v>50.91</v>
      </c>
      <c r="W6" s="35">
        <f t="shared" si="3"/>
        <v>207.19</v>
      </c>
      <c r="X6" s="36">
        <f>IF(X7="",NA(),X7)</f>
        <v>111.08</v>
      </c>
      <c r="Y6" s="36">
        <f t="shared" ref="Y6:AG6" si="4">IF(Y7="",NA(),Y7)</f>
        <v>111.94</v>
      </c>
      <c r="Z6" s="36">
        <f t="shared" si="4"/>
        <v>91.1</v>
      </c>
      <c r="AA6" s="36">
        <f t="shared" si="4"/>
        <v>117.08</v>
      </c>
      <c r="AB6" s="36">
        <f t="shared" si="4"/>
        <v>120.9</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2352.33</v>
      </c>
      <c r="AU6" s="36">
        <f t="shared" ref="AU6:BC6" si="6">IF(AU7="",NA(),AU7)</f>
        <v>2332.37</v>
      </c>
      <c r="AV6" s="36">
        <f t="shared" si="6"/>
        <v>331.05</v>
      </c>
      <c r="AW6" s="36">
        <f t="shared" si="6"/>
        <v>308.10000000000002</v>
      </c>
      <c r="AX6" s="36">
        <f t="shared" si="6"/>
        <v>306.3</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519.07000000000005</v>
      </c>
      <c r="BF6" s="36">
        <f t="shared" ref="BF6:BN6" si="7">IF(BF7="",NA(),BF7)</f>
        <v>514.67999999999995</v>
      </c>
      <c r="BG6" s="36">
        <f t="shared" si="7"/>
        <v>500.7</v>
      </c>
      <c r="BH6" s="36">
        <f t="shared" si="7"/>
        <v>467.48</v>
      </c>
      <c r="BI6" s="36">
        <f t="shared" si="7"/>
        <v>444.58</v>
      </c>
      <c r="BJ6" s="36">
        <f t="shared" si="7"/>
        <v>458</v>
      </c>
      <c r="BK6" s="36">
        <f t="shared" si="7"/>
        <v>443.13</v>
      </c>
      <c r="BL6" s="36">
        <f t="shared" si="7"/>
        <v>442.54</v>
      </c>
      <c r="BM6" s="36">
        <f t="shared" si="7"/>
        <v>431</v>
      </c>
      <c r="BN6" s="36">
        <f t="shared" si="7"/>
        <v>422.5</v>
      </c>
      <c r="BO6" s="35" t="str">
        <f>IF(BO7="","",IF(BO7="-","【-】","【"&amp;SUBSTITUTE(TEXT(BO7,"#,##0.00"),"-","△")&amp;"】"))</f>
        <v>【270.87】</v>
      </c>
      <c r="BP6" s="36">
        <f>IF(BP7="",NA(),BP7)</f>
        <v>107.83</v>
      </c>
      <c r="BQ6" s="36">
        <f t="shared" ref="BQ6:BY6" si="8">IF(BQ7="",NA(),BQ7)</f>
        <v>105.39</v>
      </c>
      <c r="BR6" s="36">
        <f t="shared" si="8"/>
        <v>85.29</v>
      </c>
      <c r="BS6" s="36">
        <f t="shared" si="8"/>
        <v>113.12</v>
      </c>
      <c r="BT6" s="36">
        <f t="shared" si="8"/>
        <v>118.43</v>
      </c>
      <c r="BU6" s="36">
        <f t="shared" si="8"/>
        <v>96.27</v>
      </c>
      <c r="BV6" s="36">
        <f t="shared" si="8"/>
        <v>95.4</v>
      </c>
      <c r="BW6" s="36">
        <f t="shared" si="8"/>
        <v>98.6</v>
      </c>
      <c r="BX6" s="36">
        <f t="shared" si="8"/>
        <v>100.82</v>
      </c>
      <c r="BY6" s="36">
        <f t="shared" si="8"/>
        <v>101.64</v>
      </c>
      <c r="BZ6" s="35" t="str">
        <f>IF(BZ7="","",IF(BZ7="-","【-】","【"&amp;SUBSTITUTE(TEXT(BZ7,"#,##0.00"),"-","△")&amp;"】"))</f>
        <v>【105.59】</v>
      </c>
      <c r="CA6" s="36">
        <f>IF(CA7="",NA(),CA7)</f>
        <v>252.12</v>
      </c>
      <c r="CB6" s="36">
        <f t="shared" ref="CB6:CJ6" si="9">IF(CB7="",NA(),CB7)</f>
        <v>257.95999999999998</v>
      </c>
      <c r="CC6" s="36">
        <f t="shared" si="9"/>
        <v>318.2</v>
      </c>
      <c r="CD6" s="36">
        <f t="shared" si="9"/>
        <v>240.43</v>
      </c>
      <c r="CE6" s="36">
        <f t="shared" si="9"/>
        <v>229.67</v>
      </c>
      <c r="CF6" s="36">
        <f t="shared" si="9"/>
        <v>186.94</v>
      </c>
      <c r="CG6" s="36">
        <f t="shared" si="9"/>
        <v>186.15</v>
      </c>
      <c r="CH6" s="36">
        <f t="shared" si="9"/>
        <v>181.67</v>
      </c>
      <c r="CI6" s="36">
        <f t="shared" si="9"/>
        <v>179.55</v>
      </c>
      <c r="CJ6" s="36">
        <f t="shared" si="9"/>
        <v>179.16</v>
      </c>
      <c r="CK6" s="35" t="str">
        <f>IF(CK7="","",IF(CK7="-","【-】","【"&amp;SUBSTITUTE(TEXT(CK7,"#,##0.00"),"-","△")&amp;"】"))</f>
        <v>【163.27】</v>
      </c>
      <c r="CL6" s="36">
        <f>IF(CL7="",NA(),CL7)</f>
        <v>43.26</v>
      </c>
      <c r="CM6" s="36">
        <f t="shared" ref="CM6:CU6" si="10">IF(CM7="",NA(),CM7)</f>
        <v>44.98</v>
      </c>
      <c r="CN6" s="36">
        <f t="shared" si="10"/>
        <v>42.14</v>
      </c>
      <c r="CO6" s="36">
        <f t="shared" si="10"/>
        <v>40.15</v>
      </c>
      <c r="CP6" s="36">
        <f t="shared" si="10"/>
        <v>40.36</v>
      </c>
      <c r="CQ6" s="36">
        <f t="shared" si="10"/>
        <v>54.51</v>
      </c>
      <c r="CR6" s="36">
        <f t="shared" si="10"/>
        <v>54.47</v>
      </c>
      <c r="CS6" s="36">
        <f t="shared" si="10"/>
        <v>53.61</v>
      </c>
      <c r="CT6" s="36">
        <f t="shared" si="10"/>
        <v>53.52</v>
      </c>
      <c r="CU6" s="36">
        <f t="shared" si="10"/>
        <v>54.24</v>
      </c>
      <c r="CV6" s="35" t="str">
        <f>IF(CV7="","",IF(CV7="-","【-】","【"&amp;SUBSTITUTE(TEXT(CV7,"#,##0.00"),"-","△")&amp;"】"))</f>
        <v>【59.94】</v>
      </c>
      <c r="CW6" s="36">
        <f>IF(CW7="",NA(),CW7)</f>
        <v>83.62</v>
      </c>
      <c r="CX6" s="36">
        <f t="shared" ref="CX6:DF6" si="11">IF(CX7="",NA(),CX7)</f>
        <v>78.2</v>
      </c>
      <c r="CY6" s="36">
        <f t="shared" si="11"/>
        <v>81.37</v>
      </c>
      <c r="CZ6" s="36">
        <f t="shared" si="11"/>
        <v>84.13</v>
      </c>
      <c r="DA6" s="36">
        <f t="shared" si="11"/>
        <v>83.34</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45.2</v>
      </c>
      <c r="DI6" s="36">
        <f t="shared" ref="DI6:DQ6" si="12">IF(DI7="",NA(),DI7)</f>
        <v>46.11</v>
      </c>
      <c r="DJ6" s="36">
        <f t="shared" si="12"/>
        <v>49.05</v>
      </c>
      <c r="DK6" s="36">
        <f t="shared" si="12"/>
        <v>50.58</v>
      </c>
      <c r="DL6" s="36">
        <f t="shared" si="12"/>
        <v>51.52</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8.49</v>
      </c>
      <c r="DT6" s="36">
        <f t="shared" ref="DT6:EB6" si="13">IF(DT7="",NA(),DT7)</f>
        <v>6.93</v>
      </c>
      <c r="DU6" s="36">
        <f t="shared" si="13"/>
        <v>6.93</v>
      </c>
      <c r="DV6" s="36">
        <f t="shared" si="13"/>
        <v>8.59</v>
      </c>
      <c r="DW6" s="36">
        <f t="shared" si="13"/>
        <v>4.34</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0.35</v>
      </c>
      <c r="EE6" s="36">
        <f t="shared" ref="EE6:EM6" si="14">IF(EE7="",NA(),EE7)</f>
        <v>1.85</v>
      </c>
      <c r="EF6" s="36">
        <f t="shared" si="14"/>
        <v>0.5</v>
      </c>
      <c r="EG6" s="36">
        <f t="shared" si="14"/>
        <v>0.51</v>
      </c>
      <c r="EH6" s="36">
        <f t="shared" si="14"/>
        <v>0.67</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64611</v>
      </c>
      <c r="D7" s="38">
        <v>46</v>
      </c>
      <c r="E7" s="38">
        <v>1</v>
      </c>
      <c r="F7" s="38">
        <v>0</v>
      </c>
      <c r="G7" s="38">
        <v>1</v>
      </c>
      <c r="H7" s="38" t="s">
        <v>105</v>
      </c>
      <c r="I7" s="38" t="s">
        <v>106</v>
      </c>
      <c r="J7" s="38" t="s">
        <v>107</v>
      </c>
      <c r="K7" s="38" t="s">
        <v>108</v>
      </c>
      <c r="L7" s="38" t="s">
        <v>109</v>
      </c>
      <c r="M7" s="38"/>
      <c r="N7" s="39" t="s">
        <v>110</v>
      </c>
      <c r="O7" s="39">
        <v>62.91</v>
      </c>
      <c r="P7" s="39">
        <v>73.97</v>
      </c>
      <c r="Q7" s="39">
        <v>5184</v>
      </c>
      <c r="R7" s="39">
        <v>14340</v>
      </c>
      <c r="S7" s="39">
        <v>208.39</v>
      </c>
      <c r="T7" s="39">
        <v>68.81</v>
      </c>
      <c r="U7" s="39">
        <v>10548</v>
      </c>
      <c r="V7" s="39">
        <v>50.91</v>
      </c>
      <c r="W7" s="39">
        <v>207.19</v>
      </c>
      <c r="X7" s="39">
        <v>111.08</v>
      </c>
      <c r="Y7" s="39">
        <v>111.94</v>
      </c>
      <c r="Z7" s="39">
        <v>91.1</v>
      </c>
      <c r="AA7" s="39">
        <v>117.08</v>
      </c>
      <c r="AB7" s="39">
        <v>120.9</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2352.33</v>
      </c>
      <c r="AU7" s="39">
        <v>2332.37</v>
      </c>
      <c r="AV7" s="39">
        <v>331.05</v>
      </c>
      <c r="AW7" s="39">
        <v>308.10000000000002</v>
      </c>
      <c r="AX7" s="39">
        <v>306.3</v>
      </c>
      <c r="AY7" s="39">
        <v>1159.4100000000001</v>
      </c>
      <c r="AZ7" s="39">
        <v>1081.23</v>
      </c>
      <c r="BA7" s="39">
        <v>406.37</v>
      </c>
      <c r="BB7" s="39">
        <v>398.29</v>
      </c>
      <c r="BC7" s="39">
        <v>388.67</v>
      </c>
      <c r="BD7" s="39">
        <v>262.87</v>
      </c>
      <c r="BE7" s="39">
        <v>519.07000000000005</v>
      </c>
      <c r="BF7" s="39">
        <v>514.67999999999995</v>
      </c>
      <c r="BG7" s="39">
        <v>500.7</v>
      </c>
      <c r="BH7" s="39">
        <v>467.48</v>
      </c>
      <c r="BI7" s="39">
        <v>444.58</v>
      </c>
      <c r="BJ7" s="39">
        <v>458</v>
      </c>
      <c r="BK7" s="39">
        <v>443.13</v>
      </c>
      <c r="BL7" s="39">
        <v>442.54</v>
      </c>
      <c r="BM7" s="39">
        <v>431</v>
      </c>
      <c r="BN7" s="39">
        <v>422.5</v>
      </c>
      <c r="BO7" s="39">
        <v>270.87</v>
      </c>
      <c r="BP7" s="39">
        <v>107.83</v>
      </c>
      <c r="BQ7" s="39">
        <v>105.39</v>
      </c>
      <c r="BR7" s="39">
        <v>85.29</v>
      </c>
      <c r="BS7" s="39">
        <v>113.12</v>
      </c>
      <c r="BT7" s="39">
        <v>118.43</v>
      </c>
      <c r="BU7" s="39">
        <v>96.27</v>
      </c>
      <c r="BV7" s="39">
        <v>95.4</v>
      </c>
      <c r="BW7" s="39">
        <v>98.6</v>
      </c>
      <c r="BX7" s="39">
        <v>100.82</v>
      </c>
      <c r="BY7" s="39">
        <v>101.64</v>
      </c>
      <c r="BZ7" s="39">
        <v>105.59</v>
      </c>
      <c r="CA7" s="39">
        <v>252.12</v>
      </c>
      <c r="CB7" s="39">
        <v>257.95999999999998</v>
      </c>
      <c r="CC7" s="39">
        <v>318.2</v>
      </c>
      <c r="CD7" s="39">
        <v>240.43</v>
      </c>
      <c r="CE7" s="39">
        <v>229.67</v>
      </c>
      <c r="CF7" s="39">
        <v>186.94</v>
      </c>
      <c r="CG7" s="39">
        <v>186.15</v>
      </c>
      <c r="CH7" s="39">
        <v>181.67</v>
      </c>
      <c r="CI7" s="39">
        <v>179.55</v>
      </c>
      <c r="CJ7" s="39">
        <v>179.16</v>
      </c>
      <c r="CK7" s="39">
        <v>163.27000000000001</v>
      </c>
      <c r="CL7" s="39">
        <v>43.26</v>
      </c>
      <c r="CM7" s="39">
        <v>44.98</v>
      </c>
      <c r="CN7" s="39">
        <v>42.14</v>
      </c>
      <c r="CO7" s="39">
        <v>40.15</v>
      </c>
      <c r="CP7" s="39">
        <v>40.36</v>
      </c>
      <c r="CQ7" s="39">
        <v>54.51</v>
      </c>
      <c r="CR7" s="39">
        <v>54.47</v>
      </c>
      <c r="CS7" s="39">
        <v>53.61</v>
      </c>
      <c r="CT7" s="39">
        <v>53.52</v>
      </c>
      <c r="CU7" s="39">
        <v>54.24</v>
      </c>
      <c r="CV7" s="39">
        <v>59.94</v>
      </c>
      <c r="CW7" s="39">
        <v>83.62</v>
      </c>
      <c r="CX7" s="39">
        <v>78.2</v>
      </c>
      <c r="CY7" s="39">
        <v>81.37</v>
      </c>
      <c r="CZ7" s="39">
        <v>84.13</v>
      </c>
      <c r="DA7" s="39">
        <v>83.34</v>
      </c>
      <c r="DB7" s="39">
        <v>81.790000000000006</v>
      </c>
      <c r="DC7" s="39">
        <v>81.459999999999994</v>
      </c>
      <c r="DD7" s="39">
        <v>81.31</v>
      </c>
      <c r="DE7" s="39">
        <v>81.459999999999994</v>
      </c>
      <c r="DF7" s="39">
        <v>81.680000000000007</v>
      </c>
      <c r="DG7" s="39">
        <v>90.22</v>
      </c>
      <c r="DH7" s="39">
        <v>45.2</v>
      </c>
      <c r="DI7" s="39">
        <v>46.11</v>
      </c>
      <c r="DJ7" s="39">
        <v>49.05</v>
      </c>
      <c r="DK7" s="39">
        <v>50.58</v>
      </c>
      <c r="DL7" s="39">
        <v>51.52</v>
      </c>
      <c r="DM7" s="39">
        <v>37.799999999999997</v>
      </c>
      <c r="DN7" s="39">
        <v>38.520000000000003</v>
      </c>
      <c r="DO7" s="39">
        <v>46.67</v>
      </c>
      <c r="DP7" s="39">
        <v>47.7</v>
      </c>
      <c r="DQ7" s="39">
        <v>48.14</v>
      </c>
      <c r="DR7" s="39">
        <v>47.91</v>
      </c>
      <c r="DS7" s="39">
        <v>8.49</v>
      </c>
      <c r="DT7" s="39">
        <v>6.93</v>
      </c>
      <c r="DU7" s="39">
        <v>6.93</v>
      </c>
      <c r="DV7" s="39">
        <v>8.59</v>
      </c>
      <c r="DW7" s="39">
        <v>4.34</v>
      </c>
      <c r="DX7" s="39">
        <v>8.2200000000000006</v>
      </c>
      <c r="DY7" s="39">
        <v>9.43</v>
      </c>
      <c r="DZ7" s="39">
        <v>10.029999999999999</v>
      </c>
      <c r="EA7" s="39">
        <v>7.26</v>
      </c>
      <c r="EB7" s="39">
        <v>11.13</v>
      </c>
      <c r="EC7" s="39">
        <v>15</v>
      </c>
      <c r="ED7" s="39">
        <v>0.35</v>
      </c>
      <c r="EE7" s="39">
        <v>1.85</v>
      </c>
      <c r="EF7" s="39">
        <v>0.5</v>
      </c>
      <c r="EG7" s="39">
        <v>0.51</v>
      </c>
      <c r="EH7" s="39">
        <v>0.67</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2017-12-25T01:22:43Z</dcterms:created>
  <dcterms:modified xsi:type="dcterms:W3CDTF">2018-02-08T00:41:46Z</dcterms:modified>
</cp:coreProperties>
</file>