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W8" i="4"/>
  <c r="I8" i="4"/>
  <c r="B8" i="4"/>
  <c r="B6" i="4"/>
  <c r="C10" i="5" l="1"/>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<sst xmlns="http://schemas.openxmlformats.org/spreadsheetml/2006/main" count="235" uniqueCount="120">
  <si>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</si>
  <si>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</si>
  <si>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</si>
  <si>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</si>
  <si>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</si>
  <si>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</si>
  <si>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</si>
  <si>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</si>
  <si>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</si>
  <si>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</si>
  <si>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</si>
  <si>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</si>
  <si>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</si>
  <si>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</si>
  <si>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</si>
  <si>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</si>
  <si>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</si>
  <si>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</si>
  <si>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</si>
  <si>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</si>
  <si>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</si>
  <si>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</si>
  <si>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</si>
  <si>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</si>
  <si>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</si>
  <si>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</si>
  <si>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</si>
  <si>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</si>
  <si>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</si>
  <si>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</si>
  <si>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</si>
  <si>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</si>
  <si>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</si>
  <si>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</si>
  <si>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</si>
  <si>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</si>
  <si>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</si>
  <si>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</si>
  <si>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</si>
  <si>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</si>
  <si>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</si>
  <si>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</si>
  <si>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</si>
  <si>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</si>
  <si>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</si>
  <si>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</si>
  <si>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</si>
  <si>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</si>
  <si>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</si>
  <si>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</si>
  <si>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</si>
  <si>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</si>
  <si>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</si>
  <si>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</si>
  <si>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</si>
  <si>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</si>
  <si>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</si>
  <si>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</si>
  <si>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</si>
  <si>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</si>
  <si>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</si>
  <si>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</si>
  <si>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</si>
  <si>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</si>
  <si>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</si>
  <si>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</si>
  <si>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</si>
  <si>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</si>
  <si>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</si>
  <si>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</si>
  <si>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</si>
  <si>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</si>
  <si>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</si>
  <si>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</si>
  <si>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</si>
  <si>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</si>
  <si>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</si>
  <si>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</si>
  <si>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</si>
  <si>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</si>
  <si>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</si>
  <si>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</si>
  <si>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</si>
  <si>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</si>
  <si>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</si>
  <si>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</si>
  <si>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</si>
  <si>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</si>
  <si>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</si>
  <si>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</si>
  <si>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</si>
  <si>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</si>
  <si>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</si>
  <si>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</si>
  <si>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</si>
  <si>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</si>
  <si>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</si>
  <si>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</si>
  <si>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</si>
  <si>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</si>
  <si>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</si>
  <si>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</si>
  <si>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</si>
  <si>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</si>
  <si>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</si>
  <si>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尾花沢市大石田町環境衛生事業組合（事業会計分）</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</si>
  <si>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</si>
  <si>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</si>
  <si>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</si>
  <si>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</si>
  <si>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</si>
  <si>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</si>
  <si>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</si>
  <si>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</si>
  <si>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</si>
  <si>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</si>
  <si>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企業債残高対給水収益比率は平均値を下回っており、また年々減少してきていることから、計画的な借り入れ、償還が行われていることが分かる。
　一方で、有収率は平均値を下回っており、経常収支比率も、前年に比べて約3.3%低下していることなどから、事業の健全運営に継続して取り組む必要がある。</t>
    <rPh sb="1" eb="3">
      <t>キギョウ</t>
    </rPh>
    <rPh sb="3" eb="4">
      <t>サイ</t>
    </rPh>
    <rPh sb="4" eb="6">
      <t>ザンダカ</t>
    </rPh>
    <rPh sb="6" eb="7">
      <t>タイ</t>
    </rPh>
    <rPh sb="7" eb="9">
      <t>キュウスイ</t>
    </rPh>
    <rPh sb="9" eb="11">
      <t>シュウエキ</t>
    </rPh>
    <rPh sb="11" eb="13">
      <t>ヒリツ</t>
    </rPh>
    <rPh sb="14" eb="16">
      <t>ヘイキン</t>
    </rPh>
    <rPh sb="16" eb="17">
      <t>アタイ</t>
    </rPh>
    <rPh sb="18" eb="20">
      <t>シタマワ</t>
    </rPh>
    <rPh sb="27" eb="29">
      <t>ネンネン</t>
    </rPh>
    <rPh sb="29" eb="31">
      <t>ゲンショウ</t>
    </rPh>
    <rPh sb="42" eb="45">
      <t>ケイカクテキ</t>
    </rPh>
    <rPh sb="46" eb="47">
      <t>カ</t>
    </rPh>
    <rPh sb="48" eb="49">
      <t>イ</t>
    </rPh>
    <rPh sb="51" eb="53">
      <t>ショウカン</t>
    </rPh>
    <rPh sb="54" eb="55">
      <t>オコナ</t>
    </rPh>
    <rPh sb="63" eb="64">
      <t>ワ</t>
    </rPh>
    <rPh sb="69" eb="71">
      <t>イッポウ</t>
    </rPh>
    <rPh sb="73" eb="75">
      <t>ユウシュウ</t>
    </rPh>
    <rPh sb="75" eb="76">
      <t>リツ</t>
    </rPh>
    <rPh sb="77" eb="80">
      <t>ヘイキンチ</t>
    </rPh>
    <rPh sb="81" eb="83">
      <t>シタマワ</t>
    </rPh>
    <rPh sb="88" eb="90">
      <t>ケイジョウ</t>
    </rPh>
    <rPh sb="90" eb="92">
      <t>シュウシ</t>
    </rPh>
    <rPh sb="92" eb="94">
      <t>ヒリツ</t>
    </rPh>
    <rPh sb="96" eb="98">
      <t>ゼンネン</t>
    </rPh>
    <rPh sb="99" eb="100">
      <t>クラ</t>
    </rPh>
    <rPh sb="102" eb="103">
      <t>ヤク</t>
    </rPh>
    <rPh sb="107" eb="109">
      <t>テイカ</t>
    </rPh>
    <rPh sb="120" eb="122">
      <t>ジギョウ</t>
    </rPh>
    <rPh sb="123" eb="125">
      <t>ケンゼン</t>
    </rPh>
    <rPh sb="125" eb="127">
      <t>ウンエイ</t>
    </rPh>
    <rPh sb="128" eb="130">
      <t>ケイゾク</t>
    </rPh>
    <rPh sb="132" eb="133">
      <t>ト</t>
    </rPh>
    <rPh sb="134" eb="135">
      <t>ク</t>
    </rPh>
    <rPh sb="136" eb="138">
      <t>ヒツヨウ</t>
    </rPh>
    <phoneticPr fontId="4"/>
  </si>
  <si>
    <t>　有収率は平均を下回っているものの、年々増加傾向にあり、改善の努力が数値として表れている。また、企業債残高対給水収益比率は減少してきており、借り入れ及び償還が計画的に実施されることで資本的収支の改善が図られている。
　一方で、継続ある事業経営のためには、老朽管の更新等が最大の経営課題であり、今後も多額の資金需要が見込まれるため、これまで以上に効率的な事業経営に努めていく必要がある。また、将来的な給水人口の減少は確実であり、給水収益の大幅な増加は期待できない。収支のバランスを図るため、5年をめどに財政状況を分析し、料金改定の検討（シュミレーション）を行う予定である。</t>
    <rPh sb="1" eb="3">
      <t>ユウシュウ</t>
    </rPh>
    <rPh sb="3" eb="4">
      <t>リツ</t>
    </rPh>
    <rPh sb="5" eb="7">
      <t>ヘイキン</t>
    </rPh>
    <rPh sb="8" eb="10">
      <t>シタマワ</t>
    </rPh>
    <rPh sb="18" eb="20">
      <t>ネンネン</t>
    </rPh>
    <rPh sb="20" eb="22">
      <t>ゾウカ</t>
    </rPh>
    <rPh sb="22" eb="24">
      <t>ケイコウ</t>
    </rPh>
    <rPh sb="28" eb="30">
      <t>カイゼン</t>
    </rPh>
    <rPh sb="31" eb="33">
      <t>ドリョク</t>
    </rPh>
    <rPh sb="34" eb="36">
      <t>スウチ</t>
    </rPh>
    <rPh sb="39" eb="40">
      <t>アラワ</t>
    </rPh>
    <rPh sb="61" eb="63">
      <t>ゲンショウ</t>
    </rPh>
    <rPh sb="70" eb="71">
      <t>カ</t>
    </rPh>
    <rPh sb="72" eb="73">
      <t>イ</t>
    </rPh>
    <rPh sb="74" eb="75">
      <t>オヨ</t>
    </rPh>
    <rPh sb="76" eb="78">
      <t>ショウカン</t>
    </rPh>
    <rPh sb="79" eb="82">
      <t>ケイカクテキ</t>
    </rPh>
    <rPh sb="83" eb="85">
      <t>ジッシ</t>
    </rPh>
    <rPh sb="91" eb="94">
      <t>シホンテキ</t>
    </rPh>
    <rPh sb="94" eb="96">
      <t>シュウシ</t>
    </rPh>
    <rPh sb="97" eb="99">
      <t>カイゼン</t>
    </rPh>
    <rPh sb="100" eb="101">
      <t>ハカ</t>
    </rPh>
    <rPh sb="109" eb="111">
      <t>イッポウ</t>
    </rPh>
    <rPh sb="113" eb="115">
      <t>ケイゾク</t>
    </rPh>
    <rPh sb="117" eb="119">
      <t>ジギョウ</t>
    </rPh>
    <rPh sb="119" eb="121">
      <t>ケイエイ</t>
    </rPh>
    <rPh sb="127" eb="129">
      <t>ロウキュウ</t>
    </rPh>
    <rPh sb="129" eb="130">
      <t>カン</t>
    </rPh>
    <rPh sb="131" eb="133">
      <t>コウシン</t>
    </rPh>
    <rPh sb="133" eb="134">
      <t>ナド</t>
    </rPh>
    <rPh sb="135" eb="137">
      <t>サイダイ</t>
    </rPh>
    <rPh sb="138" eb="140">
      <t>ケイエイ</t>
    </rPh>
    <rPh sb="140" eb="142">
      <t>カダイ</t>
    </rPh>
    <rPh sb="146" eb="148">
      <t>コンゴ</t>
    </rPh>
    <rPh sb="149" eb="151">
      <t>タガク</t>
    </rPh>
    <rPh sb="152" eb="154">
      <t>シキン</t>
    </rPh>
    <rPh sb="154" eb="156">
      <t>ジュヨウ</t>
    </rPh>
    <rPh sb="157" eb="159">
      <t>ミコ</t>
    </rPh>
    <rPh sb="169" eb="171">
      <t>イジョウ</t>
    </rPh>
    <rPh sb="172" eb="175">
      <t>コウリツテキ</t>
    </rPh>
    <rPh sb="176" eb="178">
      <t>ジギョウ</t>
    </rPh>
    <rPh sb="178" eb="180">
      <t>ケイエイ</t>
    </rPh>
    <rPh sb="181" eb="182">
      <t>ツト</t>
    </rPh>
    <rPh sb="186" eb="188">
      <t>ヒツヨウ</t>
    </rPh>
    <rPh sb="195" eb="198">
      <t>ショウライテキ</t>
    </rPh>
    <rPh sb="199" eb="201">
      <t>キュウスイ</t>
    </rPh>
    <rPh sb="201" eb="203">
      <t>ジンコウ</t>
    </rPh>
    <rPh sb="204" eb="206">
      <t>ゲンショウ</t>
    </rPh>
    <rPh sb="207" eb="209">
      <t>カクジツ</t>
    </rPh>
    <rPh sb="213" eb="215">
      <t>キュウスイ</t>
    </rPh>
    <rPh sb="215" eb="217">
      <t>シュウエキ</t>
    </rPh>
    <rPh sb="218" eb="220">
      <t>オオハバ</t>
    </rPh>
    <rPh sb="221" eb="223">
      <t>ゾウカ</t>
    </rPh>
    <rPh sb="224" eb="226">
      <t>キタイ</t>
    </rPh>
    <rPh sb="231" eb="233">
      <t>シュウシ</t>
    </rPh>
    <rPh sb="239" eb="240">
      <t>ハカ</t>
    </rPh>
    <rPh sb="245" eb="246">
      <t>ネン</t>
    </rPh>
    <rPh sb="250" eb="252">
      <t>ザイセイ</t>
    </rPh>
    <rPh sb="252" eb="254">
      <t>ジョウキョウ</t>
    </rPh>
    <rPh sb="255" eb="257">
      <t>ブンセキ</t>
    </rPh>
    <rPh sb="259" eb="261">
      <t>リョウキン</t>
    </rPh>
    <rPh sb="261" eb="263">
      <t>カイテイ</t>
    </rPh>
    <rPh sb="264" eb="266">
      <t>ケントウ</t>
    </rPh>
    <rPh sb="277" eb="278">
      <t>オコナ</t>
    </rPh>
    <rPh sb="279" eb="281">
      <t>ヨテイ</t>
    </rPh>
    <phoneticPr fontId="4"/>
  </si>
  <si>
    <t>　平成28年度の管路経年化率は26.76%で、平均値を上回っている。一方で、管路更新率は前年に比べ約45%上昇している。今後も石綿管等、老朽管の布設替及び更新について計画的かつ効率的に取り組む必要がある。</t>
    <rPh sb="1" eb="3">
      <t>ヘイセイ</t>
    </rPh>
    <rPh sb="5" eb="6">
      <t>ネン</t>
    </rPh>
    <rPh sb="6" eb="7">
      <t>ド</t>
    </rPh>
    <rPh sb="8" eb="10">
      <t>カンロ</t>
    </rPh>
    <rPh sb="10" eb="13">
      <t>ケイネンカ</t>
    </rPh>
    <rPh sb="13" eb="14">
      <t>リツ</t>
    </rPh>
    <rPh sb="23" eb="26">
      <t>ヘイキンチ</t>
    </rPh>
    <rPh sb="27" eb="29">
      <t>ウワマワ</t>
    </rPh>
    <rPh sb="34" eb="36">
      <t>イッポウ</t>
    </rPh>
    <rPh sb="38" eb="40">
      <t>カンロ</t>
    </rPh>
    <rPh sb="40" eb="42">
      <t>コウシン</t>
    </rPh>
    <rPh sb="42" eb="43">
      <t>リツ</t>
    </rPh>
    <rPh sb="44" eb="46">
      <t>ゼンネン</t>
    </rPh>
    <rPh sb="47" eb="48">
      <t>クラ</t>
    </rPh>
    <rPh sb="49" eb="50">
      <t>ヤク</t>
    </rPh>
    <rPh sb="53" eb="55">
      <t>ジョウショウ</t>
    </rPh>
    <rPh sb="60" eb="62">
      <t>コンゴ</t>
    </rPh>
    <rPh sb="63" eb="65">
      <t>セキメン</t>
    </rPh>
    <rPh sb="65" eb="66">
      <t>カン</t>
    </rPh>
    <rPh sb="66" eb="67">
      <t>ナド</t>
    </rPh>
    <rPh sb="68" eb="70">
      <t>ロウキュウ</t>
    </rPh>
    <rPh sb="70" eb="71">
      <t>カン</t>
    </rPh>
    <rPh sb="72" eb="74">
      <t>フセツ</t>
    </rPh>
    <rPh sb="74" eb="75">
      <t>タイ</t>
    </rPh>
    <rPh sb="75" eb="76">
      <t>オヨ</t>
    </rPh>
    <rPh sb="77" eb="79">
      <t>コウシン</t>
    </rPh>
    <rPh sb="83" eb="86">
      <t>ケイカクテキ</t>
    </rPh>
    <rPh sb="88" eb="91">
      <t>コウリツテキ</t>
    </rPh>
    <rPh sb="92" eb="93">
      <t>ト</t>
    </rPh>
    <rPh sb="94" eb="95">
      <t>ク</t>
    </rPh>
    <rPh sb="96" eb="98">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</si>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</sst>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0.35</c:v>
                </c:pt>
                <c:pt idx="1">
                  <c:v>0.57999999999999996</c:v>
                </c:pt>
                <c:pt idx="2">
                  <c:v>0.89</c:v>
                </c:pt>
                <c:pt idx="3">
                  <c:v>0.83</c:v>
                </c:pt>
                <c:pt idx="4">
                  <c:v>1.2</c:v>
                </c:pt>
              </c:numCache>
            </c:numRef>
          </c:val>
        </c:ser>
        <c:dLbls>
          <c:showLegendKey val="0"/>
          <c:showVal val="0"/>
          <c:showCatName val="0"/>
          <c:showSerName val="0"/>
          <c:showPercent val="0"/>
          <c:showBubbleSize val="0"/>
        </c:dLbls>
        <c:gapWidth val="150"/>
        <c:axId val="43352832"/>
        <c:axId val="433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43352832"/>
        <c:axId val="43355136"/>
      </c:lineChart>
      <c:dateAx>
        <c:axId val="43352832"/>
        <c:scaling>
          <c:orientation val="minMax"/>
        </c:scaling>
        <c:delete val="1"/>
        <c:axPos val="b"/>
        <c:numFmt formatCode="ge" sourceLinked="1"/>
        <c:majorTickMark val="none"/>
        <c:minorTickMark val="none"/>
        <c:tickLblPos val="none"/>
        <c:crossAx val="43355136"/>
        <c:crosses val="autoZero"/>
        <c:auto val="1"/>
        <c:lblOffset val="100"/>
        <c:baseTimeUnit val="years"/>
      </c:dateAx>
      <c:valAx>
        <c:axId val="433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64.099999999999994</c:v>
                </c:pt>
                <c:pt idx="1">
                  <c:v>59.96</c:v>
                </c:pt>
                <c:pt idx="2">
                  <c:v>58.34</c:v>
                </c:pt>
                <c:pt idx="3">
                  <c:v>55.71</c:v>
                </c:pt>
                <c:pt idx="4">
                  <c:v>54.78</c:v>
                </c:pt>
              </c:numCache>
            </c:numRef>
          </c:val>
        </c:ser>
        <c:dLbls>
          <c:showLegendKey val="0"/>
          <c:showVal val="0"/>
          <c:showCatName val="0"/>
          <c:showSerName val="0"/>
          <c:showPercent val="0"/>
          <c:showBubbleSize val="0"/>
        </c:dLbls>
        <c:gapWidth val="150"/>
        <c:axId val="32705152"/>
        <c:axId val="332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32705152"/>
        <c:axId val="33231616"/>
      </c:lineChart>
      <c:dateAx>
        <c:axId val="32705152"/>
        <c:scaling>
          <c:orientation val="minMax"/>
        </c:scaling>
        <c:delete val="1"/>
        <c:axPos val="b"/>
        <c:numFmt formatCode="ge" sourceLinked="1"/>
        <c:majorTickMark val="none"/>
        <c:minorTickMark val="none"/>
        <c:tickLblPos val="none"/>
        <c:crossAx val="33231616"/>
        <c:crosses val="autoZero"/>
        <c:auto val="1"/>
        <c:lblOffset val="100"/>
        <c:baseTimeUnit val="years"/>
      </c:dateAx>
      <c:valAx>
        <c:axId val="332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78.08</c:v>
                </c:pt>
                <c:pt idx="1">
                  <c:v>78.099999999999994</c:v>
                </c:pt>
                <c:pt idx="2">
                  <c:v>79.83</c:v>
                </c:pt>
                <c:pt idx="3">
                  <c:v>81.52</c:v>
                </c:pt>
                <c:pt idx="4">
                  <c:v>82.05</c:v>
                </c:pt>
              </c:numCache>
            </c:numRef>
          </c:val>
        </c:ser>
        <c:dLbls>
          <c:showLegendKey val="0"/>
          <c:showVal val="0"/>
          <c:showCatName val="0"/>
          <c:showSerName val="0"/>
          <c:showPercent val="0"/>
          <c:showBubbleSize val="0"/>
        </c:dLbls>
        <c:gapWidth val="150"/>
        <c:axId val="33298688"/>
        <c:axId val="333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33298688"/>
        <c:axId val="33325440"/>
      </c:lineChart>
      <c:dateAx>
        <c:axId val="33298688"/>
        <c:scaling>
          <c:orientation val="minMax"/>
        </c:scaling>
        <c:delete val="1"/>
        <c:axPos val="b"/>
        <c:numFmt formatCode="ge" sourceLinked="1"/>
        <c:majorTickMark val="none"/>
        <c:minorTickMark val="none"/>
        <c:tickLblPos val="none"/>
        <c:crossAx val="33325440"/>
        <c:crosses val="autoZero"/>
        <c:auto val="1"/>
        <c:lblOffset val="100"/>
        <c:baseTimeUnit val="years"/>
      </c:dateAx>
      <c:valAx>
        <c:axId val="333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118.82</c:v>
                </c:pt>
                <c:pt idx="1">
                  <c:v>126.53</c:v>
                </c:pt>
                <c:pt idx="2">
                  <c:v>108.5</c:v>
                </c:pt>
                <c:pt idx="3">
                  <c:v>139.30000000000001</c:v>
                </c:pt>
                <c:pt idx="4">
                  <c:v>134.69999999999999</c:v>
                </c:pt>
              </c:numCache>
            </c:numRef>
          </c:val>
        </c:ser>
        <c:dLbls>
          <c:showLegendKey val="0"/>
          <c:showVal val="0"/>
          <c:showCatName val="0"/>
          <c:showSerName val="0"/>
          <c:showPercent val="0"/>
          <c:showBubbleSize val="0"/>
        </c:dLbls>
        <c:gapWidth val="150"/>
        <c:axId val="101041280"/>
        <c:axId val="1010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01041280"/>
        <c:axId val="101043200"/>
      </c:lineChart>
      <c:dateAx>
        <c:axId val="101041280"/>
        <c:scaling>
          <c:orientation val="minMax"/>
        </c:scaling>
        <c:delete val="1"/>
        <c:axPos val="b"/>
        <c:numFmt formatCode="ge" sourceLinked="1"/>
        <c:majorTickMark val="none"/>
        <c:minorTickMark val="none"/>
        <c:tickLblPos val="none"/>
        <c:crossAx val="101043200"/>
        <c:crosses val="autoZero"/>
        <c:auto val="1"/>
        <c:lblOffset val="100"/>
        <c:baseTimeUnit val="years"/>
      </c:dateAx>
      <c:valAx>
        <c:axId val="10104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0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31.36</c:v>
                </c:pt>
                <c:pt idx="1">
                  <c:v>32.03</c:v>
                </c:pt>
                <c:pt idx="2">
                  <c:v>44.59</c:v>
                </c:pt>
                <c:pt idx="3">
                  <c:v>45.26</c:v>
                </c:pt>
                <c:pt idx="4">
                  <c:v>46.44</c:v>
                </c:pt>
              </c:numCache>
            </c:numRef>
          </c:val>
        </c:ser>
        <c:dLbls>
          <c:showLegendKey val="0"/>
          <c:showVal val="0"/>
          <c:showCatName val="0"/>
          <c:showSerName val="0"/>
          <c:showPercent val="0"/>
          <c:showBubbleSize val="0"/>
        </c:dLbls>
        <c:gapWidth val="150"/>
        <c:axId val="174760320"/>
        <c:axId val="1747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74760320"/>
        <c:axId val="174762240"/>
      </c:lineChart>
      <c:dateAx>
        <c:axId val="174760320"/>
        <c:scaling>
          <c:orientation val="minMax"/>
        </c:scaling>
        <c:delete val="1"/>
        <c:axPos val="b"/>
        <c:numFmt formatCode="ge" sourceLinked="1"/>
        <c:majorTickMark val="none"/>
        <c:minorTickMark val="none"/>
        <c:tickLblPos val="none"/>
        <c:crossAx val="174762240"/>
        <c:crosses val="autoZero"/>
        <c:auto val="1"/>
        <c:lblOffset val="100"/>
        <c:baseTimeUnit val="years"/>
      </c:dateAx>
      <c:valAx>
        <c:axId val="1747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12.1</c:v>
                </c:pt>
                <c:pt idx="1">
                  <c:v>11.48</c:v>
                </c:pt>
                <c:pt idx="2">
                  <c:v>10.49</c:v>
                </c:pt>
                <c:pt idx="3">
                  <c:v>26.51</c:v>
                </c:pt>
                <c:pt idx="4">
                  <c:v>26.76</c:v>
                </c:pt>
              </c:numCache>
            </c:numRef>
          </c:val>
        </c:ser>
        <c:dLbls>
          <c:showLegendKey val="0"/>
          <c:showVal val="0"/>
          <c:showCatName val="0"/>
          <c:showSerName val="0"/>
          <c:showPercent val="0"/>
          <c:showBubbleSize val="0"/>
        </c:dLbls>
        <c:gapWidth val="150"/>
        <c:axId val="184868224"/>
        <c:axId val="1852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84868224"/>
        <c:axId val="185273728"/>
      </c:lineChart>
      <c:dateAx>
        <c:axId val="184868224"/>
        <c:scaling>
          <c:orientation val="minMax"/>
        </c:scaling>
        <c:delete val="1"/>
        <c:axPos val="b"/>
        <c:numFmt formatCode="ge" sourceLinked="1"/>
        <c:majorTickMark val="none"/>
        <c:minorTickMark val="none"/>
        <c:tickLblPos val="none"/>
        <c:crossAx val="185273728"/>
        <c:crosses val="autoZero"/>
        <c:auto val="1"/>
        <c:lblOffset val="100"/>
        <c:baseTimeUnit val="years"/>
      </c:dateAx>
      <c:valAx>
        <c:axId val="1852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729536"/>
        <c:axId val="297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9729536"/>
        <c:axId val="29731456"/>
      </c:lineChart>
      <c:dateAx>
        <c:axId val="29729536"/>
        <c:scaling>
          <c:orientation val="minMax"/>
        </c:scaling>
        <c:delete val="1"/>
        <c:axPos val="b"/>
        <c:numFmt formatCode="ge" sourceLinked="1"/>
        <c:majorTickMark val="none"/>
        <c:minorTickMark val="none"/>
        <c:tickLblPos val="none"/>
        <c:crossAx val="29731456"/>
        <c:crosses val="autoZero"/>
        <c:auto val="1"/>
        <c:lblOffset val="100"/>
        <c:baseTimeUnit val="years"/>
      </c:dateAx>
      <c:valAx>
        <c:axId val="2973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7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2346.27</c:v>
                </c:pt>
                <c:pt idx="1">
                  <c:v>2038.17</c:v>
                </c:pt>
                <c:pt idx="2">
                  <c:v>253.9</c:v>
                </c:pt>
                <c:pt idx="3">
                  <c:v>446.09</c:v>
                </c:pt>
                <c:pt idx="4">
                  <c:v>510.94</c:v>
                </c:pt>
              </c:numCache>
            </c:numRef>
          </c:val>
        </c:ser>
        <c:dLbls>
          <c:showLegendKey val="0"/>
          <c:showVal val="0"/>
          <c:showCatName val="0"/>
          <c:showSerName val="0"/>
          <c:showPercent val="0"/>
          <c:showBubbleSize val="0"/>
        </c:dLbls>
        <c:gapWidth val="150"/>
        <c:axId val="30204288"/>
        <c:axId val="302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30204288"/>
        <c:axId val="30206208"/>
      </c:lineChart>
      <c:dateAx>
        <c:axId val="30204288"/>
        <c:scaling>
          <c:orientation val="minMax"/>
        </c:scaling>
        <c:delete val="1"/>
        <c:axPos val="b"/>
        <c:numFmt formatCode="ge" sourceLinked="1"/>
        <c:majorTickMark val="none"/>
        <c:minorTickMark val="none"/>
        <c:tickLblPos val="none"/>
        <c:crossAx val="30206208"/>
        <c:crosses val="autoZero"/>
        <c:auto val="1"/>
        <c:lblOffset val="100"/>
        <c:baseTimeUnit val="years"/>
      </c:dateAx>
      <c:valAx>
        <c:axId val="30206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374.59</c:v>
                </c:pt>
                <c:pt idx="1">
                  <c:v>344.67</c:v>
                </c:pt>
                <c:pt idx="2">
                  <c:v>331.32</c:v>
                </c:pt>
                <c:pt idx="3">
                  <c:v>330.43</c:v>
                </c:pt>
                <c:pt idx="4">
                  <c:v>324.36</c:v>
                </c:pt>
              </c:numCache>
            </c:numRef>
          </c:val>
        </c:ser>
        <c:dLbls>
          <c:showLegendKey val="0"/>
          <c:showVal val="0"/>
          <c:showCatName val="0"/>
          <c:showSerName val="0"/>
          <c:showPercent val="0"/>
          <c:showBubbleSize val="0"/>
        </c:dLbls>
        <c:gapWidth val="150"/>
        <c:axId val="32325632"/>
        <c:axId val="323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32325632"/>
        <c:axId val="32327552"/>
      </c:lineChart>
      <c:dateAx>
        <c:axId val="32325632"/>
        <c:scaling>
          <c:orientation val="minMax"/>
        </c:scaling>
        <c:delete val="1"/>
        <c:axPos val="b"/>
        <c:numFmt formatCode="ge" sourceLinked="1"/>
        <c:majorTickMark val="none"/>
        <c:minorTickMark val="none"/>
        <c:tickLblPos val="none"/>
        <c:crossAx val="32327552"/>
        <c:crosses val="autoZero"/>
        <c:auto val="1"/>
        <c:lblOffset val="100"/>
        <c:baseTimeUnit val="years"/>
      </c:dateAx>
      <c:valAx>
        <c:axId val="32327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113.98</c:v>
                </c:pt>
                <c:pt idx="1">
                  <c:v>121.57</c:v>
                </c:pt>
                <c:pt idx="2">
                  <c:v>125.93</c:v>
                </c:pt>
                <c:pt idx="3">
                  <c:v>139</c:v>
                </c:pt>
                <c:pt idx="4">
                  <c:v>134.54</c:v>
                </c:pt>
              </c:numCache>
            </c:numRef>
          </c:val>
        </c:ser>
        <c:dLbls>
          <c:showLegendKey val="0"/>
          <c:showVal val="0"/>
          <c:showCatName val="0"/>
          <c:showSerName val="0"/>
          <c:showPercent val="0"/>
          <c:showBubbleSize val="0"/>
        </c:dLbls>
        <c:gapWidth val="150"/>
        <c:axId val="32337280"/>
        <c:axId val="323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32337280"/>
        <c:axId val="32343552"/>
      </c:lineChart>
      <c:dateAx>
        <c:axId val="32337280"/>
        <c:scaling>
          <c:orientation val="minMax"/>
        </c:scaling>
        <c:delete val="1"/>
        <c:axPos val="b"/>
        <c:numFmt formatCode="ge" sourceLinked="1"/>
        <c:majorTickMark val="none"/>
        <c:minorTickMark val="none"/>
        <c:tickLblPos val="none"/>
        <c:crossAx val="32343552"/>
        <c:crosses val="autoZero"/>
        <c:auto val="1"/>
        <c:lblOffset val="100"/>
        <c:baseTimeUnit val="years"/>
      </c:dateAx>
      <c:valAx>
        <c:axId val="323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153.91</c:v>
                </c:pt>
                <c:pt idx="1">
                  <c:v>161.41999999999999</c:v>
                </c:pt>
                <c:pt idx="2">
                  <c:v>161.47</c:v>
                </c:pt>
                <c:pt idx="3">
                  <c:v>146.36000000000001</c:v>
                </c:pt>
                <c:pt idx="4">
                  <c:v>151.32</c:v>
                </c:pt>
              </c:numCache>
            </c:numRef>
          </c:val>
        </c:ser>
        <c:dLbls>
          <c:showLegendKey val="0"/>
          <c:showVal val="0"/>
          <c:showCatName val="0"/>
          <c:showSerName val="0"/>
          <c:showPercent val="0"/>
          <c:showBubbleSize val="0"/>
        </c:dLbls>
        <c:gapWidth val="150"/>
        <c:axId val="32353280"/>
        <c:axId val="323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32353280"/>
        <c:axId val="32363648"/>
      </c:lineChart>
      <c:dateAx>
        <c:axId val="32353280"/>
        <c:scaling>
          <c:orientation val="minMax"/>
        </c:scaling>
        <c:delete val="1"/>
        <c:axPos val="b"/>
        <c:numFmt formatCode="ge" sourceLinked="1"/>
        <c:majorTickMark val="none"/>
        <c:minorTickMark val="none"/>
        <c:tickLblPos val="none"/>
        <c:crossAx val="32363648"/>
        <c:crosses val="autoZero"/>
        <c:auto val="1"/>
        <c:lblOffset val="100"/>
        <c:baseTimeUnit val="years"/>
      </c:dateAx>
      <c:valAx>
        <c:axId val="323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山形県　尾花沢市大石田町環境衛生事業組合（事業会計分）</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74.040000000000006</v>
      </c>
      <c r="J10" s="52"/>
      <c r="K10" s="52"/>
      <c r="L10" s="52"/>
      <c r="M10" s="52"/>
      <c r="N10" s="52"/>
      <c r="O10" s="64"/>
      <c r="P10" s="53">
        <f>データ!$P$6</f>
        <v>73.66</v>
      </c>
      <c r="Q10" s="53"/>
      <c r="R10" s="53"/>
      <c r="S10" s="53"/>
      <c r="T10" s="53"/>
      <c r="U10" s="53"/>
      <c r="V10" s="53"/>
      <c r="W10" s="61">
        <f>データ!$Q$6</f>
        <v>4320</v>
      </c>
      <c r="X10" s="61"/>
      <c r="Y10" s="61"/>
      <c r="Z10" s="61"/>
      <c r="AA10" s="61"/>
      <c r="AB10" s="61"/>
      <c r="AC10" s="61"/>
      <c r="AD10" s="2"/>
      <c r="AE10" s="2"/>
      <c r="AF10" s="2"/>
      <c r="AG10" s="2"/>
      <c r="AH10" s="5"/>
      <c r="AI10" s="5"/>
      <c r="AJ10" s="5"/>
      <c r="AK10" s="5"/>
      <c r="AL10" s="61">
        <f>データ!$U$6</f>
        <v>17781</v>
      </c>
      <c r="AM10" s="61"/>
      <c r="AN10" s="61"/>
      <c r="AO10" s="61"/>
      <c r="AP10" s="61"/>
      <c r="AQ10" s="61"/>
      <c r="AR10" s="61"/>
      <c r="AS10" s="61"/>
      <c r="AT10" s="51">
        <f>データ!$V$6</f>
        <v>58.88</v>
      </c>
      <c r="AU10" s="52"/>
      <c r="AV10" s="52"/>
      <c r="AW10" s="52"/>
      <c r="AX10" s="52"/>
      <c r="AY10" s="52"/>
      <c r="AZ10" s="52"/>
      <c r="BA10" s="52"/>
      <c r="BB10" s="53">
        <f>データ!$W$6</f>
        <v>301.99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69663</v>
      </c>
      <c r="D6" s="34">
        <f t="shared" si="3"/>
        <v>46</v>
      </c>
      <c r="E6" s="34">
        <f t="shared" si="3"/>
        <v>1</v>
      </c>
      <c r="F6" s="34">
        <f t="shared" si="3"/>
        <v>0</v>
      </c>
      <c r="G6" s="34">
        <f t="shared" si="3"/>
        <v>1</v>
      </c>
      <c r="H6" s="34" t="str">
        <f t="shared" si="3"/>
        <v>山形県　尾花沢市大石田町環境衛生事業組合（事業会計分）</v>
      </c>
      <c r="I6" s="34" t="str">
        <f t="shared" si="3"/>
        <v>法適用</v>
      </c>
      <c r="J6" s="34" t="str">
        <f t="shared" si="3"/>
        <v>水道事業</v>
      </c>
      <c r="K6" s="34" t="str">
        <f t="shared" si="3"/>
        <v>末端給水事業</v>
      </c>
      <c r="L6" s="34" t="str">
        <f t="shared" si="3"/>
        <v>A6</v>
      </c>
      <c r="M6" s="34">
        <f t="shared" si="3"/>
        <v>0</v>
      </c>
      <c r="N6" s="35" t="str">
        <f t="shared" si="3"/>
        <v>-</v>
      </c>
      <c r="O6" s="35">
        <f t="shared" si="3"/>
        <v>74.040000000000006</v>
      </c>
      <c r="P6" s="35">
        <f t="shared" si="3"/>
        <v>73.66</v>
      </c>
      <c r="Q6" s="35">
        <f t="shared" si="3"/>
        <v>4320</v>
      </c>
      <c r="R6" s="35" t="str">
        <f t="shared" si="3"/>
        <v>-</v>
      </c>
      <c r="S6" s="35" t="str">
        <f t="shared" si="3"/>
        <v>-</v>
      </c>
      <c r="T6" s="35" t="str">
        <f t="shared" si="3"/>
        <v>-</v>
      </c>
      <c r="U6" s="35">
        <f t="shared" si="3"/>
        <v>17781</v>
      </c>
      <c r="V6" s="35">
        <f t="shared" si="3"/>
        <v>58.88</v>
      </c>
      <c r="W6" s="35">
        <f t="shared" si="3"/>
        <v>301.99</v>
      </c>
      <c r="X6" s="36">
        <f>IF(X7="",NA(),X7)</f>
        <v>118.82</v>
      </c>
      <c r="Y6" s="36">
        <f t="shared" ref="Y6:AG6" si="4">IF(Y7="",NA(),Y7)</f>
        <v>126.53</v>
      </c>
      <c r="Z6" s="36">
        <f t="shared" si="4"/>
        <v>108.5</v>
      </c>
      <c r="AA6" s="36">
        <f t="shared" si="4"/>
        <v>139.30000000000001</v>
      </c>
      <c r="AB6" s="36">
        <f t="shared" si="4"/>
        <v>134.69999999999999</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2346.27</v>
      </c>
      <c r="AU6" s="36">
        <f t="shared" ref="AU6:BC6" si="6">IF(AU7="",NA(),AU7)</f>
        <v>2038.17</v>
      </c>
      <c r="AV6" s="36">
        <f t="shared" si="6"/>
        <v>253.9</v>
      </c>
      <c r="AW6" s="36">
        <f t="shared" si="6"/>
        <v>446.09</v>
      </c>
      <c r="AX6" s="36">
        <f t="shared" si="6"/>
        <v>510.94</v>
      </c>
      <c r="AY6" s="36">
        <f t="shared" si="6"/>
        <v>915.5</v>
      </c>
      <c r="AZ6" s="36">
        <f t="shared" si="6"/>
        <v>963.24</v>
      </c>
      <c r="BA6" s="36">
        <f t="shared" si="6"/>
        <v>381.53</v>
      </c>
      <c r="BB6" s="36">
        <f t="shared" si="6"/>
        <v>391.54</v>
      </c>
      <c r="BC6" s="36">
        <f t="shared" si="6"/>
        <v>384.34</v>
      </c>
      <c r="BD6" s="35" t="str">
        <f>IF(BD7="","",IF(BD7="-","【-】","【"&amp;SUBSTITUTE(TEXT(BD7,"#,##0.00"),"-","△")&amp;"】"))</f>
        <v>【262.87】</v>
      </c>
      <c r="BE6" s="36">
        <f>IF(BE7="",NA(),BE7)</f>
        <v>374.59</v>
      </c>
      <c r="BF6" s="36">
        <f t="shared" ref="BF6:BN6" si="7">IF(BF7="",NA(),BF7)</f>
        <v>344.67</v>
      </c>
      <c r="BG6" s="36">
        <f t="shared" si="7"/>
        <v>331.32</v>
      </c>
      <c r="BH6" s="36">
        <f t="shared" si="7"/>
        <v>330.43</v>
      </c>
      <c r="BI6" s="36">
        <f t="shared" si="7"/>
        <v>324.36</v>
      </c>
      <c r="BJ6" s="36">
        <f t="shared" si="7"/>
        <v>404.78</v>
      </c>
      <c r="BK6" s="36">
        <f t="shared" si="7"/>
        <v>400.38</v>
      </c>
      <c r="BL6" s="36">
        <f t="shared" si="7"/>
        <v>393.27</v>
      </c>
      <c r="BM6" s="36">
        <f t="shared" si="7"/>
        <v>386.97</v>
      </c>
      <c r="BN6" s="36">
        <f t="shared" si="7"/>
        <v>380.58</v>
      </c>
      <c r="BO6" s="35" t="str">
        <f>IF(BO7="","",IF(BO7="-","【-】","【"&amp;SUBSTITUTE(TEXT(BO7,"#,##0.00"),"-","△")&amp;"】"))</f>
        <v>【270.87】</v>
      </c>
      <c r="BP6" s="36">
        <f>IF(BP7="",NA(),BP7)</f>
        <v>113.98</v>
      </c>
      <c r="BQ6" s="36">
        <f t="shared" ref="BQ6:BY6" si="8">IF(BQ7="",NA(),BQ7)</f>
        <v>121.57</v>
      </c>
      <c r="BR6" s="36">
        <f t="shared" si="8"/>
        <v>125.93</v>
      </c>
      <c r="BS6" s="36">
        <f t="shared" si="8"/>
        <v>139</v>
      </c>
      <c r="BT6" s="36">
        <f t="shared" si="8"/>
        <v>134.54</v>
      </c>
      <c r="BU6" s="36">
        <f t="shared" si="8"/>
        <v>98.07</v>
      </c>
      <c r="BV6" s="36">
        <f t="shared" si="8"/>
        <v>96.56</v>
      </c>
      <c r="BW6" s="36">
        <f t="shared" si="8"/>
        <v>100.47</v>
      </c>
      <c r="BX6" s="36">
        <f t="shared" si="8"/>
        <v>101.72</v>
      </c>
      <c r="BY6" s="36">
        <f t="shared" si="8"/>
        <v>102.38</v>
      </c>
      <c r="BZ6" s="35" t="str">
        <f>IF(BZ7="","",IF(BZ7="-","【-】","【"&amp;SUBSTITUTE(TEXT(BZ7,"#,##0.00"),"-","△")&amp;"】"))</f>
        <v>【105.59】</v>
      </c>
      <c r="CA6" s="36">
        <f>IF(CA7="",NA(),CA7)</f>
        <v>153.91</v>
      </c>
      <c r="CB6" s="36">
        <f t="shared" ref="CB6:CJ6" si="9">IF(CB7="",NA(),CB7)</f>
        <v>161.41999999999999</v>
      </c>
      <c r="CC6" s="36">
        <f t="shared" si="9"/>
        <v>161.47</v>
      </c>
      <c r="CD6" s="36">
        <f t="shared" si="9"/>
        <v>146.36000000000001</v>
      </c>
      <c r="CE6" s="36">
        <f t="shared" si="9"/>
        <v>151.32</v>
      </c>
      <c r="CF6" s="36">
        <f t="shared" si="9"/>
        <v>172.26</v>
      </c>
      <c r="CG6" s="36">
        <f t="shared" si="9"/>
        <v>177.14</v>
      </c>
      <c r="CH6" s="36">
        <f t="shared" si="9"/>
        <v>169.82</v>
      </c>
      <c r="CI6" s="36">
        <f t="shared" si="9"/>
        <v>168.2</v>
      </c>
      <c r="CJ6" s="36">
        <f t="shared" si="9"/>
        <v>168.67</v>
      </c>
      <c r="CK6" s="35" t="str">
        <f>IF(CK7="","",IF(CK7="-","【-】","【"&amp;SUBSTITUTE(TEXT(CK7,"#,##0.00"),"-","△")&amp;"】"))</f>
        <v>【163.27】</v>
      </c>
      <c r="CL6" s="36">
        <f>IF(CL7="",NA(),CL7)</f>
        <v>64.099999999999994</v>
      </c>
      <c r="CM6" s="36">
        <f t="shared" ref="CM6:CU6" si="10">IF(CM7="",NA(),CM7)</f>
        <v>59.96</v>
      </c>
      <c r="CN6" s="36">
        <f t="shared" si="10"/>
        <v>58.34</v>
      </c>
      <c r="CO6" s="36">
        <f t="shared" si="10"/>
        <v>55.71</v>
      </c>
      <c r="CP6" s="36">
        <f t="shared" si="10"/>
        <v>54.78</v>
      </c>
      <c r="CQ6" s="36">
        <f t="shared" si="10"/>
        <v>55.68</v>
      </c>
      <c r="CR6" s="36">
        <f t="shared" si="10"/>
        <v>55.64</v>
      </c>
      <c r="CS6" s="36">
        <f t="shared" si="10"/>
        <v>55.13</v>
      </c>
      <c r="CT6" s="36">
        <f t="shared" si="10"/>
        <v>54.77</v>
      </c>
      <c r="CU6" s="36">
        <f t="shared" si="10"/>
        <v>54.92</v>
      </c>
      <c r="CV6" s="35" t="str">
        <f>IF(CV7="","",IF(CV7="-","【-】","【"&amp;SUBSTITUTE(TEXT(CV7,"#,##0.00"),"-","△")&amp;"】"))</f>
        <v>【59.94】</v>
      </c>
      <c r="CW6" s="36">
        <f>IF(CW7="",NA(),CW7)</f>
        <v>78.08</v>
      </c>
      <c r="CX6" s="36">
        <f t="shared" ref="CX6:DF6" si="11">IF(CX7="",NA(),CX7)</f>
        <v>78.099999999999994</v>
      </c>
      <c r="CY6" s="36">
        <f t="shared" si="11"/>
        <v>79.83</v>
      </c>
      <c r="CZ6" s="36">
        <f t="shared" si="11"/>
        <v>81.52</v>
      </c>
      <c r="DA6" s="36">
        <f t="shared" si="11"/>
        <v>82.05</v>
      </c>
      <c r="DB6" s="36">
        <f t="shared" si="11"/>
        <v>83.18</v>
      </c>
      <c r="DC6" s="36">
        <f t="shared" si="11"/>
        <v>83.09</v>
      </c>
      <c r="DD6" s="36">
        <f t="shared" si="11"/>
        <v>83</v>
      </c>
      <c r="DE6" s="36">
        <f t="shared" si="11"/>
        <v>82.89</v>
      </c>
      <c r="DF6" s="36">
        <f t="shared" si="11"/>
        <v>82.66</v>
      </c>
      <c r="DG6" s="35" t="str">
        <f>IF(DG7="","",IF(DG7="-","【-】","【"&amp;SUBSTITUTE(TEXT(DG7,"#,##0.00"),"-","△")&amp;"】"))</f>
        <v>【90.22】</v>
      </c>
      <c r="DH6" s="36">
        <f>IF(DH7="",NA(),DH7)</f>
        <v>31.36</v>
      </c>
      <c r="DI6" s="36">
        <f t="shared" ref="DI6:DQ6" si="12">IF(DI7="",NA(),DI7)</f>
        <v>32.03</v>
      </c>
      <c r="DJ6" s="36">
        <f t="shared" si="12"/>
        <v>44.59</v>
      </c>
      <c r="DK6" s="36">
        <f t="shared" si="12"/>
        <v>45.26</v>
      </c>
      <c r="DL6" s="36">
        <f t="shared" si="12"/>
        <v>46.44</v>
      </c>
      <c r="DM6" s="36">
        <f t="shared" si="12"/>
        <v>38.07</v>
      </c>
      <c r="DN6" s="36">
        <f t="shared" si="12"/>
        <v>39.06</v>
      </c>
      <c r="DO6" s="36">
        <f t="shared" si="12"/>
        <v>46.66</v>
      </c>
      <c r="DP6" s="36">
        <f t="shared" si="12"/>
        <v>47.46</v>
      </c>
      <c r="DQ6" s="36">
        <f t="shared" si="12"/>
        <v>48.49</v>
      </c>
      <c r="DR6" s="35" t="str">
        <f>IF(DR7="","",IF(DR7="-","【-】","【"&amp;SUBSTITUTE(TEXT(DR7,"#,##0.00"),"-","△")&amp;"】"))</f>
        <v>【47.91】</v>
      </c>
      <c r="DS6" s="36">
        <f>IF(DS7="",NA(),DS7)</f>
        <v>12.1</v>
      </c>
      <c r="DT6" s="36">
        <f t="shared" ref="DT6:EB6" si="13">IF(DT7="",NA(),DT7)</f>
        <v>11.48</v>
      </c>
      <c r="DU6" s="36">
        <f t="shared" si="13"/>
        <v>10.49</v>
      </c>
      <c r="DV6" s="36">
        <f t="shared" si="13"/>
        <v>26.51</v>
      </c>
      <c r="DW6" s="36">
        <f t="shared" si="13"/>
        <v>26.76</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0.35</v>
      </c>
      <c r="EE6" s="36">
        <f t="shared" ref="EE6:EM6" si="14">IF(EE7="",NA(),EE7)</f>
        <v>0.57999999999999996</v>
      </c>
      <c r="EF6" s="36">
        <f t="shared" si="14"/>
        <v>0.89</v>
      </c>
      <c r="EG6" s="36">
        <f t="shared" si="14"/>
        <v>0.83</v>
      </c>
      <c r="EH6" s="36">
        <f t="shared" si="14"/>
        <v>1.2</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69663</v>
      </c>
      <c r="D7" s="38">
        <v>46</v>
      </c>
      <c r="E7" s="38">
        <v>1</v>
      </c>
      <c r="F7" s="38">
        <v>0</v>
      </c>
      <c r="G7" s="38">
        <v>1</v>
      </c>
      <c r="H7" s="38" t="s">
        <v>105</v>
      </c>
      <c r="I7" s="38" t="s">
        <v>106</v>
      </c>
      <c r="J7" s="38" t="s">
        <v>107</v>
      </c>
      <c r="K7" s="38" t="s">
        <v>108</v>
      </c>
      <c r="L7" s="38" t="s">
        <v>109</v>
      </c>
      <c r="M7" s="38"/>
      <c r="N7" s="39" t="s">
        <v>110</v>
      </c>
      <c r="O7" s="39">
        <v>74.040000000000006</v>
      </c>
      <c r="P7" s="39">
        <v>73.66</v>
      </c>
      <c r="Q7" s="39">
        <v>4320</v>
      </c>
      <c r="R7" s="39" t="s">
        <v>110</v>
      </c>
      <c r="S7" s="39" t="s">
        <v>110</v>
      </c>
      <c r="T7" s="39" t="s">
        <v>110</v>
      </c>
      <c r="U7" s="39">
        <v>17781</v>
      </c>
      <c r="V7" s="39">
        <v>58.88</v>
      </c>
      <c r="W7" s="39">
        <v>301.99</v>
      </c>
      <c r="X7" s="39">
        <v>118.82</v>
      </c>
      <c r="Y7" s="39">
        <v>126.53</v>
      </c>
      <c r="Z7" s="39">
        <v>108.5</v>
      </c>
      <c r="AA7" s="39">
        <v>139.30000000000001</v>
      </c>
      <c r="AB7" s="39">
        <v>134.69999999999999</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2346.27</v>
      </c>
      <c r="AU7" s="39">
        <v>2038.17</v>
      </c>
      <c r="AV7" s="39">
        <v>253.9</v>
      </c>
      <c r="AW7" s="39">
        <v>446.09</v>
      </c>
      <c r="AX7" s="39">
        <v>510.94</v>
      </c>
      <c r="AY7" s="39">
        <v>915.5</v>
      </c>
      <c r="AZ7" s="39">
        <v>963.24</v>
      </c>
      <c r="BA7" s="39">
        <v>381.53</v>
      </c>
      <c r="BB7" s="39">
        <v>391.54</v>
      </c>
      <c r="BC7" s="39">
        <v>384.34</v>
      </c>
      <c r="BD7" s="39">
        <v>262.87</v>
      </c>
      <c r="BE7" s="39">
        <v>374.59</v>
      </c>
      <c r="BF7" s="39">
        <v>344.67</v>
      </c>
      <c r="BG7" s="39">
        <v>331.32</v>
      </c>
      <c r="BH7" s="39">
        <v>330.43</v>
      </c>
      <c r="BI7" s="39">
        <v>324.36</v>
      </c>
      <c r="BJ7" s="39">
        <v>404.78</v>
      </c>
      <c r="BK7" s="39">
        <v>400.38</v>
      </c>
      <c r="BL7" s="39">
        <v>393.27</v>
      </c>
      <c r="BM7" s="39">
        <v>386.97</v>
      </c>
      <c r="BN7" s="39">
        <v>380.58</v>
      </c>
      <c r="BO7" s="39">
        <v>270.87</v>
      </c>
      <c r="BP7" s="39">
        <v>113.98</v>
      </c>
      <c r="BQ7" s="39">
        <v>121.57</v>
      </c>
      <c r="BR7" s="39">
        <v>125.93</v>
      </c>
      <c r="BS7" s="39">
        <v>139</v>
      </c>
      <c r="BT7" s="39">
        <v>134.54</v>
      </c>
      <c r="BU7" s="39">
        <v>98.07</v>
      </c>
      <c r="BV7" s="39">
        <v>96.56</v>
      </c>
      <c r="BW7" s="39">
        <v>100.47</v>
      </c>
      <c r="BX7" s="39">
        <v>101.72</v>
      </c>
      <c r="BY7" s="39">
        <v>102.38</v>
      </c>
      <c r="BZ7" s="39">
        <v>105.59</v>
      </c>
      <c r="CA7" s="39">
        <v>153.91</v>
      </c>
      <c r="CB7" s="39">
        <v>161.41999999999999</v>
      </c>
      <c r="CC7" s="39">
        <v>161.47</v>
      </c>
      <c r="CD7" s="39">
        <v>146.36000000000001</v>
      </c>
      <c r="CE7" s="39">
        <v>151.32</v>
      </c>
      <c r="CF7" s="39">
        <v>172.26</v>
      </c>
      <c r="CG7" s="39">
        <v>177.14</v>
      </c>
      <c r="CH7" s="39">
        <v>169.82</v>
      </c>
      <c r="CI7" s="39">
        <v>168.2</v>
      </c>
      <c r="CJ7" s="39">
        <v>168.67</v>
      </c>
      <c r="CK7" s="39">
        <v>163.27000000000001</v>
      </c>
      <c r="CL7" s="39">
        <v>64.099999999999994</v>
      </c>
      <c r="CM7" s="39">
        <v>59.96</v>
      </c>
      <c r="CN7" s="39">
        <v>58.34</v>
      </c>
      <c r="CO7" s="39">
        <v>55.71</v>
      </c>
      <c r="CP7" s="39">
        <v>54.78</v>
      </c>
      <c r="CQ7" s="39">
        <v>55.68</v>
      </c>
      <c r="CR7" s="39">
        <v>55.64</v>
      </c>
      <c r="CS7" s="39">
        <v>55.13</v>
      </c>
      <c r="CT7" s="39">
        <v>54.77</v>
      </c>
      <c r="CU7" s="39">
        <v>54.92</v>
      </c>
      <c r="CV7" s="39">
        <v>59.94</v>
      </c>
      <c r="CW7" s="39">
        <v>78.08</v>
      </c>
      <c r="CX7" s="39">
        <v>78.099999999999994</v>
      </c>
      <c r="CY7" s="39">
        <v>79.83</v>
      </c>
      <c r="CZ7" s="39">
        <v>81.52</v>
      </c>
      <c r="DA7" s="39">
        <v>82.05</v>
      </c>
      <c r="DB7" s="39">
        <v>83.18</v>
      </c>
      <c r="DC7" s="39">
        <v>83.09</v>
      </c>
      <c r="DD7" s="39">
        <v>83</v>
      </c>
      <c r="DE7" s="39">
        <v>82.89</v>
      </c>
      <c r="DF7" s="39">
        <v>82.66</v>
      </c>
      <c r="DG7" s="39">
        <v>90.22</v>
      </c>
      <c r="DH7" s="39">
        <v>31.36</v>
      </c>
      <c r="DI7" s="39">
        <v>32.03</v>
      </c>
      <c r="DJ7" s="39">
        <v>44.59</v>
      </c>
      <c r="DK7" s="39">
        <v>45.26</v>
      </c>
      <c r="DL7" s="39">
        <v>46.44</v>
      </c>
      <c r="DM7" s="39">
        <v>38.07</v>
      </c>
      <c r="DN7" s="39">
        <v>39.06</v>
      </c>
      <c r="DO7" s="39">
        <v>46.66</v>
      </c>
      <c r="DP7" s="39">
        <v>47.46</v>
      </c>
      <c r="DQ7" s="39">
        <v>48.49</v>
      </c>
      <c r="DR7" s="39">
        <v>47.91</v>
      </c>
      <c r="DS7" s="39">
        <v>12.1</v>
      </c>
      <c r="DT7" s="39">
        <v>11.48</v>
      </c>
      <c r="DU7" s="39">
        <v>10.49</v>
      </c>
      <c r="DV7" s="39">
        <v>26.51</v>
      </c>
      <c r="DW7" s="39">
        <v>26.76</v>
      </c>
      <c r="DX7" s="39">
        <v>7.73</v>
      </c>
      <c r="DY7" s="39">
        <v>8.8699999999999992</v>
      </c>
      <c r="DZ7" s="39">
        <v>9.85</v>
      </c>
      <c r="EA7" s="39">
        <v>9.7100000000000009</v>
      </c>
      <c r="EB7" s="39">
        <v>12.79</v>
      </c>
      <c r="EC7" s="39">
        <v>15</v>
      </c>
      <c r="ED7" s="39">
        <v>0.35</v>
      </c>
      <c r="EE7" s="39">
        <v>0.57999999999999996</v>
      </c>
      <c r="EF7" s="39">
        <v>0.89</v>
      </c>
      <c r="EG7" s="39">
        <v>0.83</v>
      </c>
      <c r="EH7" s="39">
        <v>1.2</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2018-02-09T08:33:16Z</cp:lastPrinted>
  <dcterms:created xsi:type="dcterms:W3CDTF">2017-12-25T01:22:45Z</dcterms:created>
  <dcterms:modified xsi:type="dcterms:W3CDTF">2018-02-19T02:45:03Z</dcterms:modified>
</cp:coreProperties>
</file>