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\a農林課\農村整備室\●各種照会→回答\経営比較分析表\"/>
    </mc:Choice>
  </mc:AlternateContent>
  <workbookProtection workbookPassword="B319" lockStructure="1"/>
  <bookViews>
    <workbookView xWindow="0" yWindow="0" windowWidth="20490" windowHeight="723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AT10" i="4"/>
  <c r="AL10" i="4"/>
  <c r="W10" i="4"/>
  <c r="P10" i="4"/>
  <c r="I10" i="4"/>
  <c r="BB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<sst xmlns="http://schemas.openxmlformats.org/spreadsheetml/2006/main" count="237" uniqueCount="123">
  <si>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</si>
  <si>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</si>
  <si>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</si>
  <si>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</si>
  <si>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</si>
  <si>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</si>
  <si>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</si>
  <si>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</si>
  <si>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</si>
  <si>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</si>
  <si>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</si>
  <si>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</si>
  <si>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</si>
  <si>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</si>
  <si>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</si>
  <si>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</si>
  <si>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</si>
  <si>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</si>
  <si>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</si>
  <si>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</si>
  <si>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</si>
  <si>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</si>
  <si>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</si>
  <si>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</si>
  <si>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</si>
  <si>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</si>
  <si>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</si>
  <si>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</si>
  <si>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</si>
  <si>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</si>
  <si>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</si>
  <si>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</si>
  <si>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</si>
  <si>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</si>
  <si>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</si>
  <si>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</si>
  <si>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</si>
  <si>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</si>
  <si>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</si>
  <si>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</si>
  <si>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</si>
  <si>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</si>
  <si>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</si>
  <si>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</si>
  <si>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</si>
  <si>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</si>
  <si>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</si>
  <si>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</si>
  <si>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</si>
  <si>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</si>
  <si>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</si>
  <si>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</si>
  <si>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</si>
  <si>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</si>
  <si>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</si>
  <si>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</si>
  <si>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</si>
  <si>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</si>
  <si>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</si>
  <si>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</si>
  <si>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</si>
  <si>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</si>
  <si>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</si>
  <si>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</si>
  <si>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</si>
  <si>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</si>
  <si>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</si>
  <si>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</si>
  <si>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</si>
  <si>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</si>
  <si>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</si>
  <si>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</si>
  <si>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</si>
  <si>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</si>
  <si>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</si>
  <si>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</si>
  <si>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</si>
  <si>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</si>
  <si>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</si>
  <si>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</si>
  <si>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</si>
  <si>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</si>
  <si>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</si>
  <si>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</si>
  <si>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</si>
  <si>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</si>
  <si>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</si>
  <si>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</si>
  <si>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</si>
  <si>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</si>
  <si>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</si>
  <si>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</si>
  <si>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</si>
  <si>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</si>
  <si>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</si>
  <si>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</si>
  <si>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</si>
  <si>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</si>
  <si>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</si>
  <si>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</si>
  <si>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</si>
  <si>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</si>
  <si>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</si>
  <si>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</si>
  <si>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</si>
  <si>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</si>
  <si>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</si>
  <si>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山形県　新庄市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</si>
  <si>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</si>
  <si>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</si>
  <si>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</si>
  <si>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</si>
  <si>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</si>
  <si>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</si>
  <si>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</si>
  <si>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</si>
  <si>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</si>
  <si>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</si>
  <si>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</si>
  <si>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</si>
  <si>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年間総有収水量は、社会情勢等の影響により少ない。使用料収入が増えず、経営に影響を与えている。施設利用率も低い状態が続いている。
　経営改善のための使用料の改定については、上水道使用料との関係もあり、状況を見極めながら判断する必要がある。</t>
    <rPh sb="1" eb="3">
      <t>ネンカン</t>
    </rPh>
    <rPh sb="3" eb="4">
      <t>ソウ</t>
    </rPh>
    <rPh sb="4" eb="6">
      <t>ユウシュウ</t>
    </rPh>
    <rPh sb="6" eb="8">
      <t>スイリョウ</t>
    </rPh>
    <rPh sb="10" eb="12">
      <t>シャカイ</t>
    </rPh>
    <rPh sb="12" eb="14">
      <t>ジョウセイ</t>
    </rPh>
    <rPh sb="14" eb="15">
      <t>トウ</t>
    </rPh>
    <rPh sb="16" eb="18">
      <t>エイキョウ</t>
    </rPh>
    <rPh sb="21" eb="22">
      <t>スク</t>
    </rPh>
    <rPh sb="25" eb="28">
      <t>シヨウリョウ</t>
    </rPh>
    <rPh sb="28" eb="30">
      <t>シュウニュウ</t>
    </rPh>
    <rPh sb="31" eb="32">
      <t>フ</t>
    </rPh>
    <rPh sb="35" eb="37">
      <t>ケイエイ</t>
    </rPh>
    <rPh sb="38" eb="40">
      <t>エイキョウ</t>
    </rPh>
    <rPh sb="41" eb="42">
      <t>アタ</t>
    </rPh>
    <rPh sb="47" eb="49">
      <t>シセツ</t>
    </rPh>
    <rPh sb="49" eb="51">
      <t>リヨウ</t>
    </rPh>
    <rPh sb="51" eb="52">
      <t>リツ</t>
    </rPh>
    <rPh sb="53" eb="54">
      <t>ヒク</t>
    </rPh>
    <rPh sb="55" eb="57">
      <t>ジョウタイ</t>
    </rPh>
    <rPh sb="58" eb="59">
      <t>ツヅ</t>
    </rPh>
    <rPh sb="66" eb="68">
      <t>ケイエイ</t>
    </rPh>
    <rPh sb="68" eb="70">
      <t>カイゼン</t>
    </rPh>
    <rPh sb="74" eb="76">
      <t>シヨウ</t>
    </rPh>
    <rPh sb="76" eb="77">
      <t>リョウ</t>
    </rPh>
    <rPh sb="78" eb="80">
      <t>カイテイ</t>
    </rPh>
    <rPh sb="86" eb="89">
      <t>ジョウスイドウ</t>
    </rPh>
    <rPh sb="89" eb="92">
      <t>シヨウリョウ</t>
    </rPh>
    <rPh sb="94" eb="96">
      <t>カンケイ</t>
    </rPh>
    <rPh sb="100" eb="102">
      <t>ジョウキョウ</t>
    </rPh>
    <rPh sb="103" eb="105">
      <t>ミキワ</t>
    </rPh>
    <rPh sb="109" eb="111">
      <t>ハンダン</t>
    </rPh>
    <rPh sb="113" eb="115">
      <t>ヒツヨウ</t>
    </rPh>
    <phoneticPr fontId="4"/>
  </si>
  <si>
    <t>　耐用年数が経過している施設が数多くある。経営状況を踏まえ、計画的な対応を進めていく必要がある。</t>
    <rPh sb="1" eb="3">
      <t>タイヨウ</t>
    </rPh>
    <rPh sb="3" eb="5">
      <t>ネンスウ</t>
    </rPh>
    <rPh sb="6" eb="8">
      <t>ケイカ</t>
    </rPh>
    <rPh sb="12" eb="14">
      <t>シセツ</t>
    </rPh>
    <rPh sb="15" eb="17">
      <t>カズオオ</t>
    </rPh>
    <rPh sb="21" eb="23">
      <t>ケイエイ</t>
    </rPh>
    <rPh sb="23" eb="25">
      <t>ジョウキョウ</t>
    </rPh>
    <rPh sb="26" eb="27">
      <t>フ</t>
    </rPh>
    <rPh sb="30" eb="33">
      <t>ケイカクテキ</t>
    </rPh>
    <rPh sb="34" eb="36">
      <t>タイオウ</t>
    </rPh>
    <rPh sb="37" eb="38">
      <t>スス</t>
    </rPh>
    <rPh sb="42" eb="44">
      <t>ヒツヨウ</t>
    </rPh>
    <phoneticPr fontId="4"/>
  </si>
  <si>
    <t>　健全経営を図るため、上水道事業との経営統合に向け調整を進めている。</t>
    <rPh sb="1" eb="3">
      <t>ケンゼン</t>
    </rPh>
    <rPh sb="3" eb="5">
      <t>ケイエイ</t>
    </rPh>
    <rPh sb="6" eb="7">
      <t>ハカ</t>
    </rPh>
    <rPh sb="23" eb="24">
      <t>ム</t>
    </rPh>
    <rPh sb="25" eb="27">
      <t>チョウセイ</t>
    </rPh>
    <rPh sb="28" eb="2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</si>
</sst>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97776"/>
        <c:axId val="1265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7776"/>
        <c:axId val="126598560"/>
      </c:lineChart>
      <c:dateAx>
        <c:axId val="12659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598560"/>
        <c:crosses val="autoZero"/>
        <c:auto val="1"/>
        <c:lblOffset val="100"/>
        <c:baseTimeUnit val="years"/>
      </c:dateAx>
      <c:valAx>
        <c:axId val="1265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59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31.06</c:v>
                </c:pt>
                <c:pt idx="1">
                  <c:v>30.88</c:v>
                </c:pt>
                <c:pt idx="2">
                  <c:v>31.81</c:v>
                </c:pt>
                <c:pt idx="3">
                  <c:v>32.21</c:v>
                </c:pt>
                <c:pt idx="4">
                  <c:v>32.130000000000003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95440"/>
        <c:axId val="40629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95440"/>
        <c:axId val="406298576"/>
      </c:lineChart>
      <c:dateAx>
        <c:axId val="40629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298576"/>
        <c:crosses val="autoZero"/>
        <c:auto val="1"/>
        <c:lblOffset val="100"/>
        <c:baseTimeUnit val="years"/>
      </c:dateAx>
      <c:valAx>
        <c:axId val="40629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29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84.2</c:v>
                </c:pt>
                <c:pt idx="2">
                  <c:v>84.2</c:v>
                </c:pt>
                <c:pt idx="3">
                  <c:v>84.2</c:v>
                </c:pt>
                <c:pt idx="4">
                  <c:v>84.2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3304"/>
        <c:axId val="40582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3304"/>
        <c:axId val="405823696"/>
      </c:lineChart>
      <c:dateAx>
        <c:axId val="40582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3696"/>
        <c:crosses val="autoZero"/>
        <c:auto val="1"/>
        <c:lblOffset val="100"/>
        <c:baseTimeUnit val="years"/>
      </c:dateAx>
      <c:valAx>
        <c:axId val="40582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59.38</c:v>
                </c:pt>
                <c:pt idx="1">
                  <c:v>64.650000000000006</c:v>
                </c:pt>
                <c:pt idx="2">
                  <c:v>85.04</c:v>
                </c:pt>
                <c:pt idx="3">
                  <c:v>89.09</c:v>
                </c:pt>
                <c:pt idx="4">
                  <c:v>78.64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6832"/>
        <c:axId val="40582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6832"/>
        <c:axId val="405828400"/>
      </c:lineChart>
      <c:dateAx>
        <c:axId val="40582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8400"/>
        <c:crosses val="autoZero"/>
        <c:auto val="1"/>
        <c:lblOffset val="100"/>
        <c:baseTimeUnit val="years"/>
      </c:dateAx>
      <c:valAx>
        <c:axId val="40582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4480"/>
        <c:axId val="40582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4480"/>
        <c:axId val="405822520"/>
      </c:lineChart>
      <c:dateAx>
        <c:axId val="40582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2520"/>
        <c:crosses val="autoZero"/>
        <c:auto val="1"/>
        <c:lblOffset val="100"/>
        <c:baseTimeUnit val="years"/>
      </c:dateAx>
      <c:valAx>
        <c:axId val="40582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2912"/>
        <c:axId val="40582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2912"/>
        <c:axId val="405825656"/>
      </c:lineChart>
      <c:dateAx>
        <c:axId val="40582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5656"/>
        <c:crosses val="autoZero"/>
        <c:auto val="1"/>
        <c:lblOffset val="100"/>
        <c:baseTimeUnit val="years"/>
      </c:dateAx>
      <c:valAx>
        <c:axId val="40582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24872"/>
        <c:axId val="40582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4872"/>
        <c:axId val="405825264"/>
      </c:lineChart>
      <c:dateAx>
        <c:axId val="40582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825264"/>
        <c:crosses val="autoZero"/>
        <c:auto val="1"/>
        <c:lblOffset val="100"/>
        <c:baseTimeUnit val="years"/>
      </c:dateAx>
      <c:valAx>
        <c:axId val="40582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824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97400"/>
        <c:axId val="406300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97400"/>
        <c:axId val="406300536"/>
      </c:lineChart>
      <c:dateAx>
        <c:axId val="406297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300536"/>
        <c:crosses val="autoZero"/>
        <c:auto val="1"/>
        <c:lblOffset val="100"/>
        <c:baseTimeUnit val="years"/>
      </c:dateAx>
      <c:valAx>
        <c:axId val="406300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297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229.58</c:v>
                </c:pt>
                <c:pt idx="1">
                  <c:v>199.24</c:v>
                </c:pt>
                <c:pt idx="2">
                  <c:v>164.96</c:v>
                </c:pt>
                <c:pt idx="3">
                  <c:v>133.09</c:v>
                </c:pt>
                <c:pt idx="4">
                  <c:v>104.61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301712"/>
        <c:axId val="4063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01712"/>
        <c:axId val="406300928"/>
      </c:lineChart>
      <c:dateAx>
        <c:axId val="40630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300928"/>
        <c:crosses val="autoZero"/>
        <c:auto val="1"/>
        <c:lblOffset val="100"/>
        <c:baseTimeUnit val="years"/>
      </c:dateAx>
      <c:valAx>
        <c:axId val="4063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30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55.57</c:v>
                </c:pt>
                <c:pt idx="1">
                  <c:v>62.43</c:v>
                </c:pt>
                <c:pt idx="2">
                  <c:v>50.98</c:v>
                </c:pt>
                <c:pt idx="3">
                  <c:v>37.200000000000003</c:v>
                </c:pt>
                <c:pt idx="4">
                  <c:v>70.98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96616"/>
        <c:axId val="40629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96616"/>
        <c:axId val="406299752"/>
      </c:lineChart>
      <c:dateAx>
        <c:axId val="40629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299752"/>
        <c:crosses val="autoZero"/>
        <c:auto val="1"/>
        <c:lblOffset val="100"/>
        <c:baseTimeUnit val="years"/>
      </c:dateAx>
      <c:valAx>
        <c:axId val="40629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29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535.66</c:v>
                </c:pt>
                <c:pt idx="1">
                  <c:v>480.96</c:v>
                </c:pt>
                <c:pt idx="2">
                  <c:v>586.41999999999996</c:v>
                </c:pt>
                <c:pt idx="3">
                  <c:v>803.8</c:v>
                </c:pt>
                <c:pt idx="4">
                  <c:v>418.35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97008"/>
        <c:axId val="40630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97008"/>
        <c:axId val="406301320"/>
      </c:lineChart>
      <c:dateAx>
        <c:axId val="40629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301320"/>
        <c:crosses val="autoZero"/>
        <c:auto val="1"/>
        <c:lblOffset val="100"/>
        <c:baseTimeUnit val="years"/>
      </c:dateAx>
      <c:valAx>
        <c:axId val="40630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29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36" zoomScale="60" zoomScaleNormal="6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山形県　新庄市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119</v>
      </c>
      <c r="AE8" s="74"/>
      <c r="AF8" s="74"/>
      <c r="AG8" s="74"/>
      <c r="AH8" s="74"/>
      <c r="AI8" s="74"/>
      <c r="AJ8" s="74"/>
      <c r="AK8" s="2"/>
      <c r="AL8" s="67">
        <f>データ!$R$6</f>
        <v>36764</v>
      </c>
      <c r="AM8" s="67"/>
      <c r="AN8" s="67"/>
      <c r="AO8" s="67"/>
      <c r="AP8" s="67"/>
      <c r="AQ8" s="67"/>
      <c r="AR8" s="67"/>
      <c r="AS8" s="67"/>
      <c r="AT8" s="66">
        <f>データ!$S$6</f>
        <v>222.85</v>
      </c>
      <c r="AU8" s="66"/>
      <c r="AV8" s="66"/>
      <c r="AW8" s="66"/>
      <c r="AX8" s="66"/>
      <c r="AY8" s="66"/>
      <c r="AZ8" s="66"/>
      <c r="BA8" s="66"/>
      <c r="BB8" s="66">
        <f>データ!$T$6</f>
        <v>164.97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1.58</v>
      </c>
      <c r="Q10" s="66"/>
      <c r="R10" s="66"/>
      <c r="S10" s="66"/>
      <c r="T10" s="66"/>
      <c r="U10" s="66"/>
      <c r="V10" s="66"/>
      <c r="W10" s="67">
        <f>データ!$Q$6</f>
        <v>4536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577</v>
      </c>
      <c r="AM10" s="67"/>
      <c r="AN10" s="67"/>
      <c r="AO10" s="67"/>
      <c r="AP10" s="67"/>
      <c r="AQ10" s="67"/>
      <c r="AR10" s="67"/>
      <c r="AS10" s="67"/>
      <c r="AT10" s="66">
        <f>データ!$V$6</f>
        <v>0.7</v>
      </c>
      <c r="AU10" s="66"/>
      <c r="AV10" s="66"/>
      <c r="AW10" s="66"/>
      <c r="AX10" s="66"/>
      <c r="AY10" s="66"/>
      <c r="AZ10" s="66"/>
      <c r="BA10" s="66"/>
      <c r="BB10" s="66">
        <f>データ!$W$6</f>
        <v>824.29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120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62057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山形県　新庄市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1.58</v>
      </c>
      <c r="Q6" s="35">
        <f t="shared" si="3"/>
        <v>4536</v>
      </c>
      <c r="R6" s="35">
        <f t="shared" si="3"/>
        <v>36764</v>
      </c>
      <c r="S6" s="35">
        <f t="shared" si="3"/>
        <v>222.85</v>
      </c>
      <c r="T6" s="35">
        <f t="shared" si="3"/>
        <v>164.97</v>
      </c>
      <c r="U6" s="35">
        <f t="shared" si="3"/>
        <v>577</v>
      </c>
      <c r="V6" s="35">
        <f t="shared" si="3"/>
        <v>0.7</v>
      </c>
      <c r="W6" s="35">
        <f t="shared" si="3"/>
        <v>824.29</v>
      </c>
      <c r="X6" s="36">
        <f>IF(X7="",NA(),X7)</f>
        <v>59.38</v>
      </c>
      <c r="Y6" s="36">
        <f t="shared" ref="Y6:AG6" si="4">IF(Y7="",NA(),Y7)</f>
        <v>64.650000000000006</v>
      </c>
      <c r="Z6" s="36">
        <f t="shared" si="4"/>
        <v>85.04</v>
      </c>
      <c r="AA6" s="36">
        <f t="shared" si="4"/>
        <v>89.09</v>
      </c>
      <c r="AB6" s="36">
        <f t="shared" si="4"/>
        <v>78.64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229.58</v>
      </c>
      <c r="BF6" s="36">
        <f t="shared" ref="BF6:BN6" si="7">IF(BF7="",NA(),BF7)</f>
        <v>199.24</v>
      </c>
      <c r="BG6" s="36">
        <f t="shared" si="7"/>
        <v>164.96</v>
      </c>
      <c r="BH6" s="36">
        <f t="shared" si="7"/>
        <v>133.09</v>
      </c>
      <c r="BI6" s="36">
        <f t="shared" si="7"/>
        <v>104.61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55.57</v>
      </c>
      <c r="BQ6" s="36">
        <f t="shared" ref="BQ6:BY6" si="8">IF(BQ7="",NA(),BQ7)</f>
        <v>62.43</v>
      </c>
      <c r="BR6" s="36">
        <f t="shared" si="8"/>
        <v>50.98</v>
      </c>
      <c r="BS6" s="36">
        <f t="shared" si="8"/>
        <v>37.200000000000003</v>
      </c>
      <c r="BT6" s="36">
        <f t="shared" si="8"/>
        <v>70.98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535.66</v>
      </c>
      <c r="CB6" s="36">
        <f t="shared" ref="CB6:CJ6" si="9">IF(CB7="",NA(),CB7)</f>
        <v>480.96</v>
      </c>
      <c r="CC6" s="36">
        <f t="shared" si="9"/>
        <v>586.41999999999996</v>
      </c>
      <c r="CD6" s="36">
        <f t="shared" si="9"/>
        <v>803.8</v>
      </c>
      <c r="CE6" s="36">
        <f t="shared" si="9"/>
        <v>418.35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31.06</v>
      </c>
      <c r="CM6" s="36">
        <f t="shared" ref="CM6:CU6" si="10">IF(CM7="",NA(),CM7)</f>
        <v>30.88</v>
      </c>
      <c r="CN6" s="36">
        <f t="shared" si="10"/>
        <v>31.81</v>
      </c>
      <c r="CO6" s="36">
        <f t="shared" si="10"/>
        <v>32.21</v>
      </c>
      <c r="CP6" s="36">
        <f t="shared" si="10"/>
        <v>32.130000000000003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84.2</v>
      </c>
      <c r="CX6" s="36">
        <f t="shared" ref="CX6:DF6" si="11">IF(CX7="",NA(),CX7)</f>
        <v>84.2</v>
      </c>
      <c r="CY6" s="36">
        <f t="shared" si="11"/>
        <v>84.2</v>
      </c>
      <c r="CZ6" s="36">
        <f t="shared" si="11"/>
        <v>84.2</v>
      </c>
      <c r="DA6" s="36">
        <f t="shared" si="11"/>
        <v>84.2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62057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1.58</v>
      </c>
      <c r="Q7" s="39">
        <v>4536</v>
      </c>
      <c r="R7" s="39">
        <v>36764</v>
      </c>
      <c r="S7" s="39">
        <v>222.85</v>
      </c>
      <c r="T7" s="39">
        <v>164.97</v>
      </c>
      <c r="U7" s="39">
        <v>577</v>
      </c>
      <c r="V7" s="39">
        <v>0.7</v>
      </c>
      <c r="W7" s="39">
        <v>824.29</v>
      </c>
      <c r="X7" s="39">
        <v>59.38</v>
      </c>
      <c r="Y7" s="39">
        <v>64.650000000000006</v>
      </c>
      <c r="Z7" s="39">
        <v>85.04</v>
      </c>
      <c r="AA7" s="39">
        <v>89.09</v>
      </c>
      <c r="AB7" s="39">
        <v>78.64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229.58</v>
      </c>
      <c r="BF7" s="39">
        <v>199.24</v>
      </c>
      <c r="BG7" s="39">
        <v>164.96</v>
      </c>
      <c r="BH7" s="39">
        <v>133.09</v>
      </c>
      <c r="BI7" s="39">
        <v>104.61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55.57</v>
      </c>
      <c r="BQ7" s="39">
        <v>62.43</v>
      </c>
      <c r="BR7" s="39">
        <v>50.98</v>
      </c>
      <c r="BS7" s="39">
        <v>37.200000000000003</v>
      </c>
      <c r="BT7" s="39">
        <v>70.98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535.66</v>
      </c>
      <c r="CB7" s="39">
        <v>480.96</v>
      </c>
      <c r="CC7" s="39">
        <v>586.41999999999996</v>
      </c>
      <c r="CD7" s="39">
        <v>803.8</v>
      </c>
      <c r="CE7" s="39">
        <v>418.35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31.06</v>
      </c>
      <c r="CM7" s="39">
        <v>30.88</v>
      </c>
      <c r="CN7" s="39">
        <v>31.81</v>
      </c>
      <c r="CO7" s="39">
        <v>32.21</v>
      </c>
      <c r="CP7" s="39">
        <v>32.130000000000003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84.2</v>
      </c>
      <c r="CX7" s="39">
        <v>84.2</v>
      </c>
      <c r="CY7" s="39">
        <v>84.2</v>
      </c>
      <c r="CZ7" s="39">
        <v>84.2</v>
      </c>
      <c r="DA7" s="39">
        <v>84.2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SU0071</cp:lastModifiedBy>
  <dcterms:created xsi:type="dcterms:W3CDTF">2017-12-25T01:41:31Z</dcterms:created>
  <dcterms:modified xsi:type="dcterms:W3CDTF">2018-01-31T06:19:08Z</dcterms:modified>
  <cp:category/>
</cp:coreProperties>
</file>