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B8" i="4"/>
  <c r="AT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<sst xmlns="http://schemas.openxmlformats.org/spreadsheetml/2006/main" count="237" uniqueCount="123">
  <si>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</si>
  <si>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</si>
  <si>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</si>
  <si>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</si>
  <si>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</si>
  <si>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</si>
  <si>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</si>
  <si>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</si>
  <si>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</si>
  <si>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</si>
  <si>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</si>
  <si>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</si>
  <si>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</si>
  <si>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</si>
  <si>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</si>
  <si>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</si>
  <si>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</si>
  <si>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</si>
  <si>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</si>
  <si>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</si>
  <si>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</si>
  <si>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</si>
  <si>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</si>
  <si>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</si>
  <si>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</si>
  <si>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</si>
  <si>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</si>
  <si>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</si>
  <si>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</si>
  <si>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</si>
  <si>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</si>
  <si>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</si>
  <si>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</si>
  <si>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</si>
  <si>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</si>
  <si>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</si>
  <si>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</si>
  <si>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</si>
  <si>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</si>
  <si>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</si>
  <si>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</si>
  <si>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</si>
  <si>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</si>
  <si>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</si>
  <si>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</si>
  <si>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</si>
  <si>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</si>
  <si>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</si>
  <si>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</si>
  <si>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</si>
  <si>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</si>
  <si>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</si>
  <si>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</si>
  <si>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</si>
  <si>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</si>
  <si>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</si>
  <si>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</si>
  <si>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</si>
  <si>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</si>
  <si>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</si>
  <si>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</si>
  <si>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</si>
  <si>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</si>
  <si>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</si>
  <si>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</si>
  <si>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</si>
  <si>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</si>
  <si>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</si>
  <si>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</si>
  <si>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</si>
  <si>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</si>
  <si>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</si>
  <si>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</si>
  <si>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</si>
  <si>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</si>
  <si>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</si>
  <si>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</si>
  <si>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</si>
  <si>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</si>
  <si>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</si>
  <si>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</si>
  <si>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</si>
  <si>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</si>
  <si>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</si>
  <si>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</si>
  <si>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</si>
  <si>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</si>
  <si>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</si>
  <si>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</si>
  <si>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</si>
  <si>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</si>
  <si>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</si>
  <si>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</si>
  <si>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</si>
  <si>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</si>
  <si>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</si>
  <si>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</si>
  <si>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</si>
  <si>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</si>
  <si>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</si>
  <si>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</si>
  <si>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</si>
  <si>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</si>
  <si>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</si>
  <si>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</si>
  <si>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</si>
  <si>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</si>
  <si>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大石田町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</si>
  <si>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</si>
  <si>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</si>
  <si>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</si>
  <si>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</si>
  <si>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</si>
  <si>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</si>
  <si>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</si>
  <si>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</si>
  <si>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</si>
  <si>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</si>
  <si>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</si>
  <si>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・利用者減による、収益的収支比率が年々減少する傾向にあるものの、施設の定期的点検等により、修繕費の支出を抑える対策を行い、経営を維持していく。</t>
    <rPh sb="1" eb="4">
      <t>リヨウシャ</t>
    </rPh>
    <rPh sb="4" eb="5">
      <t>ゲン</t>
    </rPh>
    <rPh sb="9" eb="12">
      <t>シュウエキテキ</t>
    </rPh>
    <rPh sb="12" eb="14">
      <t>シュウシ</t>
    </rPh>
    <rPh sb="14" eb="16">
      <t>ヒリツ</t>
    </rPh>
    <rPh sb="17" eb="19">
      <t>ネンネン</t>
    </rPh>
    <rPh sb="19" eb="21">
      <t>ゲンショウ</t>
    </rPh>
    <rPh sb="23" eb="25">
      <t>ケイコウ</t>
    </rPh>
    <rPh sb="32" eb="34">
      <t>シセツ</t>
    </rPh>
    <rPh sb="35" eb="38">
      <t>テイキテキ</t>
    </rPh>
    <rPh sb="38" eb="40">
      <t>テンケン</t>
    </rPh>
    <rPh sb="40" eb="41">
      <t>トウ</t>
    </rPh>
    <rPh sb="45" eb="47">
      <t>シュウゼン</t>
    </rPh>
    <rPh sb="47" eb="48">
      <t>ヒ</t>
    </rPh>
    <rPh sb="49" eb="51">
      <t>シシュツ</t>
    </rPh>
    <rPh sb="52" eb="53">
      <t>オサ</t>
    </rPh>
    <rPh sb="55" eb="57">
      <t>タイサク</t>
    </rPh>
    <rPh sb="58" eb="59">
      <t>オコナ</t>
    </rPh>
    <rPh sb="61" eb="63">
      <t>ケイエイ</t>
    </rPh>
    <rPh sb="64" eb="66">
      <t>イジ</t>
    </rPh>
    <phoneticPr fontId="4"/>
  </si>
  <si>
    <t>非設置</t>
    <rPh sb="0" eb="1">
      <t>ヒ</t>
    </rPh>
    <rPh sb="1" eb="3">
      <t>セッチ</t>
    </rPh>
    <phoneticPr fontId="4"/>
  </si>
  <si>
    <t xml:space="preserve">・平成28年度に、水源地導水管布設替工事の実施。低区の配水池周辺の環境整備。　　　　　　　　　　　　・平成29年度に、塩素薬液タンク交換。高区と低区の配水池清掃を実施。　　　　　　　　　　　　　　　・年度ごとに計画的に施設の老朽化対策を実施。
</t>
    <rPh sb="1" eb="3">
      <t>ヘイセイ</t>
    </rPh>
    <rPh sb="5" eb="6">
      <t>ネン</t>
    </rPh>
    <rPh sb="6" eb="7">
      <t>ド</t>
    </rPh>
    <rPh sb="9" eb="12">
      <t>スイゲンチ</t>
    </rPh>
    <rPh sb="12" eb="14">
      <t>ドウスイ</t>
    </rPh>
    <rPh sb="14" eb="15">
      <t>カン</t>
    </rPh>
    <rPh sb="15" eb="17">
      <t>フセツ</t>
    </rPh>
    <rPh sb="17" eb="18">
      <t>カ</t>
    </rPh>
    <rPh sb="18" eb="20">
      <t>コウジ</t>
    </rPh>
    <rPh sb="21" eb="23">
      <t>ジッシ</t>
    </rPh>
    <rPh sb="24" eb="26">
      <t>テイク</t>
    </rPh>
    <rPh sb="27" eb="30">
      <t>ハイスイチ</t>
    </rPh>
    <rPh sb="30" eb="32">
      <t>シュウヘン</t>
    </rPh>
    <phoneticPr fontId="4"/>
  </si>
  <si>
    <t>①収益的収支比率が、大きく変動しない要因として次のことがあげられる。　　　　　　　　　　　　　　・水源の水量が湧水で豊富であること。　　　　　　・管路が地形的に自然流下ですんでいること。　　　・水源付近に牧場等の汚染原因がなく、これまでの水質検査で異常がなかったため塩素殺菌のみの消毒で済んでいる。ゆえに、紫外線装置・膜ろ過装置等の高額な水道処理施設を必要とせず、既存施設の保守管理で済んでいる。　　　  　　　　　　　　　　　　　　 ⑤・地区民の水道料金の納入に対する意識は非常に高く、未納は発生していない。　　　　　　　　　　　　⑧・ここ５年間、有収率が平均より高い数値で維持している。</t>
    <rPh sb="1" eb="4">
      <t>シュウエキテキ</t>
    </rPh>
    <rPh sb="4" eb="6">
      <t>シュウシ</t>
    </rPh>
    <rPh sb="6" eb="8">
      <t>ヒリツ</t>
    </rPh>
    <rPh sb="10" eb="11">
      <t>オオ</t>
    </rPh>
    <rPh sb="13" eb="15">
      <t>ヘンドウ</t>
    </rPh>
    <rPh sb="18" eb="20">
      <t>ヨウイン</t>
    </rPh>
    <rPh sb="23" eb="24">
      <t>ツギ</t>
    </rPh>
    <rPh sb="49" eb="51">
      <t>スイゲン</t>
    </rPh>
    <rPh sb="52" eb="54">
      <t>スイリョウ</t>
    </rPh>
    <rPh sb="55" eb="57">
      <t>ユウスイ</t>
    </rPh>
    <rPh sb="58" eb="60">
      <t>ホウフ</t>
    </rPh>
    <rPh sb="73" eb="74">
      <t>カン</t>
    </rPh>
    <rPh sb="74" eb="75">
      <t>ロ</t>
    </rPh>
    <rPh sb="76" eb="79">
      <t>チケイテキ</t>
    </rPh>
    <rPh sb="80" eb="82">
      <t>シゼン</t>
    </rPh>
    <rPh sb="82" eb="84">
      <t>リュウカ</t>
    </rPh>
    <rPh sb="97" eb="99">
      <t>スイゲン</t>
    </rPh>
    <rPh sb="99" eb="101">
      <t>フキン</t>
    </rPh>
    <rPh sb="102" eb="104">
      <t>ボクジョウ</t>
    </rPh>
    <rPh sb="104" eb="105">
      <t>トウ</t>
    </rPh>
    <rPh sb="106" eb="108">
      <t>オセン</t>
    </rPh>
    <rPh sb="108" eb="110">
      <t>ゲンイン</t>
    </rPh>
    <rPh sb="133" eb="135">
      <t>エンソ</t>
    </rPh>
    <rPh sb="135" eb="137">
      <t>サッキン</t>
    </rPh>
    <rPh sb="140" eb="142">
      <t>ショウドク</t>
    </rPh>
    <rPh sb="143" eb="144">
      <t>ス</t>
    </rPh>
    <rPh sb="153" eb="156">
      <t>シガイセン</t>
    </rPh>
    <rPh sb="156" eb="158">
      <t>ソウチ</t>
    </rPh>
    <rPh sb="159" eb="160">
      <t>マク</t>
    </rPh>
    <rPh sb="161" eb="162">
      <t>カ</t>
    </rPh>
    <rPh sb="162" eb="164">
      <t>ソウチ</t>
    </rPh>
    <rPh sb="164" eb="165">
      <t>トウ</t>
    </rPh>
    <rPh sb="166" eb="168">
      <t>コウガク</t>
    </rPh>
    <rPh sb="169" eb="171">
      <t>スイドウ</t>
    </rPh>
    <rPh sb="171" eb="173">
      <t>ショリ</t>
    </rPh>
    <rPh sb="173" eb="175">
      <t>シセツ</t>
    </rPh>
    <rPh sb="176" eb="178">
      <t>ヒツヨウ</t>
    </rPh>
    <rPh sb="182" eb="184">
      <t>キゾン</t>
    </rPh>
    <rPh sb="184" eb="186">
      <t>シセツ</t>
    </rPh>
    <rPh sb="187" eb="189">
      <t>ホシュ</t>
    </rPh>
    <rPh sb="189" eb="191">
      <t>カンリ</t>
    </rPh>
    <rPh sb="192" eb="193">
      <t>ス</t>
    </rPh>
    <rPh sb="220" eb="222">
      <t>チク</t>
    </rPh>
    <rPh sb="222" eb="223">
      <t>ミン</t>
    </rPh>
    <rPh sb="224" eb="227">
      <t>スイドウリョウ</t>
    </rPh>
    <rPh sb="227" eb="228">
      <t>キン</t>
    </rPh>
    <rPh sb="229" eb="231">
      <t>ノウニュウ</t>
    </rPh>
    <rPh sb="232" eb="233">
      <t>タイ</t>
    </rPh>
    <rPh sb="235" eb="237">
      <t>イシキ</t>
    </rPh>
    <rPh sb="238" eb="240">
      <t>ヒジョウ</t>
    </rPh>
    <rPh sb="241" eb="242">
      <t>タカ</t>
    </rPh>
    <rPh sb="244" eb="246">
      <t>ミノウ</t>
    </rPh>
    <rPh sb="247" eb="249">
      <t>ハッセイ</t>
    </rPh>
    <rPh sb="272" eb="274">
      <t>ネンカン</t>
    </rPh>
    <rPh sb="275" eb="277">
      <t>ユウシュウ</t>
    </rPh>
    <rPh sb="277" eb="278">
      <t>リツ</t>
    </rPh>
    <rPh sb="279" eb="281">
      <t>ヘイキン</t>
    </rPh>
    <rPh sb="283" eb="284">
      <t>タカ</t>
    </rPh>
    <rPh sb="285" eb="287">
      <t>スウチ</t>
    </rPh>
    <rPh sb="288" eb="290">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</si>
</sst>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0.22</c:v>
                </c:pt>
              </c:numCache>
            </c:numRef>
          </c:val>
        </c:ser>
        <c:dLbls>
          <c:showLegendKey val="0"/>
          <c:showVal val="0"/>
          <c:showCatName val="0"/>
          <c:showSerName val="0"/>
          <c:showPercent val="0"/>
          <c:showBubbleSize val="0"/>
        </c:dLbls>
        <c:gapWidth val="150"/>
        <c:axId val="97293056"/>
        <c:axId val="97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7293056"/>
        <c:axId val="97294976"/>
      </c:lineChart>
      <c:dateAx>
        <c:axId val="97293056"/>
        <c:scaling>
          <c:orientation val="minMax"/>
        </c:scaling>
        <c:delete val="1"/>
        <c:axPos val="b"/>
        <c:numFmt formatCode="ge" sourceLinked="1"/>
        <c:majorTickMark val="none"/>
        <c:minorTickMark val="none"/>
        <c:tickLblPos val="none"/>
        <c:crossAx val="97294976"/>
        <c:crosses val="autoZero"/>
        <c:auto val="1"/>
        <c:lblOffset val="100"/>
        <c:baseTimeUnit val="years"/>
      </c:dateAx>
      <c:valAx>
        <c:axId val="97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26.51</c:v>
                </c:pt>
                <c:pt idx="1">
                  <c:v>26.04</c:v>
                </c:pt>
                <c:pt idx="2">
                  <c:v>26.96</c:v>
                </c:pt>
                <c:pt idx="3">
                  <c:v>25.79</c:v>
                </c:pt>
                <c:pt idx="4">
                  <c:v>24.73</c:v>
                </c:pt>
              </c:numCache>
            </c:numRef>
          </c:val>
        </c:ser>
        <c:dLbls>
          <c:showLegendKey val="0"/>
          <c:showVal val="0"/>
          <c:showCatName val="0"/>
          <c:showSerName val="0"/>
          <c:showPercent val="0"/>
          <c:showBubbleSize val="0"/>
        </c:dLbls>
        <c:gapWidth val="150"/>
        <c:axId val="105399424"/>
        <c:axId val="1054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5399424"/>
        <c:axId val="105401344"/>
      </c:lineChart>
      <c:dateAx>
        <c:axId val="105399424"/>
        <c:scaling>
          <c:orientation val="minMax"/>
        </c:scaling>
        <c:delete val="1"/>
        <c:axPos val="b"/>
        <c:numFmt formatCode="ge" sourceLinked="1"/>
        <c:majorTickMark val="none"/>
        <c:minorTickMark val="none"/>
        <c:tickLblPos val="none"/>
        <c:crossAx val="105401344"/>
        <c:crosses val="autoZero"/>
        <c:auto val="1"/>
        <c:lblOffset val="100"/>
        <c:baseTimeUnit val="years"/>
      </c:dateAx>
      <c:valAx>
        <c:axId val="1054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91.73</c:v>
                </c:pt>
                <c:pt idx="1">
                  <c:v>91.58</c:v>
                </c:pt>
                <c:pt idx="2">
                  <c:v>91.87</c:v>
                </c:pt>
                <c:pt idx="3">
                  <c:v>91.53</c:v>
                </c:pt>
                <c:pt idx="4">
                  <c:v>91.14</c:v>
                </c:pt>
              </c:numCache>
            </c:numRef>
          </c:val>
        </c:ser>
        <c:dLbls>
          <c:showLegendKey val="0"/>
          <c:showVal val="0"/>
          <c:showCatName val="0"/>
          <c:showSerName val="0"/>
          <c:showPercent val="0"/>
          <c:showBubbleSize val="0"/>
        </c:dLbls>
        <c:gapWidth val="150"/>
        <c:axId val="105440000"/>
        <c:axId val="1054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5440000"/>
        <c:axId val="105441920"/>
      </c:lineChart>
      <c:dateAx>
        <c:axId val="105440000"/>
        <c:scaling>
          <c:orientation val="minMax"/>
        </c:scaling>
        <c:delete val="1"/>
        <c:axPos val="b"/>
        <c:numFmt formatCode="ge" sourceLinked="1"/>
        <c:majorTickMark val="none"/>
        <c:minorTickMark val="none"/>
        <c:tickLblPos val="none"/>
        <c:crossAx val="105441920"/>
        <c:crosses val="autoZero"/>
        <c:auto val="1"/>
        <c:lblOffset val="100"/>
        <c:baseTimeUnit val="years"/>
      </c:dateAx>
      <c:valAx>
        <c:axId val="105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87.85</c:v>
                </c:pt>
                <c:pt idx="1">
                  <c:v>79.11</c:v>
                </c:pt>
                <c:pt idx="2">
                  <c:v>84.75</c:v>
                </c:pt>
                <c:pt idx="3">
                  <c:v>77.86</c:v>
                </c:pt>
                <c:pt idx="4">
                  <c:v>76.19</c:v>
                </c:pt>
              </c:numCache>
            </c:numRef>
          </c:val>
        </c:ser>
        <c:dLbls>
          <c:showLegendKey val="0"/>
          <c:showVal val="0"/>
          <c:showCatName val="0"/>
          <c:showSerName val="0"/>
          <c:showPercent val="0"/>
          <c:showBubbleSize val="0"/>
        </c:dLbls>
        <c:gapWidth val="150"/>
        <c:axId val="101908864"/>
        <c:axId val="101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1908864"/>
        <c:axId val="101910784"/>
      </c:lineChart>
      <c:dateAx>
        <c:axId val="101908864"/>
        <c:scaling>
          <c:orientation val="minMax"/>
        </c:scaling>
        <c:delete val="1"/>
        <c:axPos val="b"/>
        <c:numFmt formatCode="ge" sourceLinked="1"/>
        <c:majorTickMark val="none"/>
        <c:minorTickMark val="none"/>
        <c:tickLblPos val="none"/>
        <c:crossAx val="101910784"/>
        <c:crosses val="autoZero"/>
        <c:auto val="1"/>
        <c:lblOffset val="100"/>
        <c:baseTimeUnit val="years"/>
      </c:dateAx>
      <c:valAx>
        <c:axId val="1019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41248"/>
        <c:axId val="1019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41248"/>
        <c:axId val="101943168"/>
      </c:lineChart>
      <c:dateAx>
        <c:axId val="101941248"/>
        <c:scaling>
          <c:orientation val="minMax"/>
        </c:scaling>
        <c:delete val="1"/>
        <c:axPos val="b"/>
        <c:numFmt formatCode="ge" sourceLinked="1"/>
        <c:majorTickMark val="none"/>
        <c:minorTickMark val="none"/>
        <c:tickLblPos val="none"/>
        <c:crossAx val="101943168"/>
        <c:crosses val="autoZero"/>
        <c:auto val="1"/>
        <c:lblOffset val="100"/>
        <c:baseTimeUnit val="years"/>
      </c:dateAx>
      <c:valAx>
        <c:axId val="1019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79264"/>
        <c:axId val="1019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79264"/>
        <c:axId val="101981184"/>
      </c:lineChart>
      <c:dateAx>
        <c:axId val="101979264"/>
        <c:scaling>
          <c:orientation val="minMax"/>
        </c:scaling>
        <c:delete val="1"/>
        <c:axPos val="b"/>
        <c:numFmt formatCode="ge" sourceLinked="1"/>
        <c:majorTickMark val="none"/>
        <c:minorTickMark val="none"/>
        <c:tickLblPos val="none"/>
        <c:crossAx val="101981184"/>
        <c:crosses val="autoZero"/>
        <c:auto val="1"/>
        <c:lblOffset val="100"/>
        <c:baseTimeUnit val="years"/>
      </c:dateAx>
      <c:valAx>
        <c:axId val="101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16128"/>
        <c:axId val="102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16128"/>
        <c:axId val="102018048"/>
      </c:lineChart>
      <c:dateAx>
        <c:axId val="102016128"/>
        <c:scaling>
          <c:orientation val="minMax"/>
        </c:scaling>
        <c:delete val="1"/>
        <c:axPos val="b"/>
        <c:numFmt formatCode="ge" sourceLinked="1"/>
        <c:majorTickMark val="none"/>
        <c:minorTickMark val="none"/>
        <c:tickLblPos val="none"/>
        <c:crossAx val="102018048"/>
        <c:crosses val="autoZero"/>
        <c:auto val="1"/>
        <c:lblOffset val="100"/>
        <c:baseTimeUnit val="years"/>
      </c:dateAx>
      <c:valAx>
        <c:axId val="102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67104"/>
        <c:axId val="103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67104"/>
        <c:axId val="103169024"/>
      </c:lineChart>
      <c:dateAx>
        <c:axId val="103167104"/>
        <c:scaling>
          <c:orientation val="minMax"/>
        </c:scaling>
        <c:delete val="1"/>
        <c:axPos val="b"/>
        <c:numFmt formatCode="ge" sourceLinked="1"/>
        <c:majorTickMark val="none"/>
        <c:minorTickMark val="none"/>
        <c:tickLblPos val="none"/>
        <c:crossAx val="103169024"/>
        <c:crosses val="autoZero"/>
        <c:auto val="1"/>
        <c:lblOffset val="100"/>
        <c:baseTimeUnit val="years"/>
      </c:dateAx>
      <c:valAx>
        <c:axId val="103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1716.14</c:v>
                </c:pt>
                <c:pt idx="1">
                  <c:v>1612.04</c:v>
                </c:pt>
                <c:pt idx="2">
                  <c:v>1404.22</c:v>
                </c:pt>
                <c:pt idx="3">
                  <c:v>1315.18</c:v>
                </c:pt>
                <c:pt idx="4">
                  <c:v>1579.68</c:v>
                </c:pt>
              </c:numCache>
            </c:numRef>
          </c:val>
        </c:ser>
        <c:dLbls>
          <c:showLegendKey val="0"/>
          <c:showVal val="0"/>
          <c:showCatName val="0"/>
          <c:showSerName val="0"/>
          <c:showPercent val="0"/>
          <c:showBubbleSize val="0"/>
        </c:dLbls>
        <c:gapWidth val="150"/>
        <c:axId val="103189120"/>
        <c:axId val="1032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3189120"/>
        <c:axId val="103203584"/>
      </c:lineChart>
      <c:dateAx>
        <c:axId val="103189120"/>
        <c:scaling>
          <c:orientation val="minMax"/>
        </c:scaling>
        <c:delete val="1"/>
        <c:axPos val="b"/>
        <c:numFmt formatCode="ge" sourceLinked="1"/>
        <c:majorTickMark val="none"/>
        <c:minorTickMark val="none"/>
        <c:tickLblPos val="none"/>
        <c:crossAx val="103203584"/>
        <c:crosses val="autoZero"/>
        <c:auto val="1"/>
        <c:lblOffset val="100"/>
        <c:baseTimeUnit val="years"/>
      </c:dateAx>
      <c:valAx>
        <c:axId val="1032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53.67</c:v>
                </c:pt>
                <c:pt idx="1">
                  <c:v>49.33</c:v>
                </c:pt>
                <c:pt idx="2">
                  <c:v>55.55</c:v>
                </c:pt>
                <c:pt idx="3">
                  <c:v>51.32</c:v>
                </c:pt>
                <c:pt idx="4">
                  <c:v>55.91</c:v>
                </c:pt>
              </c:numCache>
            </c:numRef>
          </c:val>
        </c:ser>
        <c:dLbls>
          <c:showLegendKey val="0"/>
          <c:showVal val="0"/>
          <c:showCatName val="0"/>
          <c:showSerName val="0"/>
          <c:showPercent val="0"/>
          <c:showBubbleSize val="0"/>
        </c:dLbls>
        <c:gapWidth val="150"/>
        <c:axId val="105326848"/>
        <c:axId val="105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5326848"/>
        <c:axId val="105337216"/>
      </c:lineChart>
      <c:dateAx>
        <c:axId val="105326848"/>
        <c:scaling>
          <c:orientation val="minMax"/>
        </c:scaling>
        <c:delete val="1"/>
        <c:axPos val="b"/>
        <c:numFmt formatCode="ge" sourceLinked="1"/>
        <c:majorTickMark val="none"/>
        <c:minorTickMark val="none"/>
        <c:tickLblPos val="none"/>
        <c:crossAx val="105337216"/>
        <c:crosses val="autoZero"/>
        <c:auto val="1"/>
        <c:lblOffset val="100"/>
        <c:baseTimeUnit val="years"/>
      </c:dateAx>
      <c:valAx>
        <c:axId val="105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390.2</c:v>
                </c:pt>
                <c:pt idx="1">
                  <c:v>434.57</c:v>
                </c:pt>
                <c:pt idx="2">
                  <c:v>400.35</c:v>
                </c:pt>
                <c:pt idx="3">
                  <c:v>451.53</c:v>
                </c:pt>
                <c:pt idx="4">
                  <c:v>419.61</c:v>
                </c:pt>
              </c:numCache>
            </c:numRef>
          </c:val>
        </c:ser>
        <c:dLbls>
          <c:showLegendKey val="0"/>
          <c:showVal val="0"/>
          <c:showCatName val="0"/>
          <c:showSerName val="0"/>
          <c:showPercent val="0"/>
          <c:showBubbleSize val="0"/>
        </c:dLbls>
        <c:gapWidth val="150"/>
        <c:axId val="105367040"/>
        <c:axId val="1053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5367040"/>
        <c:axId val="105368960"/>
      </c:lineChart>
      <c:dateAx>
        <c:axId val="105367040"/>
        <c:scaling>
          <c:orientation val="minMax"/>
        </c:scaling>
        <c:delete val="1"/>
        <c:axPos val="b"/>
        <c:numFmt formatCode="ge" sourceLinked="1"/>
        <c:majorTickMark val="none"/>
        <c:minorTickMark val="none"/>
        <c:tickLblPos val="none"/>
        <c:crossAx val="105368960"/>
        <c:crosses val="autoZero"/>
        <c:auto val="1"/>
        <c:lblOffset val="100"/>
        <c:baseTimeUnit val="years"/>
      </c:dateAx>
      <c:valAx>
        <c:axId val="105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山形県　大石田町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7407</v>
      </c>
      <c r="AM8" s="67"/>
      <c r="AN8" s="67"/>
      <c r="AO8" s="67"/>
      <c r="AP8" s="67"/>
      <c r="AQ8" s="67"/>
      <c r="AR8" s="67"/>
      <c r="AS8" s="67"/>
      <c r="AT8" s="66">
        <f>データ!$S$6</f>
        <v>79.540000000000006</v>
      </c>
      <c r="AU8" s="66"/>
      <c r="AV8" s="66"/>
      <c r="AW8" s="66"/>
      <c r="AX8" s="66"/>
      <c r="AY8" s="66"/>
      <c r="AZ8" s="66"/>
      <c r="BA8" s="66"/>
      <c r="BB8" s="66">
        <f>データ!$T$6</f>
        <v>93.12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1.01</v>
      </c>
      <c r="Q10" s="66"/>
      <c r="R10" s="66"/>
      <c r="S10" s="66"/>
      <c r="T10" s="66"/>
      <c r="U10" s="66"/>
      <c r="V10" s="66"/>
      <c r="W10" s="67">
        <f>データ!$Q$6</f>
        <v>4320</v>
      </c>
      <c r="X10" s="67"/>
      <c r="Y10" s="67"/>
      <c r="Z10" s="67"/>
      <c r="AA10" s="67"/>
      <c r="AB10" s="67"/>
      <c r="AC10" s="67"/>
      <c r="AD10" s="2"/>
      <c r="AE10" s="2"/>
      <c r="AF10" s="2"/>
      <c r="AG10" s="2"/>
      <c r="AH10" s="2"/>
      <c r="AI10" s="2"/>
      <c r="AJ10" s="2"/>
      <c r="AK10" s="2"/>
      <c r="AL10" s="67">
        <f>データ!$U$6</f>
        <v>74</v>
      </c>
      <c r="AM10" s="67"/>
      <c r="AN10" s="67"/>
      <c r="AO10" s="67"/>
      <c r="AP10" s="67"/>
      <c r="AQ10" s="67"/>
      <c r="AR10" s="67"/>
      <c r="AS10" s="67"/>
      <c r="AT10" s="66">
        <f>データ!$V$6</f>
        <v>0.74</v>
      </c>
      <c r="AU10" s="66"/>
      <c r="AV10" s="66"/>
      <c r="AW10" s="66"/>
      <c r="AX10" s="66"/>
      <c r="AY10" s="66"/>
      <c r="AZ10" s="66"/>
      <c r="BA10" s="66"/>
      <c r="BB10" s="66">
        <f>データ!$W$6</f>
        <v>100</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63410</v>
      </c>
      <c r="D6" s="34">
        <f t="shared" si="3"/>
        <v>47</v>
      </c>
      <c r="E6" s="34">
        <f t="shared" si="3"/>
        <v>1</v>
      </c>
      <c r="F6" s="34">
        <f t="shared" si="3"/>
        <v>0</v>
      </c>
      <c r="G6" s="34">
        <f t="shared" si="3"/>
        <v>0</v>
      </c>
      <c r="H6" s="34" t="str">
        <f t="shared" si="3"/>
        <v>山形県　大石田町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1.01</v>
      </c>
      <c r="Q6" s="35">
        <f t="shared" si="3"/>
        <v>4320</v>
      </c>
      <c r="R6" s="35">
        <f t="shared" si="3"/>
        <v>7407</v>
      </c>
      <c r="S6" s="35">
        <f t="shared" si="3"/>
        <v>79.540000000000006</v>
      </c>
      <c r="T6" s="35">
        <f t="shared" si="3"/>
        <v>93.12</v>
      </c>
      <c r="U6" s="35">
        <f t="shared" si="3"/>
        <v>74</v>
      </c>
      <c r="V6" s="35">
        <f t="shared" si="3"/>
        <v>0.74</v>
      </c>
      <c r="W6" s="35">
        <f t="shared" si="3"/>
        <v>100</v>
      </c>
      <c r="X6" s="36">
        <f>IF(X7="",NA(),X7)</f>
        <v>87.85</v>
      </c>
      <c r="Y6" s="36">
        <f t="shared" ref="Y6:AG6" si="4">IF(Y7="",NA(),Y7)</f>
        <v>79.11</v>
      </c>
      <c r="Z6" s="36">
        <f t="shared" si="4"/>
        <v>84.75</v>
      </c>
      <c r="AA6" s="36">
        <f t="shared" si="4"/>
        <v>77.86</v>
      </c>
      <c r="AB6" s="36">
        <f t="shared" si="4"/>
        <v>76.19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1716.14</v>
      </c>
      <c r="BF6" s="36">
        <f t="shared" ref="BF6:BN6" si="7">IF(BF7="",NA(),BF7)</f>
        <v>1612.04</v>
      </c>
      <c r="BG6" s="36">
        <f t="shared" si="7"/>
        <v>1404.22</v>
      </c>
      <c r="BH6" s="36">
        <f t="shared" si="7"/>
        <v>1315.18</v>
      </c>
      <c r="BI6" s="36">
        <f t="shared" si="7"/>
        <v>1579.68</v>
      </c>
      <c r="BJ6" s="36">
        <f t="shared" si="7"/>
        <v>1496.15</v>
      </c>
      <c r="BK6" s="36">
        <f t="shared" si="7"/>
        <v>1462.56</v>
      </c>
      <c r="BL6" s="36">
        <f t="shared" si="7"/>
        <v>1486.62</v>
      </c>
      <c r="BM6" s="36">
        <f t="shared" si="7"/>
        <v>1510.14</v>
      </c>
      <c r="BN6" s="36">
        <f t="shared" si="7"/>
        <v>1595.62</v>
      </c>
      <c r="BO6" s="35" t="str">
        <f>IF(BO7="","",IF(BO7="-","【-】","【"&amp;SUBSTITUTE(TEXT(BO7,"#,##0.00"),"-","△")&amp;"】"))</f>
        <v>【1,280.76】</v>
      </c>
      <c r="BP6" s="36">
        <f>IF(BP7="",NA(),BP7)</f>
        <v>53.67</v>
      </c>
      <c r="BQ6" s="36">
        <f t="shared" ref="BQ6:BY6" si="8">IF(BQ7="",NA(),BQ7)</f>
        <v>49.33</v>
      </c>
      <c r="BR6" s="36">
        <f t="shared" si="8"/>
        <v>55.55</v>
      </c>
      <c r="BS6" s="36">
        <f t="shared" si="8"/>
        <v>51.32</v>
      </c>
      <c r="BT6" s="36">
        <f t="shared" si="8"/>
        <v>55.91</v>
      </c>
      <c r="BU6" s="36">
        <f t="shared" si="8"/>
        <v>33.01</v>
      </c>
      <c r="BV6" s="36">
        <f t="shared" si="8"/>
        <v>32.39</v>
      </c>
      <c r="BW6" s="36">
        <f t="shared" si="8"/>
        <v>24.39</v>
      </c>
      <c r="BX6" s="36">
        <f t="shared" si="8"/>
        <v>22.67</v>
      </c>
      <c r="BY6" s="36">
        <f t="shared" si="8"/>
        <v>37.92</v>
      </c>
      <c r="BZ6" s="35" t="str">
        <f>IF(BZ7="","",IF(BZ7="-","【-】","【"&amp;SUBSTITUTE(TEXT(BZ7,"#,##0.00"),"-","△")&amp;"】"))</f>
        <v>【53.06】</v>
      </c>
      <c r="CA6" s="36">
        <f>IF(CA7="",NA(),CA7)</f>
        <v>390.2</v>
      </c>
      <c r="CB6" s="36">
        <f t="shared" ref="CB6:CJ6" si="9">IF(CB7="",NA(),CB7)</f>
        <v>434.57</v>
      </c>
      <c r="CC6" s="36">
        <f t="shared" si="9"/>
        <v>400.35</v>
      </c>
      <c r="CD6" s="36">
        <f t="shared" si="9"/>
        <v>451.53</v>
      </c>
      <c r="CE6" s="36">
        <f t="shared" si="9"/>
        <v>419.61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26.51</v>
      </c>
      <c r="CM6" s="36">
        <f t="shared" ref="CM6:CU6" si="10">IF(CM7="",NA(),CM7)</f>
        <v>26.04</v>
      </c>
      <c r="CN6" s="36">
        <f t="shared" si="10"/>
        <v>26.96</v>
      </c>
      <c r="CO6" s="36">
        <f t="shared" si="10"/>
        <v>25.79</v>
      </c>
      <c r="CP6" s="36">
        <f t="shared" si="10"/>
        <v>24.73</v>
      </c>
      <c r="CQ6" s="36">
        <f t="shared" si="10"/>
        <v>51.11</v>
      </c>
      <c r="CR6" s="36">
        <f t="shared" si="10"/>
        <v>50.49</v>
      </c>
      <c r="CS6" s="36">
        <f t="shared" si="10"/>
        <v>48.36</v>
      </c>
      <c r="CT6" s="36">
        <f t="shared" si="10"/>
        <v>48.7</v>
      </c>
      <c r="CU6" s="36">
        <f t="shared" si="10"/>
        <v>46.9</v>
      </c>
      <c r="CV6" s="35" t="str">
        <f>IF(CV7="","",IF(CV7="-","【-】","【"&amp;SUBSTITUTE(TEXT(CV7,"#,##0.00"),"-","△")&amp;"】"))</f>
        <v>【56.28】</v>
      </c>
      <c r="CW6" s="36">
        <f>IF(CW7="",NA(),CW7)</f>
        <v>91.73</v>
      </c>
      <c r="CX6" s="36">
        <f t="shared" ref="CX6:DF6" si="11">IF(CX7="",NA(),CX7)</f>
        <v>91.58</v>
      </c>
      <c r="CY6" s="36">
        <f t="shared" si="11"/>
        <v>91.87</v>
      </c>
      <c r="CZ6" s="36">
        <f t="shared" si="11"/>
        <v>91.53</v>
      </c>
      <c r="DA6" s="36">
        <f t="shared" si="11"/>
        <v>91.14</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0.22</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63410</v>
      </c>
      <c r="D7" s="38">
        <v>47</v>
      </c>
      <c r="E7" s="38">
        <v>1</v>
      </c>
      <c r="F7" s="38">
        <v>0</v>
      </c>
      <c r="G7" s="38">
        <v>0</v>
      </c>
      <c r="H7" s="38" t="s">
        <v>107</v>
      </c>
      <c r="I7" s="38" t="s">
        <v>108</v>
      </c>
      <c r="J7" s="38" t="s">
        <v>109</v>
      </c>
      <c r="K7" s="38" t="s">
        <v>110</v>
      </c>
      <c r="L7" s="38" t="s">
        <v>111</v>
      </c>
      <c r="M7" s="38"/>
      <c r="N7" s="39" t="s">
        <v>112</v>
      </c>
      <c r="O7" s="39" t="s">
        <v>113</v>
      </c>
      <c r="P7" s="39">
        <v>1.01</v>
      </c>
      <c r="Q7" s="39">
        <v>4320</v>
      </c>
      <c r="R7" s="39">
        <v>7407</v>
      </c>
      <c r="S7" s="39">
        <v>79.540000000000006</v>
      </c>
      <c r="T7" s="39">
        <v>93.12</v>
      </c>
      <c r="U7" s="39">
        <v>74</v>
      </c>
      <c r="V7" s="39">
        <v>0.74</v>
      </c>
      <c r="W7" s="39">
        <v>100</v>
      </c>
      <c r="X7" s="39">
        <v>87.85</v>
      </c>
      <c r="Y7" s="39">
        <v>79.11</v>
      </c>
      <c r="Z7" s="39">
        <v>84.75</v>
      </c>
      <c r="AA7" s="39">
        <v>77.86</v>
      </c>
      <c r="AB7" s="39">
        <v>76.19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1716.14</v>
      </c>
      <c r="BF7" s="39">
        <v>1612.04</v>
      </c>
      <c r="BG7" s="39">
        <v>1404.22</v>
      </c>
      <c r="BH7" s="39">
        <v>1315.18</v>
      </c>
      <c r="BI7" s="39">
        <v>1579.68</v>
      </c>
      <c r="BJ7" s="39">
        <v>1496.15</v>
      </c>
      <c r="BK7" s="39">
        <v>1462.56</v>
      </c>
      <c r="BL7" s="39">
        <v>1486.62</v>
      </c>
      <c r="BM7" s="39">
        <v>1510.14</v>
      </c>
      <c r="BN7" s="39">
        <v>1595.62</v>
      </c>
      <c r="BO7" s="39">
        <v>1280.76</v>
      </c>
      <c r="BP7" s="39">
        <v>53.67</v>
      </c>
      <c r="BQ7" s="39">
        <v>49.33</v>
      </c>
      <c r="BR7" s="39">
        <v>55.55</v>
      </c>
      <c r="BS7" s="39">
        <v>51.32</v>
      </c>
      <c r="BT7" s="39">
        <v>55.91</v>
      </c>
      <c r="BU7" s="39">
        <v>33.01</v>
      </c>
      <c r="BV7" s="39">
        <v>32.39</v>
      </c>
      <c r="BW7" s="39">
        <v>24.39</v>
      </c>
      <c r="BX7" s="39">
        <v>22.67</v>
      </c>
      <c r="BY7" s="39">
        <v>37.92</v>
      </c>
      <c r="BZ7" s="39">
        <v>53.06</v>
      </c>
      <c r="CA7" s="39">
        <v>390.2</v>
      </c>
      <c r="CB7" s="39">
        <v>434.57</v>
      </c>
      <c r="CC7" s="39">
        <v>400.35</v>
      </c>
      <c r="CD7" s="39">
        <v>451.53</v>
      </c>
      <c r="CE7" s="39">
        <v>419.61</v>
      </c>
      <c r="CF7" s="39">
        <v>523.08000000000004</v>
      </c>
      <c r="CG7" s="39">
        <v>530.83000000000004</v>
      </c>
      <c r="CH7" s="39">
        <v>734.18</v>
      </c>
      <c r="CI7" s="39">
        <v>789.62</v>
      </c>
      <c r="CJ7" s="39">
        <v>423.18</v>
      </c>
      <c r="CK7" s="39">
        <v>314.83</v>
      </c>
      <c r="CL7" s="39">
        <v>26.51</v>
      </c>
      <c r="CM7" s="39">
        <v>26.04</v>
      </c>
      <c r="CN7" s="39">
        <v>26.96</v>
      </c>
      <c r="CO7" s="39">
        <v>25.79</v>
      </c>
      <c r="CP7" s="39">
        <v>24.73</v>
      </c>
      <c r="CQ7" s="39">
        <v>51.11</v>
      </c>
      <c r="CR7" s="39">
        <v>50.49</v>
      </c>
      <c r="CS7" s="39">
        <v>48.36</v>
      </c>
      <c r="CT7" s="39">
        <v>48.7</v>
      </c>
      <c r="CU7" s="39">
        <v>46.9</v>
      </c>
      <c r="CV7" s="39">
        <v>56.28</v>
      </c>
      <c r="CW7" s="39">
        <v>91.73</v>
      </c>
      <c r="CX7" s="39">
        <v>91.58</v>
      </c>
      <c r="CY7" s="39">
        <v>91.87</v>
      </c>
      <c r="CZ7" s="39">
        <v>91.53</v>
      </c>
      <c r="DA7" s="39">
        <v>91.14</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0.22</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watanabeyuko3</cp:lastModifiedBy>
  <cp:lastPrinted>2018-02-20T08:43:42Z</cp:lastPrinted>
  <dcterms:created xsi:type="dcterms:W3CDTF">2017-12-25T01:41:35Z</dcterms:created>
  <dcterms:modified xsi:type="dcterms:W3CDTF">2018-02-21T09:50:21Z</dcterms:modified>
</cp:coreProperties>
</file>