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5.1.1.4\0103$\01 総務課 03 財政係\08　地方公営企業\11　公営企業に係る「経営比較分析表」【】【】\H29\02回答【2.13】\"/>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<sst xmlns="http://schemas.openxmlformats.org/spreadsheetml/2006/main" count="237" uniqueCount="123">
  <si>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</si>
  <si>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</si>
  <si>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</si>
  <si>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</si>
  <si>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</si>
  <si>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</si>
  <si>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</si>
  <si>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</si>
  <si>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</si>
  <si>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</si>
  <si>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</si>
  <si>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</si>
  <si>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</si>
  <si>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</si>
  <si>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</si>
  <si>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</si>
  <si>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</si>
  <si>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</si>
  <si>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</si>
  <si>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</si>
  <si>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</si>
  <si>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</si>
  <si>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</si>
  <si>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</si>
  <si>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</si>
  <si>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</si>
  <si>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</si>
  <si>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</si>
  <si>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</si>
  <si>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</si>
  <si>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</si>
  <si>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</si>
  <si>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</si>
  <si>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</si>
  <si>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</si>
  <si>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</si>
  <si>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</si>
  <si>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</si>
  <si>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</si>
  <si>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</si>
  <si>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</si>
  <si>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</si>
  <si>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</si>
  <si>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</si>
  <si>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</si>
  <si>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</si>
  <si>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</si>
  <si>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</si>
  <si>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</si>
  <si>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</si>
  <si>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</si>
  <si>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</si>
  <si>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</si>
  <si>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</si>
  <si>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</si>
  <si>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</si>
  <si>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</si>
  <si>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</si>
  <si>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</si>
  <si>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</si>
  <si>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</si>
  <si>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</si>
  <si>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</si>
  <si>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</si>
  <si>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</si>
  <si>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</si>
  <si>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</si>
  <si>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</si>
  <si>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</si>
  <si>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</si>
  <si>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</si>
  <si>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</si>
  <si>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</si>
  <si>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</si>
  <si>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</si>
  <si>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</si>
  <si>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</si>
  <si>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</si>
  <si>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</si>
  <si>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</si>
  <si>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</si>
  <si>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</si>
  <si>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</si>
  <si>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</si>
  <si>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</si>
  <si>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</si>
  <si>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</si>
  <si>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</si>
  <si>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</si>
  <si>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</si>
  <si>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</si>
  <si>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</si>
  <si>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</si>
  <si>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</si>
  <si>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</si>
  <si>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</si>
  <si>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</si>
  <si>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</si>
  <si>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</si>
  <si>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</si>
  <si>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</si>
  <si>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</si>
  <si>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</si>
  <si>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</si>
  <si>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</si>
  <si>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</si>
  <si>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</si>
  <si>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最上町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</si>
  <si>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</si>
  <si>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</si>
  <si>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</si>
  <si>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</si>
  <si>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</si>
  <si>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</si>
  <si>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</si>
  <si>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</si>
  <si>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</si>
  <si>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</si>
  <si>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</si>
  <si>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地理的要因により経営の大幅な黒字化は見込めない状況にある。平成28年度末で簡易水道事業を廃止し上水道事業へ経営統合を行った。簡易水道事業の経営は厳しい状況があるため水道事業と統合後、料金改定も視野に検討して行く必要があるが、高齢化率が３０％を超え年金生活者も多いことから大幅な料金改定は現実的ではない。公営企業会計に移行することで減価償却費等も発生してくることから、その費用を捻出する課題も出てきている。水道施設の統合、廃止、縮小を検討し効率化を図っていくが、他会計の繰入金に頼らざるを得ない状況にある。</t>
    <rPh sb="63" eb="64">
      <t>オコナ</t>
    </rPh>
    <rPh sb="87" eb="89">
      <t>スイドウ</t>
    </rPh>
    <rPh sb="89" eb="91">
      <t>ジギョウ</t>
    </rPh>
    <rPh sb="92" eb="94">
      <t>トウゴウ</t>
    </rPh>
    <rPh sb="94" eb="95">
      <t>ゴ</t>
    </rPh>
    <rPh sb="218" eb="220">
      <t>シュクショウ</t>
    </rPh>
    <phoneticPr fontId="4"/>
  </si>
  <si>
    <t>非設置</t>
    <rPh sb="0" eb="1">
      <t>ヒ</t>
    </rPh>
    <rPh sb="1" eb="3">
      <t>セッチ</t>
    </rPh>
    <phoneticPr fontId="4"/>
  </si>
  <si>
    <t>人口減少及び節約思考により年々使用料収入が減少しており、料金回収率は全国、類似団体平均より高いものの経営は厳しい状況にある。集落が点在しているためそれらを繋ぐ管路の整備に多額の投資をしてきた経緯があり、給水原価は全国平均、類似団体平均よりも高い。人口減少に伴う使用水量の減少により施設利用率は全国、類似団体平均よりも低い。有収率は前年から比べると改善が見られた。簡易水道事業は平成２８年度末をもって上水道事業と経営統合し廃止となった。</t>
    <rPh sb="101" eb="103">
      <t>キュウスイ</t>
    </rPh>
    <rPh sb="103" eb="105">
      <t>ゲンカ</t>
    </rPh>
    <rPh sb="106" eb="108">
      <t>ゼンコク</t>
    </rPh>
    <rPh sb="108" eb="110">
      <t>ヘイキン</t>
    </rPh>
    <rPh sb="111" eb="113">
      <t>ルイジ</t>
    </rPh>
    <rPh sb="113" eb="115">
      <t>ダンタイ</t>
    </rPh>
    <rPh sb="115" eb="117">
      <t>ヘイキン</t>
    </rPh>
    <rPh sb="120" eb="121">
      <t>タカ</t>
    </rPh>
    <rPh sb="165" eb="167">
      <t>ゼンネン</t>
    </rPh>
    <rPh sb="169" eb="170">
      <t>クラ</t>
    </rPh>
    <rPh sb="173" eb="175">
      <t>カイゼン</t>
    </rPh>
    <rPh sb="176" eb="177">
      <t>ミ</t>
    </rPh>
    <rPh sb="181" eb="183">
      <t>カンイ</t>
    </rPh>
    <rPh sb="183" eb="185">
      <t>スイドウ</t>
    </rPh>
    <rPh sb="185" eb="187">
      <t>ジギョウ</t>
    </rPh>
    <rPh sb="188" eb="190">
      <t>ヘイセイ</t>
    </rPh>
    <rPh sb="192" eb="195">
      <t>ネンドマツ</t>
    </rPh>
    <rPh sb="199" eb="200">
      <t>ジョウ</t>
    </rPh>
    <rPh sb="200" eb="202">
      <t>スイドウ</t>
    </rPh>
    <rPh sb="202" eb="204">
      <t>ジギョウ</t>
    </rPh>
    <rPh sb="205" eb="207">
      <t>ケイエイ</t>
    </rPh>
    <rPh sb="207" eb="209">
      <t>トウゴウ</t>
    </rPh>
    <rPh sb="210" eb="212">
      <t>ハイシ</t>
    </rPh>
    <phoneticPr fontId="4"/>
  </si>
  <si>
    <t>道路改良時に管路の更新等を行ってきたため現在40年を経過している管路は無いが、3年後位から耐用年数を超えるものも発生してくる。平成29年4月1日から上水道事業への経営統合を行ったことから計画的な更新を行っていく必要がある。</t>
    <rPh sb="74" eb="75">
      <t>ジョウ</t>
    </rPh>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</si>
</sst>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2.14</c:v>
                </c:pt>
                <c:pt idx="1">
                  <c:v>1.18</c:v>
                </c:pt>
                <c:pt idx="2" formatCode="#,##0.00;&quot;△&quot;#,##0.00">
                  <c:v>0</c:v>
                </c:pt>
                <c:pt idx="3">
                  <c:v>7.0000000000000007E-2</c:v>
                </c:pt>
                <c:pt idx="4">
                  <c:v>0.26</c:v>
                </c:pt>
              </c:numCache>
            </c:numRef>
          </c:val>
        </c:ser>
        <c:dLbls>
          <c:showLegendKey val="0"/>
          <c:showVal val="0"/>
          <c:showCatName val="0"/>
          <c:showSerName val="0"/>
          <c:showPercent val="0"/>
          <c:showBubbleSize val="0"/>
        </c:dLbls>
        <c:gapWidth val="150"/>
        <c:axId val="157702824"/>
        <c:axId val="23070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57702824"/>
        <c:axId val="230700600"/>
      </c:lineChart>
      <c:dateAx>
        <c:axId val="157702824"/>
        <c:scaling>
          <c:orientation val="minMax"/>
        </c:scaling>
        <c:delete val="1"/>
        <c:axPos val="b"/>
        <c:numFmt formatCode="ge" sourceLinked="1"/>
        <c:majorTickMark val="none"/>
        <c:minorTickMark val="none"/>
        <c:tickLblPos val="none"/>
        <c:crossAx val="230700600"/>
        <c:crosses val="autoZero"/>
        <c:auto val="1"/>
        <c:lblOffset val="100"/>
        <c:baseTimeUnit val="years"/>
      </c:dateAx>
      <c:valAx>
        <c:axId val="2307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0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40.53</c:v>
                </c:pt>
                <c:pt idx="1">
                  <c:v>38.81</c:v>
                </c:pt>
                <c:pt idx="2">
                  <c:v>36.82</c:v>
                </c:pt>
                <c:pt idx="3">
                  <c:v>48.88</c:v>
                </c:pt>
                <c:pt idx="4">
                  <c:v>39</c:v>
                </c:pt>
              </c:numCache>
            </c:numRef>
          </c:val>
        </c:ser>
        <c:dLbls>
          <c:showLegendKey val="0"/>
          <c:showVal val="0"/>
          <c:showCatName val="0"/>
          <c:showSerName val="0"/>
          <c:showPercent val="0"/>
          <c:showBubbleSize val="0"/>
        </c:dLbls>
        <c:gapWidth val="150"/>
        <c:axId val="231066904"/>
        <c:axId val="2310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31066904"/>
        <c:axId val="231067296"/>
      </c:lineChart>
      <c:dateAx>
        <c:axId val="231066904"/>
        <c:scaling>
          <c:orientation val="minMax"/>
        </c:scaling>
        <c:delete val="1"/>
        <c:axPos val="b"/>
        <c:numFmt formatCode="ge" sourceLinked="1"/>
        <c:majorTickMark val="none"/>
        <c:minorTickMark val="none"/>
        <c:tickLblPos val="none"/>
        <c:crossAx val="231067296"/>
        <c:crosses val="autoZero"/>
        <c:auto val="1"/>
        <c:lblOffset val="100"/>
        <c:baseTimeUnit val="years"/>
      </c:dateAx>
      <c:valAx>
        <c:axId val="2310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6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88.97</c:v>
                </c:pt>
                <c:pt idx="1">
                  <c:v>87.59</c:v>
                </c:pt>
                <c:pt idx="2">
                  <c:v>90.48</c:v>
                </c:pt>
                <c:pt idx="3">
                  <c:v>66.7</c:v>
                </c:pt>
                <c:pt idx="4">
                  <c:v>85.45</c:v>
                </c:pt>
              </c:numCache>
            </c:numRef>
          </c:val>
        </c:ser>
        <c:dLbls>
          <c:showLegendKey val="0"/>
          <c:showVal val="0"/>
          <c:showCatName val="0"/>
          <c:showSerName val="0"/>
          <c:showPercent val="0"/>
          <c:showBubbleSize val="0"/>
        </c:dLbls>
        <c:gapWidth val="150"/>
        <c:axId val="231068472"/>
        <c:axId val="2313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31068472"/>
        <c:axId val="231349728"/>
      </c:lineChart>
      <c:dateAx>
        <c:axId val="231068472"/>
        <c:scaling>
          <c:orientation val="minMax"/>
        </c:scaling>
        <c:delete val="1"/>
        <c:axPos val="b"/>
        <c:numFmt formatCode="ge" sourceLinked="1"/>
        <c:majorTickMark val="none"/>
        <c:minorTickMark val="none"/>
        <c:tickLblPos val="none"/>
        <c:crossAx val="231349728"/>
        <c:crosses val="autoZero"/>
        <c:auto val="1"/>
        <c:lblOffset val="100"/>
        <c:baseTimeUnit val="years"/>
      </c:dateAx>
      <c:valAx>
        <c:axId val="2313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87.58</c:v>
                </c:pt>
                <c:pt idx="1">
                  <c:v>86.19</c:v>
                </c:pt>
                <c:pt idx="2">
                  <c:v>81.16</c:v>
                </c:pt>
                <c:pt idx="3">
                  <c:v>79.91</c:v>
                </c:pt>
                <c:pt idx="4">
                  <c:v>96.8</c:v>
                </c:pt>
              </c:numCache>
            </c:numRef>
          </c:val>
        </c:ser>
        <c:dLbls>
          <c:showLegendKey val="0"/>
          <c:showVal val="0"/>
          <c:showCatName val="0"/>
          <c:showSerName val="0"/>
          <c:showPercent val="0"/>
          <c:showBubbleSize val="0"/>
        </c:dLbls>
        <c:gapWidth val="150"/>
        <c:axId val="230763192"/>
        <c:axId val="23076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30763192"/>
        <c:axId val="230763576"/>
      </c:lineChart>
      <c:dateAx>
        <c:axId val="230763192"/>
        <c:scaling>
          <c:orientation val="minMax"/>
        </c:scaling>
        <c:delete val="1"/>
        <c:axPos val="b"/>
        <c:numFmt formatCode="ge" sourceLinked="1"/>
        <c:majorTickMark val="none"/>
        <c:minorTickMark val="none"/>
        <c:tickLblPos val="none"/>
        <c:crossAx val="230763576"/>
        <c:crosses val="autoZero"/>
        <c:auto val="1"/>
        <c:lblOffset val="100"/>
        <c:baseTimeUnit val="years"/>
      </c:dateAx>
      <c:valAx>
        <c:axId val="2307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806904"/>
        <c:axId val="23080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806904"/>
        <c:axId val="230809848"/>
      </c:lineChart>
      <c:dateAx>
        <c:axId val="230806904"/>
        <c:scaling>
          <c:orientation val="minMax"/>
        </c:scaling>
        <c:delete val="1"/>
        <c:axPos val="b"/>
        <c:numFmt formatCode="ge" sourceLinked="1"/>
        <c:majorTickMark val="none"/>
        <c:minorTickMark val="none"/>
        <c:tickLblPos val="none"/>
        <c:crossAx val="230809848"/>
        <c:crosses val="autoZero"/>
        <c:auto val="1"/>
        <c:lblOffset val="100"/>
        <c:baseTimeUnit val="years"/>
      </c:dateAx>
      <c:valAx>
        <c:axId val="2308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07488"/>
        <c:axId val="23070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07488"/>
        <c:axId val="230707880"/>
      </c:lineChart>
      <c:dateAx>
        <c:axId val="230707488"/>
        <c:scaling>
          <c:orientation val="minMax"/>
        </c:scaling>
        <c:delete val="1"/>
        <c:axPos val="b"/>
        <c:numFmt formatCode="ge" sourceLinked="1"/>
        <c:majorTickMark val="none"/>
        <c:minorTickMark val="none"/>
        <c:tickLblPos val="none"/>
        <c:crossAx val="230707880"/>
        <c:crosses val="autoZero"/>
        <c:auto val="1"/>
        <c:lblOffset val="100"/>
        <c:baseTimeUnit val="years"/>
      </c:dateAx>
      <c:valAx>
        <c:axId val="23070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09056"/>
        <c:axId val="2307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09056"/>
        <c:axId val="230709448"/>
      </c:lineChart>
      <c:dateAx>
        <c:axId val="230709056"/>
        <c:scaling>
          <c:orientation val="minMax"/>
        </c:scaling>
        <c:delete val="1"/>
        <c:axPos val="b"/>
        <c:numFmt formatCode="ge" sourceLinked="1"/>
        <c:majorTickMark val="none"/>
        <c:minorTickMark val="none"/>
        <c:tickLblPos val="none"/>
        <c:crossAx val="230709448"/>
        <c:crosses val="autoZero"/>
        <c:auto val="1"/>
        <c:lblOffset val="100"/>
        <c:baseTimeUnit val="years"/>
      </c:dateAx>
      <c:valAx>
        <c:axId val="2307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10624"/>
        <c:axId val="2309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10624"/>
        <c:axId val="230990832"/>
      </c:lineChart>
      <c:dateAx>
        <c:axId val="230710624"/>
        <c:scaling>
          <c:orientation val="minMax"/>
        </c:scaling>
        <c:delete val="1"/>
        <c:axPos val="b"/>
        <c:numFmt formatCode="ge" sourceLinked="1"/>
        <c:majorTickMark val="none"/>
        <c:minorTickMark val="none"/>
        <c:tickLblPos val="none"/>
        <c:crossAx val="230990832"/>
        <c:crosses val="autoZero"/>
        <c:auto val="1"/>
        <c:lblOffset val="100"/>
        <c:baseTimeUnit val="years"/>
      </c:dateAx>
      <c:valAx>
        <c:axId val="2309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1226.8800000000001</c:v>
                </c:pt>
                <c:pt idx="1">
                  <c:v>1284.75</c:v>
                </c:pt>
                <c:pt idx="2">
                  <c:v>1214.67</c:v>
                </c:pt>
                <c:pt idx="3">
                  <c:v>1150.74</c:v>
                </c:pt>
                <c:pt idx="4">
                  <c:v>1096.22</c:v>
                </c:pt>
              </c:numCache>
            </c:numRef>
          </c:val>
        </c:ser>
        <c:dLbls>
          <c:showLegendKey val="0"/>
          <c:showVal val="0"/>
          <c:showCatName val="0"/>
          <c:showSerName val="0"/>
          <c:showPercent val="0"/>
          <c:showBubbleSize val="0"/>
        </c:dLbls>
        <c:gapWidth val="150"/>
        <c:axId val="230992008"/>
        <c:axId val="23099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30992008"/>
        <c:axId val="230992400"/>
      </c:lineChart>
      <c:dateAx>
        <c:axId val="230992008"/>
        <c:scaling>
          <c:orientation val="minMax"/>
        </c:scaling>
        <c:delete val="1"/>
        <c:axPos val="b"/>
        <c:numFmt formatCode="ge" sourceLinked="1"/>
        <c:majorTickMark val="none"/>
        <c:minorTickMark val="none"/>
        <c:tickLblPos val="none"/>
        <c:crossAx val="230992400"/>
        <c:crosses val="autoZero"/>
        <c:auto val="1"/>
        <c:lblOffset val="100"/>
        <c:baseTimeUnit val="years"/>
      </c:dateAx>
      <c:valAx>
        <c:axId val="23099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75.33</c:v>
                </c:pt>
                <c:pt idx="1">
                  <c:v>69.849999999999994</c:v>
                </c:pt>
                <c:pt idx="2">
                  <c:v>66.45</c:v>
                </c:pt>
                <c:pt idx="3">
                  <c:v>65.08</c:v>
                </c:pt>
                <c:pt idx="4">
                  <c:v>65.72</c:v>
                </c:pt>
              </c:numCache>
            </c:numRef>
          </c:val>
        </c:ser>
        <c:dLbls>
          <c:showLegendKey val="0"/>
          <c:showVal val="0"/>
          <c:showCatName val="0"/>
          <c:showSerName val="0"/>
          <c:showPercent val="0"/>
          <c:showBubbleSize val="0"/>
        </c:dLbls>
        <c:gapWidth val="150"/>
        <c:axId val="230993576"/>
        <c:axId val="2309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30993576"/>
        <c:axId val="230993968"/>
      </c:lineChart>
      <c:dateAx>
        <c:axId val="230993576"/>
        <c:scaling>
          <c:orientation val="minMax"/>
        </c:scaling>
        <c:delete val="1"/>
        <c:axPos val="b"/>
        <c:numFmt formatCode="ge" sourceLinked="1"/>
        <c:majorTickMark val="none"/>
        <c:minorTickMark val="none"/>
        <c:tickLblPos val="none"/>
        <c:crossAx val="230993968"/>
        <c:crosses val="autoZero"/>
        <c:auto val="1"/>
        <c:lblOffset val="100"/>
        <c:baseTimeUnit val="years"/>
      </c:dateAx>
      <c:valAx>
        <c:axId val="2309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287.11</c:v>
                </c:pt>
                <c:pt idx="1">
                  <c:v>310.39</c:v>
                </c:pt>
                <c:pt idx="2">
                  <c:v>336.51</c:v>
                </c:pt>
                <c:pt idx="3">
                  <c:v>348.7</c:v>
                </c:pt>
                <c:pt idx="4">
                  <c:v>340.72</c:v>
                </c:pt>
              </c:numCache>
            </c:numRef>
          </c:val>
        </c:ser>
        <c:dLbls>
          <c:showLegendKey val="0"/>
          <c:showVal val="0"/>
          <c:showCatName val="0"/>
          <c:showSerName val="0"/>
          <c:showPercent val="0"/>
          <c:showBubbleSize val="0"/>
        </c:dLbls>
        <c:gapWidth val="150"/>
        <c:axId val="231065336"/>
        <c:axId val="231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31065336"/>
        <c:axId val="231065728"/>
      </c:lineChart>
      <c:dateAx>
        <c:axId val="231065336"/>
        <c:scaling>
          <c:orientation val="minMax"/>
        </c:scaling>
        <c:delete val="1"/>
        <c:axPos val="b"/>
        <c:numFmt formatCode="ge" sourceLinked="1"/>
        <c:majorTickMark val="none"/>
        <c:minorTickMark val="none"/>
        <c:tickLblPos val="none"/>
        <c:crossAx val="231065728"/>
        <c:crosses val="autoZero"/>
        <c:auto val="1"/>
        <c:lblOffset val="100"/>
        <c:baseTimeUnit val="years"/>
      </c:dateAx>
      <c:valAx>
        <c:axId val="231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6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山形県　最上町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9014</v>
      </c>
      <c r="AM8" s="51"/>
      <c r="AN8" s="51"/>
      <c r="AO8" s="51"/>
      <c r="AP8" s="51"/>
      <c r="AQ8" s="51"/>
      <c r="AR8" s="51"/>
      <c r="AS8" s="51"/>
      <c r="AT8" s="46">
        <f>データ!$S$6</f>
        <v>330.37</v>
      </c>
      <c r="AU8" s="46"/>
      <c r="AV8" s="46"/>
      <c r="AW8" s="46"/>
      <c r="AX8" s="46"/>
      <c r="AY8" s="46"/>
      <c r="AZ8" s="46"/>
      <c r="BA8" s="46"/>
      <c r="BB8" s="46">
        <f>データ!$T$6</f>
        <v>27.28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48.85</v>
      </c>
      <c r="Q10" s="46"/>
      <c r="R10" s="46"/>
      <c r="S10" s="46"/>
      <c r="T10" s="46"/>
      <c r="U10" s="46"/>
      <c r="V10" s="46"/>
      <c r="W10" s="51">
        <f>データ!$Q$6</f>
        <v>4480</v>
      </c>
      <c r="X10" s="51"/>
      <c r="Y10" s="51"/>
      <c r="Z10" s="51"/>
      <c r="AA10" s="51"/>
      <c r="AB10" s="51"/>
      <c r="AC10" s="51"/>
      <c r="AD10" s="2"/>
      <c r="AE10" s="2"/>
      <c r="AF10" s="2"/>
      <c r="AG10" s="2"/>
      <c r="AH10" s="2"/>
      <c r="AI10" s="2"/>
      <c r="AJ10" s="2"/>
      <c r="AK10" s="2"/>
      <c r="AL10" s="51">
        <f>データ!$U$6</f>
        <v>4373</v>
      </c>
      <c r="AM10" s="51"/>
      <c r="AN10" s="51"/>
      <c r="AO10" s="51"/>
      <c r="AP10" s="51"/>
      <c r="AQ10" s="51"/>
      <c r="AR10" s="51"/>
      <c r="AS10" s="51"/>
      <c r="AT10" s="46">
        <f>データ!$V$6</f>
        <v>12.54</v>
      </c>
      <c r="AU10" s="46"/>
      <c r="AV10" s="46"/>
      <c r="AW10" s="46"/>
      <c r="AX10" s="46"/>
      <c r="AY10" s="46"/>
      <c r="AZ10" s="46"/>
      <c r="BA10" s="46"/>
      <c r="BB10" s="46">
        <f>データ!$W$6</f>
        <v>348.72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63622</v>
      </c>
      <c r="D6" s="34">
        <f t="shared" si="3"/>
        <v>47</v>
      </c>
      <c r="E6" s="34">
        <f t="shared" si="3"/>
        <v>1</v>
      </c>
      <c r="F6" s="34">
        <f t="shared" si="3"/>
        <v>0</v>
      </c>
      <c r="G6" s="34">
        <f t="shared" si="3"/>
        <v>0</v>
      </c>
      <c r="H6" s="34" t="str">
        <f t="shared" si="3"/>
        <v>山形県　最上町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48.85</v>
      </c>
      <c r="Q6" s="35">
        <f t="shared" si="3"/>
        <v>4480</v>
      </c>
      <c r="R6" s="35">
        <f t="shared" si="3"/>
        <v>9014</v>
      </c>
      <c r="S6" s="35">
        <f t="shared" si="3"/>
        <v>330.37</v>
      </c>
      <c r="T6" s="35">
        <f t="shared" si="3"/>
        <v>27.28</v>
      </c>
      <c r="U6" s="35">
        <f t="shared" si="3"/>
        <v>4373</v>
      </c>
      <c r="V6" s="35">
        <f t="shared" si="3"/>
        <v>12.54</v>
      </c>
      <c r="W6" s="35">
        <f t="shared" si="3"/>
        <v>348.72</v>
      </c>
      <c r="X6" s="36">
        <f>IF(X7="",NA(),X7)</f>
        <v>87.58</v>
      </c>
      <c r="Y6" s="36">
        <f t="shared" ref="Y6:AG6" si="4">IF(Y7="",NA(),Y7)</f>
        <v>86.19</v>
      </c>
      <c r="Z6" s="36">
        <f t="shared" si="4"/>
        <v>81.16</v>
      </c>
      <c r="AA6" s="36">
        <f t="shared" si="4"/>
        <v>79.91</v>
      </c>
      <c r="AB6" s="36">
        <f t="shared" si="4"/>
        <v>96.8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1226.8800000000001</v>
      </c>
      <c r="BF6" s="36">
        <f t="shared" ref="BF6:BN6" si="7">IF(BF7="",NA(),BF7)</f>
        <v>1284.75</v>
      </c>
      <c r="BG6" s="36">
        <f t="shared" si="7"/>
        <v>1214.67</v>
      </c>
      <c r="BH6" s="36">
        <f t="shared" si="7"/>
        <v>1150.74</v>
      </c>
      <c r="BI6" s="36">
        <f t="shared" si="7"/>
        <v>1096.22</v>
      </c>
      <c r="BJ6" s="36">
        <f t="shared" si="7"/>
        <v>1108.26</v>
      </c>
      <c r="BK6" s="36">
        <f t="shared" si="7"/>
        <v>1113.76</v>
      </c>
      <c r="BL6" s="36">
        <f t="shared" si="7"/>
        <v>1125.69</v>
      </c>
      <c r="BM6" s="36">
        <f t="shared" si="7"/>
        <v>1134.67</v>
      </c>
      <c r="BN6" s="36">
        <f t="shared" si="7"/>
        <v>1144.79</v>
      </c>
      <c r="BO6" s="35" t="str">
        <f>IF(BO7="","",IF(BO7="-","【-】","【"&amp;SUBSTITUTE(TEXT(BO7,"#,##0.00"),"-","△")&amp;"】"))</f>
        <v>【1,280.76】</v>
      </c>
      <c r="BP6" s="36">
        <f>IF(BP7="",NA(),BP7)</f>
        <v>75.33</v>
      </c>
      <c r="BQ6" s="36">
        <f t="shared" ref="BQ6:BY6" si="8">IF(BQ7="",NA(),BQ7)</f>
        <v>69.849999999999994</v>
      </c>
      <c r="BR6" s="36">
        <f t="shared" si="8"/>
        <v>66.45</v>
      </c>
      <c r="BS6" s="36">
        <f t="shared" si="8"/>
        <v>65.08</v>
      </c>
      <c r="BT6" s="36">
        <f t="shared" si="8"/>
        <v>65.72</v>
      </c>
      <c r="BU6" s="36">
        <f t="shared" si="8"/>
        <v>19.77</v>
      </c>
      <c r="BV6" s="36">
        <f t="shared" si="8"/>
        <v>34.25</v>
      </c>
      <c r="BW6" s="36">
        <f t="shared" si="8"/>
        <v>46.48</v>
      </c>
      <c r="BX6" s="36">
        <f t="shared" si="8"/>
        <v>40.6</v>
      </c>
      <c r="BY6" s="36">
        <f t="shared" si="8"/>
        <v>56.04</v>
      </c>
      <c r="BZ6" s="35" t="str">
        <f>IF(BZ7="","",IF(BZ7="-","【-】","【"&amp;SUBSTITUTE(TEXT(BZ7,"#,##0.00"),"-","△")&amp;"】"))</f>
        <v>【53.06】</v>
      </c>
      <c r="CA6" s="36">
        <f>IF(CA7="",NA(),CA7)</f>
        <v>287.11</v>
      </c>
      <c r="CB6" s="36">
        <f t="shared" ref="CB6:CJ6" si="9">IF(CB7="",NA(),CB7)</f>
        <v>310.39</v>
      </c>
      <c r="CC6" s="36">
        <f t="shared" si="9"/>
        <v>336.51</v>
      </c>
      <c r="CD6" s="36">
        <f t="shared" si="9"/>
        <v>348.7</v>
      </c>
      <c r="CE6" s="36">
        <f t="shared" si="9"/>
        <v>340.72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40.53</v>
      </c>
      <c r="CM6" s="36">
        <f t="shared" ref="CM6:CU6" si="10">IF(CM7="",NA(),CM7)</f>
        <v>38.81</v>
      </c>
      <c r="CN6" s="36">
        <f t="shared" si="10"/>
        <v>36.82</v>
      </c>
      <c r="CO6" s="36">
        <f t="shared" si="10"/>
        <v>48.88</v>
      </c>
      <c r="CP6" s="36">
        <f t="shared" si="10"/>
        <v>39</v>
      </c>
      <c r="CQ6" s="36">
        <f t="shared" si="10"/>
        <v>57.17</v>
      </c>
      <c r="CR6" s="36">
        <f t="shared" si="10"/>
        <v>57.55</v>
      </c>
      <c r="CS6" s="36">
        <f t="shared" si="10"/>
        <v>57.43</v>
      </c>
      <c r="CT6" s="36">
        <f t="shared" si="10"/>
        <v>57.29</v>
      </c>
      <c r="CU6" s="36">
        <f t="shared" si="10"/>
        <v>55.9</v>
      </c>
      <c r="CV6" s="35" t="str">
        <f>IF(CV7="","",IF(CV7="-","【-】","【"&amp;SUBSTITUTE(TEXT(CV7,"#,##0.00"),"-","△")&amp;"】"))</f>
        <v>【56.28】</v>
      </c>
      <c r="CW6" s="36">
        <f>IF(CW7="",NA(),CW7)</f>
        <v>88.97</v>
      </c>
      <c r="CX6" s="36">
        <f t="shared" ref="CX6:DF6" si="11">IF(CX7="",NA(),CX7)</f>
        <v>87.59</v>
      </c>
      <c r="CY6" s="36">
        <f t="shared" si="11"/>
        <v>90.48</v>
      </c>
      <c r="CZ6" s="36">
        <f t="shared" si="11"/>
        <v>66.7</v>
      </c>
      <c r="DA6" s="36">
        <f t="shared" si="11"/>
        <v>85.45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2.14</v>
      </c>
      <c r="EE6" s="36">
        <f t="shared" ref="EE6:EM6" si="14">IF(EE7="",NA(),EE7)</f>
        <v>1.18</v>
      </c>
      <c r="EF6" s="35">
        <f t="shared" si="14"/>
        <v>0</v>
      </c>
      <c r="EG6" s="36">
        <f t="shared" si="14"/>
        <v>7.0000000000000007E-2</v>
      </c>
      <c r="EH6" s="36">
        <f t="shared" si="14"/>
        <v>0.26</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63622</v>
      </c>
      <c r="D7" s="38">
        <v>47</v>
      </c>
      <c r="E7" s="38">
        <v>1</v>
      </c>
      <c r="F7" s="38">
        <v>0</v>
      </c>
      <c r="G7" s="38">
        <v>0</v>
      </c>
      <c r="H7" s="38" t="s">
        <v>107</v>
      </c>
      <c r="I7" s="38" t="s">
        <v>108</v>
      </c>
      <c r="J7" s="38" t="s">
        <v>109</v>
      </c>
      <c r="K7" s="38" t="s">
        <v>110</v>
      </c>
      <c r="L7" s="38" t="s">
        <v>111</v>
      </c>
      <c r="M7" s="38"/>
      <c r="N7" s="39" t="s">
        <v>112</v>
      </c>
      <c r="O7" s="39" t="s">
        <v>113</v>
      </c>
      <c r="P7" s="39">
        <v>48.85</v>
      </c>
      <c r="Q7" s="39">
        <v>4480</v>
      </c>
      <c r="R7" s="39">
        <v>9014</v>
      </c>
      <c r="S7" s="39">
        <v>330.37</v>
      </c>
      <c r="T7" s="39">
        <v>27.28</v>
      </c>
      <c r="U7" s="39">
        <v>4373</v>
      </c>
      <c r="V7" s="39">
        <v>12.54</v>
      </c>
      <c r="W7" s="39">
        <v>348.72</v>
      </c>
      <c r="X7" s="39">
        <v>87.58</v>
      </c>
      <c r="Y7" s="39">
        <v>86.19</v>
      </c>
      <c r="Z7" s="39">
        <v>81.16</v>
      </c>
      <c r="AA7" s="39">
        <v>79.91</v>
      </c>
      <c r="AB7" s="39">
        <v>96.8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1226.8800000000001</v>
      </c>
      <c r="BF7" s="39">
        <v>1284.75</v>
      </c>
      <c r="BG7" s="39">
        <v>1214.67</v>
      </c>
      <c r="BH7" s="39">
        <v>1150.74</v>
      </c>
      <c r="BI7" s="39">
        <v>1096.22</v>
      </c>
      <c r="BJ7" s="39">
        <v>1108.26</v>
      </c>
      <c r="BK7" s="39">
        <v>1113.76</v>
      </c>
      <c r="BL7" s="39">
        <v>1125.69</v>
      </c>
      <c r="BM7" s="39">
        <v>1134.67</v>
      </c>
      <c r="BN7" s="39">
        <v>1144.79</v>
      </c>
      <c r="BO7" s="39">
        <v>1280.76</v>
      </c>
      <c r="BP7" s="39">
        <v>75.33</v>
      </c>
      <c r="BQ7" s="39">
        <v>69.849999999999994</v>
      </c>
      <c r="BR7" s="39">
        <v>66.45</v>
      </c>
      <c r="BS7" s="39">
        <v>65.08</v>
      </c>
      <c r="BT7" s="39">
        <v>65.72</v>
      </c>
      <c r="BU7" s="39">
        <v>19.77</v>
      </c>
      <c r="BV7" s="39">
        <v>34.25</v>
      </c>
      <c r="BW7" s="39">
        <v>46.48</v>
      </c>
      <c r="BX7" s="39">
        <v>40.6</v>
      </c>
      <c r="BY7" s="39">
        <v>56.04</v>
      </c>
      <c r="BZ7" s="39">
        <v>53.06</v>
      </c>
      <c r="CA7" s="39">
        <v>287.11</v>
      </c>
      <c r="CB7" s="39">
        <v>310.39</v>
      </c>
      <c r="CC7" s="39">
        <v>336.51</v>
      </c>
      <c r="CD7" s="39">
        <v>348.7</v>
      </c>
      <c r="CE7" s="39">
        <v>340.72</v>
      </c>
      <c r="CF7" s="39">
        <v>878.73</v>
      </c>
      <c r="CG7" s="39">
        <v>501.18</v>
      </c>
      <c r="CH7" s="39">
        <v>376.61</v>
      </c>
      <c r="CI7" s="39">
        <v>440.03</v>
      </c>
      <c r="CJ7" s="39">
        <v>304.35000000000002</v>
      </c>
      <c r="CK7" s="39">
        <v>314.83</v>
      </c>
      <c r="CL7" s="39">
        <v>40.53</v>
      </c>
      <c r="CM7" s="39">
        <v>38.81</v>
      </c>
      <c r="CN7" s="39">
        <v>36.82</v>
      </c>
      <c r="CO7" s="39">
        <v>48.88</v>
      </c>
      <c r="CP7" s="39">
        <v>39</v>
      </c>
      <c r="CQ7" s="39">
        <v>57.17</v>
      </c>
      <c r="CR7" s="39">
        <v>57.55</v>
      </c>
      <c r="CS7" s="39">
        <v>57.43</v>
      </c>
      <c r="CT7" s="39">
        <v>57.29</v>
      </c>
      <c r="CU7" s="39">
        <v>55.9</v>
      </c>
      <c r="CV7" s="39">
        <v>56.28</v>
      </c>
      <c r="CW7" s="39">
        <v>88.97</v>
      </c>
      <c r="CX7" s="39">
        <v>87.59</v>
      </c>
      <c r="CY7" s="39">
        <v>90.48</v>
      </c>
      <c r="CZ7" s="39">
        <v>66.7</v>
      </c>
      <c r="DA7" s="39">
        <v>85.45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2.14</v>
      </c>
      <c r="EE7" s="39">
        <v>1.18</v>
      </c>
      <c r="EF7" s="39">
        <v>0</v>
      </c>
      <c r="EG7" s="39">
        <v>7.0000000000000007E-2</v>
      </c>
      <c r="EH7" s="39">
        <v>0.26</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2017-12-25T01:41:36Z</dcterms:created>
  <dcterms:modified xsi:type="dcterms:W3CDTF">2018-02-18T23:56:31Z</dcterms:modified>
  <cp:category/>
</cp:coreProperties>
</file>