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10\地域整備課\上下水道係\takao\上下水道係\共通（調査・報告等）\経営比較分析表\Ｈ28年度\【経営比較分析表】2016_063657_47_010\"/>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BB8" i="4"/>
  <c r="AT8" i="4"/>
  <c r="AL8" i="4"/>
  <c r="B8" i="4"/>
  <c r="D10" i="5" l="1"/>
  <c r="C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<sst xmlns="http://schemas.openxmlformats.org/spreadsheetml/2006/main" count="237" uniqueCount="125">
  <si>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</si>
  <si>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</si>
  <si>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</si>
  <si>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</si>
  <si>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</si>
  <si>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</si>
  <si>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</si>
  <si>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</si>
  <si>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</si>
  <si>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</si>
  <si>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</si>
  <si>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</si>
  <si>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</si>
  <si>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</si>
  <si>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</si>
  <si>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</si>
  <si>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</si>
  <si>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</si>
  <si>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</si>
  <si>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</si>
  <si>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</si>
  <si>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</si>
  <si>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</si>
  <si>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</si>
  <si>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</si>
  <si>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</si>
  <si>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</si>
  <si>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</si>
  <si>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</si>
  <si>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</si>
  <si>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</si>
  <si>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</si>
  <si>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</si>
  <si>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</si>
  <si>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</si>
  <si>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</si>
  <si>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</si>
  <si>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</si>
  <si>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</si>
  <si>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</si>
  <si>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</si>
  <si>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</si>
  <si>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</si>
  <si>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</si>
  <si>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</si>
  <si>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</si>
  <si>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</si>
  <si>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</si>
  <si>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</si>
  <si>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</si>
  <si>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</si>
  <si>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</si>
  <si>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</si>
  <si>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</si>
  <si>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</si>
  <si>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</si>
  <si>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</si>
  <si>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</si>
  <si>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</si>
  <si>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</si>
  <si>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</si>
  <si>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</si>
  <si>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</si>
  <si>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</si>
  <si>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</si>
  <si>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</si>
  <si>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</si>
  <si>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</si>
  <si>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</si>
  <si>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</si>
  <si>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</si>
  <si>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</si>
  <si>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</si>
  <si>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</si>
  <si>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</si>
  <si>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</si>
  <si>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</si>
  <si>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</si>
  <si>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</si>
  <si>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</si>
  <si>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</si>
  <si>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</si>
  <si>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</si>
  <si>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</si>
  <si>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</si>
  <si>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</si>
  <si>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</si>
  <si>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</si>
  <si>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</si>
  <si>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</si>
  <si>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</si>
  <si>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</si>
  <si>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</si>
  <si>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</si>
  <si>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</si>
  <si>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</si>
  <si>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</si>
  <si>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</si>
  <si>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</si>
  <si>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</si>
  <si>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</si>
  <si>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</si>
  <si>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</si>
  <si>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</si>
  <si>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</si>
  <si>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</si>
  <si>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</si>
  <si>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</si>
  <si>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</si>
  <si>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大蔵村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</si>
  <si>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</si>
  <si>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</si>
  <si>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</si>
  <si>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</si>
  <si>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</si>
  <si>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</si>
  <si>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</si>
  <si>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</si>
  <si>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</si>
  <si>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</si>
  <si>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</si>
  <si>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近年では修繕事業を主とし、老朽管や設備等の計画的な更新は行っていない。　　　　　　　　　　　　　　　　　　　　　　　　法定耐用年数と老朽化を見ながら、管路や設備等の更新を行い水の安定供給に努めたい。</t>
    <rPh sb="0" eb="2">
      <t>キンネン</t>
    </rPh>
    <rPh sb="4" eb="6">
      <t>シュウゼン</t>
    </rPh>
    <rPh sb="6" eb="8">
      <t>ジギョウ</t>
    </rPh>
    <rPh sb="9" eb="10">
      <t>シュ</t>
    </rPh>
    <rPh sb="13" eb="15">
      <t>ロウキュウ</t>
    </rPh>
    <rPh sb="15" eb="16">
      <t>カン</t>
    </rPh>
    <rPh sb="17" eb="20">
      <t>セツビトウ</t>
    </rPh>
    <rPh sb="21" eb="24">
      <t>ケイカクテキ</t>
    </rPh>
    <rPh sb="25" eb="27">
      <t>コウシン</t>
    </rPh>
    <rPh sb="28" eb="29">
      <t>オコナ</t>
    </rPh>
    <rPh sb="59" eb="61">
      <t>ホウテイ</t>
    </rPh>
    <rPh sb="61" eb="63">
      <t>タイヨウ</t>
    </rPh>
    <rPh sb="63" eb="65">
      <t>ネンスウ</t>
    </rPh>
    <rPh sb="66" eb="69">
      <t>ロウキュウカ</t>
    </rPh>
    <rPh sb="70" eb="71">
      <t>ミ</t>
    </rPh>
    <rPh sb="75" eb="77">
      <t>カンロ</t>
    </rPh>
    <rPh sb="78" eb="81">
      <t>セツビトウ</t>
    </rPh>
    <rPh sb="82" eb="84">
      <t>コウシン</t>
    </rPh>
    <rPh sb="85" eb="86">
      <t>オコナ</t>
    </rPh>
    <rPh sb="87" eb="88">
      <t>ミズ</t>
    </rPh>
    <rPh sb="89" eb="91">
      <t>アンテイ</t>
    </rPh>
    <rPh sb="91" eb="93">
      <t>キョウキュウ</t>
    </rPh>
    <rPh sb="94" eb="95">
      <t>ツト</t>
    </rPh>
    <phoneticPr fontId="4"/>
  </si>
  <si>
    <t>大蔵村の水道は地理・地形的な要件により、施設や設備の集約が困難な状況にある。そのため、漏水の抑制や適切な施設・設備更新により効率的な配水に努める必要がある。</t>
    <rPh sb="0" eb="2">
      <t>オオクラ</t>
    </rPh>
    <rPh sb="2" eb="3">
      <t>ムラ</t>
    </rPh>
    <rPh sb="4" eb="6">
      <t>スイドウ</t>
    </rPh>
    <rPh sb="7" eb="9">
      <t>チリ</t>
    </rPh>
    <rPh sb="10" eb="13">
      <t>チケイテキ</t>
    </rPh>
    <rPh sb="14" eb="16">
      <t>ヨウケン</t>
    </rPh>
    <rPh sb="20" eb="22">
      <t>シセツ</t>
    </rPh>
    <rPh sb="23" eb="25">
      <t>セツビ</t>
    </rPh>
    <rPh sb="26" eb="28">
      <t>シュウヤク</t>
    </rPh>
    <rPh sb="29" eb="31">
      <t>コンナン</t>
    </rPh>
    <rPh sb="32" eb="34">
      <t>ジョウキョウ</t>
    </rPh>
    <rPh sb="43" eb="45">
      <t>ロウスイ</t>
    </rPh>
    <rPh sb="46" eb="48">
      <t>ヨクセイ</t>
    </rPh>
    <rPh sb="49" eb="51">
      <t>テキセツ</t>
    </rPh>
    <rPh sb="52" eb="54">
      <t>シセツ</t>
    </rPh>
    <rPh sb="55" eb="57">
      <t>セツビ</t>
    </rPh>
    <rPh sb="57" eb="59">
      <t>コウシン</t>
    </rPh>
    <rPh sb="62" eb="64">
      <t>コウリツ</t>
    </rPh>
    <rPh sb="64" eb="65">
      <t>テキ</t>
    </rPh>
    <rPh sb="66" eb="68">
      <t>ハイスイ</t>
    </rPh>
    <rPh sb="69" eb="70">
      <t>ツト</t>
    </rPh>
    <rPh sb="72" eb="74">
      <t>ヒツヨウ</t>
    </rPh>
    <phoneticPr fontId="4"/>
  </si>
  <si>
    <t>非設置</t>
    <rPh sb="0" eb="1">
      <t>ヒ</t>
    </rPh>
    <rPh sb="1" eb="3">
      <t>セッチ</t>
    </rPh>
    <phoneticPr fontId="4"/>
  </si>
  <si>
    <t>①収益的収支比率                                    総費用と地方債償還金の合計額に占める料金収入等の割合は、75％前後で推移しており、一般会計からの繰入金なしに経営が成り立っていない。　　                    　⑤料金回収率                                         給水費用に対する料金収入等の割合は、50％前後で推移しており、一般会計からの繰入金に大きく依存している。　　　　　　　　　　　　　　　　　　　　　　　　　　　⑥給水原価                                           使用水量1㎥当たりの費用は、300円前後で推移している。今後住民サービスの向上のため投資の効率化を行う必要がある。　　　　　　　　　　　　　　　　　　　　　　　⑦施設利用率　　　　　　　　　　　　　　　　　　　　日当たり配水能力に対する平均配水量の割合は、65％前後で推移しており、使用量に見合った施設の更新を検討する必要がある。　　　　　　　　　　　　　　　　　　　　　⑧有収率　　　　　　　　　　　　　　　　　　　　　　　総配水量に対する使用水量の割合は、漏水修繕をしたため前年度より高くなっているが、類似団体平均より低いため漏水の抑制など効率的な配水に努める必要がある。　　　　　　　　　　　　　　　</t>
    <rPh sb="1" eb="4">
      <t>シュウエキテキ</t>
    </rPh>
    <rPh sb="4" eb="6">
      <t>シュウシ</t>
    </rPh>
    <rPh sb="6" eb="8">
      <t>ヒリツ</t>
    </rPh>
    <rPh sb="44" eb="47">
      <t>ソウヒヨウ</t>
    </rPh>
    <rPh sb="48" eb="51">
      <t>チホウサイ</t>
    </rPh>
    <rPh sb="51" eb="54">
      <t>ショウカンキン</t>
    </rPh>
    <rPh sb="55" eb="57">
      <t>ゴウケイ</t>
    </rPh>
    <rPh sb="57" eb="58">
      <t>ガク</t>
    </rPh>
    <rPh sb="59" eb="60">
      <t>シ</t>
    </rPh>
    <rPh sb="62" eb="64">
      <t>リョウキン</t>
    </rPh>
    <rPh sb="64" eb="67">
      <t>シュウニュウトウ</t>
    </rPh>
    <rPh sb="68" eb="70">
      <t>ワリアイ</t>
    </rPh>
    <rPh sb="75" eb="77">
      <t>ゼンゴ</t>
    </rPh>
    <rPh sb="78" eb="80">
      <t>スイイ</t>
    </rPh>
    <rPh sb="85" eb="87">
      <t>イッパン</t>
    </rPh>
    <rPh sb="87" eb="89">
      <t>カイケイ</t>
    </rPh>
    <rPh sb="92" eb="94">
      <t>クリイレ</t>
    </rPh>
    <rPh sb="94" eb="95">
      <t>キン</t>
    </rPh>
    <rPh sb="98" eb="100">
      <t>ケイエイ</t>
    </rPh>
    <rPh sb="101" eb="102">
      <t>ナ</t>
    </rPh>
    <rPh sb="103" eb="104">
      <t>タ</t>
    </rPh>
    <rPh sb="134" eb="136">
      <t>リョウキン</t>
    </rPh>
    <rPh sb="136" eb="138">
      <t>カイシュウ</t>
    </rPh>
    <rPh sb="138" eb="139">
      <t>リツ</t>
    </rPh>
    <rPh sb="180" eb="182">
      <t>キュウスイ</t>
    </rPh>
    <rPh sb="182" eb="184">
      <t>ヒヨウ</t>
    </rPh>
    <rPh sb="185" eb="186">
      <t>タイ</t>
    </rPh>
    <rPh sb="188" eb="190">
      <t>リョウキン</t>
    </rPh>
    <rPh sb="190" eb="192">
      <t>シュウニュウ</t>
    </rPh>
    <rPh sb="192" eb="193">
      <t>トウ</t>
    </rPh>
    <rPh sb="194" eb="196">
      <t>ワリアイ</t>
    </rPh>
    <rPh sb="201" eb="203">
      <t>ゼンゴ</t>
    </rPh>
    <rPh sb="204" eb="206">
      <t>スイイ</t>
    </rPh>
    <rPh sb="211" eb="213">
      <t>イッパン</t>
    </rPh>
    <rPh sb="213" eb="215">
      <t>カイケイ</t>
    </rPh>
    <rPh sb="218" eb="220">
      <t>クリイレ</t>
    </rPh>
    <rPh sb="220" eb="221">
      <t>キン</t>
    </rPh>
    <rPh sb="222" eb="223">
      <t>オオ</t>
    </rPh>
    <rPh sb="225" eb="227">
      <t>イゾン</t>
    </rPh>
    <rPh sb="260" eb="262">
      <t>キュウスイ</t>
    </rPh>
    <rPh sb="262" eb="264">
      <t>ゲンカ</t>
    </rPh>
    <rPh sb="307" eb="309">
      <t>シヨウ</t>
    </rPh>
    <rPh sb="309" eb="311">
      <t>スイリョウ</t>
    </rPh>
    <rPh sb="313" eb="314">
      <t>アタ</t>
    </rPh>
    <rPh sb="317" eb="319">
      <t>ヒヨウ</t>
    </rPh>
    <rPh sb="324" eb="325">
      <t>エン</t>
    </rPh>
    <rPh sb="325" eb="327">
      <t>ゼンゴ</t>
    </rPh>
    <rPh sb="328" eb="330">
      <t>スイイ</t>
    </rPh>
    <rPh sb="335" eb="337">
      <t>コンゴ</t>
    </rPh>
    <rPh sb="337" eb="339">
      <t>ジュウミン</t>
    </rPh>
    <rPh sb="344" eb="346">
      <t>コウジョウ</t>
    </rPh>
    <rPh sb="349" eb="351">
      <t>トウシ</t>
    </rPh>
    <rPh sb="352" eb="354">
      <t>コウリツ</t>
    </rPh>
    <rPh sb="354" eb="355">
      <t>カ</t>
    </rPh>
    <rPh sb="356" eb="357">
      <t>オコナ</t>
    </rPh>
    <rPh sb="358" eb="360">
      <t>ヒツヨウ</t>
    </rPh>
    <rPh sb="388" eb="390">
      <t>シセツ</t>
    </rPh>
    <rPh sb="390" eb="393">
      <t>リヨウリツ</t>
    </rPh>
    <rPh sb="413" eb="414">
      <t>ヒ</t>
    </rPh>
    <rPh sb="414" eb="415">
      <t>ア</t>
    </rPh>
    <rPh sb="417" eb="419">
      <t>ハイスイ</t>
    </rPh>
    <rPh sb="419" eb="421">
      <t>ノウリョク</t>
    </rPh>
    <rPh sb="422" eb="423">
      <t>タイ</t>
    </rPh>
    <rPh sb="425" eb="427">
      <t>ヘイキン</t>
    </rPh>
    <rPh sb="427" eb="429">
      <t>ハイスイ</t>
    </rPh>
    <rPh sb="429" eb="430">
      <t>リョウ</t>
    </rPh>
    <rPh sb="431" eb="433">
      <t>ワリアイ</t>
    </rPh>
    <rPh sb="438" eb="440">
      <t>ゼンゴ</t>
    </rPh>
    <rPh sb="441" eb="443">
      <t>スイイ</t>
    </rPh>
    <rPh sb="448" eb="450">
      <t>シヨウ</t>
    </rPh>
    <rPh sb="450" eb="451">
      <t>リョウ</t>
    </rPh>
    <rPh sb="452" eb="454">
      <t>ミア</t>
    </rPh>
    <rPh sb="456" eb="458">
      <t>シセツ</t>
    </rPh>
    <rPh sb="459" eb="461">
      <t>コウシン</t>
    </rPh>
    <rPh sb="462" eb="464">
      <t>ケントウ</t>
    </rPh>
    <rPh sb="466" eb="468">
      <t>ヒツヨウ</t>
    </rPh>
    <rPh sb="494" eb="495">
      <t>ユウ</t>
    </rPh>
    <rPh sb="495" eb="496">
      <t>シュウ</t>
    </rPh>
    <rPh sb="496" eb="49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</si>
</sst>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0.03</c:v>
                </c:pt>
                <c:pt idx="1">
                  <c:v>0.11</c:v>
                </c:pt>
                <c:pt idx="2">
                  <c:v>0.59</c:v>
                </c:pt>
                <c:pt idx="3" formatCode="#,##0.00;&quot;△&quot;#,##0.00">
                  <c:v>0</c:v>
                </c:pt>
                <c:pt idx="4">
                  <c:v>0.22</c:v>
                </c:pt>
              </c:numCache>
            </c:numRef>
          </c:val>
        </c:ser>
        <c:dLbls>
          <c:showLegendKey val="0"/>
          <c:showVal val="0"/>
          <c:showCatName val="0"/>
          <c:showSerName val="0"/>
          <c:showPercent val="0"/>
          <c:showBubbleSize val="0"/>
        </c:dLbls>
        <c:gapWidth val="150"/>
        <c:axId val="225468704"/>
        <c:axId val="2254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25468704"/>
        <c:axId val="225471136"/>
      </c:lineChart>
      <c:dateAx>
        <c:axId val="225468704"/>
        <c:scaling>
          <c:orientation val="minMax"/>
        </c:scaling>
        <c:delete val="1"/>
        <c:axPos val="b"/>
        <c:numFmt formatCode="ge" sourceLinked="1"/>
        <c:majorTickMark val="none"/>
        <c:minorTickMark val="none"/>
        <c:tickLblPos val="none"/>
        <c:crossAx val="225471136"/>
        <c:crosses val="autoZero"/>
        <c:auto val="1"/>
        <c:lblOffset val="100"/>
        <c:baseTimeUnit val="years"/>
      </c:dateAx>
      <c:valAx>
        <c:axId val="2254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60.97</c:v>
                </c:pt>
                <c:pt idx="1">
                  <c:v>60.03</c:v>
                </c:pt>
                <c:pt idx="2">
                  <c:v>64.55</c:v>
                </c:pt>
                <c:pt idx="3">
                  <c:v>67.59</c:v>
                </c:pt>
                <c:pt idx="4">
                  <c:v>65.349999999999994</c:v>
                </c:pt>
              </c:numCache>
            </c:numRef>
          </c:val>
        </c:ser>
        <c:dLbls>
          <c:showLegendKey val="0"/>
          <c:showVal val="0"/>
          <c:showCatName val="0"/>
          <c:showSerName val="0"/>
          <c:showPercent val="0"/>
          <c:showBubbleSize val="0"/>
        </c:dLbls>
        <c:gapWidth val="150"/>
        <c:axId val="225965176"/>
        <c:axId val="2259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25965176"/>
        <c:axId val="225965568"/>
      </c:lineChart>
      <c:dateAx>
        <c:axId val="225965176"/>
        <c:scaling>
          <c:orientation val="minMax"/>
        </c:scaling>
        <c:delete val="1"/>
        <c:axPos val="b"/>
        <c:numFmt formatCode="ge" sourceLinked="1"/>
        <c:majorTickMark val="none"/>
        <c:minorTickMark val="none"/>
        <c:tickLblPos val="none"/>
        <c:crossAx val="225965568"/>
        <c:crosses val="autoZero"/>
        <c:auto val="1"/>
        <c:lblOffset val="100"/>
        <c:baseTimeUnit val="years"/>
      </c:dateAx>
      <c:valAx>
        <c:axId val="2259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73.459999999999994</c:v>
                </c:pt>
                <c:pt idx="1">
                  <c:v>70.33</c:v>
                </c:pt>
                <c:pt idx="2">
                  <c:v>63.55</c:v>
                </c:pt>
                <c:pt idx="3">
                  <c:v>57.65</c:v>
                </c:pt>
                <c:pt idx="4">
                  <c:v>70.25</c:v>
                </c:pt>
              </c:numCache>
            </c:numRef>
          </c:val>
        </c:ser>
        <c:dLbls>
          <c:showLegendKey val="0"/>
          <c:showVal val="0"/>
          <c:showCatName val="0"/>
          <c:showSerName val="0"/>
          <c:showPercent val="0"/>
          <c:showBubbleSize val="0"/>
        </c:dLbls>
        <c:gapWidth val="150"/>
        <c:axId val="225966744"/>
        <c:axId val="2259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25966744"/>
        <c:axId val="225967136"/>
      </c:lineChart>
      <c:dateAx>
        <c:axId val="225966744"/>
        <c:scaling>
          <c:orientation val="minMax"/>
        </c:scaling>
        <c:delete val="1"/>
        <c:axPos val="b"/>
        <c:numFmt formatCode="ge" sourceLinked="1"/>
        <c:majorTickMark val="none"/>
        <c:minorTickMark val="none"/>
        <c:tickLblPos val="none"/>
        <c:crossAx val="225967136"/>
        <c:crosses val="autoZero"/>
        <c:auto val="1"/>
        <c:lblOffset val="100"/>
        <c:baseTimeUnit val="years"/>
      </c:dateAx>
      <c:valAx>
        <c:axId val="2259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74.989999999999995</c:v>
                </c:pt>
                <c:pt idx="1">
                  <c:v>76.150000000000006</c:v>
                </c:pt>
                <c:pt idx="2">
                  <c:v>74.599999999999994</c:v>
                </c:pt>
                <c:pt idx="3">
                  <c:v>75.52</c:v>
                </c:pt>
                <c:pt idx="4">
                  <c:v>77.900000000000006</c:v>
                </c:pt>
              </c:numCache>
            </c:numRef>
          </c:val>
        </c:ser>
        <c:dLbls>
          <c:showLegendKey val="0"/>
          <c:showVal val="0"/>
          <c:showCatName val="0"/>
          <c:showSerName val="0"/>
          <c:showPercent val="0"/>
          <c:showBubbleSize val="0"/>
        </c:dLbls>
        <c:gapWidth val="150"/>
        <c:axId val="225517880"/>
        <c:axId val="22551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25517880"/>
        <c:axId val="225518264"/>
      </c:lineChart>
      <c:dateAx>
        <c:axId val="225517880"/>
        <c:scaling>
          <c:orientation val="minMax"/>
        </c:scaling>
        <c:delete val="1"/>
        <c:axPos val="b"/>
        <c:numFmt formatCode="ge" sourceLinked="1"/>
        <c:majorTickMark val="none"/>
        <c:minorTickMark val="none"/>
        <c:tickLblPos val="none"/>
        <c:crossAx val="225518264"/>
        <c:crosses val="autoZero"/>
        <c:auto val="1"/>
        <c:lblOffset val="100"/>
        <c:baseTimeUnit val="years"/>
      </c:dateAx>
      <c:valAx>
        <c:axId val="2255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603456"/>
        <c:axId val="2256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603456"/>
        <c:axId val="225603840"/>
      </c:lineChart>
      <c:dateAx>
        <c:axId val="225603456"/>
        <c:scaling>
          <c:orientation val="minMax"/>
        </c:scaling>
        <c:delete val="1"/>
        <c:axPos val="b"/>
        <c:numFmt formatCode="ge" sourceLinked="1"/>
        <c:majorTickMark val="none"/>
        <c:minorTickMark val="none"/>
        <c:tickLblPos val="none"/>
        <c:crossAx val="225603840"/>
        <c:crosses val="autoZero"/>
        <c:auto val="1"/>
        <c:lblOffset val="100"/>
        <c:baseTimeUnit val="years"/>
      </c:dateAx>
      <c:valAx>
        <c:axId val="2256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704616"/>
        <c:axId val="225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704616"/>
        <c:axId val="225705024"/>
      </c:lineChart>
      <c:dateAx>
        <c:axId val="225704616"/>
        <c:scaling>
          <c:orientation val="minMax"/>
        </c:scaling>
        <c:delete val="1"/>
        <c:axPos val="b"/>
        <c:numFmt formatCode="ge" sourceLinked="1"/>
        <c:majorTickMark val="none"/>
        <c:minorTickMark val="none"/>
        <c:tickLblPos val="none"/>
        <c:crossAx val="225705024"/>
        <c:crosses val="autoZero"/>
        <c:auto val="1"/>
        <c:lblOffset val="100"/>
        <c:baseTimeUnit val="years"/>
      </c:dateAx>
      <c:valAx>
        <c:axId val="225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0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706200"/>
        <c:axId val="2257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706200"/>
        <c:axId val="225706592"/>
      </c:lineChart>
      <c:dateAx>
        <c:axId val="225706200"/>
        <c:scaling>
          <c:orientation val="minMax"/>
        </c:scaling>
        <c:delete val="1"/>
        <c:axPos val="b"/>
        <c:numFmt formatCode="ge" sourceLinked="1"/>
        <c:majorTickMark val="none"/>
        <c:minorTickMark val="none"/>
        <c:tickLblPos val="none"/>
        <c:crossAx val="225706592"/>
        <c:crosses val="autoZero"/>
        <c:auto val="1"/>
        <c:lblOffset val="100"/>
        <c:baseTimeUnit val="years"/>
      </c:dateAx>
      <c:valAx>
        <c:axId val="2257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0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707768"/>
        <c:axId val="225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707768"/>
        <c:axId val="225708160"/>
      </c:lineChart>
      <c:dateAx>
        <c:axId val="225707768"/>
        <c:scaling>
          <c:orientation val="minMax"/>
        </c:scaling>
        <c:delete val="1"/>
        <c:axPos val="b"/>
        <c:numFmt formatCode="ge" sourceLinked="1"/>
        <c:majorTickMark val="none"/>
        <c:minorTickMark val="none"/>
        <c:tickLblPos val="none"/>
        <c:crossAx val="225708160"/>
        <c:crosses val="autoZero"/>
        <c:auto val="1"/>
        <c:lblOffset val="100"/>
        <c:baseTimeUnit val="years"/>
      </c:dateAx>
      <c:valAx>
        <c:axId val="225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1200.1600000000001</c:v>
                </c:pt>
                <c:pt idx="1">
                  <c:v>1238.2</c:v>
                </c:pt>
                <c:pt idx="2">
                  <c:v>1165.8499999999999</c:v>
                </c:pt>
                <c:pt idx="3">
                  <c:v>1115.56</c:v>
                </c:pt>
                <c:pt idx="4">
                  <c:v>1055.43</c:v>
                </c:pt>
              </c:numCache>
            </c:numRef>
          </c:val>
        </c:ser>
        <c:dLbls>
          <c:showLegendKey val="0"/>
          <c:showVal val="0"/>
          <c:showCatName val="0"/>
          <c:showSerName val="0"/>
          <c:showPercent val="0"/>
          <c:showBubbleSize val="0"/>
        </c:dLbls>
        <c:gapWidth val="150"/>
        <c:axId val="225791624"/>
        <c:axId val="22579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25791624"/>
        <c:axId val="225792016"/>
      </c:lineChart>
      <c:dateAx>
        <c:axId val="225791624"/>
        <c:scaling>
          <c:orientation val="minMax"/>
        </c:scaling>
        <c:delete val="1"/>
        <c:axPos val="b"/>
        <c:numFmt formatCode="ge" sourceLinked="1"/>
        <c:majorTickMark val="none"/>
        <c:minorTickMark val="none"/>
        <c:tickLblPos val="none"/>
        <c:crossAx val="225792016"/>
        <c:crosses val="autoZero"/>
        <c:auto val="1"/>
        <c:lblOffset val="100"/>
        <c:baseTimeUnit val="years"/>
      </c:dateAx>
      <c:valAx>
        <c:axId val="2257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57.47</c:v>
                </c:pt>
                <c:pt idx="1">
                  <c:v>51.46</c:v>
                </c:pt>
                <c:pt idx="2">
                  <c:v>57.07</c:v>
                </c:pt>
                <c:pt idx="3">
                  <c:v>51.63</c:v>
                </c:pt>
                <c:pt idx="4">
                  <c:v>48.94</c:v>
                </c:pt>
              </c:numCache>
            </c:numRef>
          </c:val>
        </c:ser>
        <c:dLbls>
          <c:showLegendKey val="0"/>
          <c:showVal val="0"/>
          <c:showCatName val="0"/>
          <c:showSerName val="0"/>
          <c:showPercent val="0"/>
          <c:showBubbleSize val="0"/>
        </c:dLbls>
        <c:gapWidth val="150"/>
        <c:axId val="225793192"/>
        <c:axId val="22579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25793192"/>
        <c:axId val="225793584"/>
      </c:lineChart>
      <c:dateAx>
        <c:axId val="225793192"/>
        <c:scaling>
          <c:orientation val="minMax"/>
        </c:scaling>
        <c:delete val="1"/>
        <c:axPos val="b"/>
        <c:numFmt formatCode="ge" sourceLinked="1"/>
        <c:majorTickMark val="none"/>
        <c:minorTickMark val="none"/>
        <c:tickLblPos val="none"/>
        <c:crossAx val="225793584"/>
        <c:crosses val="autoZero"/>
        <c:auto val="1"/>
        <c:lblOffset val="100"/>
        <c:baseTimeUnit val="years"/>
      </c:dateAx>
      <c:valAx>
        <c:axId val="2257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279.45999999999998</c:v>
                </c:pt>
                <c:pt idx="1">
                  <c:v>314.82</c:v>
                </c:pt>
                <c:pt idx="2">
                  <c:v>289.83999999999997</c:v>
                </c:pt>
                <c:pt idx="3">
                  <c:v>325.5</c:v>
                </c:pt>
                <c:pt idx="4">
                  <c:v>337.88</c:v>
                </c:pt>
              </c:numCache>
            </c:numRef>
          </c:val>
        </c:ser>
        <c:dLbls>
          <c:showLegendKey val="0"/>
          <c:showVal val="0"/>
          <c:showCatName val="0"/>
          <c:showSerName val="0"/>
          <c:showPercent val="0"/>
          <c:showBubbleSize val="0"/>
        </c:dLbls>
        <c:gapWidth val="150"/>
        <c:axId val="225794760"/>
        <c:axId val="2259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25794760"/>
        <c:axId val="225964000"/>
      </c:lineChart>
      <c:dateAx>
        <c:axId val="225794760"/>
        <c:scaling>
          <c:orientation val="minMax"/>
        </c:scaling>
        <c:delete val="1"/>
        <c:axPos val="b"/>
        <c:numFmt formatCode="ge" sourceLinked="1"/>
        <c:majorTickMark val="none"/>
        <c:minorTickMark val="none"/>
        <c:tickLblPos val="none"/>
        <c:crossAx val="225964000"/>
        <c:crosses val="autoZero"/>
        <c:auto val="1"/>
        <c:lblOffset val="100"/>
        <c:baseTimeUnit val="years"/>
      </c:dateAx>
      <c:valAx>
        <c:axId val="2259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 zoomScale="85" zoomScaleNormal="85" workbookViewId="0">
      <selection activeCell="AV34" sqref="AV34:BI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山形県　大蔵村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3436</v>
      </c>
      <c r="AM8" s="51"/>
      <c r="AN8" s="51"/>
      <c r="AO8" s="51"/>
      <c r="AP8" s="51"/>
      <c r="AQ8" s="51"/>
      <c r="AR8" s="51"/>
      <c r="AS8" s="51"/>
      <c r="AT8" s="46">
        <f>データ!$S$6</f>
        <v>211.63</v>
      </c>
      <c r="AU8" s="46"/>
      <c r="AV8" s="46"/>
      <c r="AW8" s="46"/>
      <c r="AX8" s="46"/>
      <c r="AY8" s="46"/>
      <c r="AZ8" s="46"/>
      <c r="BA8" s="46"/>
      <c r="BB8" s="46">
        <f>データ!$T$6</f>
        <v>16.239999999999998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97.38</v>
      </c>
      <c r="Q10" s="46"/>
      <c r="R10" s="46"/>
      <c r="S10" s="46"/>
      <c r="T10" s="46"/>
      <c r="U10" s="46"/>
      <c r="V10" s="46"/>
      <c r="W10" s="51">
        <f>データ!$Q$6</f>
        <v>3130</v>
      </c>
      <c r="X10" s="51"/>
      <c r="Y10" s="51"/>
      <c r="Z10" s="51"/>
      <c r="AA10" s="51"/>
      <c r="AB10" s="51"/>
      <c r="AC10" s="51"/>
      <c r="AD10" s="2"/>
      <c r="AE10" s="2"/>
      <c r="AF10" s="2"/>
      <c r="AG10" s="2"/>
      <c r="AH10" s="2"/>
      <c r="AI10" s="2"/>
      <c r="AJ10" s="2"/>
      <c r="AK10" s="2"/>
      <c r="AL10" s="51">
        <f>データ!$U$6</f>
        <v>3314</v>
      </c>
      <c r="AM10" s="51"/>
      <c r="AN10" s="51"/>
      <c r="AO10" s="51"/>
      <c r="AP10" s="51"/>
      <c r="AQ10" s="51"/>
      <c r="AR10" s="51"/>
      <c r="AS10" s="51"/>
      <c r="AT10" s="46">
        <f>データ!$V$6</f>
        <v>6.83</v>
      </c>
      <c r="AU10" s="46"/>
      <c r="AV10" s="46"/>
      <c r="AW10" s="46"/>
      <c r="AX10" s="46"/>
      <c r="AY10" s="46"/>
      <c r="AZ10" s="46"/>
      <c r="BA10" s="46"/>
      <c r="BB10" s="46">
        <f>データ!$W$6</f>
        <v>485.21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124</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8" t="s">
        <v>65</v>
      </c>
      <c r="I3" s="79"/>
      <c r="J3" s="79"/>
      <c r="K3" s="79"/>
      <c r="L3" s="79"/>
      <c r="M3" s="79"/>
      <c r="N3" s="79"/>
      <c r="O3" s="79"/>
      <c r="P3" s="79"/>
      <c r="Q3" s="79"/>
      <c r="R3" s="79"/>
      <c r="S3" s="79"/>
      <c r="T3" s="79"/>
      <c r="U3" s="79"/>
      <c r="V3" s="79"/>
      <c r="W3" s="80"/>
      <c r="X3" s="84" t="s">
        <v>66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68</v>
      </c>
      <c r="B4" s="31"/>
      <c r="C4" s="31"/>
      <c r="D4" s="31"/>
      <c r="E4" s="31"/>
      <c r="F4" s="31"/>
      <c r="G4" s="31"/>
      <c r="H4" s="81"/>
      <c r="I4" s="82"/>
      <c r="J4" s="82"/>
      <c r="K4" s="82"/>
      <c r="L4" s="82"/>
      <c r="M4" s="82"/>
      <c r="N4" s="82"/>
      <c r="O4" s="82"/>
      <c r="P4" s="82"/>
      <c r="Q4" s="82"/>
      <c r="R4" s="82"/>
      <c r="S4" s="82"/>
      <c r="T4" s="82"/>
      <c r="U4" s="82"/>
      <c r="V4" s="82"/>
      <c r="W4" s="83"/>
      <c r="X4" s="77" t="s">
        <v>69</v>
      </c>
      <c r="Y4" s="77"/>
      <c r="Z4" s="77"/>
      <c r="AA4" s="77"/>
      <c r="AB4" s="77"/>
      <c r="AC4" s="77"/>
      <c r="AD4" s="77"/>
      <c r="AE4" s="77"/>
      <c r="AF4" s="77"/>
      <c r="AG4" s="77"/>
      <c r="AH4" s="77"/>
      <c r="AI4" s="77" t="s">
        <v>70</v>
      </c>
      <c r="AJ4" s="77"/>
      <c r="AK4" s="77"/>
      <c r="AL4" s="77"/>
      <c r="AM4" s="77"/>
      <c r="AN4" s="77"/>
      <c r="AO4" s="77"/>
      <c r="AP4" s="77"/>
      <c r="AQ4" s="77"/>
      <c r="AR4" s="77"/>
      <c r="AS4" s="77"/>
      <c r="AT4" s="77" t="s">
        <v>71</v>
      </c>
      <c r="AU4" s="77"/>
      <c r="AV4" s="77"/>
      <c r="AW4" s="77"/>
      <c r="AX4" s="77"/>
      <c r="AY4" s="77"/>
      <c r="AZ4" s="77"/>
      <c r="BA4" s="77"/>
      <c r="BB4" s="77"/>
      <c r="BC4" s="77"/>
      <c r="BD4" s="77"/>
      <c r="BE4" s="77" t="s">
        <v>72</v>
      </c>
      <c r="BF4" s="77"/>
      <c r="BG4" s="77"/>
      <c r="BH4" s="77"/>
      <c r="BI4" s="77"/>
      <c r="BJ4" s="77"/>
      <c r="BK4" s="77"/>
      <c r="BL4" s="77"/>
      <c r="BM4" s="77"/>
      <c r="BN4" s="77"/>
      <c r="BO4" s="77"/>
      <c r="BP4" s="77" t="s">
        <v>73</v>
      </c>
      <c r="BQ4" s="77"/>
      <c r="BR4" s="77"/>
      <c r="BS4" s="77"/>
      <c r="BT4" s="77"/>
      <c r="BU4" s="77"/>
      <c r="BV4" s="77"/>
      <c r="BW4" s="77"/>
      <c r="BX4" s="77"/>
      <c r="BY4" s="77"/>
      <c r="BZ4" s="77"/>
      <c r="CA4" s="77" t="s">
        <v>74</v>
      </c>
      <c r="CB4" s="77"/>
      <c r="CC4" s="77"/>
      <c r="CD4" s="77"/>
      <c r="CE4" s="77"/>
      <c r="CF4" s="77"/>
      <c r="CG4" s="77"/>
      <c r="CH4" s="77"/>
      <c r="CI4" s="77"/>
      <c r="CJ4" s="77"/>
      <c r="CK4" s="77"/>
      <c r="CL4" s="77" t="s">
        <v>75</v>
      </c>
      <c r="CM4" s="77"/>
      <c r="CN4" s="77"/>
      <c r="CO4" s="77"/>
      <c r="CP4" s="77"/>
      <c r="CQ4" s="77"/>
      <c r="CR4" s="77"/>
      <c r="CS4" s="77"/>
      <c r="CT4" s="77"/>
      <c r="CU4" s="77"/>
      <c r="CV4" s="77"/>
      <c r="CW4" s="77" t="s">
        <v>76</v>
      </c>
      <c r="CX4" s="77"/>
      <c r="CY4" s="77"/>
      <c r="CZ4" s="77"/>
      <c r="DA4" s="77"/>
      <c r="DB4" s="77"/>
      <c r="DC4" s="77"/>
      <c r="DD4" s="77"/>
      <c r="DE4" s="77"/>
      <c r="DF4" s="77"/>
      <c r="DG4" s="77"/>
      <c r="DH4" s="77" t="s">
        <v>77</v>
      </c>
      <c r="DI4" s="77"/>
      <c r="DJ4" s="77"/>
      <c r="DK4" s="77"/>
      <c r="DL4" s="77"/>
      <c r="DM4" s="77"/>
      <c r="DN4" s="77"/>
      <c r="DO4" s="77"/>
      <c r="DP4" s="77"/>
      <c r="DQ4" s="77"/>
      <c r="DR4" s="77"/>
      <c r="DS4" s="77" t="s">
        <v>78</v>
      </c>
      <c r="DT4" s="77"/>
      <c r="DU4" s="77"/>
      <c r="DV4" s="77"/>
      <c r="DW4" s="77"/>
      <c r="DX4" s="77"/>
      <c r="DY4" s="77"/>
      <c r="DZ4" s="77"/>
      <c r="EA4" s="77"/>
      <c r="EB4" s="77"/>
      <c r="EC4" s="77"/>
      <c r="ED4" s="77" t="s">
        <v>79</v>
      </c>
      <c r="EE4" s="77"/>
      <c r="EF4" s="77"/>
      <c r="EG4" s="77"/>
      <c r="EH4" s="77"/>
      <c r="EI4" s="77"/>
      <c r="EJ4" s="77"/>
      <c r="EK4" s="77"/>
      <c r="EL4" s="77"/>
      <c r="EM4" s="77"/>
      <c r="EN4" s="77"/>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63657</v>
      </c>
      <c r="D6" s="34">
        <f t="shared" si="3"/>
        <v>47</v>
      </c>
      <c r="E6" s="34">
        <f t="shared" si="3"/>
        <v>1</v>
      </c>
      <c r="F6" s="34">
        <f t="shared" si="3"/>
        <v>0</v>
      </c>
      <c r="G6" s="34">
        <f t="shared" si="3"/>
        <v>0</v>
      </c>
      <c r="H6" s="34" t="str">
        <f t="shared" si="3"/>
        <v>山形県　大蔵村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97.38</v>
      </c>
      <c r="Q6" s="35">
        <f t="shared" si="3"/>
        <v>3130</v>
      </c>
      <c r="R6" s="35">
        <f t="shared" si="3"/>
        <v>3436</v>
      </c>
      <c r="S6" s="35">
        <f t="shared" si="3"/>
        <v>211.63</v>
      </c>
      <c r="T6" s="35">
        <f t="shared" si="3"/>
        <v>16.239999999999998</v>
      </c>
      <c r="U6" s="35">
        <f t="shared" si="3"/>
        <v>3314</v>
      </c>
      <c r="V6" s="35">
        <f t="shared" si="3"/>
        <v>6.83</v>
      </c>
      <c r="W6" s="35">
        <f t="shared" si="3"/>
        <v>485.21</v>
      </c>
      <c r="X6" s="36">
        <f>IF(X7="",NA(),X7)</f>
        <v>74.989999999999995</v>
      </c>
      <c r="Y6" s="36">
        <f t="shared" ref="Y6:AG6" si="4">IF(Y7="",NA(),Y7)</f>
        <v>76.150000000000006</v>
      </c>
      <c r="Z6" s="36">
        <f t="shared" si="4"/>
        <v>74.599999999999994</v>
      </c>
      <c r="AA6" s="36">
        <f t="shared" si="4"/>
        <v>75.52</v>
      </c>
      <c r="AB6" s="36">
        <f t="shared" si="4"/>
        <v>77.900000000000006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1200.1600000000001</v>
      </c>
      <c r="BF6" s="36">
        <f t="shared" ref="BF6:BN6" si="7">IF(BF7="",NA(),BF7)</f>
        <v>1238.2</v>
      </c>
      <c r="BG6" s="36">
        <f t="shared" si="7"/>
        <v>1165.8499999999999</v>
      </c>
      <c r="BH6" s="36">
        <f t="shared" si="7"/>
        <v>1115.56</v>
      </c>
      <c r="BI6" s="36">
        <f t="shared" si="7"/>
        <v>1055.43</v>
      </c>
      <c r="BJ6" s="36">
        <f t="shared" si="7"/>
        <v>1108.26</v>
      </c>
      <c r="BK6" s="36">
        <f t="shared" si="7"/>
        <v>1113.76</v>
      </c>
      <c r="BL6" s="36">
        <f t="shared" si="7"/>
        <v>1125.69</v>
      </c>
      <c r="BM6" s="36">
        <f t="shared" si="7"/>
        <v>1134.67</v>
      </c>
      <c r="BN6" s="36">
        <f t="shared" si="7"/>
        <v>1144.79</v>
      </c>
      <c r="BO6" s="35" t="str">
        <f>IF(BO7="","",IF(BO7="-","【-】","【"&amp;SUBSTITUTE(TEXT(BO7,"#,##0.00"),"-","△")&amp;"】"))</f>
        <v>【1,280.76】</v>
      </c>
      <c r="BP6" s="36">
        <f>IF(BP7="",NA(),BP7)</f>
        <v>57.47</v>
      </c>
      <c r="BQ6" s="36">
        <f t="shared" ref="BQ6:BY6" si="8">IF(BQ7="",NA(),BQ7)</f>
        <v>51.46</v>
      </c>
      <c r="BR6" s="36">
        <f t="shared" si="8"/>
        <v>57.07</v>
      </c>
      <c r="BS6" s="36">
        <f t="shared" si="8"/>
        <v>51.63</v>
      </c>
      <c r="BT6" s="36">
        <f t="shared" si="8"/>
        <v>48.94</v>
      </c>
      <c r="BU6" s="36">
        <f t="shared" si="8"/>
        <v>19.77</v>
      </c>
      <c r="BV6" s="36">
        <f t="shared" si="8"/>
        <v>34.25</v>
      </c>
      <c r="BW6" s="36">
        <f t="shared" si="8"/>
        <v>46.48</v>
      </c>
      <c r="BX6" s="36">
        <f t="shared" si="8"/>
        <v>40.6</v>
      </c>
      <c r="BY6" s="36">
        <f t="shared" si="8"/>
        <v>56.04</v>
      </c>
      <c r="BZ6" s="35" t="str">
        <f>IF(BZ7="","",IF(BZ7="-","【-】","【"&amp;SUBSTITUTE(TEXT(BZ7,"#,##0.00"),"-","△")&amp;"】"))</f>
        <v>【53.06】</v>
      </c>
      <c r="CA6" s="36">
        <f>IF(CA7="",NA(),CA7)</f>
        <v>279.45999999999998</v>
      </c>
      <c r="CB6" s="36">
        <f t="shared" ref="CB6:CJ6" si="9">IF(CB7="",NA(),CB7)</f>
        <v>314.82</v>
      </c>
      <c r="CC6" s="36">
        <f t="shared" si="9"/>
        <v>289.83999999999997</v>
      </c>
      <c r="CD6" s="36">
        <f t="shared" si="9"/>
        <v>325.5</v>
      </c>
      <c r="CE6" s="36">
        <f t="shared" si="9"/>
        <v>337.88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60.97</v>
      </c>
      <c r="CM6" s="36">
        <f t="shared" ref="CM6:CU6" si="10">IF(CM7="",NA(),CM7)</f>
        <v>60.03</v>
      </c>
      <c r="CN6" s="36">
        <f t="shared" si="10"/>
        <v>64.55</v>
      </c>
      <c r="CO6" s="36">
        <f t="shared" si="10"/>
        <v>67.59</v>
      </c>
      <c r="CP6" s="36">
        <f t="shared" si="10"/>
        <v>65.349999999999994</v>
      </c>
      <c r="CQ6" s="36">
        <f t="shared" si="10"/>
        <v>57.17</v>
      </c>
      <c r="CR6" s="36">
        <f t="shared" si="10"/>
        <v>57.55</v>
      </c>
      <c r="CS6" s="36">
        <f t="shared" si="10"/>
        <v>57.43</v>
      </c>
      <c r="CT6" s="36">
        <f t="shared" si="10"/>
        <v>57.29</v>
      </c>
      <c r="CU6" s="36">
        <f t="shared" si="10"/>
        <v>55.9</v>
      </c>
      <c r="CV6" s="35" t="str">
        <f>IF(CV7="","",IF(CV7="-","【-】","【"&amp;SUBSTITUTE(TEXT(CV7,"#,##0.00"),"-","△")&amp;"】"))</f>
        <v>【56.28】</v>
      </c>
      <c r="CW6" s="36">
        <f>IF(CW7="",NA(),CW7)</f>
        <v>73.459999999999994</v>
      </c>
      <c r="CX6" s="36">
        <f t="shared" ref="CX6:DF6" si="11">IF(CX7="",NA(),CX7)</f>
        <v>70.33</v>
      </c>
      <c r="CY6" s="36">
        <f t="shared" si="11"/>
        <v>63.55</v>
      </c>
      <c r="CZ6" s="36">
        <f t="shared" si="11"/>
        <v>57.65</v>
      </c>
      <c r="DA6" s="36">
        <f t="shared" si="11"/>
        <v>70.25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0.03</v>
      </c>
      <c r="EE6" s="36">
        <f t="shared" ref="EE6:EM6" si="14">IF(EE7="",NA(),EE7)</f>
        <v>0.11</v>
      </c>
      <c r="EF6" s="36">
        <f t="shared" si="14"/>
        <v>0.59</v>
      </c>
      <c r="EG6" s="35">
        <f t="shared" si="14"/>
        <v>0</v>
      </c>
      <c r="EH6" s="36">
        <f t="shared" si="14"/>
        <v>0.22</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63657</v>
      </c>
      <c r="D7" s="38">
        <v>47</v>
      </c>
      <c r="E7" s="38">
        <v>1</v>
      </c>
      <c r="F7" s="38">
        <v>0</v>
      </c>
      <c r="G7" s="38">
        <v>0</v>
      </c>
      <c r="H7" s="38" t="s">
        <v>109</v>
      </c>
      <c r="I7" s="38" t="s">
        <v>110</v>
      </c>
      <c r="J7" s="38" t="s">
        <v>111</v>
      </c>
      <c r="K7" s="38" t="s">
        <v>112</v>
      </c>
      <c r="L7" s="38" t="s">
        <v>113</v>
      </c>
      <c r="M7" s="38"/>
      <c r="N7" s="39" t="s">
        <v>114</v>
      </c>
      <c r="O7" s="39" t="s">
        <v>115</v>
      </c>
      <c r="P7" s="39">
        <v>97.38</v>
      </c>
      <c r="Q7" s="39">
        <v>3130</v>
      </c>
      <c r="R7" s="39">
        <v>3436</v>
      </c>
      <c r="S7" s="39">
        <v>211.63</v>
      </c>
      <c r="T7" s="39">
        <v>16.239999999999998</v>
      </c>
      <c r="U7" s="39">
        <v>3314</v>
      </c>
      <c r="V7" s="39">
        <v>6.83</v>
      </c>
      <c r="W7" s="39">
        <v>485.21</v>
      </c>
      <c r="X7" s="39">
        <v>74.989999999999995</v>
      </c>
      <c r="Y7" s="39">
        <v>76.150000000000006</v>
      </c>
      <c r="Z7" s="39">
        <v>74.599999999999994</v>
      </c>
      <c r="AA7" s="39">
        <v>75.52</v>
      </c>
      <c r="AB7" s="39">
        <v>77.900000000000006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1200.1600000000001</v>
      </c>
      <c r="BF7" s="39">
        <v>1238.2</v>
      </c>
      <c r="BG7" s="39">
        <v>1165.8499999999999</v>
      </c>
      <c r="BH7" s="39">
        <v>1115.56</v>
      </c>
      <c r="BI7" s="39">
        <v>1055.43</v>
      </c>
      <c r="BJ7" s="39">
        <v>1108.26</v>
      </c>
      <c r="BK7" s="39">
        <v>1113.76</v>
      </c>
      <c r="BL7" s="39">
        <v>1125.69</v>
      </c>
      <c r="BM7" s="39">
        <v>1134.67</v>
      </c>
      <c r="BN7" s="39">
        <v>1144.79</v>
      </c>
      <c r="BO7" s="39">
        <v>1280.76</v>
      </c>
      <c r="BP7" s="39">
        <v>57.47</v>
      </c>
      <c r="BQ7" s="39">
        <v>51.46</v>
      </c>
      <c r="BR7" s="39">
        <v>57.07</v>
      </c>
      <c r="BS7" s="39">
        <v>51.63</v>
      </c>
      <c r="BT7" s="39">
        <v>48.94</v>
      </c>
      <c r="BU7" s="39">
        <v>19.77</v>
      </c>
      <c r="BV7" s="39">
        <v>34.25</v>
      </c>
      <c r="BW7" s="39">
        <v>46.48</v>
      </c>
      <c r="BX7" s="39">
        <v>40.6</v>
      </c>
      <c r="BY7" s="39">
        <v>56.04</v>
      </c>
      <c r="BZ7" s="39">
        <v>53.06</v>
      </c>
      <c r="CA7" s="39">
        <v>279.45999999999998</v>
      </c>
      <c r="CB7" s="39">
        <v>314.82</v>
      </c>
      <c r="CC7" s="39">
        <v>289.83999999999997</v>
      </c>
      <c r="CD7" s="39">
        <v>325.5</v>
      </c>
      <c r="CE7" s="39">
        <v>337.88</v>
      </c>
      <c r="CF7" s="39">
        <v>878.73</v>
      </c>
      <c r="CG7" s="39">
        <v>501.18</v>
      </c>
      <c r="CH7" s="39">
        <v>376.61</v>
      </c>
      <c r="CI7" s="39">
        <v>440.03</v>
      </c>
      <c r="CJ7" s="39">
        <v>304.35000000000002</v>
      </c>
      <c r="CK7" s="39">
        <v>314.83</v>
      </c>
      <c r="CL7" s="39">
        <v>60.97</v>
      </c>
      <c r="CM7" s="39">
        <v>60.03</v>
      </c>
      <c r="CN7" s="39">
        <v>64.55</v>
      </c>
      <c r="CO7" s="39">
        <v>67.59</v>
      </c>
      <c r="CP7" s="39">
        <v>65.349999999999994</v>
      </c>
      <c r="CQ7" s="39">
        <v>57.17</v>
      </c>
      <c r="CR7" s="39">
        <v>57.55</v>
      </c>
      <c r="CS7" s="39">
        <v>57.43</v>
      </c>
      <c r="CT7" s="39">
        <v>57.29</v>
      </c>
      <c r="CU7" s="39">
        <v>55.9</v>
      </c>
      <c r="CV7" s="39">
        <v>56.28</v>
      </c>
      <c r="CW7" s="39">
        <v>73.459999999999994</v>
      </c>
      <c r="CX7" s="39">
        <v>70.33</v>
      </c>
      <c r="CY7" s="39">
        <v>63.55</v>
      </c>
      <c r="CZ7" s="39">
        <v>57.65</v>
      </c>
      <c r="DA7" s="39">
        <v>70.25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0.03</v>
      </c>
      <c r="EE7" s="39">
        <v>0.11</v>
      </c>
      <c r="EF7" s="39">
        <v>0.59</v>
      </c>
      <c r="EG7" s="39">
        <v>0</v>
      </c>
      <c r="EH7" s="39">
        <v>0.22</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 鳳夫</cp:lastModifiedBy>
  <cp:lastPrinted>2018-02-19T01:44:30Z</cp:lastPrinted>
  <dcterms:created xsi:type="dcterms:W3CDTF">2017-12-25T01:41:38Z</dcterms:created>
  <dcterms:modified xsi:type="dcterms:W3CDTF">2018-02-19T01:44:31Z</dcterms:modified>
  <cp:category/>
</cp:coreProperties>
</file>