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52.14\共有フォルダ\総務課\財政係\08 地方公営企業会計関係\H29年度\20180131 公営企業に係る経営比較分析表の作成について（依頼）\02 提出\"/>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S6" i="5"/>
  <c r="R6" i="5"/>
  <c r="AD10" i="4" s="1"/>
  <c r="Q6" i="5"/>
  <c r="W10" i="4" s="1"/>
  <c r="P6" i="5"/>
  <c r="O6" i="5"/>
  <c r="N6" i="5"/>
  <c r="B10" i="4" s="1"/>
  <c r="M6" i="5"/>
  <c r="L6" i="5"/>
  <c r="W8" i="4" s="1"/>
  <c r="K6" i="5"/>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H86" i="4"/>
  <c r="E86" i="4"/>
  <c r="AT10" i="4"/>
  <c r="P10" i="4"/>
  <c r="I10" i="4"/>
  <c r="AT8" i="4"/>
  <c r="AL8" i="4"/>
  <c r="P8" i="4"/>
  <c r="B8" i="4"/>
  <c r="C10" i="5" l="1"/>
  <c r="D10" i="5"/>
  <c r="E10" i="5"/>
  <c r="B10" i="5"/>
</calcChain>
</file>

<file path=xl/sharedStrings.xml><?xml version="1.0" encoding="utf-8"?>
<sst xmlns="http://schemas.openxmlformats.org/spreadsheetml/2006/main" count="245" uniqueCount="125">
  <si>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</si>
  <si>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</si>
  <si>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</si>
  <si>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</si>
  <si>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</si>
  <si>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</si>
  <si>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</si>
  <si>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</si>
  <si>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</si>
  <si>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</si>
  <si>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</si>
  <si>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</si>
  <si>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</si>
  <si>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</si>
  <si>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</si>
  <si>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</si>
  <si>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</si>
  <si>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</si>
  <si>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</si>
  <si>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</si>
  <si>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</si>
  <si>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</si>
  <si>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</si>
  <si>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</si>
  <si>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</si>
  <si>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</si>
  <si>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</si>
  <si>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</si>
  <si>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</si>
  <si>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</si>
  <si>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</si>
  <si>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</si>
  <si>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</si>
  <si>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</si>
  <si>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</si>
  <si>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</si>
  <si>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</si>
  <si>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</si>
  <si>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</si>
  <si>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</si>
  <si>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</si>
  <si>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</si>
  <si>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</si>
  <si>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</si>
  <si>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</si>
  <si>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</si>
  <si>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</si>
  <si>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</si>
  <si>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</si>
  <si>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</si>
  <si>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</si>
  <si>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</si>
  <si>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</si>
  <si>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</si>
  <si>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</si>
  <si>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</si>
  <si>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</si>
  <si>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</si>
  <si>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</si>
  <si>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</si>
  <si>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</si>
  <si>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</si>
  <si>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</si>
  <si>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</si>
  <si>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</si>
  <si>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</si>
  <si>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</si>
  <si>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</si>
  <si>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</si>
  <si>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</si>
  <si>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</si>
  <si>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</si>
  <si>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</si>
  <si>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</si>
  <si>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</si>
  <si>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</si>
  <si>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</si>
  <si>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</si>
  <si>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</si>
  <si>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</si>
  <si>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</si>
  <si>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</si>
  <si>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</si>
  <si>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</si>
  <si>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</si>
  <si>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</si>
  <si>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</si>
  <si>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</si>
  <si>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</si>
  <si>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</si>
  <si>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</si>
  <si>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</si>
  <si>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</si>
  <si>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</si>
  <si>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</si>
  <si>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</si>
  <si>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</si>
  <si>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</si>
  <si>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</si>
  <si>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</si>
  <si>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</si>
  <si>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</si>
  <si>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</si>
  <si>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</si>
  <si>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</si>
  <si>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</si>
  <si>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</si>
  <si>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</si>
  <si>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</si>
  <si>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庄内町</t>
  </si>
  <si>
    <t>法非適用</t>
  </si>
  <si>
    <t>下水道事業</t>
  </si>
  <si>
    <t>公共下水道</t>
  </si>
  <si>
    <t>Cd2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</si>
  <si>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</si>
  <si>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</si>
  <si>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</si>
  <si>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</si>
  <si>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</si>
  <si>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</si>
  <si>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</si>
  <si>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施設は管渠のみであり、平成6年から整備が開始されている。管渠については小口径の塩ビ管を使用しているため、標準耐用年数（50年）を超えるものはない。
　将来的には、管渠の機能保持のためストックマネジメント手法による対応が必要と考える。</t>
    <rPh sb="1" eb="3">
      <t>シセツ</t>
    </rPh>
    <rPh sb="4" eb="5">
      <t>カン</t>
    </rPh>
    <rPh sb="5" eb="6">
      <t>キョ</t>
    </rPh>
    <rPh sb="12" eb="14">
      <t>ヘイセイ</t>
    </rPh>
    <rPh sb="15" eb="16">
      <t>ネン</t>
    </rPh>
    <rPh sb="18" eb="20">
      <t>セイビ</t>
    </rPh>
    <rPh sb="21" eb="23">
      <t>カイシ</t>
    </rPh>
    <rPh sb="29" eb="30">
      <t>カン</t>
    </rPh>
    <rPh sb="30" eb="31">
      <t>キョ</t>
    </rPh>
    <rPh sb="36" eb="39">
      <t>ショウコウケイ</t>
    </rPh>
    <rPh sb="40" eb="41">
      <t>エン</t>
    </rPh>
    <rPh sb="42" eb="43">
      <t>カン</t>
    </rPh>
    <rPh sb="44" eb="46">
      <t>シヨウ</t>
    </rPh>
    <rPh sb="53" eb="55">
      <t>ヒョウジュン</t>
    </rPh>
    <phoneticPr fontId="4"/>
  </si>
  <si>
    <t>　人口減少・節水意識の向上により使用料収入の大幅な伸びが今後期待できない状況に加え、地方債償還金が年々増加するため、一般会計からの繰入金に頼らざるを得ない状況にある。
　今後の取り組みとして、更なる水洗化率の向上による使用料収入の増加や、計画的な修繕等による費用の抑制により健全化を図る。
　使用料の見直しについては、農業集落排水使用料との画一的な見直しが求められることから、慎重な判断が必要となる。</t>
    <rPh sb="1" eb="3">
      <t>ジンコウ</t>
    </rPh>
    <rPh sb="3" eb="5">
      <t>ゲンショウ</t>
    </rPh>
    <rPh sb="6" eb="8">
      <t>セッスイ</t>
    </rPh>
    <rPh sb="8" eb="10">
      <t>イシキ</t>
    </rPh>
    <rPh sb="11" eb="13">
      <t>コウジョウ</t>
    </rPh>
    <rPh sb="16" eb="19">
      <t>シヨウリョウ</t>
    </rPh>
    <rPh sb="19" eb="21">
      <t>シュウニュウ</t>
    </rPh>
    <rPh sb="22" eb="24">
      <t>オオハバ</t>
    </rPh>
    <rPh sb="25" eb="26">
      <t>ノ</t>
    </rPh>
    <rPh sb="28" eb="30">
      <t>コンゴ</t>
    </rPh>
    <rPh sb="30" eb="32">
      <t>キタイ</t>
    </rPh>
    <rPh sb="36" eb="38">
      <t>ジョウキョウ</t>
    </rPh>
    <rPh sb="39" eb="40">
      <t>クワ</t>
    </rPh>
    <rPh sb="42" eb="45">
      <t>チホウサイ</t>
    </rPh>
    <rPh sb="45" eb="48">
      <t>ショウカンキン</t>
    </rPh>
    <rPh sb="49" eb="51">
      <t>ネンネン</t>
    </rPh>
    <rPh sb="51" eb="53">
      <t>ゾウカ</t>
    </rPh>
    <rPh sb="58" eb="60">
      <t>イッパン</t>
    </rPh>
    <rPh sb="60" eb="62">
      <t>カイケイ</t>
    </rPh>
    <rPh sb="65" eb="67">
      <t>クリイレ</t>
    </rPh>
    <rPh sb="67" eb="68">
      <t>キン</t>
    </rPh>
    <rPh sb="69" eb="70">
      <t>タヨ</t>
    </rPh>
    <rPh sb="74" eb="75">
      <t>エ</t>
    </rPh>
    <rPh sb="77" eb="79">
      <t>ジョウキョウ</t>
    </rPh>
    <rPh sb="85" eb="87">
      <t>コンゴ</t>
    </rPh>
    <rPh sb="88" eb="89">
      <t>ト</t>
    </rPh>
    <rPh sb="90" eb="91">
      <t>ク</t>
    </rPh>
    <rPh sb="96" eb="97">
      <t>サラ</t>
    </rPh>
    <rPh sb="99" eb="102">
      <t>スイセンカ</t>
    </rPh>
    <rPh sb="102" eb="103">
      <t>リツ</t>
    </rPh>
    <rPh sb="104" eb="106">
      <t>コウジョウ</t>
    </rPh>
    <rPh sb="112" eb="114">
      <t>シュウニュウ</t>
    </rPh>
    <rPh sb="115" eb="117">
      <t>ゾウカ</t>
    </rPh>
    <rPh sb="119" eb="122">
      <t>ケイカクテキ</t>
    </rPh>
    <rPh sb="123" eb="126">
      <t>シュウゼントウ</t>
    </rPh>
    <rPh sb="129" eb="131">
      <t>ヒヨウ</t>
    </rPh>
    <rPh sb="132" eb="134">
      <t>ヨクセイ</t>
    </rPh>
    <rPh sb="137" eb="140">
      <t>ケンゼンカ</t>
    </rPh>
    <rPh sb="141" eb="142">
      <t>ハカ</t>
    </rPh>
    <rPh sb="146" eb="149">
      <t>シヨウリョウ</t>
    </rPh>
    <rPh sb="150" eb="152">
      <t>ミナオ</t>
    </rPh>
    <rPh sb="159" eb="161">
      <t>ノウギョウ</t>
    </rPh>
    <rPh sb="161" eb="163">
      <t>シュウラク</t>
    </rPh>
    <rPh sb="163" eb="165">
      <t>ハイスイ</t>
    </rPh>
    <rPh sb="165" eb="168">
      <t>シヨウリョウ</t>
    </rPh>
    <rPh sb="170" eb="173">
      <t>カクイツテキ</t>
    </rPh>
    <rPh sb="174" eb="176">
      <t>ミナオ</t>
    </rPh>
    <rPh sb="178" eb="179">
      <t>モト</t>
    </rPh>
    <rPh sb="188" eb="190">
      <t>シンチョウ</t>
    </rPh>
    <rPh sb="191" eb="193">
      <t>ハンダン</t>
    </rPh>
    <rPh sb="194" eb="196">
      <t>ヒツヨウ</t>
    </rPh>
    <phoneticPr fontId="4"/>
  </si>
  <si>
    <t>　収益的収支比率については、総収益の減少及び地方債償還金の増加などが影響し、前年度を僅かに下回る結果となった。
　企業債残高対事業規模比率については、比率が0％となっているが、これは一般会計を財源としているためである。なお、企業債残高は年々減少している。
　使用料収入・年間有収水量が微増であったものの汚水処理費も増加したことから、経費回収率については前年度を下回り、汚水処理原価については前年度よりも高い数値となっているが、どちらも平均より良い数値となっている。
　水洗化率については、平均より高い数値にあり、僅かずつではあるが増加している。</t>
    <rPh sb="1" eb="4">
      <t>シュウエキテキ</t>
    </rPh>
    <rPh sb="4" eb="6">
      <t>シュウシ</t>
    </rPh>
    <rPh sb="6" eb="8">
      <t>ヒリツ</t>
    </rPh>
    <rPh sb="14" eb="17">
      <t>ソウシュウエキ</t>
    </rPh>
    <rPh sb="18" eb="20">
      <t>ゲンショウ</t>
    </rPh>
    <rPh sb="20" eb="21">
      <t>オヨ</t>
    </rPh>
    <rPh sb="22" eb="25">
      <t>チホウサイ</t>
    </rPh>
    <rPh sb="25" eb="28">
      <t>ショウカンキン</t>
    </rPh>
    <rPh sb="29" eb="31">
      <t>ゾウカ</t>
    </rPh>
    <rPh sb="34" eb="36">
      <t>エイキョウ</t>
    </rPh>
    <rPh sb="38" eb="41">
      <t>ゼンネンド</t>
    </rPh>
    <rPh sb="42" eb="43">
      <t>ワズ</t>
    </rPh>
    <rPh sb="45" eb="47">
      <t>シタマワ</t>
    </rPh>
    <rPh sb="48" eb="50">
      <t>ケッカ</t>
    </rPh>
    <rPh sb="57" eb="59">
      <t>キギョウ</t>
    </rPh>
    <rPh sb="75" eb="77">
      <t>ヒリツ</t>
    </rPh>
    <rPh sb="129" eb="132">
      <t>シヨウリョウ</t>
    </rPh>
    <rPh sb="132" eb="134">
      <t>シュウニュウ</t>
    </rPh>
    <rPh sb="135" eb="137">
      <t>ネンカン</t>
    </rPh>
    <rPh sb="137" eb="138">
      <t>ユウ</t>
    </rPh>
    <rPh sb="138" eb="139">
      <t>シュウ</t>
    </rPh>
    <rPh sb="139" eb="141">
      <t>スイリョウ</t>
    </rPh>
    <rPh sb="142" eb="144">
      <t>ビゾウ</t>
    </rPh>
    <rPh sb="166" eb="168">
      <t>ケイヒ</t>
    </rPh>
    <rPh sb="168" eb="170">
      <t>カイシュウ</t>
    </rPh>
    <rPh sb="170" eb="171">
      <t>リツ</t>
    </rPh>
    <rPh sb="176" eb="179">
      <t>ゼンネンド</t>
    </rPh>
    <rPh sb="180" eb="182">
      <t>シタマワ</t>
    </rPh>
    <rPh sb="184" eb="186">
      <t>オスイ</t>
    </rPh>
    <rPh sb="186" eb="188">
      <t>ショリ</t>
    </rPh>
    <rPh sb="188" eb="190">
      <t>ゲンカ</t>
    </rPh>
    <rPh sb="195" eb="198">
      <t>ゼンネンド</t>
    </rPh>
    <rPh sb="201" eb="202">
      <t>タカ</t>
    </rPh>
    <rPh sb="203" eb="205">
      <t>スウチ</t>
    </rPh>
    <rPh sb="217" eb="219">
      <t>ヘイキン</t>
    </rPh>
    <rPh sb="221" eb="222">
      <t>ヨ</t>
    </rPh>
    <rPh sb="223" eb="225">
      <t>スウチ</t>
    </rPh>
    <rPh sb="234" eb="237">
      <t>スイセンカ</t>
    </rPh>
    <rPh sb="237" eb="238">
      <t>リツ</t>
    </rPh>
    <rPh sb="244" eb="246">
      <t>ヘイキン</t>
    </rPh>
    <rPh sb="248" eb="249">
      <t>タカ</t>
    </rPh>
    <rPh sb="250" eb="252">
      <t>スウチ</t>
    </rPh>
    <rPh sb="256" eb="257">
      <t>ワズ</t>
    </rPh>
    <rPh sb="265" eb="267">
      <t>ゾウカ</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</si>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</sst>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0A3-4C58-95A2-E4516AC6647C}"/>
            </c:ext>
          </c:extLst>
        </c:ser>
        <c:dLbls>
          <c:showLegendKey val="0"/>
          <c:showVal val="0"/>
          <c:showCatName val="0"/>
          <c:showSerName val="0"/>
          <c:showPercent val="0"/>
          <c:showBubbleSize val="0"/>
        </c:dLbls>
        <c:gapWidth val="150"/>
        <c:axId val="315467592"/>
        <c:axId val="315467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0.14000000000000001</c:v>
                </c:pt>
                <c:pt idx="1">
                  <c:v>0.14000000000000001</c:v>
                </c:pt>
                <c:pt idx="2">
                  <c:v>0.03</c:v>
                </c:pt>
                <c:pt idx="3">
                  <c:v>0.15</c:v>
                </c:pt>
                <c:pt idx="4">
                  <c:v>0.1</c:v>
                </c:pt>
              </c:numCache>
            </c:numRef>
          </c:val>
          <c:smooth val="0"/>
          <c:extLst xmlns:c16r2="http://schemas.microsoft.com/office/drawing/2015/06/chart">
            <c:ext xmlns:c16="http://schemas.microsoft.com/office/drawing/2014/chart" uri="{C3380CC4-5D6E-409C-BE32-E72D297353CC}">
              <c16:uniqueId val="{00000001-D0A3-4C58-95A2-E4516AC6647C}"/>
            </c:ext>
          </c:extLst>
        </c:ser>
        <c:dLbls>
          <c:showLegendKey val="0"/>
          <c:showVal val="0"/>
          <c:showCatName val="0"/>
          <c:showSerName val="0"/>
          <c:showPercent val="0"/>
          <c:showBubbleSize val="0"/>
        </c:dLbls>
        <c:marker val="1"/>
        <c:smooth val="0"/>
        <c:axId val="315467592"/>
        <c:axId val="315467200"/>
      </c:lineChart>
      <c:dateAx>
        <c:axId val="315467592"/>
        <c:scaling>
          <c:orientation val="minMax"/>
        </c:scaling>
        <c:delete val="1"/>
        <c:axPos val="b"/>
        <c:numFmt formatCode="ge" sourceLinked="1"/>
        <c:majorTickMark val="none"/>
        <c:minorTickMark val="none"/>
        <c:tickLblPos val="none"/>
        <c:crossAx val="315467200"/>
        <c:crosses val="autoZero"/>
        <c:auto val="1"/>
        <c:lblOffset val="100"/>
        <c:baseTimeUnit val="years"/>
      </c:dateAx>
      <c:valAx>
        <c:axId val="31546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467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79A-4B26-8B0A-608F6F41614E}"/>
            </c:ext>
          </c:extLst>
        </c:ser>
        <c:dLbls>
          <c:showLegendKey val="0"/>
          <c:showVal val="0"/>
          <c:showCatName val="0"/>
          <c:showSerName val="0"/>
          <c:showPercent val="0"/>
          <c:showBubbleSize val="0"/>
        </c:dLbls>
        <c:gapWidth val="150"/>
        <c:axId val="313484720"/>
        <c:axId val="313485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41.95</c:v>
                </c:pt>
                <c:pt idx="1">
                  <c:v>50.32</c:v>
                </c:pt>
                <c:pt idx="2">
                  <c:v>49.89</c:v>
                </c:pt>
                <c:pt idx="3">
                  <c:v>49.39</c:v>
                </c:pt>
                <c:pt idx="4">
                  <c:v>49.25</c:v>
                </c:pt>
              </c:numCache>
            </c:numRef>
          </c:val>
          <c:smooth val="0"/>
          <c:extLst xmlns:c16r2="http://schemas.microsoft.com/office/drawing/2015/06/chart">
            <c:ext xmlns:c16="http://schemas.microsoft.com/office/drawing/2014/chart" uri="{C3380CC4-5D6E-409C-BE32-E72D297353CC}">
              <c16:uniqueId val="{00000001-279A-4B26-8B0A-608F6F41614E}"/>
            </c:ext>
          </c:extLst>
        </c:ser>
        <c:dLbls>
          <c:showLegendKey val="0"/>
          <c:showVal val="0"/>
          <c:showCatName val="0"/>
          <c:showSerName val="0"/>
          <c:showPercent val="0"/>
          <c:showBubbleSize val="0"/>
        </c:dLbls>
        <c:marker val="1"/>
        <c:smooth val="0"/>
        <c:axId val="313484720"/>
        <c:axId val="313485112"/>
      </c:lineChart>
      <c:dateAx>
        <c:axId val="313484720"/>
        <c:scaling>
          <c:orientation val="minMax"/>
        </c:scaling>
        <c:delete val="1"/>
        <c:axPos val="b"/>
        <c:numFmt formatCode="ge" sourceLinked="1"/>
        <c:majorTickMark val="none"/>
        <c:minorTickMark val="none"/>
        <c:tickLblPos val="none"/>
        <c:crossAx val="313485112"/>
        <c:crosses val="autoZero"/>
        <c:auto val="1"/>
        <c:lblOffset val="100"/>
        <c:baseTimeUnit val="years"/>
      </c:dateAx>
      <c:valAx>
        <c:axId val="313485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48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86.23</c:v>
                </c:pt>
                <c:pt idx="1">
                  <c:v>86.91</c:v>
                </c:pt>
                <c:pt idx="2">
                  <c:v>87.81</c:v>
                </c:pt>
                <c:pt idx="3">
                  <c:v>88.15</c:v>
                </c:pt>
                <c:pt idx="4">
                  <c:v>88.99</c:v>
                </c:pt>
              </c:numCache>
            </c:numRef>
          </c:val>
          <c:extLst xmlns:c16r2="http://schemas.microsoft.com/office/drawing/2015/06/chart">
            <c:ext xmlns:c16="http://schemas.microsoft.com/office/drawing/2014/chart" uri="{C3380CC4-5D6E-409C-BE32-E72D297353CC}">
              <c16:uniqueId val="{00000000-489A-4FC5-A716-ED6396F2918E}"/>
            </c:ext>
          </c:extLst>
        </c:ser>
        <c:dLbls>
          <c:showLegendKey val="0"/>
          <c:showVal val="0"/>
          <c:showCatName val="0"/>
          <c:showSerName val="0"/>
          <c:showPercent val="0"/>
          <c:showBubbleSize val="0"/>
        </c:dLbls>
        <c:gapWidth val="150"/>
        <c:axId val="313486288"/>
        <c:axId val="313486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64.459999999999994</c:v>
                </c:pt>
                <c:pt idx="1">
                  <c:v>84.57</c:v>
                </c:pt>
                <c:pt idx="2">
                  <c:v>84.73</c:v>
                </c:pt>
                <c:pt idx="3">
                  <c:v>83.96</c:v>
                </c:pt>
                <c:pt idx="4">
                  <c:v>84.12</c:v>
                </c:pt>
              </c:numCache>
            </c:numRef>
          </c:val>
          <c:smooth val="0"/>
          <c:extLst xmlns:c16r2="http://schemas.microsoft.com/office/drawing/2015/06/chart">
            <c:ext xmlns:c16="http://schemas.microsoft.com/office/drawing/2014/chart" uri="{C3380CC4-5D6E-409C-BE32-E72D297353CC}">
              <c16:uniqueId val="{00000001-489A-4FC5-A716-ED6396F2918E}"/>
            </c:ext>
          </c:extLst>
        </c:ser>
        <c:dLbls>
          <c:showLegendKey val="0"/>
          <c:showVal val="0"/>
          <c:showCatName val="0"/>
          <c:showSerName val="0"/>
          <c:showPercent val="0"/>
          <c:showBubbleSize val="0"/>
        </c:dLbls>
        <c:marker val="1"/>
        <c:smooth val="0"/>
        <c:axId val="313486288"/>
        <c:axId val="313486680"/>
      </c:lineChart>
      <c:dateAx>
        <c:axId val="313486288"/>
        <c:scaling>
          <c:orientation val="minMax"/>
        </c:scaling>
        <c:delete val="1"/>
        <c:axPos val="b"/>
        <c:numFmt formatCode="ge" sourceLinked="1"/>
        <c:majorTickMark val="none"/>
        <c:minorTickMark val="none"/>
        <c:tickLblPos val="none"/>
        <c:crossAx val="313486680"/>
        <c:crosses val="autoZero"/>
        <c:auto val="1"/>
        <c:lblOffset val="100"/>
        <c:baseTimeUnit val="years"/>
      </c:dateAx>
      <c:valAx>
        <c:axId val="313486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48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86.77</c:v>
                </c:pt>
                <c:pt idx="1">
                  <c:v>86.9</c:v>
                </c:pt>
                <c:pt idx="2">
                  <c:v>94.22</c:v>
                </c:pt>
                <c:pt idx="3">
                  <c:v>93.8</c:v>
                </c:pt>
                <c:pt idx="4">
                  <c:v>93.11</c:v>
                </c:pt>
              </c:numCache>
            </c:numRef>
          </c:val>
          <c:extLst xmlns:c16r2="http://schemas.microsoft.com/office/drawing/2015/06/chart">
            <c:ext xmlns:c16="http://schemas.microsoft.com/office/drawing/2014/chart" uri="{C3380CC4-5D6E-409C-BE32-E72D297353CC}">
              <c16:uniqueId val="{00000000-BA65-45FC-8EF5-7A395D4A72BB}"/>
            </c:ext>
          </c:extLst>
        </c:ser>
        <c:dLbls>
          <c:showLegendKey val="0"/>
          <c:showVal val="0"/>
          <c:showCatName val="0"/>
          <c:showSerName val="0"/>
          <c:showPercent val="0"/>
          <c:showBubbleSize val="0"/>
        </c:dLbls>
        <c:gapWidth val="150"/>
        <c:axId val="315466024"/>
        <c:axId val="315465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A65-45FC-8EF5-7A395D4A72BB}"/>
            </c:ext>
          </c:extLst>
        </c:ser>
        <c:dLbls>
          <c:showLegendKey val="0"/>
          <c:showVal val="0"/>
          <c:showCatName val="0"/>
          <c:showSerName val="0"/>
          <c:showPercent val="0"/>
          <c:showBubbleSize val="0"/>
        </c:dLbls>
        <c:marker val="1"/>
        <c:smooth val="0"/>
        <c:axId val="315466024"/>
        <c:axId val="315465240"/>
      </c:lineChart>
      <c:dateAx>
        <c:axId val="315466024"/>
        <c:scaling>
          <c:orientation val="minMax"/>
        </c:scaling>
        <c:delete val="1"/>
        <c:axPos val="b"/>
        <c:numFmt formatCode="ge" sourceLinked="1"/>
        <c:majorTickMark val="none"/>
        <c:minorTickMark val="none"/>
        <c:tickLblPos val="none"/>
        <c:crossAx val="315465240"/>
        <c:crosses val="autoZero"/>
        <c:auto val="1"/>
        <c:lblOffset val="100"/>
        <c:baseTimeUnit val="years"/>
      </c:dateAx>
      <c:valAx>
        <c:axId val="315465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5466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0E7-40D0-92BA-FB00A77961AF}"/>
            </c:ext>
          </c:extLst>
        </c:ser>
        <c:dLbls>
          <c:showLegendKey val="0"/>
          <c:showVal val="0"/>
          <c:showCatName val="0"/>
          <c:showSerName val="0"/>
          <c:showPercent val="0"/>
          <c:showBubbleSize val="0"/>
        </c:dLbls>
        <c:gapWidth val="150"/>
        <c:axId val="312681456"/>
        <c:axId val="312679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0E7-40D0-92BA-FB00A77961AF}"/>
            </c:ext>
          </c:extLst>
        </c:ser>
        <c:dLbls>
          <c:showLegendKey val="0"/>
          <c:showVal val="0"/>
          <c:showCatName val="0"/>
          <c:showSerName val="0"/>
          <c:showPercent val="0"/>
          <c:showBubbleSize val="0"/>
        </c:dLbls>
        <c:marker val="1"/>
        <c:smooth val="0"/>
        <c:axId val="312681456"/>
        <c:axId val="312679888"/>
      </c:lineChart>
      <c:dateAx>
        <c:axId val="312681456"/>
        <c:scaling>
          <c:orientation val="minMax"/>
        </c:scaling>
        <c:delete val="1"/>
        <c:axPos val="b"/>
        <c:numFmt formatCode="ge" sourceLinked="1"/>
        <c:majorTickMark val="none"/>
        <c:minorTickMark val="none"/>
        <c:tickLblPos val="none"/>
        <c:crossAx val="312679888"/>
        <c:crosses val="autoZero"/>
        <c:auto val="1"/>
        <c:lblOffset val="100"/>
        <c:baseTimeUnit val="years"/>
      </c:dateAx>
      <c:valAx>
        <c:axId val="31267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68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9EC-4FBE-AFFD-4165F8408959}"/>
            </c:ext>
          </c:extLst>
        </c:ser>
        <c:dLbls>
          <c:showLegendKey val="0"/>
          <c:showVal val="0"/>
          <c:showCatName val="0"/>
          <c:showSerName val="0"/>
          <c:showPercent val="0"/>
          <c:showBubbleSize val="0"/>
        </c:dLbls>
        <c:gapWidth val="150"/>
        <c:axId val="312682632"/>
        <c:axId val="312681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9EC-4FBE-AFFD-4165F8408959}"/>
            </c:ext>
          </c:extLst>
        </c:ser>
        <c:dLbls>
          <c:showLegendKey val="0"/>
          <c:showVal val="0"/>
          <c:showCatName val="0"/>
          <c:showSerName val="0"/>
          <c:showPercent val="0"/>
          <c:showBubbleSize val="0"/>
        </c:dLbls>
        <c:marker val="1"/>
        <c:smooth val="0"/>
        <c:axId val="312682632"/>
        <c:axId val="312681848"/>
      </c:lineChart>
      <c:dateAx>
        <c:axId val="312682632"/>
        <c:scaling>
          <c:orientation val="minMax"/>
        </c:scaling>
        <c:delete val="1"/>
        <c:axPos val="b"/>
        <c:numFmt formatCode="ge" sourceLinked="1"/>
        <c:majorTickMark val="none"/>
        <c:minorTickMark val="none"/>
        <c:tickLblPos val="none"/>
        <c:crossAx val="312681848"/>
        <c:crosses val="autoZero"/>
        <c:auto val="1"/>
        <c:lblOffset val="100"/>
        <c:baseTimeUnit val="years"/>
      </c:dateAx>
      <c:valAx>
        <c:axId val="312681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682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C12-4AE5-842E-832157405196}"/>
            </c:ext>
          </c:extLst>
        </c:ser>
        <c:dLbls>
          <c:showLegendKey val="0"/>
          <c:showVal val="0"/>
          <c:showCatName val="0"/>
          <c:showSerName val="0"/>
          <c:showPercent val="0"/>
          <c:showBubbleSize val="0"/>
        </c:dLbls>
        <c:gapWidth val="150"/>
        <c:axId val="309974408"/>
        <c:axId val="309976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C12-4AE5-842E-832157405196}"/>
            </c:ext>
          </c:extLst>
        </c:ser>
        <c:dLbls>
          <c:showLegendKey val="0"/>
          <c:showVal val="0"/>
          <c:showCatName val="0"/>
          <c:showSerName val="0"/>
          <c:showPercent val="0"/>
          <c:showBubbleSize val="0"/>
        </c:dLbls>
        <c:marker val="1"/>
        <c:smooth val="0"/>
        <c:axId val="309974408"/>
        <c:axId val="309976368"/>
      </c:lineChart>
      <c:dateAx>
        <c:axId val="309974408"/>
        <c:scaling>
          <c:orientation val="minMax"/>
        </c:scaling>
        <c:delete val="1"/>
        <c:axPos val="b"/>
        <c:numFmt formatCode="ge" sourceLinked="1"/>
        <c:majorTickMark val="none"/>
        <c:minorTickMark val="none"/>
        <c:tickLblPos val="none"/>
        <c:crossAx val="309976368"/>
        <c:crosses val="autoZero"/>
        <c:auto val="1"/>
        <c:lblOffset val="100"/>
        <c:baseTimeUnit val="years"/>
      </c:dateAx>
      <c:valAx>
        <c:axId val="309976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09974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960-4ABA-AB1B-513555B7182E}"/>
            </c:ext>
          </c:extLst>
        </c:ser>
        <c:dLbls>
          <c:showLegendKey val="0"/>
          <c:showVal val="0"/>
          <c:showCatName val="0"/>
          <c:showSerName val="0"/>
          <c:showPercent val="0"/>
          <c:showBubbleSize val="0"/>
        </c:dLbls>
        <c:gapWidth val="150"/>
        <c:axId val="357676768"/>
        <c:axId val="357674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960-4ABA-AB1B-513555B7182E}"/>
            </c:ext>
          </c:extLst>
        </c:ser>
        <c:dLbls>
          <c:showLegendKey val="0"/>
          <c:showVal val="0"/>
          <c:showCatName val="0"/>
          <c:showSerName val="0"/>
          <c:showPercent val="0"/>
          <c:showBubbleSize val="0"/>
        </c:dLbls>
        <c:marker val="1"/>
        <c:smooth val="0"/>
        <c:axId val="357676768"/>
        <c:axId val="357674416"/>
      </c:lineChart>
      <c:dateAx>
        <c:axId val="357676768"/>
        <c:scaling>
          <c:orientation val="minMax"/>
        </c:scaling>
        <c:delete val="1"/>
        <c:axPos val="b"/>
        <c:numFmt formatCode="ge" sourceLinked="1"/>
        <c:majorTickMark val="none"/>
        <c:minorTickMark val="none"/>
        <c:tickLblPos val="none"/>
        <c:crossAx val="357674416"/>
        <c:crosses val="autoZero"/>
        <c:auto val="1"/>
        <c:lblOffset val="100"/>
        <c:baseTimeUnit val="years"/>
      </c:dateAx>
      <c:valAx>
        <c:axId val="357674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767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623.15</c:v>
                </c:pt>
                <c:pt idx="1">
                  <c:v>485.47</c:v>
                </c:pt>
                <c:pt idx="2">
                  <c:v>107.31</c:v>
                </c:pt>
                <c:pt idx="3">
                  <c:v>10.55</c:v>
                </c:pt>
                <c:pt idx="4" formatCode="#,##0.00;&quot;△&quot;#,##0.00">
                  <c:v>0</c:v>
                </c:pt>
              </c:numCache>
            </c:numRef>
          </c:val>
          <c:extLst xmlns:c16r2="http://schemas.microsoft.com/office/drawing/2015/06/chart">
            <c:ext xmlns:c16="http://schemas.microsoft.com/office/drawing/2014/chart" uri="{C3380CC4-5D6E-409C-BE32-E72D297353CC}">
              <c16:uniqueId val="{00000000-5919-499B-816D-469EF8FACAA2}"/>
            </c:ext>
          </c:extLst>
        </c:ser>
        <c:dLbls>
          <c:showLegendKey val="0"/>
          <c:showVal val="0"/>
          <c:showCatName val="0"/>
          <c:showSerName val="0"/>
          <c:showPercent val="0"/>
          <c:showBubbleSize val="0"/>
        </c:dLbls>
        <c:gapWidth val="150"/>
        <c:axId val="313357248"/>
        <c:axId val="313357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1791.46</c:v>
                </c:pt>
                <c:pt idx="1">
                  <c:v>1306.92</c:v>
                </c:pt>
                <c:pt idx="2">
                  <c:v>1203.71</c:v>
                </c:pt>
                <c:pt idx="3">
                  <c:v>1162.3599999999999</c:v>
                </c:pt>
                <c:pt idx="4">
                  <c:v>1047.6500000000001</c:v>
                </c:pt>
              </c:numCache>
            </c:numRef>
          </c:val>
          <c:smooth val="0"/>
          <c:extLst xmlns:c16r2="http://schemas.microsoft.com/office/drawing/2015/06/chart">
            <c:ext xmlns:c16="http://schemas.microsoft.com/office/drawing/2014/chart" uri="{C3380CC4-5D6E-409C-BE32-E72D297353CC}">
              <c16:uniqueId val="{00000001-5919-499B-816D-469EF8FACAA2}"/>
            </c:ext>
          </c:extLst>
        </c:ser>
        <c:dLbls>
          <c:showLegendKey val="0"/>
          <c:showVal val="0"/>
          <c:showCatName val="0"/>
          <c:showSerName val="0"/>
          <c:showPercent val="0"/>
          <c:showBubbleSize val="0"/>
        </c:dLbls>
        <c:marker val="1"/>
        <c:smooth val="0"/>
        <c:axId val="313357248"/>
        <c:axId val="313357640"/>
      </c:lineChart>
      <c:dateAx>
        <c:axId val="313357248"/>
        <c:scaling>
          <c:orientation val="minMax"/>
        </c:scaling>
        <c:delete val="1"/>
        <c:axPos val="b"/>
        <c:numFmt formatCode="ge" sourceLinked="1"/>
        <c:majorTickMark val="none"/>
        <c:minorTickMark val="none"/>
        <c:tickLblPos val="none"/>
        <c:crossAx val="313357640"/>
        <c:crosses val="autoZero"/>
        <c:auto val="1"/>
        <c:lblOffset val="100"/>
        <c:baseTimeUnit val="years"/>
      </c:dateAx>
      <c:valAx>
        <c:axId val="313357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35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78.34</c:v>
                </c:pt>
                <c:pt idx="1">
                  <c:v>78.25</c:v>
                </c:pt>
                <c:pt idx="2">
                  <c:v>99.95</c:v>
                </c:pt>
                <c:pt idx="3">
                  <c:v>98.54</c:v>
                </c:pt>
                <c:pt idx="4">
                  <c:v>97.18</c:v>
                </c:pt>
              </c:numCache>
            </c:numRef>
          </c:val>
          <c:extLst xmlns:c16r2="http://schemas.microsoft.com/office/drawing/2015/06/chart">
            <c:ext xmlns:c16="http://schemas.microsoft.com/office/drawing/2014/chart" uri="{C3380CC4-5D6E-409C-BE32-E72D297353CC}">
              <c16:uniqueId val="{00000000-E7EA-4F3C-8A53-B619EBB990DA}"/>
            </c:ext>
          </c:extLst>
        </c:ser>
        <c:dLbls>
          <c:showLegendKey val="0"/>
          <c:showVal val="0"/>
          <c:showCatName val="0"/>
          <c:showSerName val="0"/>
          <c:showPercent val="0"/>
          <c:showBubbleSize val="0"/>
        </c:dLbls>
        <c:gapWidth val="150"/>
        <c:axId val="313358816"/>
        <c:axId val="313359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51.28</c:v>
                </c:pt>
                <c:pt idx="1">
                  <c:v>68.510000000000005</c:v>
                </c:pt>
                <c:pt idx="2">
                  <c:v>69.739999999999995</c:v>
                </c:pt>
                <c:pt idx="3">
                  <c:v>68.209999999999994</c:v>
                </c:pt>
                <c:pt idx="4">
                  <c:v>74.040000000000006</c:v>
                </c:pt>
              </c:numCache>
            </c:numRef>
          </c:val>
          <c:smooth val="0"/>
          <c:extLst xmlns:c16r2="http://schemas.microsoft.com/office/drawing/2015/06/chart">
            <c:ext xmlns:c16="http://schemas.microsoft.com/office/drawing/2014/chart" uri="{C3380CC4-5D6E-409C-BE32-E72D297353CC}">
              <c16:uniqueId val="{00000001-E7EA-4F3C-8A53-B619EBB990DA}"/>
            </c:ext>
          </c:extLst>
        </c:ser>
        <c:dLbls>
          <c:showLegendKey val="0"/>
          <c:showVal val="0"/>
          <c:showCatName val="0"/>
          <c:showSerName val="0"/>
          <c:showPercent val="0"/>
          <c:showBubbleSize val="0"/>
        </c:dLbls>
        <c:marker val="1"/>
        <c:smooth val="0"/>
        <c:axId val="313358816"/>
        <c:axId val="313359208"/>
      </c:lineChart>
      <c:dateAx>
        <c:axId val="313358816"/>
        <c:scaling>
          <c:orientation val="minMax"/>
        </c:scaling>
        <c:delete val="1"/>
        <c:axPos val="b"/>
        <c:numFmt formatCode="ge" sourceLinked="1"/>
        <c:majorTickMark val="none"/>
        <c:minorTickMark val="none"/>
        <c:tickLblPos val="none"/>
        <c:crossAx val="313359208"/>
        <c:crosses val="autoZero"/>
        <c:auto val="1"/>
        <c:lblOffset val="100"/>
        <c:baseTimeUnit val="years"/>
      </c:dateAx>
      <c:valAx>
        <c:axId val="313359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358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196.38</c:v>
                </c:pt>
                <c:pt idx="1">
                  <c:v>196.65</c:v>
                </c:pt>
                <c:pt idx="2">
                  <c:v>157.09</c:v>
                </c:pt>
                <c:pt idx="3">
                  <c:v>159.54</c:v>
                </c:pt>
                <c:pt idx="4">
                  <c:v>161.44</c:v>
                </c:pt>
              </c:numCache>
            </c:numRef>
          </c:val>
          <c:extLst xmlns:c16r2="http://schemas.microsoft.com/office/drawing/2015/06/chart">
            <c:ext xmlns:c16="http://schemas.microsoft.com/office/drawing/2014/chart" uri="{C3380CC4-5D6E-409C-BE32-E72D297353CC}">
              <c16:uniqueId val="{00000000-25A0-47CC-BA72-DA4F88BAED6C}"/>
            </c:ext>
          </c:extLst>
        </c:ser>
        <c:dLbls>
          <c:showLegendKey val="0"/>
          <c:showVal val="0"/>
          <c:showCatName val="0"/>
          <c:showSerName val="0"/>
          <c:showPercent val="0"/>
          <c:showBubbleSize val="0"/>
        </c:dLbls>
        <c:gapWidth val="150"/>
        <c:axId val="313360384"/>
        <c:axId val="313483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311.81</c:v>
                </c:pt>
                <c:pt idx="1">
                  <c:v>247.43</c:v>
                </c:pt>
                <c:pt idx="2">
                  <c:v>248.89</c:v>
                </c:pt>
                <c:pt idx="3">
                  <c:v>250.84</c:v>
                </c:pt>
                <c:pt idx="4">
                  <c:v>235.61</c:v>
                </c:pt>
              </c:numCache>
            </c:numRef>
          </c:val>
          <c:smooth val="0"/>
          <c:extLst xmlns:c16r2="http://schemas.microsoft.com/office/drawing/2015/06/chart">
            <c:ext xmlns:c16="http://schemas.microsoft.com/office/drawing/2014/chart" uri="{C3380CC4-5D6E-409C-BE32-E72D297353CC}">
              <c16:uniqueId val="{00000001-25A0-47CC-BA72-DA4F88BAED6C}"/>
            </c:ext>
          </c:extLst>
        </c:ser>
        <c:dLbls>
          <c:showLegendKey val="0"/>
          <c:showVal val="0"/>
          <c:showCatName val="0"/>
          <c:showSerName val="0"/>
          <c:showPercent val="0"/>
          <c:showBubbleSize val="0"/>
        </c:dLbls>
        <c:marker val="1"/>
        <c:smooth val="0"/>
        <c:axId val="313360384"/>
        <c:axId val="313483544"/>
      </c:lineChart>
      <c:dateAx>
        <c:axId val="313360384"/>
        <c:scaling>
          <c:orientation val="minMax"/>
        </c:scaling>
        <c:delete val="1"/>
        <c:axPos val="b"/>
        <c:numFmt formatCode="ge" sourceLinked="1"/>
        <c:majorTickMark val="none"/>
        <c:minorTickMark val="none"/>
        <c:tickLblPos val="none"/>
        <c:crossAx val="313483544"/>
        <c:crosses val="autoZero"/>
        <c:auto val="1"/>
        <c:lblOffset val="100"/>
        <c:baseTimeUnit val="years"/>
      </c:dateAx>
      <c:valAx>
        <c:axId val="313483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336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AD8" sqref="AD8:AJ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庄内町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
        <v>124</v>
      </c>
      <c r="AE8" s="49"/>
      <c r="AF8" s="49"/>
      <c r="AG8" s="49"/>
      <c r="AH8" s="49"/>
      <c r="AI8" s="49"/>
      <c r="AJ8" s="49"/>
      <c r="AK8" s="4"/>
      <c r="AL8" s="50">
        <f>データ!S6</f>
        <v>21996</v>
      </c>
      <c r="AM8" s="50"/>
      <c r="AN8" s="50"/>
      <c r="AO8" s="50"/>
      <c r="AP8" s="50"/>
      <c r="AQ8" s="50"/>
      <c r="AR8" s="50"/>
      <c r="AS8" s="50"/>
      <c r="AT8" s="45">
        <f>データ!T6</f>
        <v>249.17</v>
      </c>
      <c r="AU8" s="45"/>
      <c r="AV8" s="45"/>
      <c r="AW8" s="45"/>
      <c r="AX8" s="45"/>
      <c r="AY8" s="45"/>
      <c r="AZ8" s="45"/>
      <c r="BA8" s="45"/>
      <c r="BB8" s="45">
        <f>データ!U6</f>
        <v>88.28</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49.71</v>
      </c>
      <c r="Q10" s="45"/>
      <c r="R10" s="45"/>
      <c r="S10" s="45"/>
      <c r="T10" s="45"/>
      <c r="U10" s="45"/>
      <c r="V10" s="45"/>
      <c r="W10" s="45">
        <f>データ!Q6</f>
        <v>105.3</v>
      </c>
      <c r="X10" s="45"/>
      <c r="Y10" s="45"/>
      <c r="Z10" s="45"/>
      <c r="AA10" s="45"/>
      <c r="AB10" s="45"/>
      <c r="AC10" s="45"/>
      <c r="AD10" s="50">
        <f>データ!R6</f>
        <v>3088</v>
      </c>
      <c r="AE10" s="50"/>
      <c r="AF10" s="50"/>
      <c r="AG10" s="50"/>
      <c r="AH10" s="50"/>
      <c r="AI10" s="50"/>
      <c r="AJ10" s="50"/>
      <c r="AK10" s="2"/>
      <c r="AL10" s="50">
        <f>データ!V6</f>
        <v>10850</v>
      </c>
      <c r="AM10" s="50"/>
      <c r="AN10" s="50"/>
      <c r="AO10" s="50"/>
      <c r="AP10" s="50"/>
      <c r="AQ10" s="50"/>
      <c r="AR10" s="50"/>
      <c r="AS10" s="50"/>
      <c r="AT10" s="45">
        <f>データ!W6</f>
        <v>4.4000000000000004</v>
      </c>
      <c r="AU10" s="45"/>
      <c r="AV10" s="45"/>
      <c r="AW10" s="45"/>
      <c r="AX10" s="45"/>
      <c r="AY10" s="45"/>
      <c r="AZ10" s="45"/>
      <c r="BA10" s="45"/>
      <c r="BB10" s="45">
        <f>データ!X6</f>
        <v>2465.91</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121</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122</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55</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36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64289</v>
      </c>
      <c r="D6" s="33">
        <f t="shared" si="3"/>
        <v>47</v>
      </c>
      <c r="E6" s="33">
        <f t="shared" si="3"/>
        <v>17</v>
      </c>
      <c r="F6" s="33">
        <f t="shared" si="3"/>
        <v>1</v>
      </c>
      <c r="G6" s="33">
        <f t="shared" si="3"/>
        <v>0</v>
      </c>
      <c r="H6" s="33" t="str">
        <f t="shared" si="3"/>
        <v>山形県　庄内町</v>
      </c>
      <c r="I6" s="33" t="str">
        <f t="shared" si="3"/>
        <v>法非適用</v>
      </c>
      <c r="J6" s="33" t="str">
        <f t="shared" si="3"/>
        <v>下水道事業</v>
      </c>
      <c r="K6" s="33" t="str">
        <f t="shared" si="3"/>
        <v>公共下水道</v>
      </c>
      <c r="L6" s="33" t="str">
        <f t="shared" si="3"/>
        <v>Cd2</v>
      </c>
      <c r="M6" s="33">
        <f t="shared" si="3"/>
        <v>0</v>
      </c>
      <c r="N6" s="34" t="str">
        <f t="shared" si="3"/>
        <v>-</v>
      </c>
      <c r="O6" s="34" t="str">
        <f t="shared" si="3"/>
        <v>該当数値なし</v>
      </c>
      <c r="P6" s="34">
        <f t="shared" si="3"/>
        <v>49.71</v>
      </c>
      <c r="Q6" s="34">
        <f t="shared" si="3"/>
        <v>105.3</v>
      </c>
      <c r="R6" s="34">
        <f t="shared" si="3"/>
        <v>3088</v>
      </c>
      <c r="S6" s="34">
        <f t="shared" si="3"/>
        <v>21996</v>
      </c>
      <c r="T6" s="34">
        <f t="shared" si="3"/>
        <v>249.17</v>
      </c>
      <c r="U6" s="34">
        <f t="shared" si="3"/>
        <v>88.28</v>
      </c>
      <c r="V6" s="34">
        <f t="shared" si="3"/>
        <v>10850</v>
      </c>
      <c r="W6" s="34">
        <f t="shared" si="3"/>
        <v>4.4000000000000004</v>
      </c>
      <c r="X6" s="34">
        <f t="shared" si="3"/>
        <v>2465.91</v>
      </c>
      <c r="Y6" s="35">
        <f>IF(Y7="",NA(),Y7)</f>
        <v>86.77</v>
      </c>
      <c r="Z6" s="35">
        <f t="shared" ref="Z6:AH6" si="4">IF(Z7="",NA(),Z7)</f>
        <v>86.9</v>
      </c>
      <c r="AA6" s="35">
        <f t="shared" si="4"/>
        <v>94.22</v>
      </c>
      <c r="AB6" s="35">
        <f t="shared" si="4"/>
        <v>93.8</v>
      </c>
      <c r="AC6" s="35">
        <f t="shared" si="4"/>
        <v>93.11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623.15</v>
      </c>
      <c r="BG6" s="35">
        <f t="shared" ref="BG6:BO6" si="7">IF(BG7="",NA(),BG7)</f>
        <v>485.47</v>
      </c>
      <c r="BH6" s="35">
        <f t="shared" si="7"/>
        <v>107.31</v>
      </c>
      <c r="BI6" s="35">
        <f t="shared" si="7"/>
        <v>10.55</v>
      </c>
      <c r="BJ6" s="34">
        <f t="shared" si="7"/>
        <v>0</v>
      </c>
      <c r="BK6" s="35">
        <f t="shared" si="7"/>
        <v>1791.46</v>
      </c>
      <c r="BL6" s="35">
        <f t="shared" si="7"/>
        <v>1306.92</v>
      </c>
      <c r="BM6" s="35">
        <f t="shared" si="7"/>
        <v>1203.71</v>
      </c>
      <c r="BN6" s="35">
        <f t="shared" si="7"/>
        <v>1162.3599999999999</v>
      </c>
      <c r="BO6" s="35">
        <f t="shared" si="7"/>
        <v>1047.6500000000001</v>
      </c>
      <c r="BP6" s="34" t="str">
        <f>IF(BP7="","",IF(BP7="-","【-】","【"&amp;SUBSTITUTE(TEXT(BP7,"#,##0.00"),"-","△")&amp;"】"))</f>
        <v>【728.30】</v>
      </c>
      <c r="BQ6" s="35">
        <f>IF(BQ7="",NA(),BQ7)</f>
        <v>78.34</v>
      </c>
      <c r="BR6" s="35">
        <f t="shared" ref="BR6:BZ6" si="8">IF(BR7="",NA(),BR7)</f>
        <v>78.25</v>
      </c>
      <c r="BS6" s="35">
        <f t="shared" si="8"/>
        <v>99.95</v>
      </c>
      <c r="BT6" s="35">
        <f t="shared" si="8"/>
        <v>98.54</v>
      </c>
      <c r="BU6" s="35">
        <f t="shared" si="8"/>
        <v>97.18</v>
      </c>
      <c r="BV6" s="35">
        <f t="shared" si="8"/>
        <v>51.28</v>
      </c>
      <c r="BW6" s="35">
        <f t="shared" si="8"/>
        <v>68.510000000000005</v>
      </c>
      <c r="BX6" s="35">
        <f t="shared" si="8"/>
        <v>69.739999999999995</v>
      </c>
      <c r="BY6" s="35">
        <f t="shared" si="8"/>
        <v>68.209999999999994</v>
      </c>
      <c r="BZ6" s="35">
        <f t="shared" si="8"/>
        <v>74.040000000000006</v>
      </c>
      <c r="CA6" s="34" t="str">
        <f>IF(CA7="","",IF(CA7="-","【-】","【"&amp;SUBSTITUTE(TEXT(CA7,"#,##0.00"),"-","△")&amp;"】"))</f>
        <v>【100.04】</v>
      </c>
      <c r="CB6" s="35">
        <f>IF(CB7="",NA(),CB7)</f>
        <v>196.38</v>
      </c>
      <c r="CC6" s="35">
        <f t="shared" ref="CC6:CK6" si="9">IF(CC7="",NA(),CC7)</f>
        <v>196.65</v>
      </c>
      <c r="CD6" s="35">
        <f t="shared" si="9"/>
        <v>157.09</v>
      </c>
      <c r="CE6" s="35">
        <f t="shared" si="9"/>
        <v>159.54</v>
      </c>
      <c r="CF6" s="35">
        <f t="shared" si="9"/>
        <v>161.44</v>
      </c>
      <c r="CG6" s="35">
        <f t="shared" si="9"/>
        <v>311.81</v>
      </c>
      <c r="CH6" s="35">
        <f t="shared" si="9"/>
        <v>247.43</v>
      </c>
      <c r="CI6" s="35">
        <f t="shared" si="9"/>
        <v>248.89</v>
      </c>
      <c r="CJ6" s="35">
        <f t="shared" si="9"/>
        <v>250.84</v>
      </c>
      <c r="CK6" s="35">
        <f t="shared" si="9"/>
        <v>235.61</v>
      </c>
      <c r="CL6" s="34" t="str">
        <f>IF(CL7="","",IF(CL7="-","【-】","【"&amp;SUBSTITUTE(TEXT(CL7,"#,##0.00"),"-","△")&amp;"】"))</f>
        <v>【137.82】</v>
      </c>
      <c r="CM6" s="35" t="str">
        <f>IF(CM7="",NA(),CM7)</f>
        <v>-</v>
      </c>
      <c r="CN6" s="35" t="str">
        <f t="shared" ref="CN6:CV6" si="10">IF(CN7="",NA(),CN7)</f>
        <v>-</v>
      </c>
      <c r="CO6" s="35" t="str">
        <f t="shared" si="10"/>
        <v>-</v>
      </c>
      <c r="CP6" s="35" t="str">
        <f t="shared" si="10"/>
        <v>-</v>
      </c>
      <c r="CQ6" s="35" t="str">
        <f t="shared" si="10"/>
        <v>-</v>
      </c>
      <c r="CR6" s="35">
        <f t="shared" si="10"/>
        <v>41.95</v>
      </c>
      <c r="CS6" s="35">
        <f t="shared" si="10"/>
        <v>50.32</v>
      </c>
      <c r="CT6" s="35">
        <f t="shared" si="10"/>
        <v>49.89</v>
      </c>
      <c r="CU6" s="35">
        <f t="shared" si="10"/>
        <v>49.39</v>
      </c>
      <c r="CV6" s="35">
        <f t="shared" si="10"/>
        <v>49.25</v>
      </c>
      <c r="CW6" s="34" t="str">
        <f>IF(CW7="","",IF(CW7="-","【-】","【"&amp;SUBSTITUTE(TEXT(CW7,"#,##0.00"),"-","△")&amp;"】"))</f>
        <v>【60.09】</v>
      </c>
      <c r="CX6" s="35">
        <f>IF(CX7="",NA(),CX7)</f>
        <v>86.23</v>
      </c>
      <c r="CY6" s="35">
        <f t="shared" ref="CY6:DG6" si="11">IF(CY7="",NA(),CY7)</f>
        <v>86.91</v>
      </c>
      <c r="CZ6" s="35">
        <f t="shared" si="11"/>
        <v>87.81</v>
      </c>
      <c r="DA6" s="35">
        <f t="shared" si="11"/>
        <v>88.15</v>
      </c>
      <c r="DB6" s="35">
        <f t="shared" si="11"/>
        <v>88.99</v>
      </c>
      <c r="DC6" s="35">
        <f t="shared" si="11"/>
        <v>64.459999999999994</v>
      </c>
      <c r="DD6" s="35">
        <f t="shared" si="11"/>
        <v>84.57</v>
      </c>
      <c r="DE6" s="35">
        <f t="shared" si="11"/>
        <v>84.73</v>
      </c>
      <c r="DF6" s="35">
        <f t="shared" si="11"/>
        <v>83.96</v>
      </c>
      <c r="DG6" s="35">
        <f t="shared" si="11"/>
        <v>84.12</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0.14000000000000001</v>
      </c>
      <c r="EK6" s="35">
        <f t="shared" si="14"/>
        <v>0.14000000000000001</v>
      </c>
      <c r="EL6" s="35">
        <f t="shared" si="14"/>
        <v>0.03</v>
      </c>
      <c r="EM6" s="35">
        <f t="shared" si="14"/>
        <v>0.15</v>
      </c>
      <c r="EN6" s="35">
        <f t="shared" si="14"/>
        <v>0.1</v>
      </c>
      <c r="EO6" s="34" t="str">
        <f>IF(EO7="","",IF(EO7="-","【-】","【"&amp;SUBSTITUTE(TEXT(EO7,"#,##0.00"),"-","△")&amp;"】"))</f>
        <v>【0.27】</v>
      </c>
    </row>
    <row r="7" spans="1:145" s="36" customFormat="1">
      <c r="A7" s="28"/>
      <c r="B7" s="37">
        <v>2016</v>
      </c>
      <c r="C7" s="37">
        <v>64289</v>
      </c>
      <c r="D7" s="37">
        <v>47</v>
      </c>
      <c r="E7" s="37">
        <v>17</v>
      </c>
      <c r="F7" s="37">
        <v>1</v>
      </c>
      <c r="G7" s="37">
        <v>0</v>
      </c>
      <c r="H7" s="37" t="s">
        <v>109</v>
      </c>
      <c r="I7" s="37" t="s">
        <v>110</v>
      </c>
      <c r="J7" s="37" t="s">
        <v>111</v>
      </c>
      <c r="K7" s="37" t="s">
        <v>112</v>
      </c>
      <c r="L7" s="37" t="s">
        <v>113</v>
      </c>
      <c r="M7" s="37"/>
      <c r="N7" s="38" t="s">
        <v>114</v>
      </c>
      <c r="O7" s="38" t="s">
        <v>115</v>
      </c>
      <c r="P7" s="38">
        <v>49.71</v>
      </c>
      <c r="Q7" s="38">
        <v>105.3</v>
      </c>
      <c r="R7" s="38">
        <v>3088</v>
      </c>
      <c r="S7" s="38">
        <v>21996</v>
      </c>
      <c r="T7" s="38">
        <v>249.17</v>
      </c>
      <c r="U7" s="38">
        <v>88.28</v>
      </c>
      <c r="V7" s="38">
        <v>10850</v>
      </c>
      <c r="W7" s="38">
        <v>4.4000000000000004</v>
      </c>
      <c r="X7" s="38">
        <v>2465.91</v>
      </c>
      <c r="Y7" s="38">
        <v>86.77</v>
      </c>
      <c r="Z7" s="38">
        <v>86.9</v>
      </c>
      <c r="AA7" s="38">
        <v>94.22</v>
      </c>
      <c r="AB7" s="38">
        <v>93.8</v>
      </c>
      <c r="AC7" s="38">
        <v>93.11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623.15</v>
      </c>
      <c r="BG7" s="38">
        <v>485.47</v>
      </c>
      <c r="BH7" s="38">
        <v>107.31</v>
      </c>
      <c r="BI7" s="38">
        <v>10.55</v>
      </c>
      <c r="BJ7" s="38">
        <v>0</v>
      </c>
      <c r="BK7" s="38">
        <v>1791.46</v>
      </c>
      <c r="BL7" s="38">
        <v>1306.92</v>
      </c>
      <c r="BM7" s="38">
        <v>1203.71</v>
      </c>
      <c r="BN7" s="38">
        <v>1162.3599999999999</v>
      </c>
      <c r="BO7" s="38">
        <v>1047.6500000000001</v>
      </c>
      <c r="BP7" s="38">
        <v>728.3</v>
      </c>
      <c r="BQ7" s="38">
        <v>78.34</v>
      </c>
      <c r="BR7" s="38">
        <v>78.25</v>
      </c>
      <c r="BS7" s="38">
        <v>99.95</v>
      </c>
      <c r="BT7" s="38">
        <v>98.54</v>
      </c>
      <c r="BU7" s="38">
        <v>97.18</v>
      </c>
      <c r="BV7" s="38">
        <v>51.28</v>
      </c>
      <c r="BW7" s="38">
        <v>68.510000000000005</v>
      </c>
      <c r="BX7" s="38">
        <v>69.739999999999995</v>
      </c>
      <c r="BY7" s="38">
        <v>68.209999999999994</v>
      </c>
      <c r="BZ7" s="38">
        <v>74.040000000000006</v>
      </c>
      <c r="CA7" s="38">
        <v>100.04</v>
      </c>
      <c r="CB7" s="38">
        <v>196.38</v>
      </c>
      <c r="CC7" s="38">
        <v>196.65</v>
      </c>
      <c r="CD7" s="38">
        <v>157.09</v>
      </c>
      <c r="CE7" s="38">
        <v>159.54</v>
      </c>
      <c r="CF7" s="38">
        <v>161.44</v>
      </c>
      <c r="CG7" s="38">
        <v>311.81</v>
      </c>
      <c r="CH7" s="38">
        <v>247.43</v>
      </c>
      <c r="CI7" s="38">
        <v>248.89</v>
      </c>
      <c r="CJ7" s="38">
        <v>250.84</v>
      </c>
      <c r="CK7" s="38">
        <v>235.61</v>
      </c>
      <c r="CL7" s="38">
        <v>137.82</v>
      </c>
      <c r="CM7" s="38" t="s">
        <v>114</v>
      </c>
      <c r="CN7" s="38" t="s">
        <v>114</v>
      </c>
      <c r="CO7" s="38" t="s">
        <v>114</v>
      </c>
      <c r="CP7" s="38" t="s">
        <v>114</v>
      </c>
      <c r="CQ7" s="38" t="s">
        <v>114</v>
      </c>
      <c r="CR7" s="38">
        <v>41.95</v>
      </c>
      <c r="CS7" s="38">
        <v>50.32</v>
      </c>
      <c r="CT7" s="38">
        <v>49.89</v>
      </c>
      <c r="CU7" s="38">
        <v>49.39</v>
      </c>
      <c r="CV7" s="38">
        <v>49.25</v>
      </c>
      <c r="CW7" s="38">
        <v>60.09</v>
      </c>
      <c r="CX7" s="38">
        <v>86.23</v>
      </c>
      <c r="CY7" s="38">
        <v>86.91</v>
      </c>
      <c r="CZ7" s="38">
        <v>87.81</v>
      </c>
      <c r="DA7" s="38">
        <v>88.15</v>
      </c>
      <c r="DB7" s="38">
        <v>88.99</v>
      </c>
      <c r="DC7" s="38">
        <v>64.459999999999994</v>
      </c>
      <c r="DD7" s="38">
        <v>84.57</v>
      </c>
      <c r="DE7" s="38">
        <v>84.73</v>
      </c>
      <c r="DF7" s="38">
        <v>83.96</v>
      </c>
      <c r="DG7" s="38">
        <v>84.12</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0.14000000000000001</v>
      </c>
      <c r="EK7" s="38">
        <v>0.14000000000000001</v>
      </c>
      <c r="EL7" s="38">
        <v>0.03</v>
      </c>
      <c r="EM7" s="38">
        <v>0.15</v>
      </c>
      <c r="EN7" s="38">
        <v>0.1</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2018-02-07T01:32:58Z</cp:lastPrinted>
  <dcterms:created xsi:type="dcterms:W3CDTF">2017-12-25T02:03:16Z</dcterms:created>
  <dcterms:modified xsi:type="dcterms:W3CDTF">2018-02-16T00:09:39Z</dcterms:modified>
  <cp:category/>
</cp:coreProperties>
</file>