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kashima-m53jx\Desktop\"/>
    </mc:Choice>
  </mc:AlternateContent>
  <xr:revisionPtr revIDLastSave="0" documentId="13_ncr:1_{81353267-F4D2-4D48-96D2-5E5BE283EB18}" xr6:coauthVersionLast="47" xr6:coauthVersionMax="47" xr10:uidLastSave="{00000000-0000-0000-0000-000000000000}"/>
  <bookViews>
    <workbookView xWindow="28680" yWindow="-120" windowWidth="29040" windowHeight="15720" tabRatio="833" xr2:uid="{00000000-000D-0000-FFFF-FFFF00000000}"/>
  </bookViews>
  <sheets>
    <sheet name="R5輸送実績" sheetId="21" r:id="rId1"/>
    <sheet name="【個タク】R5輸送実績" sheetId="23" r:id="rId2"/>
    <sheet name="H27輸送実績(2)" sheetId="12" state="hidden" r:id="rId3"/>
    <sheet name="【個タク】H27輸送実績" sheetId="14" state="hidden" r:id="rId4"/>
    <sheet name="（参考）H27輸送実績" sheetId="10" state="hidden" r:id="rId5"/>
  </sheets>
  <externalReferences>
    <externalReference r:id="rId6"/>
  </externalReferences>
  <definedNames>
    <definedName name="_xlnm._FilterDatabase" localSheetId="4" hidden="1">'（参考）H27輸送実績'!$A$4:$AJ$646</definedName>
    <definedName name="_xlnm._FilterDatabase" localSheetId="3" hidden="1">【個タク】H27輸送実績!$A$4:$S$646</definedName>
    <definedName name="_xlnm._FilterDatabase" localSheetId="1" hidden="1">【個タク】R5輸送実績!$A$4:$M$5</definedName>
    <definedName name="_xlnm._FilterDatabase" localSheetId="2" hidden="1">'H27輸送実績(2)'!$A$4:$AC$647</definedName>
    <definedName name="_xlnm._FilterDatabase" localSheetId="0" hidden="1">'R5輸送実績'!$A$4:$S$26</definedName>
    <definedName name="_xlnm.Print_Area" localSheetId="2">'H27輸送実績(2)'!$A$3:$Z$647</definedName>
    <definedName name="_xlnm.Print_Area" localSheetId="0">'R5輸送実績'!$A$1:$S$27</definedName>
    <definedName name="_xlnm.Print_Titles" localSheetId="4">'（参考）H27輸送実績'!$1:$4</definedName>
    <definedName name="_xlnm.Print_Titles" localSheetId="2">'H27輸送実績(2)'!$2:$4</definedName>
    <definedName name="_xlnm.Print_Titles" localSheetId="0">'R5輸送実績'!$1:$4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3" l="1"/>
  <c r="I27" i="21" l="1"/>
  <c r="M6" i="23" l="1"/>
  <c r="L6" i="23"/>
  <c r="K6" i="23"/>
  <c r="D6" i="23"/>
  <c r="F6" i="23"/>
  <c r="H6" i="23"/>
  <c r="I6" i="23"/>
  <c r="R27" i="21"/>
  <c r="Q27" i="21"/>
  <c r="P27" i="21"/>
  <c r="K27" i="21"/>
  <c r="J27" i="21"/>
  <c r="H27" i="21"/>
  <c r="G27" i="21"/>
  <c r="F27" i="21"/>
  <c r="E27" i="21"/>
  <c r="D27" i="21"/>
  <c r="M27" i="21"/>
  <c r="N27" i="21"/>
  <c r="E5" i="23" l="1"/>
  <c r="E6" i="23" l="1"/>
  <c r="G5" i="23" l="1"/>
  <c r="O26" i="21"/>
  <c r="L26" i="21"/>
  <c r="O25" i="21"/>
  <c r="L25" i="21"/>
  <c r="O24" i="21"/>
  <c r="L24" i="21"/>
  <c r="O23" i="21"/>
  <c r="L23" i="21"/>
  <c r="O22" i="21"/>
  <c r="L22" i="21"/>
  <c r="O21" i="21"/>
  <c r="L21" i="21"/>
  <c r="O20" i="21"/>
  <c r="L20" i="21"/>
  <c r="O19" i="21"/>
  <c r="L19" i="21"/>
  <c r="O18" i="21"/>
  <c r="L18" i="21"/>
  <c r="O17" i="21"/>
  <c r="L17" i="21"/>
  <c r="O16" i="21"/>
  <c r="L16" i="21"/>
  <c r="O15" i="21"/>
  <c r="L15" i="21"/>
  <c r="O14" i="21"/>
  <c r="L14" i="21"/>
  <c r="O13" i="21"/>
  <c r="L13" i="21"/>
  <c r="O12" i="21"/>
  <c r="L12" i="21"/>
  <c r="O11" i="21"/>
  <c r="L11" i="21"/>
  <c r="O10" i="21"/>
  <c r="L10" i="21"/>
  <c r="O9" i="21"/>
  <c r="L9" i="21"/>
  <c r="O8" i="21"/>
  <c r="L8" i="21"/>
  <c r="O7" i="21"/>
  <c r="L7" i="21"/>
  <c r="O6" i="21"/>
  <c r="L6" i="21"/>
  <c r="O5" i="21"/>
  <c r="L5" i="21"/>
  <c r="L27" i="21" l="1"/>
  <c r="O27" i="21"/>
  <c r="G6" i="23"/>
  <c r="J6" i="23"/>
  <c r="X647" i="10"/>
  <c r="T647" i="10"/>
  <c r="S647" i="10"/>
  <c r="R647" i="10"/>
  <c r="AF647" i="10" s="1"/>
  <c r="Q647" i="10"/>
  <c r="AD647" i="10" s="1"/>
  <c r="P647" i="10"/>
  <c r="O647" i="10"/>
  <c r="V647" i="10" s="1"/>
  <c r="N647" i="10"/>
  <c r="W647" i="10" s="1"/>
  <c r="M647" i="10"/>
  <c r="K647" i="10"/>
  <c r="L647" i="10" s="1"/>
  <c r="J647" i="10"/>
  <c r="I647" i="10"/>
  <c r="H647" i="10"/>
  <c r="G647" i="10"/>
  <c r="AA647" i="10" s="1"/>
  <c r="F647" i="10"/>
  <c r="Z647" i="10" s="1"/>
  <c r="E647" i="10"/>
  <c r="D647" i="10"/>
  <c r="AI646" i="10"/>
  <c r="AH646" i="10"/>
  <c r="AF646" i="10"/>
  <c r="AE646" i="10"/>
  <c r="AD646" i="10"/>
  <c r="AA646" i="10"/>
  <c r="Z646" i="10"/>
  <c r="X646" i="10"/>
  <c r="W646" i="10"/>
  <c r="O646" i="10"/>
  <c r="V646" i="10" s="1"/>
  <c r="L646" i="10"/>
  <c r="AI645" i="10"/>
  <c r="AH645" i="10"/>
  <c r="AF645" i="10"/>
  <c r="AE645" i="10"/>
  <c r="AD645" i="10"/>
  <c r="AA645" i="10"/>
  <c r="Z645" i="10"/>
  <c r="X645" i="10"/>
  <c r="W645" i="10"/>
  <c r="O645" i="10"/>
  <c r="V645" i="10" s="1"/>
  <c r="L645" i="10"/>
  <c r="AI644" i="10"/>
  <c r="AH644" i="10"/>
  <c r="AF644" i="10"/>
  <c r="AE644" i="10"/>
  <c r="AD644" i="10"/>
  <c r="AA644" i="10"/>
  <c r="Z644" i="10"/>
  <c r="X644" i="10"/>
  <c r="W644" i="10"/>
  <c r="O644" i="10"/>
  <c r="V644" i="10" s="1"/>
  <c r="L644" i="10"/>
  <c r="AI643" i="10"/>
  <c r="AH643" i="10"/>
  <c r="AF643" i="10"/>
  <c r="AE643" i="10"/>
  <c r="AD643" i="10"/>
  <c r="AA643" i="10"/>
  <c r="Z643" i="10"/>
  <c r="X643" i="10"/>
  <c r="W643" i="10"/>
  <c r="O643" i="10"/>
  <c r="V643" i="10" s="1"/>
  <c r="AH642" i="10"/>
  <c r="AI642" i="10" s="1"/>
  <c r="AF642" i="10"/>
  <c r="AE642" i="10"/>
  <c r="AD642" i="10"/>
  <c r="AA642" i="10"/>
  <c r="Z642" i="10"/>
  <c r="X642" i="10"/>
  <c r="W642" i="10"/>
  <c r="O642" i="10"/>
  <c r="L642" i="10"/>
  <c r="V642" i="10" s="1"/>
  <c r="AH641" i="10"/>
  <c r="AI641" i="10" s="1"/>
  <c r="AF641" i="10"/>
  <c r="AE641" i="10"/>
  <c r="AD641" i="10"/>
  <c r="AA641" i="10"/>
  <c r="Z641" i="10"/>
  <c r="X641" i="10"/>
  <c r="W641" i="10"/>
  <c r="V641" i="10"/>
  <c r="O641" i="10"/>
  <c r="L641" i="10"/>
  <c r="AH640" i="10"/>
  <c r="AI640" i="10" s="1"/>
  <c r="AF640" i="10"/>
  <c r="AE640" i="10"/>
  <c r="AD640" i="10"/>
  <c r="AA640" i="10"/>
  <c r="Z640" i="10"/>
  <c r="X640" i="10"/>
  <c r="W640" i="10"/>
  <c r="O640" i="10"/>
  <c r="L640" i="10"/>
  <c r="V640" i="10" s="1"/>
  <c r="AH639" i="10"/>
  <c r="AI639" i="10" s="1"/>
  <c r="AF639" i="10"/>
  <c r="AE639" i="10"/>
  <c r="AD639" i="10"/>
  <c r="AA639" i="10"/>
  <c r="Z639" i="10"/>
  <c r="X639" i="10"/>
  <c r="W639" i="10"/>
  <c r="V639" i="10"/>
  <c r="O639" i="10"/>
  <c r="L639" i="10"/>
  <c r="AH638" i="10"/>
  <c r="AI638" i="10" s="1"/>
  <c r="AF638" i="10"/>
  <c r="AE638" i="10"/>
  <c r="AD638" i="10"/>
  <c r="AA638" i="10"/>
  <c r="Z638" i="10"/>
  <c r="X638" i="10"/>
  <c r="W638" i="10"/>
  <c r="O638" i="10"/>
  <c r="L638" i="10"/>
  <c r="V638" i="10" s="1"/>
  <c r="AH637" i="10"/>
  <c r="AI637" i="10" s="1"/>
  <c r="AF637" i="10"/>
  <c r="AE637" i="10"/>
  <c r="AD637" i="10"/>
  <c r="AA637" i="10"/>
  <c r="Z637" i="10"/>
  <c r="X637" i="10"/>
  <c r="W637" i="10"/>
  <c r="V637" i="10"/>
  <c r="O637" i="10"/>
  <c r="L637" i="10"/>
  <c r="AH636" i="10"/>
  <c r="AI636" i="10" s="1"/>
  <c r="AF636" i="10"/>
  <c r="AE636" i="10"/>
  <c r="AD636" i="10"/>
  <c r="AA636" i="10"/>
  <c r="Z636" i="10"/>
  <c r="X636" i="10"/>
  <c r="W636" i="10"/>
  <c r="O636" i="10"/>
  <c r="L636" i="10"/>
  <c r="V636" i="10" s="1"/>
  <c r="AH635" i="10"/>
  <c r="AI635" i="10" s="1"/>
  <c r="AF635" i="10"/>
  <c r="AE635" i="10"/>
  <c r="AD635" i="10"/>
  <c r="AA635" i="10"/>
  <c r="Z635" i="10"/>
  <c r="X635" i="10"/>
  <c r="W635" i="10"/>
  <c r="V635" i="10"/>
  <c r="O635" i="10"/>
  <c r="L635" i="10"/>
  <c r="AH634" i="10"/>
  <c r="AI634" i="10" s="1"/>
  <c r="AF634" i="10"/>
  <c r="AE634" i="10"/>
  <c r="AD634" i="10"/>
  <c r="AA634" i="10"/>
  <c r="Z634" i="10"/>
  <c r="X634" i="10"/>
  <c r="W634" i="10"/>
  <c r="O634" i="10"/>
  <c r="L634" i="10"/>
  <c r="V634" i="10" s="1"/>
  <c r="AH633" i="10"/>
  <c r="AI633" i="10" s="1"/>
  <c r="AF633" i="10"/>
  <c r="AE633" i="10"/>
  <c r="AD633" i="10"/>
  <c r="AA633" i="10"/>
  <c r="Z633" i="10"/>
  <c r="X633" i="10"/>
  <c r="W633" i="10"/>
  <c r="V633" i="10"/>
  <c r="O633" i="10"/>
  <c r="L633" i="10"/>
  <c r="AH632" i="10"/>
  <c r="AI632" i="10" s="1"/>
  <c r="AF632" i="10"/>
  <c r="AE632" i="10"/>
  <c r="AD632" i="10"/>
  <c r="AA632" i="10"/>
  <c r="Z632" i="10"/>
  <c r="X632" i="10"/>
  <c r="W632" i="10"/>
  <c r="O632" i="10"/>
  <c r="L632" i="10"/>
  <c r="V632" i="10" s="1"/>
  <c r="A632" i="10"/>
  <c r="AI631" i="10"/>
  <c r="AH631" i="10"/>
  <c r="AF631" i="10"/>
  <c r="AE631" i="10"/>
  <c r="AD631" i="10"/>
  <c r="AA631" i="10"/>
  <c r="Z631" i="10"/>
  <c r="X631" i="10"/>
  <c r="W631" i="10"/>
  <c r="O631" i="10"/>
  <c r="V631" i="10" s="1"/>
  <c r="L631" i="10"/>
  <c r="A631" i="10"/>
  <c r="AH630" i="10"/>
  <c r="AI630" i="10" s="1"/>
  <c r="AF630" i="10"/>
  <c r="AE630" i="10"/>
  <c r="AD630" i="10"/>
  <c r="AA630" i="10"/>
  <c r="Z630" i="10"/>
  <c r="X630" i="10"/>
  <c r="W630" i="10"/>
  <c r="O630" i="10"/>
  <c r="L630" i="10"/>
  <c r="V630" i="10" s="1"/>
  <c r="AH629" i="10"/>
  <c r="AI629" i="10" s="1"/>
  <c r="AF629" i="10"/>
  <c r="AE629" i="10"/>
  <c r="AD629" i="10"/>
  <c r="AA629" i="10"/>
  <c r="Z629" i="10"/>
  <c r="X629" i="10"/>
  <c r="W629" i="10"/>
  <c r="O629" i="10"/>
  <c r="V629" i="10" s="1"/>
  <c r="L629" i="10"/>
  <c r="AH628" i="10"/>
  <c r="AI628" i="10" s="1"/>
  <c r="AF628" i="10"/>
  <c r="AE628" i="10"/>
  <c r="AD628" i="10"/>
  <c r="AA628" i="10"/>
  <c r="Z628" i="10"/>
  <c r="X628" i="10"/>
  <c r="W628" i="10"/>
  <c r="O628" i="10"/>
  <c r="L628" i="10"/>
  <c r="V628" i="10" s="1"/>
  <c r="AH627" i="10"/>
  <c r="AI627" i="10" s="1"/>
  <c r="AF627" i="10"/>
  <c r="AE627" i="10"/>
  <c r="AD627" i="10"/>
  <c r="AA627" i="10"/>
  <c r="Z627" i="10"/>
  <c r="X627" i="10"/>
  <c r="W627" i="10"/>
  <c r="O627" i="10"/>
  <c r="V627" i="10" s="1"/>
  <c r="L627" i="10"/>
  <c r="AH626" i="10"/>
  <c r="AI626" i="10" s="1"/>
  <c r="AF626" i="10"/>
  <c r="AE626" i="10"/>
  <c r="AD626" i="10"/>
  <c r="AA626" i="10"/>
  <c r="Z626" i="10"/>
  <c r="X626" i="10"/>
  <c r="W626" i="10"/>
  <c r="O626" i="10"/>
  <c r="L626" i="10"/>
  <c r="V626" i="10" s="1"/>
  <c r="AH625" i="10"/>
  <c r="AI625" i="10" s="1"/>
  <c r="AF625" i="10"/>
  <c r="AE625" i="10"/>
  <c r="AD625" i="10"/>
  <c r="AA625" i="10"/>
  <c r="Z625" i="10"/>
  <c r="X625" i="10"/>
  <c r="W625" i="10"/>
  <c r="O625" i="10"/>
  <c r="V625" i="10" s="1"/>
  <c r="L625" i="10"/>
  <c r="AH624" i="10"/>
  <c r="AI624" i="10" s="1"/>
  <c r="AF624" i="10"/>
  <c r="AE624" i="10"/>
  <c r="AD624" i="10"/>
  <c r="AA624" i="10"/>
  <c r="Z624" i="10"/>
  <c r="X624" i="10"/>
  <c r="W624" i="10"/>
  <c r="O624" i="10"/>
  <c r="L624" i="10"/>
  <c r="V624" i="10" s="1"/>
  <c r="AH623" i="10"/>
  <c r="AI623" i="10" s="1"/>
  <c r="AF623" i="10"/>
  <c r="AE623" i="10"/>
  <c r="AD623" i="10"/>
  <c r="AA623" i="10"/>
  <c r="Z623" i="10"/>
  <c r="X623" i="10"/>
  <c r="W623" i="10"/>
  <c r="O623" i="10"/>
  <c r="V623" i="10" s="1"/>
  <c r="L623" i="10"/>
  <c r="AH622" i="10"/>
  <c r="AI622" i="10" s="1"/>
  <c r="AF622" i="10"/>
  <c r="AE622" i="10"/>
  <c r="AD622" i="10"/>
  <c r="AA622" i="10"/>
  <c r="Z622" i="10"/>
  <c r="X622" i="10"/>
  <c r="W622" i="10"/>
  <c r="O622" i="10"/>
  <c r="L622" i="10"/>
  <c r="V622" i="10" s="1"/>
  <c r="AH621" i="10"/>
  <c r="AI621" i="10" s="1"/>
  <c r="AF621" i="10"/>
  <c r="AE621" i="10"/>
  <c r="AD621" i="10"/>
  <c r="AA621" i="10"/>
  <c r="Z621" i="10"/>
  <c r="X621" i="10"/>
  <c r="W621" i="10"/>
  <c r="O621" i="10"/>
  <c r="V621" i="10" s="1"/>
  <c r="L621" i="10"/>
  <c r="AH620" i="10"/>
  <c r="AI620" i="10" s="1"/>
  <c r="AF620" i="10"/>
  <c r="AE620" i="10"/>
  <c r="AD620" i="10"/>
  <c r="AA620" i="10"/>
  <c r="Z620" i="10"/>
  <c r="X620" i="10"/>
  <c r="W620" i="10"/>
  <c r="O620" i="10"/>
  <c r="L620" i="10"/>
  <c r="V620" i="10" s="1"/>
  <c r="AH619" i="10"/>
  <c r="AI619" i="10" s="1"/>
  <c r="AF619" i="10"/>
  <c r="AE619" i="10"/>
  <c r="AD619" i="10"/>
  <c r="AA619" i="10"/>
  <c r="Z619" i="10"/>
  <c r="X619" i="10"/>
  <c r="W619" i="10"/>
  <c r="O619" i="10"/>
  <c r="V619" i="10" s="1"/>
  <c r="L619" i="10"/>
  <c r="AH618" i="10"/>
  <c r="AI618" i="10" s="1"/>
  <c r="AF618" i="10"/>
  <c r="AE618" i="10"/>
  <c r="AD618" i="10"/>
  <c r="AA618" i="10"/>
  <c r="Z618" i="10"/>
  <c r="X618" i="10"/>
  <c r="W618" i="10"/>
  <c r="O618" i="10"/>
  <c r="L618" i="10"/>
  <c r="V618" i="10" s="1"/>
  <c r="AH617" i="10"/>
  <c r="AI617" i="10" s="1"/>
  <c r="AF617" i="10"/>
  <c r="AE617" i="10"/>
  <c r="AD617" i="10"/>
  <c r="AA617" i="10"/>
  <c r="Z617" i="10"/>
  <c r="X617" i="10"/>
  <c r="W617" i="10"/>
  <c r="O617" i="10"/>
  <c r="V617" i="10" s="1"/>
  <c r="L617" i="10"/>
  <c r="AH616" i="10"/>
  <c r="AI616" i="10" s="1"/>
  <c r="AF616" i="10"/>
  <c r="AE616" i="10"/>
  <c r="AD616" i="10"/>
  <c r="AA616" i="10"/>
  <c r="Z616" i="10"/>
  <c r="X616" i="10"/>
  <c r="W616" i="10"/>
  <c r="O616" i="10"/>
  <c r="L616" i="10"/>
  <c r="V616" i="10" s="1"/>
  <c r="AH615" i="10"/>
  <c r="AI615" i="10" s="1"/>
  <c r="AF615" i="10"/>
  <c r="AE615" i="10"/>
  <c r="AD615" i="10"/>
  <c r="AA615" i="10"/>
  <c r="Z615" i="10"/>
  <c r="X615" i="10"/>
  <c r="W615" i="10"/>
  <c r="O615" i="10"/>
  <c r="V615" i="10" s="1"/>
  <c r="L615" i="10"/>
  <c r="AH614" i="10"/>
  <c r="AI614" i="10" s="1"/>
  <c r="AF614" i="10"/>
  <c r="AE614" i="10"/>
  <c r="AD614" i="10"/>
  <c r="AA614" i="10"/>
  <c r="Z614" i="10"/>
  <c r="X614" i="10"/>
  <c r="W614" i="10"/>
  <c r="O614" i="10"/>
  <c r="L614" i="10"/>
  <c r="V614" i="10" s="1"/>
  <c r="AH613" i="10"/>
  <c r="AI613" i="10" s="1"/>
  <c r="AF613" i="10"/>
  <c r="AE613" i="10"/>
  <c r="AD613" i="10"/>
  <c r="AA613" i="10"/>
  <c r="Z613" i="10"/>
  <c r="X613" i="10"/>
  <c r="W613" i="10"/>
  <c r="O613" i="10"/>
  <c r="V613" i="10" s="1"/>
  <c r="L613" i="10"/>
  <c r="AH612" i="10"/>
  <c r="AI612" i="10" s="1"/>
  <c r="AF612" i="10"/>
  <c r="AE612" i="10"/>
  <c r="AD612" i="10"/>
  <c r="AA612" i="10"/>
  <c r="Z612" i="10"/>
  <c r="X612" i="10"/>
  <c r="W612" i="10"/>
  <c r="O612" i="10"/>
  <c r="L612" i="10"/>
  <c r="V612" i="10" s="1"/>
  <c r="AH611" i="10"/>
  <c r="AI611" i="10" s="1"/>
  <c r="AF611" i="10"/>
  <c r="AE611" i="10"/>
  <c r="AD611" i="10"/>
  <c r="AA611" i="10"/>
  <c r="Z611" i="10"/>
  <c r="X611" i="10"/>
  <c r="W611" i="10"/>
  <c r="O611" i="10"/>
  <c r="V611" i="10" s="1"/>
  <c r="L611" i="10"/>
  <c r="AH610" i="10"/>
  <c r="AI610" i="10" s="1"/>
  <c r="AF610" i="10"/>
  <c r="AE610" i="10"/>
  <c r="AD610" i="10"/>
  <c r="AA610" i="10"/>
  <c r="Z610" i="10"/>
  <c r="X610" i="10"/>
  <c r="W610" i="10"/>
  <c r="O610" i="10"/>
  <c r="L610" i="10"/>
  <c r="V610" i="10" s="1"/>
  <c r="AH609" i="10"/>
  <c r="AI609" i="10" s="1"/>
  <c r="AF609" i="10"/>
  <c r="AE609" i="10"/>
  <c r="AD609" i="10"/>
  <c r="AA609" i="10"/>
  <c r="Z609" i="10"/>
  <c r="X609" i="10"/>
  <c r="W609" i="10"/>
  <c r="O609" i="10"/>
  <c r="V609" i="10" s="1"/>
  <c r="L609" i="10"/>
  <c r="AH608" i="10"/>
  <c r="AI608" i="10" s="1"/>
  <c r="AF608" i="10"/>
  <c r="AE608" i="10"/>
  <c r="AD608" i="10"/>
  <c r="AA608" i="10"/>
  <c r="Z608" i="10"/>
  <c r="X608" i="10"/>
  <c r="W608" i="10"/>
  <c r="O608" i="10"/>
  <c r="L608" i="10"/>
  <c r="V608" i="10" s="1"/>
  <c r="AH607" i="10"/>
  <c r="AI607" i="10" s="1"/>
  <c r="AF607" i="10"/>
  <c r="AE607" i="10"/>
  <c r="AD607" i="10"/>
  <c r="AA607" i="10"/>
  <c r="Z607" i="10"/>
  <c r="X607" i="10"/>
  <c r="W607" i="10"/>
  <c r="O607" i="10"/>
  <c r="V607" i="10" s="1"/>
  <c r="L607" i="10"/>
  <c r="AH606" i="10"/>
  <c r="AI606" i="10" s="1"/>
  <c r="AF606" i="10"/>
  <c r="AE606" i="10"/>
  <c r="AD606" i="10"/>
  <c r="AA606" i="10"/>
  <c r="Z606" i="10"/>
  <c r="X606" i="10"/>
  <c r="W606" i="10"/>
  <c r="O606" i="10"/>
  <c r="L606" i="10"/>
  <c r="V606" i="10" s="1"/>
  <c r="AH605" i="10"/>
  <c r="AI605" i="10" s="1"/>
  <c r="AF605" i="10"/>
  <c r="AE605" i="10"/>
  <c r="AD605" i="10"/>
  <c r="AA605" i="10"/>
  <c r="Z605" i="10"/>
  <c r="X605" i="10"/>
  <c r="W605" i="10"/>
  <c r="O605" i="10"/>
  <c r="V605" i="10" s="1"/>
  <c r="L605" i="10"/>
  <c r="AH604" i="10"/>
  <c r="AI604" i="10" s="1"/>
  <c r="AF604" i="10"/>
  <c r="AE604" i="10"/>
  <c r="AD604" i="10"/>
  <c r="AA604" i="10"/>
  <c r="Z604" i="10"/>
  <c r="X604" i="10"/>
  <c r="W604" i="10"/>
  <c r="O604" i="10"/>
  <c r="L604" i="10"/>
  <c r="V604" i="10" s="1"/>
  <c r="AH603" i="10"/>
  <c r="AI603" i="10" s="1"/>
  <c r="AF603" i="10"/>
  <c r="AE603" i="10"/>
  <c r="AD603" i="10"/>
  <c r="AA603" i="10"/>
  <c r="Z603" i="10"/>
  <c r="X603" i="10"/>
  <c r="W603" i="10"/>
  <c r="O603" i="10"/>
  <c r="V603" i="10" s="1"/>
  <c r="L603" i="10"/>
  <c r="AH602" i="10"/>
  <c r="AI602" i="10" s="1"/>
  <c r="AF602" i="10"/>
  <c r="AE602" i="10"/>
  <c r="AD602" i="10"/>
  <c r="AA602" i="10"/>
  <c r="Z602" i="10"/>
  <c r="X602" i="10"/>
  <c r="W602" i="10"/>
  <c r="O602" i="10"/>
  <c r="L602" i="10"/>
  <c r="V602" i="10" s="1"/>
  <c r="AH601" i="10"/>
  <c r="AI601" i="10" s="1"/>
  <c r="AF601" i="10"/>
  <c r="AE601" i="10"/>
  <c r="AD601" i="10"/>
  <c r="AA601" i="10"/>
  <c r="Z601" i="10"/>
  <c r="X601" i="10"/>
  <c r="W601" i="10"/>
  <c r="O601" i="10"/>
  <c r="V601" i="10" s="1"/>
  <c r="L601" i="10"/>
  <c r="AH600" i="10"/>
  <c r="AI600" i="10" s="1"/>
  <c r="AF600" i="10"/>
  <c r="AE600" i="10"/>
  <c r="AD600" i="10"/>
  <c r="AA600" i="10"/>
  <c r="Z600" i="10"/>
  <c r="X600" i="10"/>
  <c r="W600" i="10"/>
  <c r="O600" i="10"/>
  <c r="L600" i="10"/>
  <c r="V600" i="10" s="1"/>
  <c r="AH599" i="10"/>
  <c r="AI599" i="10" s="1"/>
  <c r="AF599" i="10"/>
  <c r="AE599" i="10"/>
  <c r="AD599" i="10"/>
  <c r="AA599" i="10"/>
  <c r="Z599" i="10"/>
  <c r="X599" i="10"/>
  <c r="W599" i="10"/>
  <c r="O599" i="10"/>
  <c r="V599" i="10" s="1"/>
  <c r="L599" i="10"/>
  <c r="AH598" i="10"/>
  <c r="AI598" i="10" s="1"/>
  <c r="AF598" i="10"/>
  <c r="AE598" i="10"/>
  <c r="AD598" i="10"/>
  <c r="AA598" i="10"/>
  <c r="Z598" i="10"/>
  <c r="X598" i="10"/>
  <c r="W598" i="10"/>
  <c r="O598" i="10"/>
  <c r="L598" i="10"/>
  <c r="V598" i="10" s="1"/>
  <c r="AH597" i="10"/>
  <c r="AI597" i="10" s="1"/>
  <c r="AF597" i="10"/>
  <c r="AE597" i="10"/>
  <c r="AD597" i="10"/>
  <c r="AA597" i="10"/>
  <c r="Z597" i="10"/>
  <c r="X597" i="10"/>
  <c r="W597" i="10"/>
  <c r="O597" i="10"/>
  <c r="V597" i="10" s="1"/>
  <c r="L597" i="10"/>
  <c r="AH596" i="10"/>
  <c r="AI596" i="10" s="1"/>
  <c r="AF596" i="10"/>
  <c r="AE596" i="10"/>
  <c r="AD596" i="10"/>
  <c r="AA596" i="10"/>
  <c r="Z596" i="10"/>
  <c r="X596" i="10"/>
  <c r="W596" i="10"/>
  <c r="O596" i="10"/>
  <c r="L596" i="10"/>
  <c r="V596" i="10" s="1"/>
  <c r="AH595" i="10"/>
  <c r="AI595" i="10" s="1"/>
  <c r="AF595" i="10"/>
  <c r="AE595" i="10"/>
  <c r="AD595" i="10"/>
  <c r="AA595" i="10"/>
  <c r="Z595" i="10"/>
  <c r="X595" i="10"/>
  <c r="W595" i="10"/>
  <c r="O595" i="10"/>
  <c r="V595" i="10" s="1"/>
  <c r="L595" i="10"/>
  <c r="AH594" i="10"/>
  <c r="AI594" i="10" s="1"/>
  <c r="AF594" i="10"/>
  <c r="AE594" i="10"/>
  <c r="AD594" i="10"/>
  <c r="AA594" i="10"/>
  <c r="Z594" i="10"/>
  <c r="X594" i="10"/>
  <c r="W594" i="10"/>
  <c r="O594" i="10"/>
  <c r="L594" i="10"/>
  <c r="V594" i="10" s="1"/>
  <c r="AH593" i="10"/>
  <c r="AI593" i="10" s="1"/>
  <c r="AF593" i="10"/>
  <c r="AE593" i="10"/>
  <c r="AD593" i="10"/>
  <c r="AA593" i="10"/>
  <c r="Z593" i="10"/>
  <c r="X593" i="10"/>
  <c r="W593" i="10"/>
  <c r="O593" i="10"/>
  <c r="V593" i="10" s="1"/>
  <c r="L593" i="10"/>
  <c r="AH592" i="10"/>
  <c r="AI592" i="10" s="1"/>
  <c r="AF592" i="10"/>
  <c r="AE592" i="10"/>
  <c r="AD592" i="10"/>
  <c r="AA592" i="10"/>
  <c r="Z592" i="10"/>
  <c r="X592" i="10"/>
  <c r="W592" i="10"/>
  <c r="O592" i="10"/>
  <c r="L592" i="10"/>
  <c r="V592" i="10" s="1"/>
  <c r="AH591" i="10"/>
  <c r="AI591" i="10" s="1"/>
  <c r="AF591" i="10"/>
  <c r="AE591" i="10"/>
  <c r="AD591" i="10"/>
  <c r="AA591" i="10"/>
  <c r="Z591" i="10"/>
  <c r="X591" i="10"/>
  <c r="W591" i="10"/>
  <c r="O591" i="10"/>
  <c r="V591" i="10" s="1"/>
  <c r="L591" i="10"/>
  <c r="AH590" i="10"/>
  <c r="AI590" i="10" s="1"/>
  <c r="AF590" i="10"/>
  <c r="AE590" i="10"/>
  <c r="AD590" i="10"/>
  <c r="AA590" i="10"/>
  <c r="Z590" i="10"/>
  <c r="X590" i="10"/>
  <c r="W590" i="10"/>
  <c r="O590" i="10"/>
  <c r="L590" i="10"/>
  <c r="V590" i="10" s="1"/>
  <c r="AH589" i="10"/>
  <c r="AI589" i="10" s="1"/>
  <c r="AF589" i="10"/>
  <c r="AE589" i="10"/>
  <c r="AD589" i="10"/>
  <c r="AA589" i="10"/>
  <c r="Z589" i="10"/>
  <c r="X589" i="10"/>
  <c r="W589" i="10"/>
  <c r="O589" i="10"/>
  <c r="V589" i="10" s="1"/>
  <c r="L589" i="10"/>
  <c r="AH588" i="10"/>
  <c r="AI588" i="10" s="1"/>
  <c r="AF588" i="10"/>
  <c r="AE588" i="10"/>
  <c r="AD588" i="10"/>
  <c r="AA588" i="10"/>
  <c r="Z588" i="10"/>
  <c r="X588" i="10"/>
  <c r="W588" i="10"/>
  <c r="V588" i="10"/>
  <c r="O588" i="10"/>
  <c r="L588" i="10"/>
  <c r="AH587" i="10"/>
  <c r="AI587" i="10" s="1"/>
  <c r="AF587" i="10"/>
  <c r="AE587" i="10"/>
  <c r="AD587" i="10"/>
  <c r="AA587" i="10"/>
  <c r="Z587" i="10"/>
  <c r="X587" i="10"/>
  <c r="W587" i="10"/>
  <c r="O587" i="10"/>
  <c r="V587" i="10" s="1"/>
  <c r="L587" i="10"/>
  <c r="AH586" i="10"/>
  <c r="AI586" i="10" s="1"/>
  <c r="AF586" i="10"/>
  <c r="AE586" i="10"/>
  <c r="AD586" i="10"/>
  <c r="AA586" i="10"/>
  <c r="Z586" i="10"/>
  <c r="X586" i="10"/>
  <c r="W586" i="10"/>
  <c r="O586" i="10"/>
  <c r="L586" i="10"/>
  <c r="V586" i="10" s="1"/>
  <c r="AH585" i="10"/>
  <c r="AI585" i="10" s="1"/>
  <c r="AF585" i="10"/>
  <c r="AE585" i="10"/>
  <c r="AD585" i="10"/>
  <c r="AA585" i="10"/>
  <c r="Z585" i="10"/>
  <c r="X585" i="10"/>
  <c r="W585" i="10"/>
  <c r="O585" i="10"/>
  <c r="V585" i="10" s="1"/>
  <c r="L585" i="10"/>
  <c r="AH584" i="10"/>
  <c r="AI584" i="10" s="1"/>
  <c r="AF584" i="10"/>
  <c r="AE584" i="10"/>
  <c r="AD584" i="10"/>
  <c r="AA584" i="10"/>
  <c r="Z584" i="10"/>
  <c r="X584" i="10"/>
  <c r="W584" i="10"/>
  <c r="O584" i="10"/>
  <c r="L584" i="10"/>
  <c r="V584" i="10" s="1"/>
  <c r="AH583" i="10"/>
  <c r="AI583" i="10" s="1"/>
  <c r="AF583" i="10"/>
  <c r="AE583" i="10"/>
  <c r="AD583" i="10"/>
  <c r="AA583" i="10"/>
  <c r="Z583" i="10"/>
  <c r="X583" i="10"/>
  <c r="W583" i="10"/>
  <c r="O583" i="10"/>
  <c r="V583" i="10" s="1"/>
  <c r="L583" i="10"/>
  <c r="AH582" i="10"/>
  <c r="AI582" i="10" s="1"/>
  <c r="AF582" i="10"/>
  <c r="AE582" i="10"/>
  <c r="AD582" i="10"/>
  <c r="AA582" i="10"/>
  <c r="Z582" i="10"/>
  <c r="X582" i="10"/>
  <c r="W582" i="10"/>
  <c r="O582" i="10"/>
  <c r="L582" i="10"/>
  <c r="V582" i="10" s="1"/>
  <c r="AH581" i="10"/>
  <c r="AI581" i="10" s="1"/>
  <c r="AF581" i="10"/>
  <c r="AE581" i="10"/>
  <c r="AD581" i="10"/>
  <c r="AA581" i="10"/>
  <c r="Z581" i="10"/>
  <c r="X581" i="10"/>
  <c r="W581" i="10"/>
  <c r="O581" i="10"/>
  <c r="V581" i="10" s="1"/>
  <c r="L581" i="10"/>
  <c r="AH580" i="10"/>
  <c r="AI580" i="10" s="1"/>
  <c r="AF580" i="10"/>
  <c r="AE580" i="10"/>
  <c r="AD580" i="10"/>
  <c r="AA580" i="10"/>
  <c r="Z580" i="10"/>
  <c r="X580" i="10"/>
  <c r="W580" i="10"/>
  <c r="O580" i="10"/>
  <c r="L580" i="10"/>
  <c r="V580" i="10" s="1"/>
  <c r="AH579" i="10"/>
  <c r="AI579" i="10" s="1"/>
  <c r="AF579" i="10"/>
  <c r="AE579" i="10"/>
  <c r="AD579" i="10"/>
  <c r="AA579" i="10"/>
  <c r="Z579" i="10"/>
  <c r="X579" i="10"/>
  <c r="W579" i="10"/>
  <c r="O579" i="10"/>
  <c r="V579" i="10" s="1"/>
  <c r="L579" i="10"/>
  <c r="AH578" i="10"/>
  <c r="AI578" i="10" s="1"/>
  <c r="AF578" i="10"/>
  <c r="AE578" i="10"/>
  <c r="AD578" i="10"/>
  <c r="AA578" i="10"/>
  <c r="Z578" i="10"/>
  <c r="X578" i="10"/>
  <c r="W578" i="10"/>
  <c r="O578" i="10"/>
  <c r="L578" i="10"/>
  <c r="V578" i="10" s="1"/>
  <c r="AH577" i="10"/>
  <c r="AI577" i="10" s="1"/>
  <c r="AF577" i="10"/>
  <c r="AE577" i="10"/>
  <c r="AD577" i="10"/>
  <c r="AA577" i="10"/>
  <c r="Z577" i="10"/>
  <c r="X577" i="10"/>
  <c r="W577" i="10"/>
  <c r="O577" i="10"/>
  <c r="V577" i="10" s="1"/>
  <c r="L577" i="10"/>
  <c r="AH576" i="10"/>
  <c r="AI576" i="10" s="1"/>
  <c r="AF576" i="10"/>
  <c r="AE576" i="10"/>
  <c r="AD576" i="10"/>
  <c r="AA576" i="10"/>
  <c r="Z576" i="10"/>
  <c r="X576" i="10"/>
  <c r="W576" i="10"/>
  <c r="O576" i="10"/>
  <c r="L576" i="10"/>
  <c r="V576" i="10" s="1"/>
  <c r="AH575" i="10"/>
  <c r="AI575" i="10" s="1"/>
  <c r="AF575" i="10"/>
  <c r="AE575" i="10"/>
  <c r="AD575" i="10"/>
  <c r="AA575" i="10"/>
  <c r="Z575" i="10"/>
  <c r="X575" i="10"/>
  <c r="W575" i="10"/>
  <c r="O575" i="10"/>
  <c r="V575" i="10" s="1"/>
  <c r="L575" i="10"/>
  <c r="AH574" i="10"/>
  <c r="AI574" i="10" s="1"/>
  <c r="AF574" i="10"/>
  <c r="AE574" i="10"/>
  <c r="AD574" i="10"/>
  <c r="AA574" i="10"/>
  <c r="Z574" i="10"/>
  <c r="X574" i="10"/>
  <c r="W574" i="10"/>
  <c r="O574" i="10"/>
  <c r="L574" i="10"/>
  <c r="V574" i="10" s="1"/>
  <c r="AH573" i="10"/>
  <c r="AI573" i="10" s="1"/>
  <c r="AF573" i="10"/>
  <c r="AE573" i="10"/>
  <c r="AD573" i="10"/>
  <c r="AA573" i="10"/>
  <c r="Z573" i="10"/>
  <c r="X573" i="10"/>
  <c r="W573" i="10"/>
  <c r="O573" i="10"/>
  <c r="V573" i="10" s="1"/>
  <c r="L573" i="10"/>
  <c r="AH572" i="10"/>
  <c r="AI572" i="10" s="1"/>
  <c r="AF572" i="10"/>
  <c r="AE572" i="10"/>
  <c r="AD572" i="10"/>
  <c r="AA572" i="10"/>
  <c r="Z572" i="10"/>
  <c r="X572" i="10"/>
  <c r="W572" i="10"/>
  <c r="O572" i="10"/>
  <c r="L572" i="10"/>
  <c r="V572" i="10" s="1"/>
  <c r="AH571" i="10"/>
  <c r="AI571" i="10" s="1"/>
  <c r="AF571" i="10"/>
  <c r="AE571" i="10"/>
  <c r="AD571" i="10"/>
  <c r="AA571" i="10"/>
  <c r="Z571" i="10"/>
  <c r="X571" i="10"/>
  <c r="W571" i="10"/>
  <c r="O571" i="10"/>
  <c r="V571" i="10" s="1"/>
  <c r="L571" i="10"/>
  <c r="AH570" i="10"/>
  <c r="AI570" i="10" s="1"/>
  <c r="AF570" i="10"/>
  <c r="AE570" i="10"/>
  <c r="AD570" i="10"/>
  <c r="AA570" i="10"/>
  <c r="Z570" i="10"/>
  <c r="X570" i="10"/>
  <c r="W570" i="10"/>
  <c r="O570" i="10"/>
  <c r="L570" i="10"/>
  <c r="V570" i="10" s="1"/>
  <c r="AH569" i="10"/>
  <c r="AI569" i="10" s="1"/>
  <c r="AF569" i="10"/>
  <c r="AE569" i="10"/>
  <c r="AD569" i="10"/>
  <c r="AA569" i="10"/>
  <c r="Z569" i="10"/>
  <c r="X569" i="10"/>
  <c r="W569" i="10"/>
  <c r="O569" i="10"/>
  <c r="V569" i="10" s="1"/>
  <c r="L569" i="10"/>
  <c r="AH568" i="10"/>
  <c r="AI568" i="10" s="1"/>
  <c r="AF568" i="10"/>
  <c r="AE568" i="10"/>
  <c r="AD568" i="10"/>
  <c r="AA568" i="10"/>
  <c r="Z568" i="10"/>
  <c r="X568" i="10"/>
  <c r="W568" i="10"/>
  <c r="O568" i="10"/>
  <c r="L568" i="10"/>
  <c r="V568" i="10" s="1"/>
  <c r="AH567" i="10"/>
  <c r="AI567" i="10" s="1"/>
  <c r="AF567" i="10"/>
  <c r="AE567" i="10"/>
  <c r="AD567" i="10"/>
  <c r="AA567" i="10"/>
  <c r="Z567" i="10"/>
  <c r="X567" i="10"/>
  <c r="W567" i="10"/>
  <c r="O567" i="10"/>
  <c r="V567" i="10" s="1"/>
  <c r="L567" i="10"/>
  <c r="AH566" i="10"/>
  <c r="AI566" i="10" s="1"/>
  <c r="AF566" i="10"/>
  <c r="AE566" i="10"/>
  <c r="AD566" i="10"/>
  <c r="AA566" i="10"/>
  <c r="Z566" i="10"/>
  <c r="X566" i="10"/>
  <c r="W566" i="10"/>
  <c r="O566" i="10"/>
  <c r="L566" i="10"/>
  <c r="V566" i="10" s="1"/>
  <c r="AH565" i="10"/>
  <c r="AI565" i="10" s="1"/>
  <c r="AF565" i="10"/>
  <c r="AE565" i="10"/>
  <c r="AD565" i="10"/>
  <c r="AA565" i="10"/>
  <c r="Z565" i="10"/>
  <c r="X565" i="10"/>
  <c r="W565" i="10"/>
  <c r="O565" i="10"/>
  <c r="V565" i="10" s="1"/>
  <c r="L565" i="10"/>
  <c r="AH564" i="10"/>
  <c r="AI564" i="10" s="1"/>
  <c r="AF564" i="10"/>
  <c r="AE564" i="10"/>
  <c r="AD564" i="10"/>
  <c r="AA564" i="10"/>
  <c r="Z564" i="10"/>
  <c r="X564" i="10"/>
  <c r="W564" i="10"/>
  <c r="O564" i="10"/>
  <c r="L564" i="10"/>
  <c r="V564" i="10" s="1"/>
  <c r="AH563" i="10"/>
  <c r="AI563" i="10" s="1"/>
  <c r="AF563" i="10"/>
  <c r="AE563" i="10"/>
  <c r="AD563" i="10"/>
  <c r="AA563" i="10"/>
  <c r="Z563" i="10"/>
  <c r="X563" i="10"/>
  <c r="W563" i="10"/>
  <c r="O563" i="10"/>
  <c r="V563" i="10" s="1"/>
  <c r="L563" i="10"/>
  <c r="AH562" i="10"/>
  <c r="AI562" i="10" s="1"/>
  <c r="AF562" i="10"/>
  <c r="AE562" i="10"/>
  <c r="AD562" i="10"/>
  <c r="AA562" i="10"/>
  <c r="Z562" i="10"/>
  <c r="X562" i="10"/>
  <c r="W562" i="10"/>
  <c r="O562" i="10"/>
  <c r="L562" i="10"/>
  <c r="V562" i="10" s="1"/>
  <c r="AH561" i="10"/>
  <c r="AI561" i="10" s="1"/>
  <c r="AF561" i="10"/>
  <c r="AE561" i="10"/>
  <c r="AD561" i="10"/>
  <c r="AA561" i="10"/>
  <c r="Z561" i="10"/>
  <c r="X561" i="10"/>
  <c r="W561" i="10"/>
  <c r="O561" i="10"/>
  <c r="V561" i="10" s="1"/>
  <c r="L561" i="10"/>
  <c r="AH560" i="10"/>
  <c r="AI560" i="10" s="1"/>
  <c r="AF560" i="10"/>
  <c r="AE560" i="10"/>
  <c r="AD560" i="10"/>
  <c r="AA560" i="10"/>
  <c r="Z560" i="10"/>
  <c r="X560" i="10"/>
  <c r="W560" i="10"/>
  <c r="O560" i="10"/>
  <c r="L560" i="10"/>
  <c r="V560" i="10" s="1"/>
  <c r="AH559" i="10"/>
  <c r="AI559" i="10" s="1"/>
  <c r="AF559" i="10"/>
  <c r="AE559" i="10"/>
  <c r="AD559" i="10"/>
  <c r="AA559" i="10"/>
  <c r="Z559" i="10"/>
  <c r="X559" i="10"/>
  <c r="W559" i="10"/>
  <c r="O559" i="10"/>
  <c r="V559" i="10" s="1"/>
  <c r="L559" i="10"/>
  <c r="AH558" i="10"/>
  <c r="AI558" i="10" s="1"/>
  <c r="AF558" i="10"/>
  <c r="AE558" i="10"/>
  <c r="AD558" i="10"/>
  <c r="AA558" i="10"/>
  <c r="Z558" i="10"/>
  <c r="X558" i="10"/>
  <c r="W558" i="10"/>
  <c r="O558" i="10"/>
  <c r="L558" i="10"/>
  <c r="V558" i="10" s="1"/>
  <c r="AH557" i="10"/>
  <c r="AI557" i="10" s="1"/>
  <c r="AF557" i="10"/>
  <c r="AE557" i="10"/>
  <c r="AD557" i="10"/>
  <c r="AA557" i="10"/>
  <c r="Z557" i="10"/>
  <c r="X557" i="10"/>
  <c r="W557" i="10"/>
  <c r="O557" i="10"/>
  <c r="V557" i="10" s="1"/>
  <c r="L557" i="10"/>
  <c r="AH556" i="10"/>
  <c r="AI556" i="10" s="1"/>
  <c r="AF556" i="10"/>
  <c r="AE556" i="10"/>
  <c r="AD556" i="10"/>
  <c r="AA556" i="10"/>
  <c r="Z556" i="10"/>
  <c r="X556" i="10"/>
  <c r="W556" i="10"/>
  <c r="O556" i="10"/>
  <c r="L556" i="10"/>
  <c r="V556" i="10" s="1"/>
  <c r="AH555" i="10"/>
  <c r="AI555" i="10" s="1"/>
  <c r="AF555" i="10"/>
  <c r="AE555" i="10"/>
  <c r="AD555" i="10"/>
  <c r="AA555" i="10"/>
  <c r="Z555" i="10"/>
  <c r="X555" i="10"/>
  <c r="W555" i="10"/>
  <c r="O555" i="10"/>
  <c r="V555" i="10" s="1"/>
  <c r="L555" i="10"/>
  <c r="AH554" i="10"/>
  <c r="AI554" i="10" s="1"/>
  <c r="AF554" i="10"/>
  <c r="AE554" i="10"/>
  <c r="AD554" i="10"/>
  <c r="AA554" i="10"/>
  <c r="Z554" i="10"/>
  <c r="X554" i="10"/>
  <c r="W554" i="10"/>
  <c r="O554" i="10"/>
  <c r="L554" i="10"/>
  <c r="V554" i="10" s="1"/>
  <c r="AH553" i="10"/>
  <c r="AI553" i="10" s="1"/>
  <c r="AF553" i="10"/>
  <c r="AE553" i="10"/>
  <c r="AD553" i="10"/>
  <c r="AA553" i="10"/>
  <c r="Z553" i="10"/>
  <c r="X553" i="10"/>
  <c r="W553" i="10"/>
  <c r="O553" i="10"/>
  <c r="V553" i="10" s="1"/>
  <c r="L553" i="10"/>
  <c r="AH552" i="10"/>
  <c r="AI552" i="10" s="1"/>
  <c r="AF552" i="10"/>
  <c r="AE552" i="10"/>
  <c r="AD552" i="10"/>
  <c r="AA552" i="10"/>
  <c r="Z552" i="10"/>
  <c r="X552" i="10"/>
  <c r="W552" i="10"/>
  <c r="O552" i="10"/>
  <c r="L552" i="10"/>
  <c r="V552" i="10" s="1"/>
  <c r="AH551" i="10"/>
  <c r="AI551" i="10" s="1"/>
  <c r="AF551" i="10"/>
  <c r="AE551" i="10"/>
  <c r="AD551" i="10"/>
  <c r="AA551" i="10"/>
  <c r="Z551" i="10"/>
  <c r="X551" i="10"/>
  <c r="W551" i="10"/>
  <c r="O551" i="10"/>
  <c r="V551" i="10" s="1"/>
  <c r="L551" i="10"/>
  <c r="AH550" i="10"/>
  <c r="AI550" i="10" s="1"/>
  <c r="AF550" i="10"/>
  <c r="AE550" i="10"/>
  <c r="AD550" i="10"/>
  <c r="AA550" i="10"/>
  <c r="Z550" i="10"/>
  <c r="X550" i="10"/>
  <c r="W550" i="10"/>
  <c r="O550" i="10"/>
  <c r="L550" i="10"/>
  <c r="V550" i="10" s="1"/>
  <c r="AH549" i="10"/>
  <c r="AI549" i="10" s="1"/>
  <c r="AF549" i="10"/>
  <c r="AE549" i="10"/>
  <c r="AD549" i="10"/>
  <c r="AA549" i="10"/>
  <c r="Z549" i="10"/>
  <c r="X549" i="10"/>
  <c r="W549" i="10"/>
  <c r="O549" i="10"/>
  <c r="V549" i="10" s="1"/>
  <c r="L549" i="10"/>
  <c r="AH548" i="10"/>
  <c r="AI548" i="10" s="1"/>
  <c r="AF548" i="10"/>
  <c r="AE548" i="10"/>
  <c r="AD548" i="10"/>
  <c r="AA548" i="10"/>
  <c r="Z548" i="10"/>
  <c r="X548" i="10"/>
  <c r="W548" i="10"/>
  <c r="O548" i="10"/>
  <c r="L548" i="10"/>
  <c r="V548" i="10" s="1"/>
  <c r="AH547" i="10"/>
  <c r="AI547" i="10" s="1"/>
  <c r="AF547" i="10"/>
  <c r="AE547" i="10"/>
  <c r="AD547" i="10"/>
  <c r="AA547" i="10"/>
  <c r="Z547" i="10"/>
  <c r="X547" i="10"/>
  <c r="W547" i="10"/>
  <c r="O547" i="10"/>
  <c r="V547" i="10" s="1"/>
  <c r="L547" i="10"/>
  <c r="AH546" i="10"/>
  <c r="AI546" i="10" s="1"/>
  <c r="AF546" i="10"/>
  <c r="AE546" i="10"/>
  <c r="AD546" i="10"/>
  <c r="AA546" i="10"/>
  <c r="Z546" i="10"/>
  <c r="X546" i="10"/>
  <c r="W546" i="10"/>
  <c r="O546" i="10"/>
  <c r="L546" i="10"/>
  <c r="V546" i="10" s="1"/>
  <c r="AH545" i="10"/>
  <c r="AI545" i="10" s="1"/>
  <c r="AF545" i="10"/>
  <c r="AE545" i="10"/>
  <c r="AD545" i="10"/>
  <c r="AA545" i="10"/>
  <c r="Z545" i="10"/>
  <c r="X545" i="10"/>
  <c r="W545" i="10"/>
  <c r="O545" i="10"/>
  <c r="V545" i="10" s="1"/>
  <c r="L545" i="10"/>
  <c r="AH544" i="10"/>
  <c r="AI544" i="10" s="1"/>
  <c r="AF544" i="10"/>
  <c r="AE544" i="10"/>
  <c r="AD544" i="10"/>
  <c r="AA544" i="10"/>
  <c r="Z544" i="10"/>
  <c r="X544" i="10"/>
  <c r="W544" i="10"/>
  <c r="O544" i="10"/>
  <c r="L544" i="10"/>
  <c r="V544" i="10" s="1"/>
  <c r="AH543" i="10"/>
  <c r="AI543" i="10" s="1"/>
  <c r="AF543" i="10"/>
  <c r="AE543" i="10"/>
  <c r="AD543" i="10"/>
  <c r="AA543" i="10"/>
  <c r="Z543" i="10"/>
  <c r="X543" i="10"/>
  <c r="W543" i="10"/>
  <c r="O543" i="10"/>
  <c r="V543" i="10" s="1"/>
  <c r="L543" i="10"/>
  <c r="AH542" i="10"/>
  <c r="AI542" i="10" s="1"/>
  <c r="AF542" i="10"/>
  <c r="AE542" i="10"/>
  <c r="AD542" i="10"/>
  <c r="AA542" i="10"/>
  <c r="Z542" i="10"/>
  <c r="X542" i="10"/>
  <c r="W542" i="10"/>
  <c r="O542" i="10"/>
  <c r="L542" i="10"/>
  <c r="V542" i="10" s="1"/>
  <c r="AH541" i="10"/>
  <c r="AI541" i="10" s="1"/>
  <c r="AF541" i="10"/>
  <c r="AE541" i="10"/>
  <c r="AD541" i="10"/>
  <c r="AA541" i="10"/>
  <c r="Z541" i="10"/>
  <c r="X541" i="10"/>
  <c r="W541" i="10"/>
  <c r="O541" i="10"/>
  <c r="V541" i="10" s="1"/>
  <c r="L541" i="10"/>
  <c r="AH540" i="10"/>
  <c r="AI540" i="10" s="1"/>
  <c r="AF540" i="10"/>
  <c r="AE540" i="10"/>
  <c r="AD540" i="10"/>
  <c r="AA540" i="10"/>
  <c r="Z540" i="10"/>
  <c r="X540" i="10"/>
  <c r="W540" i="10"/>
  <c r="O540" i="10"/>
  <c r="L540" i="10"/>
  <c r="V540" i="10" s="1"/>
  <c r="AH539" i="10"/>
  <c r="AI539" i="10" s="1"/>
  <c r="AF539" i="10"/>
  <c r="AE539" i="10"/>
  <c r="AD539" i="10"/>
  <c r="AA539" i="10"/>
  <c r="Z539" i="10"/>
  <c r="X539" i="10"/>
  <c r="W539" i="10"/>
  <c r="O539" i="10"/>
  <c r="V539" i="10" s="1"/>
  <c r="L539" i="10"/>
  <c r="AH538" i="10"/>
  <c r="AI538" i="10" s="1"/>
  <c r="AF538" i="10"/>
  <c r="AE538" i="10"/>
  <c r="AD538" i="10"/>
  <c r="AA538" i="10"/>
  <c r="Z538" i="10"/>
  <c r="X538" i="10"/>
  <c r="W538" i="10"/>
  <c r="O538" i="10"/>
  <c r="L538" i="10"/>
  <c r="V538" i="10" s="1"/>
  <c r="AH537" i="10"/>
  <c r="AI537" i="10" s="1"/>
  <c r="AF537" i="10"/>
  <c r="AE537" i="10"/>
  <c r="AD537" i="10"/>
  <c r="AA537" i="10"/>
  <c r="Z537" i="10"/>
  <c r="X537" i="10"/>
  <c r="W537" i="10"/>
  <c r="O537" i="10"/>
  <c r="V537" i="10" s="1"/>
  <c r="L537" i="10"/>
  <c r="AH536" i="10"/>
  <c r="AI536" i="10" s="1"/>
  <c r="AF536" i="10"/>
  <c r="AE536" i="10"/>
  <c r="AD536" i="10"/>
  <c r="AA536" i="10"/>
  <c r="Z536" i="10"/>
  <c r="X536" i="10"/>
  <c r="W536" i="10"/>
  <c r="O536" i="10"/>
  <c r="L536" i="10"/>
  <c r="V536" i="10" s="1"/>
  <c r="AH535" i="10"/>
  <c r="AI535" i="10" s="1"/>
  <c r="AF535" i="10"/>
  <c r="AE535" i="10"/>
  <c r="AD535" i="10"/>
  <c r="AA535" i="10"/>
  <c r="Z535" i="10"/>
  <c r="X535" i="10"/>
  <c r="W535" i="10"/>
  <c r="O535" i="10"/>
  <c r="V535" i="10" s="1"/>
  <c r="L535" i="10"/>
  <c r="AH534" i="10"/>
  <c r="AI534" i="10" s="1"/>
  <c r="AF534" i="10"/>
  <c r="AE534" i="10"/>
  <c r="AD534" i="10"/>
  <c r="AA534" i="10"/>
  <c r="Z534" i="10"/>
  <c r="X534" i="10"/>
  <c r="W534" i="10"/>
  <c r="O534" i="10"/>
  <c r="L534" i="10"/>
  <c r="V534" i="10" s="1"/>
  <c r="AH533" i="10"/>
  <c r="AI533" i="10" s="1"/>
  <c r="AF533" i="10"/>
  <c r="AE533" i="10"/>
  <c r="AD533" i="10"/>
  <c r="AA533" i="10"/>
  <c r="Z533" i="10"/>
  <c r="X533" i="10"/>
  <c r="W533" i="10"/>
  <c r="O533" i="10"/>
  <c r="V533" i="10" s="1"/>
  <c r="L533" i="10"/>
  <c r="AH532" i="10"/>
  <c r="AI532" i="10" s="1"/>
  <c r="AF532" i="10"/>
  <c r="AE532" i="10"/>
  <c r="AD532" i="10"/>
  <c r="AA532" i="10"/>
  <c r="Z532" i="10"/>
  <c r="X532" i="10"/>
  <c r="W532" i="10"/>
  <c r="O532" i="10"/>
  <c r="L532" i="10"/>
  <c r="V532" i="10" s="1"/>
  <c r="AH531" i="10"/>
  <c r="AI531" i="10" s="1"/>
  <c r="AF531" i="10"/>
  <c r="AE531" i="10"/>
  <c r="AD531" i="10"/>
  <c r="AA531" i="10"/>
  <c r="Z531" i="10"/>
  <c r="X531" i="10"/>
  <c r="W531" i="10"/>
  <c r="O531" i="10"/>
  <c r="V531" i="10" s="1"/>
  <c r="L531" i="10"/>
  <c r="AH530" i="10"/>
  <c r="AI530" i="10" s="1"/>
  <c r="AF530" i="10"/>
  <c r="AE530" i="10"/>
  <c r="AD530" i="10"/>
  <c r="AA530" i="10"/>
  <c r="Z530" i="10"/>
  <c r="X530" i="10"/>
  <c r="W530" i="10"/>
  <c r="O530" i="10"/>
  <c r="L530" i="10"/>
  <c r="V530" i="10" s="1"/>
  <c r="AH529" i="10"/>
  <c r="AI529" i="10" s="1"/>
  <c r="AF529" i="10"/>
  <c r="AE529" i="10"/>
  <c r="AD529" i="10"/>
  <c r="AA529" i="10"/>
  <c r="Z529" i="10"/>
  <c r="X529" i="10"/>
  <c r="W529" i="10"/>
  <c r="O529" i="10"/>
  <c r="V529" i="10" s="1"/>
  <c r="L529" i="10"/>
  <c r="AH528" i="10"/>
  <c r="AI528" i="10" s="1"/>
  <c r="AF528" i="10"/>
  <c r="AE528" i="10"/>
  <c r="AD528" i="10"/>
  <c r="AA528" i="10"/>
  <c r="Z528" i="10"/>
  <c r="X528" i="10"/>
  <c r="W528" i="10"/>
  <c r="O528" i="10"/>
  <c r="L528" i="10"/>
  <c r="V528" i="10" s="1"/>
  <c r="AH527" i="10"/>
  <c r="AI527" i="10" s="1"/>
  <c r="AF527" i="10"/>
  <c r="AE527" i="10"/>
  <c r="AD527" i="10"/>
  <c r="AA527" i="10"/>
  <c r="Z527" i="10"/>
  <c r="X527" i="10"/>
  <c r="W527" i="10"/>
  <c r="O527" i="10"/>
  <c r="V527" i="10" s="1"/>
  <c r="L527" i="10"/>
  <c r="AH526" i="10"/>
  <c r="AI526" i="10" s="1"/>
  <c r="AF526" i="10"/>
  <c r="AE526" i="10"/>
  <c r="AD526" i="10"/>
  <c r="AA526" i="10"/>
  <c r="Z526" i="10"/>
  <c r="X526" i="10"/>
  <c r="W526" i="10"/>
  <c r="O526" i="10"/>
  <c r="L526" i="10"/>
  <c r="V526" i="10" s="1"/>
  <c r="AH525" i="10"/>
  <c r="AI525" i="10" s="1"/>
  <c r="AF525" i="10"/>
  <c r="AE525" i="10"/>
  <c r="AD525" i="10"/>
  <c r="AA525" i="10"/>
  <c r="Z525" i="10"/>
  <c r="X525" i="10"/>
  <c r="W525" i="10"/>
  <c r="O525" i="10"/>
  <c r="V525" i="10" s="1"/>
  <c r="L525" i="10"/>
  <c r="AH524" i="10"/>
  <c r="AI524" i="10" s="1"/>
  <c r="AF524" i="10"/>
  <c r="AE524" i="10"/>
  <c r="AD524" i="10"/>
  <c r="AA524" i="10"/>
  <c r="Z524" i="10"/>
  <c r="X524" i="10"/>
  <c r="W524" i="10"/>
  <c r="O524" i="10"/>
  <c r="L524" i="10"/>
  <c r="V524" i="10" s="1"/>
  <c r="AH523" i="10"/>
  <c r="AI523" i="10" s="1"/>
  <c r="AF523" i="10"/>
  <c r="AE523" i="10"/>
  <c r="AD523" i="10"/>
  <c r="AA523" i="10"/>
  <c r="Z523" i="10"/>
  <c r="X523" i="10"/>
  <c r="W523" i="10"/>
  <c r="O523" i="10"/>
  <c r="V523" i="10" s="1"/>
  <c r="L523" i="10"/>
  <c r="AH522" i="10"/>
  <c r="AI522" i="10" s="1"/>
  <c r="AF522" i="10"/>
  <c r="AE522" i="10"/>
  <c r="AD522" i="10"/>
  <c r="AA522" i="10"/>
  <c r="Z522" i="10"/>
  <c r="X522" i="10"/>
  <c r="W522" i="10"/>
  <c r="O522" i="10"/>
  <c r="L522" i="10"/>
  <c r="V522" i="10" s="1"/>
  <c r="AH521" i="10"/>
  <c r="AI521" i="10" s="1"/>
  <c r="AF521" i="10"/>
  <c r="AE521" i="10"/>
  <c r="AD521" i="10"/>
  <c r="AA521" i="10"/>
  <c r="Z521" i="10"/>
  <c r="X521" i="10"/>
  <c r="W521" i="10"/>
  <c r="O521" i="10"/>
  <c r="V521" i="10" s="1"/>
  <c r="L521" i="10"/>
  <c r="AH520" i="10"/>
  <c r="AI520" i="10" s="1"/>
  <c r="AF520" i="10"/>
  <c r="AE520" i="10"/>
  <c r="AD520" i="10"/>
  <c r="AA520" i="10"/>
  <c r="Z520" i="10"/>
  <c r="X520" i="10"/>
  <c r="W520" i="10"/>
  <c r="O520" i="10"/>
  <c r="L520" i="10"/>
  <c r="V520" i="10" s="1"/>
  <c r="AH519" i="10"/>
  <c r="AI519" i="10" s="1"/>
  <c r="AF519" i="10"/>
  <c r="AE519" i="10"/>
  <c r="AD519" i="10"/>
  <c r="AA519" i="10"/>
  <c r="Z519" i="10"/>
  <c r="X519" i="10"/>
  <c r="W519" i="10"/>
  <c r="O519" i="10"/>
  <c r="V519" i="10" s="1"/>
  <c r="L519" i="10"/>
  <c r="AH518" i="10"/>
  <c r="AI518" i="10" s="1"/>
  <c r="AF518" i="10"/>
  <c r="AE518" i="10"/>
  <c r="AD518" i="10"/>
  <c r="AA518" i="10"/>
  <c r="Z518" i="10"/>
  <c r="X518" i="10"/>
  <c r="W518" i="10"/>
  <c r="O518" i="10"/>
  <c r="L518" i="10"/>
  <c r="V518" i="10" s="1"/>
  <c r="AH517" i="10"/>
  <c r="AI517" i="10" s="1"/>
  <c r="AF517" i="10"/>
  <c r="AE517" i="10"/>
  <c r="AD517" i="10"/>
  <c r="AA517" i="10"/>
  <c r="Z517" i="10"/>
  <c r="X517" i="10"/>
  <c r="W517" i="10"/>
  <c r="O517" i="10"/>
  <c r="V517" i="10" s="1"/>
  <c r="L517" i="10"/>
  <c r="AH516" i="10"/>
  <c r="AI516" i="10" s="1"/>
  <c r="AF516" i="10"/>
  <c r="AE516" i="10"/>
  <c r="AD516" i="10"/>
  <c r="AA516" i="10"/>
  <c r="Z516" i="10"/>
  <c r="X516" i="10"/>
  <c r="W516" i="10"/>
  <c r="O516" i="10"/>
  <c r="L516" i="10"/>
  <c r="V516" i="10" s="1"/>
  <c r="AH515" i="10"/>
  <c r="AI515" i="10" s="1"/>
  <c r="AF515" i="10"/>
  <c r="AE515" i="10"/>
  <c r="AD515" i="10"/>
  <c r="AA515" i="10"/>
  <c r="Z515" i="10"/>
  <c r="X515" i="10"/>
  <c r="W515" i="10"/>
  <c r="O515" i="10"/>
  <c r="V515" i="10" s="1"/>
  <c r="L515" i="10"/>
  <c r="AH514" i="10"/>
  <c r="AI514" i="10" s="1"/>
  <c r="AF514" i="10"/>
  <c r="AE514" i="10"/>
  <c r="AD514" i="10"/>
  <c r="AA514" i="10"/>
  <c r="Z514" i="10"/>
  <c r="X514" i="10"/>
  <c r="W514" i="10"/>
  <c r="O514" i="10"/>
  <c r="L514" i="10"/>
  <c r="V514" i="10" s="1"/>
  <c r="AH513" i="10"/>
  <c r="AI513" i="10" s="1"/>
  <c r="AF513" i="10"/>
  <c r="AE513" i="10"/>
  <c r="AD513" i="10"/>
  <c r="AA513" i="10"/>
  <c r="Z513" i="10"/>
  <c r="X513" i="10"/>
  <c r="W513" i="10"/>
  <c r="O513" i="10"/>
  <c r="V513" i="10" s="1"/>
  <c r="L513" i="10"/>
  <c r="A513" i="10"/>
  <c r="AI512" i="10"/>
  <c r="AH512" i="10"/>
  <c r="AF512" i="10"/>
  <c r="AE512" i="10"/>
  <c r="AD512" i="10"/>
  <c r="AA512" i="10"/>
  <c r="Z512" i="10"/>
  <c r="X512" i="10"/>
  <c r="W512" i="10"/>
  <c r="O512" i="10"/>
  <c r="V512" i="10" s="1"/>
  <c r="L512" i="10"/>
  <c r="A512" i="10"/>
  <c r="AI511" i="10"/>
  <c r="AH511" i="10"/>
  <c r="AF511" i="10"/>
  <c r="AE511" i="10"/>
  <c r="AD511" i="10"/>
  <c r="AA511" i="10"/>
  <c r="Z511" i="10"/>
  <c r="X511" i="10"/>
  <c r="W511" i="10"/>
  <c r="O511" i="10"/>
  <c r="L511" i="10"/>
  <c r="V511" i="10" s="1"/>
  <c r="AH510" i="10"/>
  <c r="AI510" i="10" s="1"/>
  <c r="AF510" i="10"/>
  <c r="AE510" i="10"/>
  <c r="AD510" i="10"/>
  <c r="AA510" i="10"/>
  <c r="Z510" i="10"/>
  <c r="X510" i="10"/>
  <c r="W510" i="10"/>
  <c r="V510" i="10"/>
  <c r="O510" i="10"/>
  <c r="L510" i="10"/>
  <c r="AI509" i="10"/>
  <c r="AH509" i="10"/>
  <c r="AF509" i="10"/>
  <c r="AE509" i="10"/>
  <c r="AD509" i="10"/>
  <c r="AA509" i="10"/>
  <c r="Z509" i="10"/>
  <c r="X509" i="10"/>
  <c r="W509" i="10"/>
  <c r="O509" i="10"/>
  <c r="L509" i="10"/>
  <c r="V509" i="10" s="1"/>
  <c r="AH508" i="10"/>
  <c r="AI508" i="10" s="1"/>
  <c r="AF508" i="10"/>
  <c r="AE508" i="10"/>
  <c r="AD508" i="10"/>
  <c r="AA508" i="10"/>
  <c r="Z508" i="10"/>
  <c r="X508" i="10"/>
  <c r="W508" i="10"/>
  <c r="V508" i="10"/>
  <c r="O508" i="10"/>
  <c r="L508" i="10"/>
  <c r="AI507" i="10"/>
  <c r="AH507" i="10"/>
  <c r="AF507" i="10"/>
  <c r="AE507" i="10"/>
  <c r="AD507" i="10"/>
  <c r="AA507" i="10"/>
  <c r="Z507" i="10"/>
  <c r="X507" i="10"/>
  <c r="W507" i="10"/>
  <c r="O507" i="10"/>
  <c r="L507" i="10"/>
  <c r="V507" i="10" s="1"/>
  <c r="AH506" i="10"/>
  <c r="AI506" i="10" s="1"/>
  <c r="AF506" i="10"/>
  <c r="AE506" i="10"/>
  <c r="AD506" i="10"/>
  <c r="AA506" i="10"/>
  <c r="Z506" i="10"/>
  <c r="X506" i="10"/>
  <c r="W506" i="10"/>
  <c r="V506" i="10"/>
  <c r="O506" i="10"/>
  <c r="L506" i="10"/>
  <c r="AI505" i="10"/>
  <c r="AH505" i="10"/>
  <c r="AF505" i="10"/>
  <c r="AE505" i="10"/>
  <c r="AD505" i="10"/>
  <c r="AA505" i="10"/>
  <c r="Z505" i="10"/>
  <c r="X505" i="10"/>
  <c r="W505" i="10"/>
  <c r="O505" i="10"/>
  <c r="L505" i="10"/>
  <c r="V505" i="10" s="1"/>
  <c r="AH504" i="10"/>
  <c r="AI504" i="10" s="1"/>
  <c r="AF504" i="10"/>
  <c r="AE504" i="10"/>
  <c r="AD504" i="10"/>
  <c r="AA504" i="10"/>
  <c r="Z504" i="10"/>
  <c r="X504" i="10"/>
  <c r="W504" i="10"/>
  <c r="V504" i="10"/>
  <c r="O504" i="10"/>
  <c r="L504" i="10"/>
  <c r="AI503" i="10"/>
  <c r="AH503" i="10"/>
  <c r="AF503" i="10"/>
  <c r="AE503" i="10"/>
  <c r="AD503" i="10"/>
  <c r="AA503" i="10"/>
  <c r="Z503" i="10"/>
  <c r="X503" i="10"/>
  <c r="W503" i="10"/>
  <c r="O503" i="10"/>
  <c r="L503" i="10"/>
  <c r="V503" i="10" s="1"/>
  <c r="AH502" i="10"/>
  <c r="AI502" i="10" s="1"/>
  <c r="AF502" i="10"/>
  <c r="AE502" i="10"/>
  <c r="AD502" i="10"/>
  <c r="AA502" i="10"/>
  <c r="Z502" i="10"/>
  <c r="X502" i="10"/>
  <c r="W502" i="10"/>
  <c r="V502" i="10"/>
  <c r="O502" i="10"/>
  <c r="L502" i="10"/>
  <c r="AI501" i="10"/>
  <c r="AH501" i="10"/>
  <c r="AF501" i="10"/>
  <c r="AE501" i="10"/>
  <c r="AD501" i="10"/>
  <c r="AA501" i="10"/>
  <c r="Z501" i="10"/>
  <c r="X501" i="10"/>
  <c r="W501" i="10"/>
  <c r="O501" i="10"/>
  <c r="L501" i="10"/>
  <c r="V501" i="10" s="1"/>
  <c r="AH500" i="10"/>
  <c r="AI500" i="10" s="1"/>
  <c r="AF500" i="10"/>
  <c r="AE500" i="10"/>
  <c r="AD500" i="10"/>
  <c r="AA500" i="10"/>
  <c r="Z500" i="10"/>
  <c r="X500" i="10"/>
  <c r="W500" i="10"/>
  <c r="V500" i="10"/>
  <c r="O500" i="10"/>
  <c r="L500" i="10"/>
  <c r="AI499" i="10"/>
  <c r="AH499" i="10"/>
  <c r="AF499" i="10"/>
  <c r="AE499" i="10"/>
  <c r="AD499" i="10"/>
  <c r="AA499" i="10"/>
  <c r="Z499" i="10"/>
  <c r="X499" i="10"/>
  <c r="W499" i="10"/>
  <c r="O499" i="10"/>
  <c r="L499" i="10"/>
  <c r="V499" i="10" s="1"/>
  <c r="AH498" i="10"/>
  <c r="AI498" i="10" s="1"/>
  <c r="AF498" i="10"/>
  <c r="AE498" i="10"/>
  <c r="AD498" i="10"/>
  <c r="AA498" i="10"/>
  <c r="Z498" i="10"/>
  <c r="X498" i="10"/>
  <c r="W498" i="10"/>
  <c r="V498" i="10"/>
  <c r="O498" i="10"/>
  <c r="L498" i="10"/>
  <c r="AI497" i="10"/>
  <c r="AH497" i="10"/>
  <c r="AF497" i="10"/>
  <c r="AE497" i="10"/>
  <c r="AD497" i="10"/>
  <c r="AA497" i="10"/>
  <c r="Z497" i="10"/>
  <c r="X497" i="10"/>
  <c r="W497" i="10"/>
  <c r="O497" i="10"/>
  <c r="L497" i="10"/>
  <c r="V497" i="10" s="1"/>
  <c r="AH496" i="10"/>
  <c r="AI496" i="10" s="1"/>
  <c r="AF496" i="10"/>
  <c r="AE496" i="10"/>
  <c r="AD496" i="10"/>
  <c r="AA496" i="10"/>
  <c r="Z496" i="10"/>
  <c r="X496" i="10"/>
  <c r="W496" i="10"/>
  <c r="V496" i="10"/>
  <c r="O496" i="10"/>
  <c r="L496" i="10"/>
  <c r="AI495" i="10"/>
  <c r="AH495" i="10"/>
  <c r="AF495" i="10"/>
  <c r="AE495" i="10"/>
  <c r="AD495" i="10"/>
  <c r="AA495" i="10"/>
  <c r="Z495" i="10"/>
  <c r="X495" i="10"/>
  <c r="W495" i="10"/>
  <c r="O495" i="10"/>
  <c r="L495" i="10"/>
  <c r="V495" i="10" s="1"/>
  <c r="AH494" i="10"/>
  <c r="AI494" i="10" s="1"/>
  <c r="AF494" i="10"/>
  <c r="AE494" i="10"/>
  <c r="AD494" i="10"/>
  <c r="AA494" i="10"/>
  <c r="Z494" i="10"/>
  <c r="X494" i="10"/>
  <c r="W494" i="10"/>
  <c r="V494" i="10"/>
  <c r="O494" i="10"/>
  <c r="L494" i="10"/>
  <c r="AI493" i="10"/>
  <c r="AH493" i="10"/>
  <c r="AF493" i="10"/>
  <c r="AE493" i="10"/>
  <c r="AD493" i="10"/>
  <c r="AA493" i="10"/>
  <c r="Z493" i="10"/>
  <c r="X493" i="10"/>
  <c r="W493" i="10"/>
  <c r="O493" i="10"/>
  <c r="L493" i="10"/>
  <c r="V493" i="10" s="1"/>
  <c r="AH492" i="10"/>
  <c r="AI492" i="10" s="1"/>
  <c r="AF492" i="10"/>
  <c r="AE492" i="10"/>
  <c r="AD492" i="10"/>
  <c r="AA492" i="10"/>
  <c r="Z492" i="10"/>
  <c r="X492" i="10"/>
  <c r="W492" i="10"/>
  <c r="V492" i="10"/>
  <c r="O492" i="10"/>
  <c r="L492" i="10"/>
  <c r="AI491" i="10"/>
  <c r="AH491" i="10"/>
  <c r="AF491" i="10"/>
  <c r="AE491" i="10"/>
  <c r="AD491" i="10"/>
  <c r="AA491" i="10"/>
  <c r="Z491" i="10"/>
  <c r="X491" i="10"/>
  <c r="W491" i="10"/>
  <c r="O491" i="10"/>
  <c r="L491" i="10"/>
  <c r="V491" i="10" s="1"/>
  <c r="AH490" i="10"/>
  <c r="AI490" i="10" s="1"/>
  <c r="AF490" i="10"/>
  <c r="AE490" i="10"/>
  <c r="AD490" i="10"/>
  <c r="AA490" i="10"/>
  <c r="Z490" i="10"/>
  <c r="X490" i="10"/>
  <c r="W490" i="10"/>
  <c r="V490" i="10"/>
  <c r="O490" i="10"/>
  <c r="L490" i="10"/>
  <c r="AI489" i="10"/>
  <c r="AH489" i="10"/>
  <c r="AF489" i="10"/>
  <c r="AE489" i="10"/>
  <c r="AD489" i="10"/>
  <c r="AA489" i="10"/>
  <c r="Z489" i="10"/>
  <c r="X489" i="10"/>
  <c r="W489" i="10"/>
  <c r="O489" i="10"/>
  <c r="L489" i="10"/>
  <c r="V489" i="10" s="1"/>
  <c r="AH488" i="10"/>
  <c r="AI488" i="10" s="1"/>
  <c r="AF488" i="10"/>
  <c r="AE488" i="10"/>
  <c r="AD488" i="10"/>
  <c r="AA488" i="10"/>
  <c r="Z488" i="10"/>
  <c r="X488" i="10"/>
  <c r="W488" i="10"/>
  <c r="V488" i="10"/>
  <c r="O488" i="10"/>
  <c r="L488" i="10"/>
  <c r="AI487" i="10"/>
  <c r="AH487" i="10"/>
  <c r="AF487" i="10"/>
  <c r="AE487" i="10"/>
  <c r="AD487" i="10"/>
  <c r="AA487" i="10"/>
  <c r="Z487" i="10"/>
  <c r="X487" i="10"/>
  <c r="W487" i="10"/>
  <c r="O487" i="10"/>
  <c r="L487" i="10"/>
  <c r="V487" i="10" s="1"/>
  <c r="AH486" i="10"/>
  <c r="AI486" i="10" s="1"/>
  <c r="AF486" i="10"/>
  <c r="AE486" i="10"/>
  <c r="AD486" i="10"/>
  <c r="AA486" i="10"/>
  <c r="Z486" i="10"/>
  <c r="X486" i="10"/>
  <c r="W486" i="10"/>
  <c r="V486" i="10"/>
  <c r="O486" i="10"/>
  <c r="L486" i="10"/>
  <c r="AI485" i="10"/>
  <c r="AH485" i="10"/>
  <c r="AF485" i="10"/>
  <c r="AE485" i="10"/>
  <c r="AD485" i="10"/>
  <c r="AA485" i="10"/>
  <c r="Z485" i="10"/>
  <c r="X485" i="10"/>
  <c r="W485" i="10"/>
  <c r="O485" i="10"/>
  <c r="L485" i="10"/>
  <c r="V485" i="10" s="1"/>
  <c r="AH484" i="10"/>
  <c r="AI484" i="10" s="1"/>
  <c r="AF484" i="10"/>
  <c r="AE484" i="10"/>
  <c r="AD484" i="10"/>
  <c r="AA484" i="10"/>
  <c r="Z484" i="10"/>
  <c r="X484" i="10"/>
  <c r="W484" i="10"/>
  <c r="V484" i="10"/>
  <c r="O484" i="10"/>
  <c r="L484" i="10"/>
  <c r="AI483" i="10"/>
  <c r="AH483" i="10"/>
  <c r="AF483" i="10"/>
  <c r="AE483" i="10"/>
  <c r="AD483" i="10"/>
  <c r="AA483" i="10"/>
  <c r="Z483" i="10"/>
  <c r="X483" i="10"/>
  <c r="W483" i="10"/>
  <c r="O483" i="10"/>
  <c r="L483" i="10"/>
  <c r="V483" i="10" s="1"/>
  <c r="AH482" i="10"/>
  <c r="AI482" i="10" s="1"/>
  <c r="AF482" i="10"/>
  <c r="AE482" i="10"/>
  <c r="AD482" i="10"/>
  <c r="AA482" i="10"/>
  <c r="Z482" i="10"/>
  <c r="X482" i="10"/>
  <c r="W482" i="10"/>
  <c r="V482" i="10"/>
  <c r="O482" i="10"/>
  <c r="L482" i="10"/>
  <c r="AI481" i="10"/>
  <c r="AH481" i="10"/>
  <c r="AF481" i="10"/>
  <c r="AE481" i="10"/>
  <c r="AD481" i="10"/>
  <c r="AA481" i="10"/>
  <c r="Z481" i="10"/>
  <c r="X481" i="10"/>
  <c r="W481" i="10"/>
  <c r="O481" i="10"/>
  <c r="L481" i="10"/>
  <c r="V481" i="10" s="1"/>
  <c r="AH480" i="10"/>
  <c r="AI480" i="10" s="1"/>
  <c r="AF480" i="10"/>
  <c r="AE480" i="10"/>
  <c r="AD480" i="10"/>
  <c r="AA480" i="10"/>
  <c r="Z480" i="10"/>
  <c r="X480" i="10"/>
  <c r="W480" i="10"/>
  <c r="V480" i="10"/>
  <c r="O480" i="10"/>
  <c r="L480" i="10"/>
  <c r="AI479" i="10"/>
  <c r="AH479" i="10"/>
  <c r="AF479" i="10"/>
  <c r="AE479" i="10"/>
  <c r="AD479" i="10"/>
  <c r="AA479" i="10"/>
  <c r="Z479" i="10"/>
  <c r="X479" i="10"/>
  <c r="W479" i="10"/>
  <c r="O479" i="10"/>
  <c r="L479" i="10"/>
  <c r="V479" i="10" s="1"/>
  <c r="AH478" i="10"/>
  <c r="AI478" i="10" s="1"/>
  <c r="AF478" i="10"/>
  <c r="AE478" i="10"/>
  <c r="AD478" i="10"/>
  <c r="AA478" i="10"/>
  <c r="Z478" i="10"/>
  <c r="X478" i="10"/>
  <c r="W478" i="10"/>
  <c r="V478" i="10"/>
  <c r="O478" i="10"/>
  <c r="L478" i="10"/>
  <c r="AI477" i="10"/>
  <c r="AH477" i="10"/>
  <c r="AF477" i="10"/>
  <c r="AE477" i="10"/>
  <c r="AD477" i="10"/>
  <c r="AA477" i="10"/>
  <c r="Z477" i="10"/>
  <c r="X477" i="10"/>
  <c r="W477" i="10"/>
  <c r="O477" i="10"/>
  <c r="L477" i="10"/>
  <c r="V477" i="10" s="1"/>
  <c r="AH476" i="10"/>
  <c r="AI476" i="10" s="1"/>
  <c r="AF476" i="10"/>
  <c r="AE476" i="10"/>
  <c r="AD476" i="10"/>
  <c r="AA476" i="10"/>
  <c r="Z476" i="10"/>
  <c r="X476" i="10"/>
  <c r="W476" i="10"/>
  <c r="V476" i="10"/>
  <c r="O476" i="10"/>
  <c r="L476" i="10"/>
  <c r="A476" i="10"/>
  <c r="AI475" i="10"/>
  <c r="AH475" i="10"/>
  <c r="AF475" i="10"/>
  <c r="AE475" i="10"/>
  <c r="AD475" i="10"/>
  <c r="AA475" i="10"/>
  <c r="Z475" i="10"/>
  <c r="X475" i="10"/>
  <c r="W475" i="10"/>
  <c r="O475" i="10"/>
  <c r="V475" i="10" s="1"/>
  <c r="L475" i="10"/>
  <c r="A475" i="10"/>
  <c r="AH474" i="10"/>
  <c r="AI474" i="10" s="1"/>
  <c r="AF474" i="10"/>
  <c r="AE474" i="10"/>
  <c r="AD474" i="10"/>
  <c r="AA474" i="10"/>
  <c r="Z474" i="10"/>
  <c r="X474" i="10"/>
  <c r="W474" i="10"/>
  <c r="O474" i="10"/>
  <c r="V474" i="10" s="1"/>
  <c r="L474" i="10"/>
  <c r="AH473" i="10"/>
  <c r="AI473" i="10" s="1"/>
  <c r="AF473" i="10"/>
  <c r="AE473" i="10"/>
  <c r="AD473" i="10"/>
  <c r="AA473" i="10"/>
  <c r="Z473" i="10"/>
  <c r="X473" i="10"/>
  <c r="W473" i="10"/>
  <c r="O473" i="10"/>
  <c r="L473" i="10"/>
  <c r="V473" i="10" s="1"/>
  <c r="AH472" i="10"/>
  <c r="AI472" i="10" s="1"/>
  <c r="AF472" i="10"/>
  <c r="AE472" i="10"/>
  <c r="AD472" i="10"/>
  <c r="AA472" i="10"/>
  <c r="Z472" i="10"/>
  <c r="X472" i="10"/>
  <c r="W472" i="10"/>
  <c r="O472" i="10"/>
  <c r="V472" i="10" s="1"/>
  <c r="L472" i="10"/>
  <c r="AH471" i="10"/>
  <c r="AI471" i="10" s="1"/>
  <c r="AF471" i="10"/>
  <c r="AE471" i="10"/>
  <c r="AD471" i="10"/>
  <c r="AA471" i="10"/>
  <c r="Z471" i="10"/>
  <c r="X471" i="10"/>
  <c r="W471" i="10"/>
  <c r="O471" i="10"/>
  <c r="L471" i="10"/>
  <c r="V471" i="10" s="1"/>
  <c r="AH470" i="10"/>
  <c r="AI470" i="10" s="1"/>
  <c r="AF470" i="10"/>
  <c r="AE470" i="10"/>
  <c r="AD470" i="10"/>
  <c r="AA470" i="10"/>
  <c r="Z470" i="10"/>
  <c r="X470" i="10"/>
  <c r="W470" i="10"/>
  <c r="O470" i="10"/>
  <c r="V470" i="10" s="1"/>
  <c r="L470" i="10"/>
  <c r="AH469" i="10"/>
  <c r="AI469" i="10" s="1"/>
  <c r="AF469" i="10"/>
  <c r="AE469" i="10"/>
  <c r="AD469" i="10"/>
  <c r="AA469" i="10"/>
  <c r="Z469" i="10"/>
  <c r="X469" i="10"/>
  <c r="W469" i="10"/>
  <c r="O469" i="10"/>
  <c r="L469" i="10"/>
  <c r="V469" i="10" s="1"/>
  <c r="AH468" i="10"/>
  <c r="AI468" i="10" s="1"/>
  <c r="AF468" i="10"/>
  <c r="AE468" i="10"/>
  <c r="AD468" i="10"/>
  <c r="AA468" i="10"/>
  <c r="Z468" i="10"/>
  <c r="X468" i="10"/>
  <c r="W468" i="10"/>
  <c r="O468" i="10"/>
  <c r="V468" i="10" s="1"/>
  <c r="L468" i="10"/>
  <c r="AH467" i="10"/>
  <c r="AI467" i="10" s="1"/>
  <c r="AF467" i="10"/>
  <c r="AE467" i="10"/>
  <c r="AD467" i="10"/>
  <c r="AA467" i="10"/>
  <c r="Z467" i="10"/>
  <c r="X467" i="10"/>
  <c r="W467" i="10"/>
  <c r="O467" i="10"/>
  <c r="L467" i="10"/>
  <c r="V467" i="10" s="1"/>
  <c r="AH466" i="10"/>
  <c r="AI466" i="10" s="1"/>
  <c r="AF466" i="10"/>
  <c r="AE466" i="10"/>
  <c r="AD466" i="10"/>
  <c r="AA466" i="10"/>
  <c r="Z466" i="10"/>
  <c r="X466" i="10"/>
  <c r="W466" i="10"/>
  <c r="O466" i="10"/>
  <c r="V466" i="10" s="1"/>
  <c r="L466" i="10"/>
  <c r="AH465" i="10"/>
  <c r="AI465" i="10" s="1"/>
  <c r="AF465" i="10"/>
  <c r="AE465" i="10"/>
  <c r="AD465" i="10"/>
  <c r="AA465" i="10"/>
  <c r="Z465" i="10"/>
  <c r="X465" i="10"/>
  <c r="W465" i="10"/>
  <c r="O465" i="10"/>
  <c r="L465" i="10"/>
  <c r="V465" i="10" s="1"/>
  <c r="AH464" i="10"/>
  <c r="AI464" i="10" s="1"/>
  <c r="AF464" i="10"/>
  <c r="AE464" i="10"/>
  <c r="AD464" i="10"/>
  <c r="AA464" i="10"/>
  <c r="Z464" i="10"/>
  <c r="X464" i="10"/>
  <c r="W464" i="10"/>
  <c r="O464" i="10"/>
  <c r="V464" i="10" s="1"/>
  <c r="L464" i="10"/>
  <c r="AH463" i="10"/>
  <c r="AI463" i="10" s="1"/>
  <c r="AF463" i="10"/>
  <c r="AE463" i="10"/>
  <c r="AD463" i="10"/>
  <c r="AA463" i="10"/>
  <c r="Z463" i="10"/>
  <c r="X463" i="10"/>
  <c r="W463" i="10"/>
  <c r="O463" i="10"/>
  <c r="L463" i="10"/>
  <c r="V463" i="10" s="1"/>
  <c r="AH462" i="10"/>
  <c r="AI462" i="10" s="1"/>
  <c r="AF462" i="10"/>
  <c r="AE462" i="10"/>
  <c r="AD462" i="10"/>
  <c r="AA462" i="10"/>
  <c r="Z462" i="10"/>
  <c r="X462" i="10"/>
  <c r="W462" i="10"/>
  <c r="O462" i="10"/>
  <c r="V462" i="10" s="1"/>
  <c r="L462" i="10"/>
  <c r="AH461" i="10"/>
  <c r="AI461" i="10" s="1"/>
  <c r="AF461" i="10"/>
  <c r="AE461" i="10"/>
  <c r="AD461" i="10"/>
  <c r="AA461" i="10"/>
  <c r="Z461" i="10"/>
  <c r="X461" i="10"/>
  <c r="W461" i="10"/>
  <c r="O461" i="10"/>
  <c r="L461" i="10"/>
  <c r="V461" i="10" s="1"/>
  <c r="AH460" i="10"/>
  <c r="AI460" i="10" s="1"/>
  <c r="AF460" i="10"/>
  <c r="AE460" i="10"/>
  <c r="AD460" i="10"/>
  <c r="AA460" i="10"/>
  <c r="Z460" i="10"/>
  <c r="X460" i="10"/>
  <c r="W460" i="10"/>
  <c r="O460" i="10"/>
  <c r="V460" i="10" s="1"/>
  <c r="L460" i="10"/>
  <c r="AH459" i="10"/>
  <c r="AI459" i="10" s="1"/>
  <c r="AF459" i="10"/>
  <c r="AE459" i="10"/>
  <c r="AD459" i="10"/>
  <c r="AA459" i="10"/>
  <c r="Z459" i="10"/>
  <c r="X459" i="10"/>
  <c r="W459" i="10"/>
  <c r="O459" i="10"/>
  <c r="L459" i="10"/>
  <c r="V459" i="10" s="1"/>
  <c r="AH458" i="10"/>
  <c r="AI458" i="10" s="1"/>
  <c r="AF458" i="10"/>
  <c r="AE458" i="10"/>
  <c r="AD458" i="10"/>
  <c r="AA458" i="10"/>
  <c r="Z458" i="10"/>
  <c r="X458" i="10"/>
  <c r="W458" i="10"/>
  <c r="O458" i="10"/>
  <c r="V458" i="10" s="1"/>
  <c r="L458" i="10"/>
  <c r="AH457" i="10"/>
  <c r="AI457" i="10" s="1"/>
  <c r="AF457" i="10"/>
  <c r="AE457" i="10"/>
  <c r="AD457" i="10"/>
  <c r="AA457" i="10"/>
  <c r="Z457" i="10"/>
  <c r="X457" i="10"/>
  <c r="W457" i="10"/>
  <c r="O457" i="10"/>
  <c r="L457" i="10"/>
  <c r="V457" i="10" s="1"/>
  <c r="AH456" i="10"/>
  <c r="AI456" i="10" s="1"/>
  <c r="AF456" i="10"/>
  <c r="AE456" i="10"/>
  <c r="AD456" i="10"/>
  <c r="AA456" i="10"/>
  <c r="Z456" i="10"/>
  <c r="X456" i="10"/>
  <c r="W456" i="10"/>
  <c r="O456" i="10"/>
  <c r="V456" i="10" s="1"/>
  <c r="L456" i="10"/>
  <c r="AH455" i="10"/>
  <c r="AI455" i="10" s="1"/>
  <c r="AF455" i="10"/>
  <c r="AE455" i="10"/>
  <c r="AD455" i="10"/>
  <c r="AA455" i="10"/>
  <c r="Z455" i="10"/>
  <c r="X455" i="10"/>
  <c r="W455" i="10"/>
  <c r="O455" i="10"/>
  <c r="L455" i="10"/>
  <c r="V455" i="10" s="1"/>
  <c r="AH454" i="10"/>
  <c r="AI454" i="10" s="1"/>
  <c r="AF454" i="10"/>
  <c r="AE454" i="10"/>
  <c r="AD454" i="10"/>
  <c r="AA454" i="10"/>
  <c r="Z454" i="10"/>
  <c r="X454" i="10"/>
  <c r="W454" i="10"/>
  <c r="O454" i="10"/>
  <c r="V454" i="10" s="1"/>
  <c r="L454" i="10"/>
  <c r="AH453" i="10"/>
  <c r="AI453" i="10" s="1"/>
  <c r="AF453" i="10"/>
  <c r="AE453" i="10"/>
  <c r="AD453" i="10"/>
  <c r="AA453" i="10"/>
  <c r="Z453" i="10"/>
  <c r="X453" i="10"/>
  <c r="W453" i="10"/>
  <c r="O453" i="10"/>
  <c r="L453" i="10"/>
  <c r="V453" i="10" s="1"/>
  <c r="AH452" i="10"/>
  <c r="AI452" i="10" s="1"/>
  <c r="AF452" i="10"/>
  <c r="AE452" i="10"/>
  <c r="AD452" i="10"/>
  <c r="AA452" i="10"/>
  <c r="Z452" i="10"/>
  <c r="X452" i="10"/>
  <c r="W452" i="10"/>
  <c r="O452" i="10"/>
  <c r="V452" i="10" s="1"/>
  <c r="L452" i="10"/>
  <c r="AH451" i="10"/>
  <c r="AI451" i="10" s="1"/>
  <c r="AF451" i="10"/>
  <c r="AE451" i="10"/>
  <c r="AD451" i="10"/>
  <c r="AA451" i="10"/>
  <c r="Z451" i="10"/>
  <c r="X451" i="10"/>
  <c r="W451" i="10"/>
  <c r="O451" i="10"/>
  <c r="L451" i="10"/>
  <c r="V451" i="10" s="1"/>
  <c r="AH450" i="10"/>
  <c r="AI450" i="10" s="1"/>
  <c r="AF450" i="10"/>
  <c r="AE450" i="10"/>
  <c r="AD450" i="10"/>
  <c r="AA450" i="10"/>
  <c r="Z450" i="10"/>
  <c r="X450" i="10"/>
  <c r="W450" i="10"/>
  <c r="O450" i="10"/>
  <c r="V450" i="10" s="1"/>
  <c r="L450" i="10"/>
  <c r="AH449" i="10"/>
  <c r="AI449" i="10" s="1"/>
  <c r="AF449" i="10"/>
  <c r="AE449" i="10"/>
  <c r="AD449" i="10"/>
  <c r="AA449" i="10"/>
  <c r="Z449" i="10"/>
  <c r="X449" i="10"/>
  <c r="W449" i="10"/>
  <c r="O449" i="10"/>
  <c r="L449" i="10"/>
  <c r="V449" i="10" s="1"/>
  <c r="AH448" i="10"/>
  <c r="AI448" i="10" s="1"/>
  <c r="AF448" i="10"/>
  <c r="AE448" i="10"/>
  <c r="AD448" i="10"/>
  <c r="AA448" i="10"/>
  <c r="Z448" i="10"/>
  <c r="X448" i="10"/>
  <c r="W448" i="10"/>
  <c r="O448" i="10"/>
  <c r="V448" i="10" s="1"/>
  <c r="L448" i="10"/>
  <c r="AH447" i="10"/>
  <c r="AI447" i="10" s="1"/>
  <c r="AF447" i="10"/>
  <c r="AE447" i="10"/>
  <c r="AD447" i="10"/>
  <c r="AA447" i="10"/>
  <c r="Z447" i="10"/>
  <c r="X447" i="10"/>
  <c r="W447" i="10"/>
  <c r="O447" i="10"/>
  <c r="L447" i="10"/>
  <c r="V447" i="10" s="1"/>
  <c r="AH446" i="10"/>
  <c r="AI446" i="10" s="1"/>
  <c r="AF446" i="10"/>
  <c r="AE446" i="10"/>
  <c r="AD446" i="10"/>
  <c r="AA446" i="10"/>
  <c r="Z446" i="10"/>
  <c r="X446" i="10"/>
  <c r="W446" i="10"/>
  <c r="O446" i="10"/>
  <c r="V446" i="10" s="1"/>
  <c r="L446" i="10"/>
  <c r="AH445" i="10"/>
  <c r="AI445" i="10" s="1"/>
  <c r="AF445" i="10"/>
  <c r="AE445" i="10"/>
  <c r="AD445" i="10"/>
  <c r="AA445" i="10"/>
  <c r="Z445" i="10"/>
  <c r="X445" i="10"/>
  <c r="W445" i="10"/>
  <c r="O445" i="10"/>
  <c r="L445" i="10"/>
  <c r="V445" i="10" s="1"/>
  <c r="AH444" i="10"/>
  <c r="AI444" i="10" s="1"/>
  <c r="AF444" i="10"/>
  <c r="AE444" i="10"/>
  <c r="AD444" i="10"/>
  <c r="AA444" i="10"/>
  <c r="Z444" i="10"/>
  <c r="X444" i="10"/>
  <c r="W444" i="10"/>
  <c r="O444" i="10"/>
  <c r="V444" i="10" s="1"/>
  <c r="L444" i="10"/>
  <c r="AH443" i="10"/>
  <c r="AI443" i="10" s="1"/>
  <c r="AF443" i="10"/>
  <c r="AE443" i="10"/>
  <c r="AD443" i="10"/>
  <c r="AA443" i="10"/>
  <c r="Z443" i="10"/>
  <c r="X443" i="10"/>
  <c r="W443" i="10"/>
  <c r="O443" i="10"/>
  <c r="L443" i="10"/>
  <c r="V443" i="10" s="1"/>
  <c r="AH442" i="10"/>
  <c r="AI442" i="10" s="1"/>
  <c r="AF442" i="10"/>
  <c r="AE442" i="10"/>
  <c r="AD442" i="10"/>
  <c r="AA442" i="10"/>
  <c r="Z442" i="10"/>
  <c r="X442" i="10"/>
  <c r="W442" i="10"/>
  <c r="O442" i="10"/>
  <c r="V442" i="10" s="1"/>
  <c r="L442" i="10"/>
  <c r="AH441" i="10"/>
  <c r="AI441" i="10" s="1"/>
  <c r="AF441" i="10"/>
  <c r="AE441" i="10"/>
  <c r="AD441" i="10"/>
  <c r="AA441" i="10"/>
  <c r="Z441" i="10"/>
  <c r="X441" i="10"/>
  <c r="W441" i="10"/>
  <c r="O441" i="10"/>
  <c r="L441" i="10"/>
  <c r="V441" i="10" s="1"/>
  <c r="AH440" i="10"/>
  <c r="AI440" i="10" s="1"/>
  <c r="AF440" i="10"/>
  <c r="AE440" i="10"/>
  <c r="AD440" i="10"/>
  <c r="AA440" i="10"/>
  <c r="Z440" i="10"/>
  <c r="X440" i="10"/>
  <c r="W440" i="10"/>
  <c r="O440" i="10"/>
  <c r="V440" i="10" s="1"/>
  <c r="L440" i="10"/>
  <c r="AH439" i="10"/>
  <c r="AI439" i="10" s="1"/>
  <c r="AF439" i="10"/>
  <c r="AE439" i="10"/>
  <c r="AD439" i="10"/>
  <c r="AA439" i="10"/>
  <c r="Z439" i="10"/>
  <c r="X439" i="10"/>
  <c r="W439" i="10"/>
  <c r="O439" i="10"/>
  <c r="L439" i="10"/>
  <c r="V439" i="10" s="1"/>
  <c r="AH438" i="10"/>
  <c r="AI438" i="10" s="1"/>
  <c r="AF438" i="10"/>
  <c r="AE438" i="10"/>
  <c r="AD438" i="10"/>
  <c r="AA438" i="10"/>
  <c r="Z438" i="10"/>
  <c r="X438" i="10"/>
  <c r="W438" i="10"/>
  <c r="O438" i="10"/>
  <c r="V438" i="10" s="1"/>
  <c r="L438" i="10"/>
  <c r="AH437" i="10"/>
  <c r="AI437" i="10" s="1"/>
  <c r="AF437" i="10"/>
  <c r="AE437" i="10"/>
  <c r="AD437" i="10"/>
  <c r="AA437" i="10"/>
  <c r="Z437" i="10"/>
  <c r="X437" i="10"/>
  <c r="W437" i="10"/>
  <c r="O437" i="10"/>
  <c r="L437" i="10"/>
  <c r="V437" i="10" s="1"/>
  <c r="AH436" i="10"/>
  <c r="AI436" i="10" s="1"/>
  <c r="AF436" i="10"/>
  <c r="AE436" i="10"/>
  <c r="AD436" i="10"/>
  <c r="AA436" i="10"/>
  <c r="Z436" i="10"/>
  <c r="X436" i="10"/>
  <c r="W436" i="10"/>
  <c r="O436" i="10"/>
  <c r="V436" i="10" s="1"/>
  <c r="L436" i="10"/>
  <c r="AH435" i="10"/>
  <c r="AI435" i="10" s="1"/>
  <c r="AF435" i="10"/>
  <c r="AE435" i="10"/>
  <c r="AD435" i="10"/>
  <c r="AA435" i="10"/>
  <c r="Z435" i="10"/>
  <c r="X435" i="10"/>
  <c r="W435" i="10"/>
  <c r="O435" i="10"/>
  <c r="L435" i="10"/>
  <c r="V435" i="10" s="1"/>
  <c r="AH434" i="10"/>
  <c r="AI434" i="10" s="1"/>
  <c r="AF434" i="10"/>
  <c r="AE434" i="10"/>
  <c r="AD434" i="10"/>
  <c r="AA434" i="10"/>
  <c r="Z434" i="10"/>
  <c r="X434" i="10"/>
  <c r="W434" i="10"/>
  <c r="O434" i="10"/>
  <c r="V434" i="10" s="1"/>
  <c r="L434" i="10"/>
  <c r="AH433" i="10"/>
  <c r="AI433" i="10" s="1"/>
  <c r="AF433" i="10"/>
  <c r="AE433" i="10"/>
  <c r="AD433" i="10"/>
  <c r="AA433" i="10"/>
  <c r="Z433" i="10"/>
  <c r="X433" i="10"/>
  <c r="W433" i="10"/>
  <c r="O433" i="10"/>
  <c r="L433" i="10"/>
  <c r="V433" i="10" s="1"/>
  <c r="AH432" i="10"/>
  <c r="AI432" i="10" s="1"/>
  <c r="AF432" i="10"/>
  <c r="AE432" i="10"/>
  <c r="AD432" i="10"/>
  <c r="AA432" i="10"/>
  <c r="Z432" i="10"/>
  <c r="X432" i="10"/>
  <c r="W432" i="10"/>
  <c r="O432" i="10"/>
  <c r="V432" i="10" s="1"/>
  <c r="L432" i="10"/>
  <c r="AH431" i="10"/>
  <c r="AI431" i="10" s="1"/>
  <c r="AF431" i="10"/>
  <c r="AE431" i="10"/>
  <c r="AD431" i="10"/>
  <c r="AA431" i="10"/>
  <c r="Z431" i="10"/>
  <c r="X431" i="10"/>
  <c r="W431" i="10"/>
  <c r="O431" i="10"/>
  <c r="L431" i="10"/>
  <c r="V431" i="10" s="1"/>
  <c r="AH430" i="10"/>
  <c r="AI430" i="10" s="1"/>
  <c r="AF430" i="10"/>
  <c r="AE430" i="10"/>
  <c r="AD430" i="10"/>
  <c r="AA430" i="10"/>
  <c r="Z430" i="10"/>
  <c r="X430" i="10"/>
  <c r="W430" i="10"/>
  <c r="O430" i="10"/>
  <c r="V430" i="10" s="1"/>
  <c r="L430" i="10"/>
  <c r="AH429" i="10"/>
  <c r="AI429" i="10" s="1"/>
  <c r="AF429" i="10"/>
  <c r="AE429" i="10"/>
  <c r="AD429" i="10"/>
  <c r="AA429" i="10"/>
  <c r="Z429" i="10"/>
  <c r="X429" i="10"/>
  <c r="W429" i="10"/>
  <c r="O429" i="10"/>
  <c r="L429" i="10"/>
  <c r="V429" i="10" s="1"/>
  <c r="AH428" i="10"/>
  <c r="AI428" i="10" s="1"/>
  <c r="AF428" i="10"/>
  <c r="AE428" i="10"/>
  <c r="AD428" i="10"/>
  <c r="AA428" i="10"/>
  <c r="Z428" i="10"/>
  <c r="X428" i="10"/>
  <c r="W428" i="10"/>
  <c r="O428" i="10"/>
  <c r="V428" i="10" s="1"/>
  <c r="L428" i="10"/>
  <c r="AH427" i="10"/>
  <c r="AI427" i="10" s="1"/>
  <c r="AF427" i="10"/>
  <c r="AE427" i="10"/>
  <c r="AD427" i="10"/>
  <c r="AA427" i="10"/>
  <c r="Z427" i="10"/>
  <c r="X427" i="10"/>
  <c r="W427" i="10"/>
  <c r="O427" i="10"/>
  <c r="L427" i="10"/>
  <c r="V427" i="10" s="1"/>
  <c r="AH426" i="10"/>
  <c r="AI426" i="10" s="1"/>
  <c r="AF426" i="10"/>
  <c r="AE426" i="10"/>
  <c r="AD426" i="10"/>
  <c r="AA426" i="10"/>
  <c r="Z426" i="10"/>
  <c r="X426" i="10"/>
  <c r="W426" i="10"/>
  <c r="O426" i="10"/>
  <c r="V426" i="10" s="1"/>
  <c r="L426" i="10"/>
  <c r="AH425" i="10"/>
  <c r="AI425" i="10" s="1"/>
  <c r="AF425" i="10"/>
  <c r="AE425" i="10"/>
  <c r="AD425" i="10"/>
  <c r="AA425" i="10"/>
  <c r="Z425" i="10"/>
  <c r="X425" i="10"/>
  <c r="W425" i="10"/>
  <c r="O425" i="10"/>
  <c r="L425" i="10"/>
  <c r="V425" i="10" s="1"/>
  <c r="AH424" i="10"/>
  <c r="AI424" i="10" s="1"/>
  <c r="AF424" i="10"/>
  <c r="AE424" i="10"/>
  <c r="AD424" i="10"/>
  <c r="AA424" i="10"/>
  <c r="Z424" i="10"/>
  <c r="X424" i="10"/>
  <c r="W424" i="10"/>
  <c r="O424" i="10"/>
  <c r="V424" i="10" s="1"/>
  <c r="L424" i="10"/>
  <c r="AH423" i="10"/>
  <c r="AI423" i="10" s="1"/>
  <c r="AF423" i="10"/>
  <c r="AE423" i="10"/>
  <c r="AD423" i="10"/>
  <c r="AA423" i="10"/>
  <c r="Z423" i="10"/>
  <c r="X423" i="10"/>
  <c r="W423" i="10"/>
  <c r="O423" i="10"/>
  <c r="L423" i="10"/>
  <c r="V423" i="10" s="1"/>
  <c r="AH422" i="10"/>
  <c r="AI422" i="10" s="1"/>
  <c r="AF422" i="10"/>
  <c r="AE422" i="10"/>
  <c r="AD422" i="10"/>
  <c r="AA422" i="10"/>
  <c r="Z422" i="10"/>
  <c r="X422" i="10"/>
  <c r="W422" i="10"/>
  <c r="O422" i="10"/>
  <c r="V422" i="10" s="1"/>
  <c r="L422" i="10"/>
  <c r="AH421" i="10"/>
  <c r="AI421" i="10" s="1"/>
  <c r="AF421" i="10"/>
  <c r="AE421" i="10"/>
  <c r="AD421" i="10"/>
  <c r="AA421" i="10"/>
  <c r="Z421" i="10"/>
  <c r="X421" i="10"/>
  <c r="W421" i="10"/>
  <c r="O421" i="10"/>
  <c r="L421" i="10"/>
  <c r="V421" i="10" s="1"/>
  <c r="AH420" i="10"/>
  <c r="AI420" i="10" s="1"/>
  <c r="AF420" i="10"/>
  <c r="AE420" i="10"/>
  <c r="AD420" i="10"/>
  <c r="AA420" i="10"/>
  <c r="Z420" i="10"/>
  <c r="X420" i="10"/>
  <c r="W420" i="10"/>
  <c r="O420" i="10"/>
  <c r="V420" i="10" s="1"/>
  <c r="L420" i="10"/>
  <c r="AH419" i="10"/>
  <c r="AI419" i="10" s="1"/>
  <c r="AF419" i="10"/>
  <c r="AE419" i="10"/>
  <c r="AD419" i="10"/>
  <c r="AA419" i="10"/>
  <c r="Z419" i="10"/>
  <c r="X419" i="10"/>
  <c r="W419" i="10"/>
  <c r="O419" i="10"/>
  <c r="L419" i="10"/>
  <c r="V419" i="10" s="1"/>
  <c r="AH418" i="10"/>
  <c r="AI418" i="10" s="1"/>
  <c r="AF418" i="10"/>
  <c r="AE418" i="10"/>
  <c r="AD418" i="10"/>
  <c r="AA418" i="10"/>
  <c r="Z418" i="10"/>
  <c r="X418" i="10"/>
  <c r="W418" i="10"/>
  <c r="O418" i="10"/>
  <c r="V418" i="10" s="1"/>
  <c r="L418" i="10"/>
  <c r="AH417" i="10"/>
  <c r="AI417" i="10" s="1"/>
  <c r="AF417" i="10"/>
  <c r="AE417" i="10"/>
  <c r="AD417" i="10"/>
  <c r="AA417" i="10"/>
  <c r="Z417" i="10"/>
  <c r="X417" i="10"/>
  <c r="W417" i="10"/>
  <c r="O417" i="10"/>
  <c r="L417" i="10"/>
  <c r="V417" i="10" s="1"/>
  <c r="AH416" i="10"/>
  <c r="AI416" i="10" s="1"/>
  <c r="AF416" i="10"/>
  <c r="AE416" i="10"/>
  <c r="AD416" i="10"/>
  <c r="AA416" i="10"/>
  <c r="Z416" i="10"/>
  <c r="X416" i="10"/>
  <c r="W416" i="10"/>
  <c r="O416" i="10"/>
  <c r="V416" i="10" s="1"/>
  <c r="L416" i="10"/>
  <c r="AH415" i="10"/>
  <c r="AI415" i="10" s="1"/>
  <c r="AF415" i="10"/>
  <c r="AE415" i="10"/>
  <c r="AD415" i="10"/>
  <c r="AA415" i="10"/>
  <c r="Z415" i="10"/>
  <c r="X415" i="10"/>
  <c r="W415" i="10"/>
  <c r="O415" i="10"/>
  <c r="L415" i="10"/>
  <c r="V415" i="10" s="1"/>
  <c r="AH414" i="10"/>
  <c r="AI414" i="10" s="1"/>
  <c r="AF414" i="10"/>
  <c r="AE414" i="10"/>
  <c r="AD414" i="10"/>
  <c r="AA414" i="10"/>
  <c r="Z414" i="10"/>
  <c r="X414" i="10"/>
  <c r="W414" i="10"/>
  <c r="O414" i="10"/>
  <c r="V414" i="10" s="1"/>
  <c r="L414" i="10"/>
  <c r="AH413" i="10"/>
  <c r="AI413" i="10" s="1"/>
  <c r="AF413" i="10"/>
  <c r="AE413" i="10"/>
  <c r="AD413" i="10"/>
  <c r="AA413" i="10"/>
  <c r="Z413" i="10"/>
  <c r="X413" i="10"/>
  <c r="W413" i="10"/>
  <c r="O413" i="10"/>
  <c r="L413" i="10"/>
  <c r="V413" i="10" s="1"/>
  <c r="AH412" i="10"/>
  <c r="AI412" i="10" s="1"/>
  <c r="AF412" i="10"/>
  <c r="AE412" i="10"/>
  <c r="AD412" i="10"/>
  <c r="AA412" i="10"/>
  <c r="Z412" i="10"/>
  <c r="X412" i="10"/>
  <c r="W412" i="10"/>
  <c r="O412" i="10"/>
  <c r="V412" i="10" s="1"/>
  <c r="L412" i="10"/>
  <c r="AH411" i="10"/>
  <c r="AI411" i="10" s="1"/>
  <c r="AF411" i="10"/>
  <c r="AE411" i="10"/>
  <c r="AD411" i="10"/>
  <c r="AA411" i="10"/>
  <c r="Z411" i="10"/>
  <c r="X411" i="10"/>
  <c r="W411" i="10"/>
  <c r="O411" i="10"/>
  <c r="L411" i="10"/>
  <c r="V411" i="10" s="1"/>
  <c r="AH410" i="10"/>
  <c r="AI410" i="10" s="1"/>
  <c r="AF410" i="10"/>
  <c r="AE410" i="10"/>
  <c r="AD410" i="10"/>
  <c r="AA410" i="10"/>
  <c r="Z410" i="10"/>
  <c r="X410" i="10"/>
  <c r="W410" i="10"/>
  <c r="O410" i="10"/>
  <c r="V410" i="10" s="1"/>
  <c r="L410" i="10"/>
  <c r="AH409" i="10"/>
  <c r="AI409" i="10" s="1"/>
  <c r="AF409" i="10"/>
  <c r="AE409" i="10"/>
  <c r="AD409" i="10"/>
  <c r="AA409" i="10"/>
  <c r="Z409" i="10"/>
  <c r="X409" i="10"/>
  <c r="W409" i="10"/>
  <c r="O409" i="10"/>
  <c r="L409" i="10"/>
  <c r="V409" i="10" s="1"/>
  <c r="AH408" i="10"/>
  <c r="AI408" i="10" s="1"/>
  <c r="AF408" i="10"/>
  <c r="AE408" i="10"/>
  <c r="AD408" i="10"/>
  <c r="AA408" i="10"/>
  <c r="Z408" i="10"/>
  <c r="X408" i="10"/>
  <c r="W408" i="10"/>
  <c r="O408" i="10"/>
  <c r="V408" i="10" s="1"/>
  <c r="L408" i="10"/>
  <c r="AH407" i="10"/>
  <c r="AI407" i="10" s="1"/>
  <c r="AF407" i="10"/>
  <c r="AE407" i="10"/>
  <c r="AD407" i="10"/>
  <c r="AA407" i="10"/>
  <c r="Z407" i="10"/>
  <c r="X407" i="10"/>
  <c r="W407" i="10"/>
  <c r="O407" i="10"/>
  <c r="L407" i="10"/>
  <c r="V407" i="10" s="1"/>
  <c r="AH406" i="10"/>
  <c r="AI406" i="10" s="1"/>
  <c r="AF406" i="10"/>
  <c r="AE406" i="10"/>
  <c r="AD406" i="10"/>
  <c r="AA406" i="10"/>
  <c r="Z406" i="10"/>
  <c r="X406" i="10"/>
  <c r="W406" i="10"/>
  <c r="O406" i="10"/>
  <c r="V406" i="10" s="1"/>
  <c r="L406" i="10"/>
  <c r="AH405" i="10"/>
  <c r="AI405" i="10" s="1"/>
  <c r="AF405" i="10"/>
  <c r="AE405" i="10"/>
  <c r="AD405" i="10"/>
  <c r="AA405" i="10"/>
  <c r="Z405" i="10"/>
  <c r="X405" i="10"/>
  <c r="W405" i="10"/>
  <c r="O405" i="10"/>
  <c r="L405" i="10"/>
  <c r="V405" i="10" s="1"/>
  <c r="AH404" i="10"/>
  <c r="AI404" i="10" s="1"/>
  <c r="AF404" i="10"/>
  <c r="AE404" i="10"/>
  <c r="AD404" i="10"/>
  <c r="AA404" i="10"/>
  <c r="Z404" i="10"/>
  <c r="X404" i="10"/>
  <c r="W404" i="10"/>
  <c r="O404" i="10"/>
  <c r="V404" i="10" s="1"/>
  <c r="L404" i="10"/>
  <c r="A404" i="10"/>
  <c r="AI403" i="10"/>
  <c r="AH403" i="10"/>
  <c r="AF403" i="10"/>
  <c r="AE403" i="10"/>
  <c r="AD403" i="10"/>
  <c r="AA403" i="10"/>
  <c r="Z403" i="10"/>
  <c r="X403" i="10"/>
  <c r="W403" i="10"/>
  <c r="O403" i="10"/>
  <c r="V403" i="10" s="1"/>
  <c r="L403" i="10"/>
  <c r="AH402" i="10"/>
  <c r="AI402" i="10" s="1"/>
  <c r="AF402" i="10"/>
  <c r="AE402" i="10"/>
  <c r="AD402" i="10"/>
  <c r="AA402" i="10"/>
  <c r="Z402" i="10"/>
  <c r="X402" i="10"/>
  <c r="W402" i="10"/>
  <c r="V402" i="10"/>
  <c r="O402" i="10"/>
  <c r="L402" i="10"/>
  <c r="A402" i="10"/>
  <c r="AH401" i="10"/>
  <c r="AI401" i="10" s="1"/>
  <c r="AF401" i="10"/>
  <c r="AE401" i="10"/>
  <c r="AD401" i="10"/>
  <c r="AA401" i="10"/>
  <c r="Z401" i="10"/>
  <c r="X401" i="10"/>
  <c r="W401" i="10"/>
  <c r="V401" i="10"/>
  <c r="O401" i="10"/>
  <c r="L401" i="10"/>
  <c r="AI400" i="10"/>
  <c r="AH400" i="10"/>
  <c r="AF400" i="10"/>
  <c r="AE400" i="10"/>
  <c r="AD400" i="10"/>
  <c r="AA400" i="10"/>
  <c r="Z400" i="10"/>
  <c r="X400" i="10"/>
  <c r="W400" i="10"/>
  <c r="O400" i="10"/>
  <c r="L400" i="10"/>
  <c r="V400" i="10" s="1"/>
  <c r="AH399" i="10"/>
  <c r="AI399" i="10" s="1"/>
  <c r="AF399" i="10"/>
  <c r="AE399" i="10"/>
  <c r="AD399" i="10"/>
  <c r="AA399" i="10"/>
  <c r="Z399" i="10"/>
  <c r="X399" i="10"/>
  <c r="W399" i="10"/>
  <c r="V399" i="10"/>
  <c r="O399" i="10"/>
  <c r="L399" i="10"/>
  <c r="AI398" i="10"/>
  <c r="AH398" i="10"/>
  <c r="AF398" i="10"/>
  <c r="AE398" i="10"/>
  <c r="AD398" i="10"/>
  <c r="AA398" i="10"/>
  <c r="Z398" i="10"/>
  <c r="X398" i="10"/>
  <c r="W398" i="10"/>
  <c r="O398" i="10"/>
  <c r="L398" i="10"/>
  <c r="V398" i="10" s="1"/>
  <c r="AH397" i="10"/>
  <c r="AI397" i="10" s="1"/>
  <c r="AF397" i="10"/>
  <c r="AE397" i="10"/>
  <c r="AD397" i="10"/>
  <c r="AA397" i="10"/>
  <c r="Z397" i="10"/>
  <c r="X397" i="10"/>
  <c r="W397" i="10"/>
  <c r="V397" i="10"/>
  <c r="O397" i="10"/>
  <c r="L397" i="10"/>
  <c r="AI396" i="10"/>
  <c r="AH396" i="10"/>
  <c r="AF396" i="10"/>
  <c r="AE396" i="10"/>
  <c r="AD396" i="10"/>
  <c r="AA396" i="10"/>
  <c r="Z396" i="10"/>
  <c r="X396" i="10"/>
  <c r="W396" i="10"/>
  <c r="O396" i="10"/>
  <c r="L396" i="10"/>
  <c r="V396" i="10" s="1"/>
  <c r="AH395" i="10"/>
  <c r="AI395" i="10" s="1"/>
  <c r="AF395" i="10"/>
  <c r="AE395" i="10"/>
  <c r="AD395" i="10"/>
  <c r="AA395" i="10"/>
  <c r="Z395" i="10"/>
  <c r="X395" i="10"/>
  <c r="W395" i="10"/>
  <c r="V395" i="10"/>
  <c r="O395" i="10"/>
  <c r="L395" i="10"/>
  <c r="AI394" i="10"/>
  <c r="AH394" i="10"/>
  <c r="AF394" i="10"/>
  <c r="AE394" i="10"/>
  <c r="AD394" i="10"/>
  <c r="AA394" i="10"/>
  <c r="Z394" i="10"/>
  <c r="X394" i="10"/>
  <c r="W394" i="10"/>
  <c r="O394" i="10"/>
  <c r="L394" i="10"/>
  <c r="V394" i="10" s="1"/>
  <c r="AH393" i="10"/>
  <c r="AI393" i="10" s="1"/>
  <c r="AF393" i="10"/>
  <c r="AE393" i="10"/>
  <c r="AD393" i="10"/>
  <c r="AA393" i="10"/>
  <c r="Z393" i="10"/>
  <c r="X393" i="10"/>
  <c r="W393" i="10"/>
  <c r="V393" i="10"/>
  <c r="O393" i="10"/>
  <c r="L393" i="10"/>
  <c r="AI392" i="10"/>
  <c r="AH392" i="10"/>
  <c r="AF392" i="10"/>
  <c r="AE392" i="10"/>
  <c r="AD392" i="10"/>
  <c r="AA392" i="10"/>
  <c r="Z392" i="10"/>
  <c r="X392" i="10"/>
  <c r="W392" i="10"/>
  <c r="O392" i="10"/>
  <c r="L392" i="10"/>
  <c r="V392" i="10" s="1"/>
  <c r="AH391" i="10"/>
  <c r="AI391" i="10" s="1"/>
  <c r="AF391" i="10"/>
  <c r="AE391" i="10"/>
  <c r="AD391" i="10"/>
  <c r="AA391" i="10"/>
  <c r="Z391" i="10"/>
  <c r="X391" i="10"/>
  <c r="W391" i="10"/>
  <c r="V391" i="10"/>
  <c r="O391" i="10"/>
  <c r="L391" i="10"/>
  <c r="AI390" i="10"/>
  <c r="AH390" i="10"/>
  <c r="AF390" i="10"/>
  <c r="AE390" i="10"/>
  <c r="AD390" i="10"/>
  <c r="AA390" i="10"/>
  <c r="Z390" i="10"/>
  <c r="X390" i="10"/>
  <c r="W390" i="10"/>
  <c r="O390" i="10"/>
  <c r="L390" i="10"/>
  <c r="V390" i="10" s="1"/>
  <c r="AH389" i="10"/>
  <c r="AI389" i="10" s="1"/>
  <c r="AF389" i="10"/>
  <c r="AE389" i="10"/>
  <c r="AD389" i="10"/>
  <c r="AA389" i="10"/>
  <c r="Z389" i="10"/>
  <c r="X389" i="10"/>
  <c r="W389" i="10"/>
  <c r="V389" i="10"/>
  <c r="O389" i="10"/>
  <c r="L389" i="10"/>
  <c r="AI388" i="10"/>
  <c r="AH388" i="10"/>
  <c r="AF388" i="10"/>
  <c r="AE388" i="10"/>
  <c r="AD388" i="10"/>
  <c r="AA388" i="10"/>
  <c r="Z388" i="10"/>
  <c r="X388" i="10"/>
  <c r="W388" i="10"/>
  <c r="O388" i="10"/>
  <c r="L388" i="10"/>
  <c r="V388" i="10" s="1"/>
  <c r="AH387" i="10"/>
  <c r="AI387" i="10" s="1"/>
  <c r="AF387" i="10"/>
  <c r="AE387" i="10"/>
  <c r="AD387" i="10"/>
  <c r="AA387" i="10"/>
  <c r="Z387" i="10"/>
  <c r="X387" i="10"/>
  <c r="W387" i="10"/>
  <c r="V387" i="10"/>
  <c r="O387" i="10"/>
  <c r="L387" i="10"/>
  <c r="AI386" i="10"/>
  <c r="AH386" i="10"/>
  <c r="AF386" i="10"/>
  <c r="AE386" i="10"/>
  <c r="AD386" i="10"/>
  <c r="AA386" i="10"/>
  <c r="Z386" i="10"/>
  <c r="X386" i="10"/>
  <c r="W386" i="10"/>
  <c r="O386" i="10"/>
  <c r="L386" i="10"/>
  <c r="V386" i="10" s="1"/>
  <c r="AH385" i="10"/>
  <c r="AI385" i="10" s="1"/>
  <c r="AF385" i="10"/>
  <c r="AE385" i="10"/>
  <c r="AD385" i="10"/>
  <c r="AA385" i="10"/>
  <c r="Z385" i="10"/>
  <c r="X385" i="10"/>
  <c r="W385" i="10"/>
  <c r="V385" i="10"/>
  <c r="O385" i="10"/>
  <c r="L385" i="10"/>
  <c r="AI384" i="10"/>
  <c r="AH384" i="10"/>
  <c r="AF384" i="10"/>
  <c r="AE384" i="10"/>
  <c r="AD384" i="10"/>
  <c r="AA384" i="10"/>
  <c r="Z384" i="10"/>
  <c r="X384" i="10"/>
  <c r="W384" i="10"/>
  <c r="O384" i="10"/>
  <c r="L384" i="10"/>
  <c r="V384" i="10" s="1"/>
  <c r="AH383" i="10"/>
  <c r="AI383" i="10" s="1"/>
  <c r="AF383" i="10"/>
  <c r="AE383" i="10"/>
  <c r="AD383" i="10"/>
  <c r="AA383" i="10"/>
  <c r="Z383" i="10"/>
  <c r="X383" i="10"/>
  <c r="W383" i="10"/>
  <c r="V383" i="10"/>
  <c r="O383" i="10"/>
  <c r="L383" i="10"/>
  <c r="AI382" i="10"/>
  <c r="AH382" i="10"/>
  <c r="AF382" i="10"/>
  <c r="AE382" i="10"/>
  <c r="AD382" i="10"/>
  <c r="AA382" i="10"/>
  <c r="Z382" i="10"/>
  <c r="X382" i="10"/>
  <c r="W382" i="10"/>
  <c r="O382" i="10"/>
  <c r="L382" i="10"/>
  <c r="V382" i="10" s="1"/>
  <c r="AH381" i="10"/>
  <c r="AI381" i="10" s="1"/>
  <c r="AF381" i="10"/>
  <c r="AE381" i="10"/>
  <c r="AD381" i="10"/>
  <c r="AA381" i="10"/>
  <c r="Z381" i="10"/>
  <c r="X381" i="10"/>
  <c r="W381" i="10"/>
  <c r="V381" i="10"/>
  <c r="O381" i="10"/>
  <c r="L381" i="10"/>
  <c r="AI380" i="10"/>
  <c r="AH380" i="10"/>
  <c r="AF380" i="10"/>
  <c r="AE380" i="10"/>
  <c r="AD380" i="10"/>
  <c r="AA380" i="10"/>
  <c r="Z380" i="10"/>
  <c r="X380" i="10"/>
  <c r="W380" i="10"/>
  <c r="O380" i="10"/>
  <c r="L380" i="10"/>
  <c r="V380" i="10" s="1"/>
  <c r="AH379" i="10"/>
  <c r="AI379" i="10" s="1"/>
  <c r="AF379" i="10"/>
  <c r="AE379" i="10"/>
  <c r="AD379" i="10"/>
  <c r="AA379" i="10"/>
  <c r="Z379" i="10"/>
  <c r="X379" i="10"/>
  <c r="W379" i="10"/>
  <c r="V379" i="10"/>
  <c r="O379" i="10"/>
  <c r="L379" i="10"/>
  <c r="AI378" i="10"/>
  <c r="AH378" i="10"/>
  <c r="AF378" i="10"/>
  <c r="AE378" i="10"/>
  <c r="AD378" i="10"/>
  <c r="AA378" i="10"/>
  <c r="Z378" i="10"/>
  <c r="X378" i="10"/>
  <c r="W378" i="10"/>
  <c r="O378" i="10"/>
  <c r="L378" i="10"/>
  <c r="V378" i="10" s="1"/>
  <c r="AH377" i="10"/>
  <c r="AI377" i="10" s="1"/>
  <c r="AF377" i="10"/>
  <c r="AE377" i="10"/>
  <c r="AD377" i="10"/>
  <c r="AA377" i="10"/>
  <c r="Z377" i="10"/>
  <c r="X377" i="10"/>
  <c r="W377" i="10"/>
  <c r="V377" i="10"/>
  <c r="O377" i="10"/>
  <c r="L377" i="10"/>
  <c r="AI376" i="10"/>
  <c r="AH376" i="10"/>
  <c r="AF376" i="10"/>
  <c r="AE376" i="10"/>
  <c r="AD376" i="10"/>
  <c r="AA376" i="10"/>
  <c r="Z376" i="10"/>
  <c r="X376" i="10"/>
  <c r="W376" i="10"/>
  <c r="O376" i="10"/>
  <c r="L376" i="10"/>
  <c r="V376" i="10" s="1"/>
  <c r="AH375" i="10"/>
  <c r="AI375" i="10" s="1"/>
  <c r="AF375" i="10"/>
  <c r="AE375" i="10"/>
  <c r="AD375" i="10"/>
  <c r="AA375" i="10"/>
  <c r="Z375" i="10"/>
  <c r="X375" i="10"/>
  <c r="W375" i="10"/>
  <c r="V375" i="10"/>
  <c r="O375" i="10"/>
  <c r="L375" i="10"/>
  <c r="AI374" i="10"/>
  <c r="AH374" i="10"/>
  <c r="AF374" i="10"/>
  <c r="AE374" i="10"/>
  <c r="AD374" i="10"/>
  <c r="AA374" i="10"/>
  <c r="Z374" i="10"/>
  <c r="X374" i="10"/>
  <c r="W374" i="10"/>
  <c r="O374" i="10"/>
  <c r="L374" i="10"/>
  <c r="V374" i="10" s="1"/>
  <c r="AH373" i="10"/>
  <c r="AI373" i="10" s="1"/>
  <c r="AF373" i="10"/>
  <c r="AE373" i="10"/>
  <c r="AD373" i="10"/>
  <c r="AA373" i="10"/>
  <c r="Z373" i="10"/>
  <c r="X373" i="10"/>
  <c r="W373" i="10"/>
  <c r="V373" i="10"/>
  <c r="O373" i="10"/>
  <c r="L373" i="10"/>
  <c r="AI372" i="10"/>
  <c r="AH372" i="10"/>
  <c r="AF372" i="10"/>
  <c r="AE372" i="10"/>
  <c r="AD372" i="10"/>
  <c r="AA372" i="10"/>
  <c r="Z372" i="10"/>
  <c r="X372" i="10"/>
  <c r="W372" i="10"/>
  <c r="O372" i="10"/>
  <c r="L372" i="10"/>
  <c r="V372" i="10" s="1"/>
  <c r="AH371" i="10"/>
  <c r="AI371" i="10" s="1"/>
  <c r="AF371" i="10"/>
  <c r="AE371" i="10"/>
  <c r="AD371" i="10"/>
  <c r="AA371" i="10"/>
  <c r="Z371" i="10"/>
  <c r="X371" i="10"/>
  <c r="W371" i="10"/>
  <c r="V371" i="10"/>
  <c r="O371" i="10"/>
  <c r="L371" i="10"/>
  <c r="AI370" i="10"/>
  <c r="AH370" i="10"/>
  <c r="AF370" i="10"/>
  <c r="AE370" i="10"/>
  <c r="AD370" i="10"/>
  <c r="AA370" i="10"/>
  <c r="Z370" i="10"/>
  <c r="X370" i="10"/>
  <c r="W370" i="10"/>
  <c r="O370" i="10"/>
  <c r="L370" i="10"/>
  <c r="V370" i="10" s="1"/>
  <c r="AH369" i="10"/>
  <c r="AI369" i="10" s="1"/>
  <c r="AF369" i="10"/>
  <c r="AE369" i="10"/>
  <c r="AD369" i="10"/>
  <c r="AA369" i="10"/>
  <c r="Z369" i="10"/>
  <c r="X369" i="10"/>
  <c r="W369" i="10"/>
  <c r="V369" i="10"/>
  <c r="O369" i="10"/>
  <c r="L369" i="10"/>
  <c r="AI368" i="10"/>
  <c r="AH368" i="10"/>
  <c r="AF368" i="10"/>
  <c r="AE368" i="10"/>
  <c r="AD368" i="10"/>
  <c r="AA368" i="10"/>
  <c r="Z368" i="10"/>
  <c r="X368" i="10"/>
  <c r="W368" i="10"/>
  <c r="O368" i="10"/>
  <c r="L368" i="10"/>
  <c r="V368" i="10" s="1"/>
  <c r="AH367" i="10"/>
  <c r="AI367" i="10" s="1"/>
  <c r="AF367" i="10"/>
  <c r="AE367" i="10"/>
  <c r="AD367" i="10"/>
  <c r="AA367" i="10"/>
  <c r="Z367" i="10"/>
  <c r="X367" i="10"/>
  <c r="W367" i="10"/>
  <c r="V367" i="10"/>
  <c r="O367" i="10"/>
  <c r="L367" i="10"/>
  <c r="A367" i="10"/>
  <c r="AI366" i="10"/>
  <c r="AH366" i="10"/>
  <c r="AF366" i="10"/>
  <c r="AE366" i="10"/>
  <c r="AD366" i="10"/>
  <c r="AA366" i="10"/>
  <c r="Z366" i="10"/>
  <c r="X366" i="10"/>
  <c r="W366" i="10"/>
  <c r="O366" i="10"/>
  <c r="V366" i="10" s="1"/>
  <c r="L366" i="10"/>
  <c r="A366" i="10"/>
  <c r="AH365" i="10"/>
  <c r="AI365" i="10" s="1"/>
  <c r="AF365" i="10"/>
  <c r="AE365" i="10"/>
  <c r="AD365" i="10"/>
  <c r="AA365" i="10"/>
  <c r="Z365" i="10"/>
  <c r="X365" i="10"/>
  <c r="W365" i="10"/>
  <c r="O365" i="10"/>
  <c r="V365" i="10" s="1"/>
  <c r="L365" i="10"/>
  <c r="AH364" i="10"/>
  <c r="AI364" i="10" s="1"/>
  <c r="AF364" i="10"/>
  <c r="AE364" i="10"/>
  <c r="AD364" i="10"/>
  <c r="AA364" i="10"/>
  <c r="Z364" i="10"/>
  <c r="X364" i="10"/>
  <c r="W364" i="10"/>
  <c r="O364" i="10"/>
  <c r="L364" i="10"/>
  <c r="V364" i="10" s="1"/>
  <c r="AH363" i="10"/>
  <c r="AI363" i="10" s="1"/>
  <c r="AF363" i="10"/>
  <c r="AE363" i="10"/>
  <c r="AD363" i="10"/>
  <c r="AA363" i="10"/>
  <c r="Z363" i="10"/>
  <c r="X363" i="10"/>
  <c r="W363" i="10"/>
  <c r="O363" i="10"/>
  <c r="V363" i="10" s="1"/>
  <c r="L363" i="10"/>
  <c r="AH362" i="10"/>
  <c r="AI362" i="10" s="1"/>
  <c r="AF362" i="10"/>
  <c r="AE362" i="10"/>
  <c r="AD362" i="10"/>
  <c r="AA362" i="10"/>
  <c r="Z362" i="10"/>
  <c r="X362" i="10"/>
  <c r="W362" i="10"/>
  <c r="O362" i="10"/>
  <c r="L362" i="10"/>
  <c r="V362" i="10" s="1"/>
  <c r="AH361" i="10"/>
  <c r="AI361" i="10" s="1"/>
  <c r="AF361" i="10"/>
  <c r="AE361" i="10"/>
  <c r="AD361" i="10"/>
  <c r="AA361" i="10"/>
  <c r="Z361" i="10"/>
  <c r="X361" i="10"/>
  <c r="W361" i="10"/>
  <c r="O361" i="10"/>
  <c r="V361" i="10" s="1"/>
  <c r="L361" i="10"/>
  <c r="AH360" i="10"/>
  <c r="AI360" i="10" s="1"/>
  <c r="AF360" i="10"/>
  <c r="AE360" i="10"/>
  <c r="AD360" i="10"/>
  <c r="AA360" i="10"/>
  <c r="Z360" i="10"/>
  <c r="X360" i="10"/>
  <c r="W360" i="10"/>
  <c r="O360" i="10"/>
  <c r="L360" i="10"/>
  <c r="V360" i="10" s="1"/>
  <c r="AH359" i="10"/>
  <c r="AI359" i="10" s="1"/>
  <c r="AF359" i="10"/>
  <c r="AE359" i="10"/>
  <c r="AD359" i="10"/>
  <c r="AA359" i="10"/>
  <c r="Z359" i="10"/>
  <c r="X359" i="10"/>
  <c r="W359" i="10"/>
  <c r="O359" i="10"/>
  <c r="V359" i="10" s="1"/>
  <c r="L359" i="10"/>
  <c r="AH358" i="10"/>
  <c r="AI358" i="10" s="1"/>
  <c r="AF358" i="10"/>
  <c r="AE358" i="10"/>
  <c r="AD358" i="10"/>
  <c r="AA358" i="10"/>
  <c r="Z358" i="10"/>
  <c r="X358" i="10"/>
  <c r="W358" i="10"/>
  <c r="O358" i="10"/>
  <c r="L358" i="10"/>
  <c r="V358" i="10" s="1"/>
  <c r="AH357" i="10"/>
  <c r="AI357" i="10" s="1"/>
  <c r="AF357" i="10"/>
  <c r="AE357" i="10"/>
  <c r="AD357" i="10"/>
  <c r="AA357" i="10"/>
  <c r="Z357" i="10"/>
  <c r="X357" i="10"/>
  <c r="W357" i="10"/>
  <c r="O357" i="10"/>
  <c r="V357" i="10" s="1"/>
  <c r="L357" i="10"/>
  <c r="AH356" i="10"/>
  <c r="AI356" i="10" s="1"/>
  <c r="AF356" i="10"/>
  <c r="AE356" i="10"/>
  <c r="AD356" i="10"/>
  <c r="AA356" i="10"/>
  <c r="Z356" i="10"/>
  <c r="X356" i="10"/>
  <c r="W356" i="10"/>
  <c r="O356" i="10"/>
  <c r="L356" i="10"/>
  <c r="V356" i="10" s="1"/>
  <c r="AH355" i="10"/>
  <c r="AI355" i="10" s="1"/>
  <c r="AF355" i="10"/>
  <c r="AE355" i="10"/>
  <c r="AD355" i="10"/>
  <c r="AA355" i="10"/>
  <c r="Z355" i="10"/>
  <c r="X355" i="10"/>
  <c r="W355" i="10"/>
  <c r="O355" i="10"/>
  <c r="V355" i="10" s="1"/>
  <c r="L355" i="10"/>
  <c r="AH354" i="10"/>
  <c r="AI354" i="10" s="1"/>
  <c r="AF354" i="10"/>
  <c r="AE354" i="10"/>
  <c r="AD354" i="10"/>
  <c r="AA354" i="10"/>
  <c r="Z354" i="10"/>
  <c r="X354" i="10"/>
  <c r="W354" i="10"/>
  <c r="O354" i="10"/>
  <c r="L354" i="10"/>
  <c r="V354" i="10" s="1"/>
  <c r="AH353" i="10"/>
  <c r="AI353" i="10" s="1"/>
  <c r="AF353" i="10"/>
  <c r="AE353" i="10"/>
  <c r="AD353" i="10"/>
  <c r="AA353" i="10"/>
  <c r="Z353" i="10"/>
  <c r="X353" i="10"/>
  <c r="W353" i="10"/>
  <c r="O353" i="10"/>
  <c r="V353" i="10" s="1"/>
  <c r="L353" i="10"/>
  <c r="AH352" i="10"/>
  <c r="AI352" i="10" s="1"/>
  <c r="AF352" i="10"/>
  <c r="AE352" i="10"/>
  <c r="AD352" i="10"/>
  <c r="AA352" i="10"/>
  <c r="Z352" i="10"/>
  <c r="X352" i="10"/>
  <c r="W352" i="10"/>
  <c r="O352" i="10"/>
  <c r="L352" i="10"/>
  <c r="V352" i="10" s="1"/>
  <c r="AH351" i="10"/>
  <c r="AI351" i="10" s="1"/>
  <c r="AF351" i="10"/>
  <c r="AE351" i="10"/>
  <c r="AD351" i="10"/>
  <c r="AA351" i="10"/>
  <c r="Z351" i="10"/>
  <c r="X351" i="10"/>
  <c r="W351" i="10"/>
  <c r="O351" i="10"/>
  <c r="V351" i="10" s="1"/>
  <c r="L351" i="10"/>
  <c r="AH350" i="10"/>
  <c r="AI350" i="10" s="1"/>
  <c r="AF350" i="10"/>
  <c r="AE350" i="10"/>
  <c r="AD350" i="10"/>
  <c r="AA350" i="10"/>
  <c r="Z350" i="10"/>
  <c r="X350" i="10"/>
  <c r="W350" i="10"/>
  <c r="O350" i="10"/>
  <c r="L350" i="10"/>
  <c r="V350" i="10" s="1"/>
  <c r="AH349" i="10"/>
  <c r="AI349" i="10" s="1"/>
  <c r="AF349" i="10"/>
  <c r="AE349" i="10"/>
  <c r="AD349" i="10"/>
  <c r="AA349" i="10"/>
  <c r="Z349" i="10"/>
  <c r="X349" i="10"/>
  <c r="W349" i="10"/>
  <c r="O349" i="10"/>
  <c r="V349" i="10" s="1"/>
  <c r="L349" i="10"/>
  <c r="AH348" i="10"/>
  <c r="AI348" i="10" s="1"/>
  <c r="AF348" i="10"/>
  <c r="AE348" i="10"/>
  <c r="AD348" i="10"/>
  <c r="AA348" i="10"/>
  <c r="Z348" i="10"/>
  <c r="X348" i="10"/>
  <c r="W348" i="10"/>
  <c r="O348" i="10"/>
  <c r="L348" i="10"/>
  <c r="V348" i="10" s="1"/>
  <c r="AH347" i="10"/>
  <c r="AI347" i="10" s="1"/>
  <c r="AF347" i="10"/>
  <c r="AE347" i="10"/>
  <c r="AD347" i="10"/>
  <c r="AA347" i="10"/>
  <c r="Z347" i="10"/>
  <c r="X347" i="10"/>
  <c r="W347" i="10"/>
  <c r="O347" i="10"/>
  <c r="V347" i="10" s="1"/>
  <c r="L347" i="10"/>
  <c r="AH346" i="10"/>
  <c r="AI346" i="10" s="1"/>
  <c r="AF346" i="10"/>
  <c r="AE346" i="10"/>
  <c r="AD346" i="10"/>
  <c r="AA346" i="10"/>
  <c r="Z346" i="10"/>
  <c r="X346" i="10"/>
  <c r="W346" i="10"/>
  <c r="V346" i="10"/>
  <c r="O346" i="10"/>
  <c r="L346" i="10"/>
  <c r="AH345" i="10"/>
  <c r="AI345" i="10" s="1"/>
  <c r="AF345" i="10"/>
  <c r="AE345" i="10"/>
  <c r="AD345" i="10"/>
  <c r="AA345" i="10"/>
  <c r="Z345" i="10"/>
  <c r="X345" i="10"/>
  <c r="W345" i="10"/>
  <c r="O345" i="10"/>
  <c r="V345" i="10" s="1"/>
  <c r="L345" i="10"/>
  <c r="AH344" i="10"/>
  <c r="AI344" i="10" s="1"/>
  <c r="AF344" i="10"/>
  <c r="AE344" i="10"/>
  <c r="AD344" i="10"/>
  <c r="AA344" i="10"/>
  <c r="Z344" i="10"/>
  <c r="X344" i="10"/>
  <c r="W344" i="10"/>
  <c r="O344" i="10"/>
  <c r="L344" i="10"/>
  <c r="V344" i="10" s="1"/>
  <c r="AH343" i="10"/>
  <c r="AI343" i="10" s="1"/>
  <c r="AF343" i="10"/>
  <c r="AE343" i="10"/>
  <c r="AD343" i="10"/>
  <c r="AA343" i="10"/>
  <c r="Z343" i="10"/>
  <c r="X343" i="10"/>
  <c r="W343" i="10"/>
  <c r="O343" i="10"/>
  <c r="V343" i="10" s="1"/>
  <c r="L343" i="10"/>
  <c r="AH342" i="10"/>
  <c r="AI342" i="10" s="1"/>
  <c r="AF342" i="10"/>
  <c r="AE342" i="10"/>
  <c r="AD342" i="10"/>
  <c r="AA342" i="10"/>
  <c r="Z342" i="10"/>
  <c r="X342" i="10"/>
  <c r="W342" i="10"/>
  <c r="O342" i="10"/>
  <c r="L342" i="10"/>
  <c r="V342" i="10" s="1"/>
  <c r="AH341" i="10"/>
  <c r="AI341" i="10" s="1"/>
  <c r="AF341" i="10"/>
  <c r="AE341" i="10"/>
  <c r="AD341" i="10"/>
  <c r="AA341" i="10"/>
  <c r="Z341" i="10"/>
  <c r="X341" i="10"/>
  <c r="W341" i="10"/>
  <c r="O341" i="10"/>
  <c r="V341" i="10" s="1"/>
  <c r="L341" i="10"/>
  <c r="AH340" i="10"/>
  <c r="AI340" i="10" s="1"/>
  <c r="AF340" i="10"/>
  <c r="AE340" i="10"/>
  <c r="AD340" i="10"/>
  <c r="AA340" i="10"/>
  <c r="Z340" i="10"/>
  <c r="X340" i="10"/>
  <c r="W340" i="10"/>
  <c r="O340" i="10"/>
  <c r="L340" i="10"/>
  <c r="V340" i="10" s="1"/>
  <c r="AH339" i="10"/>
  <c r="AI339" i="10" s="1"/>
  <c r="AF339" i="10"/>
  <c r="AE339" i="10"/>
  <c r="AD339" i="10"/>
  <c r="AA339" i="10"/>
  <c r="Z339" i="10"/>
  <c r="X339" i="10"/>
  <c r="W339" i="10"/>
  <c r="O339" i="10"/>
  <c r="V339" i="10" s="1"/>
  <c r="L339" i="10"/>
  <c r="AH338" i="10"/>
  <c r="AI338" i="10" s="1"/>
  <c r="AF338" i="10"/>
  <c r="AE338" i="10"/>
  <c r="AD338" i="10"/>
  <c r="AA338" i="10"/>
  <c r="Z338" i="10"/>
  <c r="X338" i="10"/>
  <c r="W338" i="10"/>
  <c r="O338" i="10"/>
  <c r="L338" i="10"/>
  <c r="V338" i="10" s="1"/>
  <c r="AH337" i="10"/>
  <c r="AI337" i="10" s="1"/>
  <c r="AF337" i="10"/>
  <c r="AE337" i="10"/>
  <c r="AD337" i="10"/>
  <c r="AA337" i="10"/>
  <c r="Z337" i="10"/>
  <c r="X337" i="10"/>
  <c r="W337" i="10"/>
  <c r="O337" i="10"/>
  <c r="V337" i="10" s="1"/>
  <c r="L337" i="10"/>
  <c r="AH336" i="10"/>
  <c r="AI336" i="10" s="1"/>
  <c r="AF336" i="10"/>
  <c r="AE336" i="10"/>
  <c r="AD336" i="10"/>
  <c r="AA336" i="10"/>
  <c r="Z336" i="10"/>
  <c r="X336" i="10"/>
  <c r="W336" i="10"/>
  <c r="O336" i="10"/>
  <c r="L336" i="10"/>
  <c r="V336" i="10" s="1"/>
  <c r="AH335" i="10"/>
  <c r="AI335" i="10" s="1"/>
  <c r="AF335" i="10"/>
  <c r="AE335" i="10"/>
  <c r="AD335" i="10"/>
  <c r="AA335" i="10"/>
  <c r="Z335" i="10"/>
  <c r="X335" i="10"/>
  <c r="W335" i="10"/>
  <c r="O335" i="10"/>
  <c r="V335" i="10" s="1"/>
  <c r="L335" i="10"/>
  <c r="AH334" i="10"/>
  <c r="AI334" i="10" s="1"/>
  <c r="AF334" i="10"/>
  <c r="AE334" i="10"/>
  <c r="AD334" i="10"/>
  <c r="AA334" i="10"/>
  <c r="Z334" i="10"/>
  <c r="X334" i="10"/>
  <c r="W334" i="10"/>
  <c r="O334" i="10"/>
  <c r="L334" i="10"/>
  <c r="V334" i="10" s="1"/>
  <c r="AH333" i="10"/>
  <c r="AI333" i="10" s="1"/>
  <c r="AF333" i="10"/>
  <c r="AE333" i="10"/>
  <c r="AD333" i="10"/>
  <c r="AA333" i="10"/>
  <c r="Z333" i="10"/>
  <c r="X333" i="10"/>
  <c r="W333" i="10"/>
  <c r="O333" i="10"/>
  <c r="V333" i="10" s="1"/>
  <c r="L333" i="10"/>
  <c r="AH332" i="10"/>
  <c r="AI332" i="10" s="1"/>
  <c r="AF332" i="10"/>
  <c r="AE332" i="10"/>
  <c r="AD332" i="10"/>
  <c r="AA332" i="10"/>
  <c r="Z332" i="10"/>
  <c r="X332" i="10"/>
  <c r="W332" i="10"/>
  <c r="O332" i="10"/>
  <c r="L332" i="10"/>
  <c r="V332" i="10" s="1"/>
  <c r="AH331" i="10"/>
  <c r="AI331" i="10" s="1"/>
  <c r="AF331" i="10"/>
  <c r="AE331" i="10"/>
  <c r="AD331" i="10"/>
  <c r="AA331" i="10"/>
  <c r="Z331" i="10"/>
  <c r="X331" i="10"/>
  <c r="W331" i="10"/>
  <c r="O331" i="10"/>
  <c r="V331" i="10" s="1"/>
  <c r="L331" i="10"/>
  <c r="AH330" i="10"/>
  <c r="AI330" i="10" s="1"/>
  <c r="AF330" i="10"/>
  <c r="AE330" i="10"/>
  <c r="AD330" i="10"/>
  <c r="AA330" i="10"/>
  <c r="Z330" i="10"/>
  <c r="X330" i="10"/>
  <c r="W330" i="10"/>
  <c r="O330" i="10"/>
  <c r="L330" i="10"/>
  <c r="V330" i="10" s="1"/>
  <c r="AH329" i="10"/>
  <c r="AI329" i="10" s="1"/>
  <c r="AF329" i="10"/>
  <c r="AE329" i="10"/>
  <c r="AD329" i="10"/>
  <c r="AA329" i="10"/>
  <c r="Z329" i="10"/>
  <c r="X329" i="10"/>
  <c r="W329" i="10"/>
  <c r="O329" i="10"/>
  <c r="V329" i="10" s="1"/>
  <c r="L329" i="10"/>
  <c r="AH328" i="10"/>
  <c r="AI328" i="10" s="1"/>
  <c r="AF328" i="10"/>
  <c r="AE328" i="10"/>
  <c r="AD328" i="10"/>
  <c r="AA328" i="10"/>
  <c r="Z328" i="10"/>
  <c r="X328" i="10"/>
  <c r="W328" i="10"/>
  <c r="O328" i="10"/>
  <c r="L328" i="10"/>
  <c r="V328" i="10" s="1"/>
  <c r="AH327" i="10"/>
  <c r="AI327" i="10" s="1"/>
  <c r="AF327" i="10"/>
  <c r="AE327" i="10"/>
  <c r="AD327" i="10"/>
  <c r="AA327" i="10"/>
  <c r="Z327" i="10"/>
  <c r="X327" i="10"/>
  <c r="W327" i="10"/>
  <c r="O327" i="10"/>
  <c r="V327" i="10" s="1"/>
  <c r="L327" i="10"/>
  <c r="AH326" i="10"/>
  <c r="AI326" i="10" s="1"/>
  <c r="AF326" i="10"/>
  <c r="AE326" i="10"/>
  <c r="AD326" i="10"/>
  <c r="AA326" i="10"/>
  <c r="Z326" i="10"/>
  <c r="X326" i="10"/>
  <c r="W326" i="10"/>
  <c r="O326" i="10"/>
  <c r="L326" i="10"/>
  <c r="V326" i="10" s="1"/>
  <c r="AH325" i="10"/>
  <c r="AI325" i="10" s="1"/>
  <c r="AF325" i="10"/>
  <c r="AE325" i="10"/>
  <c r="AD325" i="10"/>
  <c r="AA325" i="10"/>
  <c r="Z325" i="10"/>
  <c r="X325" i="10"/>
  <c r="W325" i="10"/>
  <c r="O325" i="10"/>
  <c r="V325" i="10" s="1"/>
  <c r="L325" i="10"/>
  <c r="AH324" i="10"/>
  <c r="AI324" i="10" s="1"/>
  <c r="AF324" i="10"/>
  <c r="AE324" i="10"/>
  <c r="AD324" i="10"/>
  <c r="AA324" i="10"/>
  <c r="Z324" i="10"/>
  <c r="X324" i="10"/>
  <c r="W324" i="10"/>
  <c r="O324" i="10"/>
  <c r="L324" i="10"/>
  <c r="V324" i="10" s="1"/>
  <c r="AH323" i="10"/>
  <c r="AI323" i="10" s="1"/>
  <c r="AF323" i="10"/>
  <c r="AE323" i="10"/>
  <c r="AD323" i="10"/>
  <c r="AA323" i="10"/>
  <c r="Z323" i="10"/>
  <c r="X323" i="10"/>
  <c r="W323" i="10"/>
  <c r="O323" i="10"/>
  <c r="V323" i="10" s="1"/>
  <c r="L323" i="10"/>
  <c r="AH322" i="10"/>
  <c r="AI322" i="10" s="1"/>
  <c r="AF322" i="10"/>
  <c r="AE322" i="10"/>
  <c r="AD322" i="10"/>
  <c r="AA322" i="10"/>
  <c r="Z322" i="10"/>
  <c r="X322" i="10"/>
  <c r="W322" i="10"/>
  <c r="O322" i="10"/>
  <c r="L322" i="10"/>
  <c r="V322" i="10" s="1"/>
  <c r="AH321" i="10"/>
  <c r="AI321" i="10" s="1"/>
  <c r="AF321" i="10"/>
  <c r="AE321" i="10"/>
  <c r="AD321" i="10"/>
  <c r="AA321" i="10"/>
  <c r="Z321" i="10"/>
  <c r="X321" i="10"/>
  <c r="W321" i="10"/>
  <c r="O321" i="10"/>
  <c r="V321" i="10" s="1"/>
  <c r="L321" i="10"/>
  <c r="AH320" i="10"/>
  <c r="AI320" i="10" s="1"/>
  <c r="AF320" i="10"/>
  <c r="AE320" i="10"/>
  <c r="AD320" i="10"/>
  <c r="AA320" i="10"/>
  <c r="Z320" i="10"/>
  <c r="X320" i="10"/>
  <c r="W320" i="10"/>
  <c r="O320" i="10"/>
  <c r="L320" i="10"/>
  <c r="V320" i="10" s="1"/>
  <c r="AH319" i="10"/>
  <c r="AI319" i="10" s="1"/>
  <c r="AF319" i="10"/>
  <c r="AE319" i="10"/>
  <c r="AD319" i="10"/>
  <c r="AA319" i="10"/>
  <c r="Z319" i="10"/>
  <c r="X319" i="10"/>
  <c r="W319" i="10"/>
  <c r="O319" i="10"/>
  <c r="V319" i="10" s="1"/>
  <c r="L319" i="10"/>
  <c r="AH318" i="10"/>
  <c r="AI318" i="10" s="1"/>
  <c r="AF318" i="10"/>
  <c r="AE318" i="10"/>
  <c r="AD318" i="10"/>
  <c r="AA318" i="10"/>
  <c r="Z318" i="10"/>
  <c r="X318" i="10"/>
  <c r="W318" i="10"/>
  <c r="O318" i="10"/>
  <c r="L318" i="10"/>
  <c r="V318" i="10" s="1"/>
  <c r="A318" i="10"/>
  <c r="AH317" i="10"/>
  <c r="AI317" i="10" s="1"/>
  <c r="AF317" i="10"/>
  <c r="AE317" i="10"/>
  <c r="AD317" i="10"/>
  <c r="AA317" i="10"/>
  <c r="Z317" i="10"/>
  <c r="X317" i="10"/>
  <c r="W317" i="10"/>
  <c r="V317" i="10"/>
  <c r="O317" i="10"/>
  <c r="L317" i="10"/>
  <c r="A317" i="10"/>
  <c r="AH316" i="10"/>
  <c r="AI316" i="10" s="1"/>
  <c r="AF316" i="10"/>
  <c r="AE316" i="10"/>
  <c r="AD316" i="10"/>
  <c r="AA316" i="10"/>
  <c r="Z316" i="10"/>
  <c r="X316" i="10"/>
  <c r="W316" i="10"/>
  <c r="V316" i="10"/>
  <c r="O316" i="10"/>
  <c r="L316" i="10"/>
  <c r="AI315" i="10"/>
  <c r="AH315" i="10"/>
  <c r="AF315" i="10"/>
  <c r="AE315" i="10"/>
  <c r="AD315" i="10"/>
  <c r="AA315" i="10"/>
  <c r="Z315" i="10"/>
  <c r="X315" i="10"/>
  <c r="W315" i="10"/>
  <c r="O315" i="10"/>
  <c r="L315" i="10"/>
  <c r="V315" i="10" s="1"/>
  <c r="AH314" i="10"/>
  <c r="AI314" i="10" s="1"/>
  <c r="AF314" i="10"/>
  <c r="AE314" i="10"/>
  <c r="AD314" i="10"/>
  <c r="AA314" i="10"/>
  <c r="Z314" i="10"/>
  <c r="X314" i="10"/>
  <c r="W314" i="10"/>
  <c r="V314" i="10"/>
  <c r="O314" i="10"/>
  <c r="L314" i="10"/>
  <c r="AI313" i="10"/>
  <c r="AH313" i="10"/>
  <c r="AF313" i="10"/>
  <c r="AE313" i="10"/>
  <c r="AD313" i="10"/>
  <c r="AA313" i="10"/>
  <c r="Z313" i="10"/>
  <c r="X313" i="10"/>
  <c r="W313" i="10"/>
  <c r="O313" i="10"/>
  <c r="L313" i="10"/>
  <c r="V313" i="10" s="1"/>
  <c r="AH312" i="10"/>
  <c r="AI312" i="10" s="1"/>
  <c r="AF312" i="10"/>
  <c r="AE312" i="10"/>
  <c r="AD312" i="10"/>
  <c r="AA312" i="10"/>
  <c r="Z312" i="10"/>
  <c r="X312" i="10"/>
  <c r="W312" i="10"/>
  <c r="V312" i="10"/>
  <c r="O312" i="10"/>
  <c r="L312" i="10"/>
  <c r="AI311" i="10"/>
  <c r="AH311" i="10"/>
  <c r="AF311" i="10"/>
  <c r="AE311" i="10"/>
  <c r="AD311" i="10"/>
  <c r="AA311" i="10"/>
  <c r="Z311" i="10"/>
  <c r="X311" i="10"/>
  <c r="W311" i="10"/>
  <c r="O311" i="10"/>
  <c r="L311" i="10"/>
  <c r="V311" i="10" s="1"/>
  <c r="AH310" i="10"/>
  <c r="AI310" i="10" s="1"/>
  <c r="AF310" i="10"/>
  <c r="AE310" i="10"/>
  <c r="AD310" i="10"/>
  <c r="AA310" i="10"/>
  <c r="Z310" i="10"/>
  <c r="X310" i="10"/>
  <c r="W310" i="10"/>
  <c r="V310" i="10"/>
  <c r="O310" i="10"/>
  <c r="L310" i="10"/>
  <c r="AI309" i="10"/>
  <c r="AH309" i="10"/>
  <c r="AF309" i="10"/>
  <c r="AE309" i="10"/>
  <c r="AD309" i="10"/>
  <c r="AA309" i="10"/>
  <c r="Z309" i="10"/>
  <c r="X309" i="10"/>
  <c r="W309" i="10"/>
  <c r="O309" i="10"/>
  <c r="L309" i="10"/>
  <c r="V309" i="10" s="1"/>
  <c r="AH308" i="10"/>
  <c r="AI308" i="10" s="1"/>
  <c r="AF308" i="10"/>
  <c r="AE308" i="10"/>
  <c r="AD308" i="10"/>
  <c r="AA308" i="10"/>
  <c r="Z308" i="10"/>
  <c r="X308" i="10"/>
  <c r="W308" i="10"/>
  <c r="V308" i="10"/>
  <c r="O308" i="10"/>
  <c r="L308" i="10"/>
  <c r="AI307" i="10"/>
  <c r="AH307" i="10"/>
  <c r="AF307" i="10"/>
  <c r="AE307" i="10"/>
  <c r="AD307" i="10"/>
  <c r="AA307" i="10"/>
  <c r="Z307" i="10"/>
  <c r="X307" i="10"/>
  <c r="W307" i="10"/>
  <c r="O307" i="10"/>
  <c r="L307" i="10"/>
  <c r="V307" i="10" s="1"/>
  <c r="AH306" i="10"/>
  <c r="AI306" i="10" s="1"/>
  <c r="AF306" i="10"/>
  <c r="AE306" i="10"/>
  <c r="AD306" i="10"/>
  <c r="AA306" i="10"/>
  <c r="Z306" i="10"/>
  <c r="X306" i="10"/>
  <c r="W306" i="10"/>
  <c r="V306" i="10"/>
  <c r="O306" i="10"/>
  <c r="L306" i="10"/>
  <c r="AI305" i="10"/>
  <c r="AH305" i="10"/>
  <c r="AF305" i="10"/>
  <c r="AE305" i="10"/>
  <c r="AD305" i="10"/>
  <c r="AA305" i="10"/>
  <c r="Z305" i="10"/>
  <c r="X305" i="10"/>
  <c r="W305" i="10"/>
  <c r="O305" i="10"/>
  <c r="L305" i="10"/>
  <c r="V305" i="10" s="1"/>
  <c r="AH304" i="10"/>
  <c r="AI304" i="10" s="1"/>
  <c r="AF304" i="10"/>
  <c r="AE304" i="10"/>
  <c r="AD304" i="10"/>
  <c r="AA304" i="10"/>
  <c r="Z304" i="10"/>
  <c r="X304" i="10"/>
  <c r="W304" i="10"/>
  <c r="V304" i="10"/>
  <c r="O304" i="10"/>
  <c r="L304" i="10"/>
  <c r="AI303" i="10"/>
  <c r="AH303" i="10"/>
  <c r="AF303" i="10"/>
  <c r="AE303" i="10"/>
  <c r="AD303" i="10"/>
  <c r="AA303" i="10"/>
  <c r="Z303" i="10"/>
  <c r="X303" i="10"/>
  <c r="W303" i="10"/>
  <c r="O303" i="10"/>
  <c r="L303" i="10"/>
  <c r="V303" i="10" s="1"/>
  <c r="AH302" i="10"/>
  <c r="AI302" i="10" s="1"/>
  <c r="AF302" i="10"/>
  <c r="AE302" i="10"/>
  <c r="AD302" i="10"/>
  <c r="AA302" i="10"/>
  <c r="Z302" i="10"/>
  <c r="X302" i="10"/>
  <c r="W302" i="10"/>
  <c r="V302" i="10"/>
  <c r="O302" i="10"/>
  <c r="L302" i="10"/>
  <c r="AI301" i="10"/>
  <c r="AH301" i="10"/>
  <c r="AF301" i="10"/>
  <c r="AE301" i="10"/>
  <c r="AD301" i="10"/>
  <c r="AA301" i="10"/>
  <c r="Z301" i="10"/>
  <c r="X301" i="10"/>
  <c r="W301" i="10"/>
  <c r="O301" i="10"/>
  <c r="L301" i="10"/>
  <c r="V301" i="10" s="1"/>
  <c r="AH300" i="10"/>
  <c r="AI300" i="10" s="1"/>
  <c r="AF300" i="10"/>
  <c r="AE300" i="10"/>
  <c r="AD300" i="10"/>
  <c r="AA300" i="10"/>
  <c r="Z300" i="10"/>
  <c r="X300" i="10"/>
  <c r="W300" i="10"/>
  <c r="V300" i="10"/>
  <c r="O300" i="10"/>
  <c r="L300" i="10"/>
  <c r="AI299" i="10"/>
  <c r="AH299" i="10"/>
  <c r="AF299" i="10"/>
  <c r="AE299" i="10"/>
  <c r="AD299" i="10"/>
  <c r="AA299" i="10"/>
  <c r="Z299" i="10"/>
  <c r="X299" i="10"/>
  <c r="W299" i="10"/>
  <c r="O299" i="10"/>
  <c r="L299" i="10"/>
  <c r="V299" i="10" s="1"/>
  <c r="AH298" i="10"/>
  <c r="AI298" i="10" s="1"/>
  <c r="AF298" i="10"/>
  <c r="AE298" i="10"/>
  <c r="AD298" i="10"/>
  <c r="AA298" i="10"/>
  <c r="Z298" i="10"/>
  <c r="X298" i="10"/>
  <c r="W298" i="10"/>
  <c r="V298" i="10"/>
  <c r="O298" i="10"/>
  <c r="L298" i="10"/>
  <c r="AI297" i="10"/>
  <c r="AH297" i="10"/>
  <c r="AF297" i="10"/>
  <c r="AE297" i="10"/>
  <c r="AD297" i="10"/>
  <c r="AA297" i="10"/>
  <c r="Z297" i="10"/>
  <c r="X297" i="10"/>
  <c r="W297" i="10"/>
  <c r="O297" i="10"/>
  <c r="L297" i="10"/>
  <c r="V297" i="10" s="1"/>
  <c r="AH296" i="10"/>
  <c r="AI296" i="10" s="1"/>
  <c r="AF296" i="10"/>
  <c r="AE296" i="10"/>
  <c r="AD296" i="10"/>
  <c r="AA296" i="10"/>
  <c r="Z296" i="10"/>
  <c r="X296" i="10"/>
  <c r="W296" i="10"/>
  <c r="V296" i="10"/>
  <c r="O296" i="10"/>
  <c r="L296" i="10"/>
  <c r="AI295" i="10"/>
  <c r="AH295" i="10"/>
  <c r="AF295" i="10"/>
  <c r="AE295" i="10"/>
  <c r="AD295" i="10"/>
  <c r="AA295" i="10"/>
  <c r="Z295" i="10"/>
  <c r="X295" i="10"/>
  <c r="W295" i="10"/>
  <c r="O295" i="10"/>
  <c r="L295" i="10"/>
  <c r="V295" i="10" s="1"/>
  <c r="AH294" i="10"/>
  <c r="AI294" i="10" s="1"/>
  <c r="AF294" i="10"/>
  <c r="AE294" i="10"/>
  <c r="AD294" i="10"/>
  <c r="AA294" i="10"/>
  <c r="Z294" i="10"/>
  <c r="X294" i="10"/>
  <c r="W294" i="10"/>
  <c r="V294" i="10"/>
  <c r="O294" i="10"/>
  <c r="L294" i="10"/>
  <c r="AI293" i="10"/>
  <c r="AH293" i="10"/>
  <c r="AF293" i="10"/>
  <c r="AE293" i="10"/>
  <c r="AD293" i="10"/>
  <c r="AA293" i="10"/>
  <c r="Z293" i="10"/>
  <c r="X293" i="10"/>
  <c r="W293" i="10"/>
  <c r="O293" i="10"/>
  <c r="L293" i="10"/>
  <c r="V293" i="10" s="1"/>
  <c r="AH292" i="10"/>
  <c r="AI292" i="10" s="1"/>
  <c r="AF292" i="10"/>
  <c r="AE292" i="10"/>
  <c r="AD292" i="10"/>
  <c r="AA292" i="10"/>
  <c r="Z292" i="10"/>
  <c r="X292" i="10"/>
  <c r="W292" i="10"/>
  <c r="V292" i="10"/>
  <c r="O292" i="10"/>
  <c r="L292" i="10"/>
  <c r="AI291" i="10"/>
  <c r="AH291" i="10"/>
  <c r="AF291" i="10"/>
  <c r="AE291" i="10"/>
  <c r="AD291" i="10"/>
  <c r="AA291" i="10"/>
  <c r="Z291" i="10"/>
  <c r="X291" i="10"/>
  <c r="W291" i="10"/>
  <c r="O291" i="10"/>
  <c r="L291" i="10"/>
  <c r="V291" i="10" s="1"/>
  <c r="AH290" i="10"/>
  <c r="AI290" i="10" s="1"/>
  <c r="AF290" i="10"/>
  <c r="AE290" i="10"/>
  <c r="AD290" i="10"/>
  <c r="AA290" i="10"/>
  <c r="Z290" i="10"/>
  <c r="X290" i="10"/>
  <c r="W290" i="10"/>
  <c r="V290" i="10"/>
  <c r="O290" i="10"/>
  <c r="L290" i="10"/>
  <c r="AI289" i="10"/>
  <c r="AH289" i="10"/>
  <c r="AF289" i="10"/>
  <c r="AE289" i="10"/>
  <c r="AD289" i="10"/>
  <c r="AA289" i="10"/>
  <c r="Z289" i="10"/>
  <c r="X289" i="10"/>
  <c r="W289" i="10"/>
  <c r="O289" i="10"/>
  <c r="L289" i="10"/>
  <c r="V289" i="10" s="1"/>
  <c r="AH288" i="10"/>
  <c r="AI288" i="10" s="1"/>
  <c r="AF288" i="10"/>
  <c r="AE288" i="10"/>
  <c r="AD288" i="10"/>
  <c r="AA288" i="10"/>
  <c r="Z288" i="10"/>
  <c r="X288" i="10"/>
  <c r="W288" i="10"/>
  <c r="V288" i="10"/>
  <c r="O288" i="10"/>
  <c r="L288" i="10"/>
  <c r="AI287" i="10"/>
  <c r="AH287" i="10"/>
  <c r="AF287" i="10"/>
  <c r="AE287" i="10"/>
  <c r="AD287" i="10"/>
  <c r="AA287" i="10"/>
  <c r="Z287" i="10"/>
  <c r="X287" i="10"/>
  <c r="W287" i="10"/>
  <c r="O287" i="10"/>
  <c r="L287" i="10"/>
  <c r="V287" i="10" s="1"/>
  <c r="AH286" i="10"/>
  <c r="AI286" i="10" s="1"/>
  <c r="AF286" i="10"/>
  <c r="AE286" i="10"/>
  <c r="AD286" i="10"/>
  <c r="AA286" i="10"/>
  <c r="Z286" i="10"/>
  <c r="X286" i="10"/>
  <c r="W286" i="10"/>
  <c r="V286" i="10"/>
  <c r="O286" i="10"/>
  <c r="L286" i="10"/>
  <c r="AI285" i="10"/>
  <c r="AH285" i="10"/>
  <c r="AF285" i="10"/>
  <c r="AE285" i="10"/>
  <c r="AD285" i="10"/>
  <c r="AA285" i="10"/>
  <c r="Z285" i="10"/>
  <c r="X285" i="10"/>
  <c r="W285" i="10"/>
  <c r="O285" i="10"/>
  <c r="L285" i="10"/>
  <c r="V285" i="10" s="1"/>
  <c r="AH284" i="10"/>
  <c r="AI284" i="10" s="1"/>
  <c r="AF284" i="10"/>
  <c r="AE284" i="10"/>
  <c r="AD284" i="10"/>
  <c r="AA284" i="10"/>
  <c r="Z284" i="10"/>
  <c r="X284" i="10"/>
  <c r="W284" i="10"/>
  <c r="V284" i="10"/>
  <c r="O284" i="10"/>
  <c r="L284" i="10"/>
  <c r="AI283" i="10"/>
  <c r="AH283" i="10"/>
  <c r="AF283" i="10"/>
  <c r="AE283" i="10"/>
  <c r="AD283" i="10"/>
  <c r="AA283" i="10"/>
  <c r="Z283" i="10"/>
  <c r="X283" i="10"/>
  <c r="W283" i="10"/>
  <c r="O283" i="10"/>
  <c r="L283" i="10"/>
  <c r="V283" i="10" s="1"/>
  <c r="AH282" i="10"/>
  <c r="AI282" i="10" s="1"/>
  <c r="AF282" i="10"/>
  <c r="AE282" i="10"/>
  <c r="AD282" i="10"/>
  <c r="AA282" i="10"/>
  <c r="Z282" i="10"/>
  <c r="X282" i="10"/>
  <c r="W282" i="10"/>
  <c r="V282" i="10"/>
  <c r="O282" i="10"/>
  <c r="L282" i="10"/>
  <c r="AI281" i="10"/>
  <c r="AH281" i="10"/>
  <c r="AF281" i="10"/>
  <c r="AE281" i="10"/>
  <c r="AD281" i="10"/>
  <c r="AA281" i="10"/>
  <c r="Z281" i="10"/>
  <c r="X281" i="10"/>
  <c r="W281" i="10"/>
  <c r="O281" i="10"/>
  <c r="L281" i="10"/>
  <c r="V281" i="10" s="1"/>
  <c r="AH280" i="10"/>
  <c r="AI280" i="10" s="1"/>
  <c r="AF280" i="10"/>
  <c r="AE280" i="10"/>
  <c r="AD280" i="10"/>
  <c r="AA280" i="10"/>
  <c r="Z280" i="10"/>
  <c r="X280" i="10"/>
  <c r="W280" i="10"/>
  <c r="V280" i="10"/>
  <c r="O280" i="10"/>
  <c r="L280" i="10"/>
  <c r="AI279" i="10"/>
  <c r="AH279" i="10"/>
  <c r="AF279" i="10"/>
  <c r="AE279" i="10"/>
  <c r="AD279" i="10"/>
  <c r="AA279" i="10"/>
  <c r="Z279" i="10"/>
  <c r="X279" i="10"/>
  <c r="W279" i="10"/>
  <c r="O279" i="10"/>
  <c r="L279" i="10"/>
  <c r="V279" i="10" s="1"/>
  <c r="AH278" i="10"/>
  <c r="AI278" i="10" s="1"/>
  <c r="AF278" i="10"/>
  <c r="AE278" i="10"/>
  <c r="AD278" i="10"/>
  <c r="AA278" i="10"/>
  <c r="Z278" i="10"/>
  <c r="X278" i="10"/>
  <c r="W278" i="10"/>
  <c r="V278" i="10"/>
  <c r="O278" i="10"/>
  <c r="L278" i="10"/>
  <c r="AI277" i="10"/>
  <c r="AH277" i="10"/>
  <c r="AF277" i="10"/>
  <c r="AE277" i="10"/>
  <c r="AD277" i="10"/>
  <c r="AA277" i="10"/>
  <c r="Z277" i="10"/>
  <c r="X277" i="10"/>
  <c r="W277" i="10"/>
  <c r="O277" i="10"/>
  <c r="L277" i="10"/>
  <c r="V277" i="10" s="1"/>
  <c r="AH276" i="10"/>
  <c r="AI276" i="10" s="1"/>
  <c r="AF276" i="10"/>
  <c r="AE276" i="10"/>
  <c r="AD276" i="10"/>
  <c r="AA276" i="10"/>
  <c r="Z276" i="10"/>
  <c r="X276" i="10"/>
  <c r="W276" i="10"/>
  <c r="V276" i="10"/>
  <c r="O276" i="10"/>
  <c r="L276" i="10"/>
  <c r="AI275" i="10"/>
  <c r="AH275" i="10"/>
  <c r="AF275" i="10"/>
  <c r="AE275" i="10"/>
  <c r="AD275" i="10"/>
  <c r="AA275" i="10"/>
  <c r="Z275" i="10"/>
  <c r="X275" i="10"/>
  <c r="W275" i="10"/>
  <c r="O275" i="10"/>
  <c r="L275" i="10"/>
  <c r="V275" i="10" s="1"/>
  <c r="AH274" i="10"/>
  <c r="AI274" i="10" s="1"/>
  <c r="AF274" i="10"/>
  <c r="AE274" i="10"/>
  <c r="AD274" i="10"/>
  <c r="AA274" i="10"/>
  <c r="Z274" i="10"/>
  <c r="X274" i="10"/>
  <c r="W274" i="10"/>
  <c r="V274" i="10"/>
  <c r="O274" i="10"/>
  <c r="L274" i="10"/>
  <c r="AI273" i="10"/>
  <c r="AH273" i="10"/>
  <c r="AF273" i="10"/>
  <c r="AE273" i="10"/>
  <c r="AD273" i="10"/>
  <c r="AA273" i="10"/>
  <c r="Z273" i="10"/>
  <c r="X273" i="10"/>
  <c r="W273" i="10"/>
  <c r="O273" i="10"/>
  <c r="L273" i="10"/>
  <c r="V273" i="10" s="1"/>
  <c r="AH272" i="10"/>
  <c r="AI272" i="10" s="1"/>
  <c r="AF272" i="10"/>
  <c r="AE272" i="10"/>
  <c r="AD272" i="10"/>
  <c r="AA272" i="10"/>
  <c r="Z272" i="10"/>
  <c r="X272" i="10"/>
  <c r="W272" i="10"/>
  <c r="V272" i="10"/>
  <c r="O272" i="10"/>
  <c r="L272" i="10"/>
  <c r="AI271" i="10"/>
  <c r="AH271" i="10"/>
  <c r="AF271" i="10"/>
  <c r="AE271" i="10"/>
  <c r="AD271" i="10"/>
  <c r="AA271" i="10"/>
  <c r="Z271" i="10"/>
  <c r="X271" i="10"/>
  <c r="W271" i="10"/>
  <c r="O271" i="10"/>
  <c r="L271" i="10"/>
  <c r="V271" i="10" s="1"/>
  <c r="AH270" i="10"/>
  <c r="AI270" i="10" s="1"/>
  <c r="AF270" i="10"/>
  <c r="AE270" i="10"/>
  <c r="AD270" i="10"/>
  <c r="AA270" i="10"/>
  <c r="Z270" i="10"/>
  <c r="X270" i="10"/>
  <c r="W270" i="10"/>
  <c r="V270" i="10"/>
  <c r="O270" i="10"/>
  <c r="L270" i="10"/>
  <c r="A270" i="10"/>
  <c r="AI269" i="10"/>
  <c r="AH269" i="10"/>
  <c r="AF269" i="10"/>
  <c r="AE269" i="10"/>
  <c r="AD269" i="10"/>
  <c r="AA269" i="10"/>
  <c r="Z269" i="10"/>
  <c r="X269" i="10"/>
  <c r="W269" i="10"/>
  <c r="O269" i="10"/>
  <c r="V269" i="10" s="1"/>
  <c r="L269" i="10"/>
  <c r="A269" i="10"/>
  <c r="AI268" i="10"/>
  <c r="AH268" i="10"/>
  <c r="AF268" i="10"/>
  <c r="AE268" i="10"/>
  <c r="AD268" i="10"/>
  <c r="AA268" i="10"/>
  <c r="Z268" i="10"/>
  <c r="X268" i="10"/>
  <c r="W268" i="10"/>
  <c r="O268" i="10"/>
  <c r="V268" i="10" s="1"/>
  <c r="L268" i="10"/>
  <c r="AH267" i="10"/>
  <c r="AI267" i="10" s="1"/>
  <c r="AF267" i="10"/>
  <c r="AE267" i="10"/>
  <c r="AD267" i="10"/>
  <c r="AA267" i="10"/>
  <c r="Z267" i="10"/>
  <c r="X267" i="10"/>
  <c r="W267" i="10"/>
  <c r="V267" i="10"/>
  <c r="O267" i="10"/>
  <c r="L267" i="10"/>
  <c r="AI266" i="10"/>
  <c r="AH266" i="10"/>
  <c r="AF266" i="10"/>
  <c r="AE266" i="10"/>
  <c r="AD266" i="10"/>
  <c r="AA266" i="10"/>
  <c r="Z266" i="10"/>
  <c r="X266" i="10"/>
  <c r="W266" i="10"/>
  <c r="O266" i="10"/>
  <c r="V266" i="10" s="1"/>
  <c r="L266" i="10"/>
  <c r="AH265" i="10"/>
  <c r="AI265" i="10" s="1"/>
  <c r="AF265" i="10"/>
  <c r="AE265" i="10"/>
  <c r="AD265" i="10"/>
  <c r="AA265" i="10"/>
  <c r="Z265" i="10"/>
  <c r="X265" i="10"/>
  <c r="W265" i="10"/>
  <c r="O265" i="10"/>
  <c r="L265" i="10"/>
  <c r="V265" i="10" s="1"/>
  <c r="AI264" i="10"/>
  <c r="AH264" i="10"/>
  <c r="AF264" i="10"/>
  <c r="AE264" i="10"/>
  <c r="AD264" i="10"/>
  <c r="AA264" i="10"/>
  <c r="Z264" i="10"/>
  <c r="X264" i="10"/>
  <c r="W264" i="10"/>
  <c r="O264" i="10"/>
  <c r="V264" i="10" s="1"/>
  <c r="L264" i="10"/>
  <c r="AH263" i="10"/>
  <c r="AI263" i="10" s="1"/>
  <c r="AF263" i="10"/>
  <c r="AE263" i="10"/>
  <c r="AD263" i="10"/>
  <c r="AA263" i="10"/>
  <c r="Z263" i="10"/>
  <c r="X263" i="10"/>
  <c r="W263" i="10"/>
  <c r="V263" i="10"/>
  <c r="O263" i="10"/>
  <c r="L263" i="10"/>
  <c r="AI262" i="10"/>
  <c r="AH262" i="10"/>
  <c r="AF262" i="10"/>
  <c r="AE262" i="10"/>
  <c r="AD262" i="10"/>
  <c r="AA262" i="10"/>
  <c r="Z262" i="10"/>
  <c r="X262" i="10"/>
  <c r="W262" i="10"/>
  <c r="O262" i="10"/>
  <c r="V262" i="10" s="1"/>
  <c r="L262" i="10"/>
  <c r="AH261" i="10"/>
  <c r="AI261" i="10" s="1"/>
  <c r="AF261" i="10"/>
  <c r="AE261" i="10"/>
  <c r="AD261" i="10"/>
  <c r="AA261" i="10"/>
  <c r="Z261" i="10"/>
  <c r="X261" i="10"/>
  <c r="W261" i="10"/>
  <c r="O261" i="10"/>
  <c r="L261" i="10"/>
  <c r="V261" i="10" s="1"/>
  <c r="AI260" i="10"/>
  <c r="AH260" i="10"/>
  <c r="AF260" i="10"/>
  <c r="AE260" i="10"/>
  <c r="AD260" i="10"/>
  <c r="AA260" i="10"/>
  <c r="Z260" i="10"/>
  <c r="X260" i="10"/>
  <c r="W260" i="10"/>
  <c r="O260" i="10"/>
  <c r="V260" i="10" s="1"/>
  <c r="L260" i="10"/>
  <c r="AH259" i="10"/>
  <c r="AI259" i="10" s="1"/>
  <c r="AF259" i="10"/>
  <c r="AE259" i="10"/>
  <c r="AD259" i="10"/>
  <c r="AA259" i="10"/>
  <c r="Z259" i="10"/>
  <c r="X259" i="10"/>
  <c r="W259" i="10"/>
  <c r="V259" i="10"/>
  <c r="O259" i="10"/>
  <c r="L259" i="10"/>
  <c r="AI258" i="10"/>
  <c r="AH258" i="10"/>
  <c r="AF258" i="10"/>
  <c r="AE258" i="10"/>
  <c r="AD258" i="10"/>
  <c r="AA258" i="10"/>
  <c r="Z258" i="10"/>
  <c r="X258" i="10"/>
  <c r="W258" i="10"/>
  <c r="O258" i="10"/>
  <c r="V258" i="10" s="1"/>
  <c r="L258" i="10"/>
  <c r="AH257" i="10"/>
  <c r="AI257" i="10" s="1"/>
  <c r="AF257" i="10"/>
  <c r="AE257" i="10"/>
  <c r="AD257" i="10"/>
  <c r="AA257" i="10"/>
  <c r="Z257" i="10"/>
  <c r="X257" i="10"/>
  <c r="W257" i="10"/>
  <c r="O257" i="10"/>
  <c r="L257" i="10"/>
  <c r="V257" i="10" s="1"/>
  <c r="AI256" i="10"/>
  <c r="AH256" i="10"/>
  <c r="AF256" i="10"/>
  <c r="AE256" i="10"/>
  <c r="AD256" i="10"/>
  <c r="AA256" i="10"/>
  <c r="Z256" i="10"/>
  <c r="X256" i="10"/>
  <c r="W256" i="10"/>
  <c r="O256" i="10"/>
  <c r="V256" i="10" s="1"/>
  <c r="L256" i="10"/>
  <c r="AH255" i="10"/>
  <c r="AI255" i="10" s="1"/>
  <c r="AF255" i="10"/>
  <c r="AE255" i="10"/>
  <c r="AD255" i="10"/>
  <c r="AA255" i="10"/>
  <c r="Z255" i="10"/>
  <c r="X255" i="10"/>
  <c r="W255" i="10"/>
  <c r="V255" i="10"/>
  <c r="O255" i="10"/>
  <c r="L255" i="10"/>
  <c r="AI254" i="10"/>
  <c r="AH254" i="10"/>
  <c r="AF254" i="10"/>
  <c r="AE254" i="10"/>
  <c r="AD254" i="10"/>
  <c r="AA254" i="10"/>
  <c r="Z254" i="10"/>
  <c r="X254" i="10"/>
  <c r="W254" i="10"/>
  <c r="O254" i="10"/>
  <c r="V254" i="10" s="1"/>
  <c r="L254" i="10"/>
  <c r="AH253" i="10"/>
  <c r="AI253" i="10" s="1"/>
  <c r="AF253" i="10"/>
  <c r="AE253" i="10"/>
  <c r="AD253" i="10"/>
  <c r="AA253" i="10"/>
  <c r="Z253" i="10"/>
  <c r="X253" i="10"/>
  <c r="W253" i="10"/>
  <c r="V253" i="10"/>
  <c r="O253" i="10"/>
  <c r="L253" i="10"/>
  <c r="AI252" i="10"/>
  <c r="AH252" i="10"/>
  <c r="AF252" i="10"/>
  <c r="AE252" i="10"/>
  <c r="AD252" i="10"/>
  <c r="AA252" i="10"/>
  <c r="Z252" i="10"/>
  <c r="X252" i="10"/>
  <c r="W252" i="10"/>
  <c r="O252" i="10"/>
  <c r="V252" i="10" s="1"/>
  <c r="L252" i="10"/>
  <c r="AH251" i="10"/>
  <c r="AI251" i="10" s="1"/>
  <c r="AF251" i="10"/>
  <c r="AE251" i="10"/>
  <c r="AD251" i="10"/>
  <c r="AA251" i="10"/>
  <c r="Z251" i="10"/>
  <c r="X251" i="10"/>
  <c r="W251" i="10"/>
  <c r="V251" i="10"/>
  <c r="O251" i="10"/>
  <c r="L251" i="10"/>
  <c r="AI250" i="10"/>
  <c r="AH250" i="10"/>
  <c r="AF250" i="10"/>
  <c r="AE250" i="10"/>
  <c r="AD250" i="10"/>
  <c r="AA250" i="10"/>
  <c r="Z250" i="10"/>
  <c r="X250" i="10"/>
  <c r="W250" i="10"/>
  <c r="O250" i="10"/>
  <c r="V250" i="10" s="1"/>
  <c r="L250" i="10"/>
  <c r="AH249" i="10"/>
  <c r="AI249" i="10" s="1"/>
  <c r="AF249" i="10"/>
  <c r="AE249" i="10"/>
  <c r="AD249" i="10"/>
  <c r="AA249" i="10"/>
  <c r="Z249" i="10"/>
  <c r="X249" i="10"/>
  <c r="W249" i="10"/>
  <c r="V249" i="10"/>
  <c r="O249" i="10"/>
  <c r="L249" i="10"/>
  <c r="AI248" i="10"/>
  <c r="AH248" i="10"/>
  <c r="AF248" i="10"/>
  <c r="AE248" i="10"/>
  <c r="AD248" i="10"/>
  <c r="AA248" i="10"/>
  <c r="Z248" i="10"/>
  <c r="X248" i="10"/>
  <c r="W248" i="10"/>
  <c r="O248" i="10"/>
  <c r="V248" i="10" s="1"/>
  <c r="L248" i="10"/>
  <c r="AH247" i="10"/>
  <c r="AI247" i="10" s="1"/>
  <c r="AF247" i="10"/>
  <c r="AE247" i="10"/>
  <c r="AD247" i="10"/>
  <c r="AA247" i="10"/>
  <c r="Z247" i="10"/>
  <c r="X247" i="10"/>
  <c r="W247" i="10"/>
  <c r="V247" i="10"/>
  <c r="O247" i="10"/>
  <c r="L247" i="10"/>
  <c r="AI246" i="10"/>
  <c r="AH246" i="10"/>
  <c r="AF246" i="10"/>
  <c r="AE246" i="10"/>
  <c r="AD246" i="10"/>
  <c r="AA246" i="10"/>
  <c r="Z246" i="10"/>
  <c r="X246" i="10"/>
  <c r="W246" i="10"/>
  <c r="O246" i="10"/>
  <c r="V246" i="10" s="1"/>
  <c r="L246" i="10"/>
  <c r="AH245" i="10"/>
  <c r="AI245" i="10" s="1"/>
  <c r="AF245" i="10"/>
  <c r="AE245" i="10"/>
  <c r="AD245" i="10"/>
  <c r="AA245" i="10"/>
  <c r="Z245" i="10"/>
  <c r="X245" i="10"/>
  <c r="W245" i="10"/>
  <c r="O245" i="10"/>
  <c r="L245" i="10"/>
  <c r="V245" i="10" s="1"/>
  <c r="AI244" i="10"/>
  <c r="AH244" i="10"/>
  <c r="AF244" i="10"/>
  <c r="AE244" i="10"/>
  <c r="AD244" i="10"/>
  <c r="AA244" i="10"/>
  <c r="Z244" i="10"/>
  <c r="X244" i="10"/>
  <c r="W244" i="10"/>
  <c r="O244" i="10"/>
  <c r="V244" i="10" s="1"/>
  <c r="L244" i="10"/>
  <c r="AH243" i="10"/>
  <c r="AI243" i="10" s="1"/>
  <c r="AF243" i="10"/>
  <c r="AE243" i="10"/>
  <c r="AD243" i="10"/>
  <c r="AA243" i="10"/>
  <c r="Z243" i="10"/>
  <c r="X243" i="10"/>
  <c r="W243" i="10"/>
  <c r="V243" i="10"/>
  <c r="O243" i="10"/>
  <c r="L243" i="10"/>
  <c r="AI242" i="10"/>
  <c r="AH242" i="10"/>
  <c r="AF242" i="10"/>
  <c r="AE242" i="10"/>
  <c r="AD242" i="10"/>
  <c r="AA242" i="10"/>
  <c r="Z242" i="10"/>
  <c r="X242" i="10"/>
  <c r="W242" i="10"/>
  <c r="O242" i="10"/>
  <c r="V242" i="10" s="1"/>
  <c r="L242" i="10"/>
  <c r="AH241" i="10"/>
  <c r="AI241" i="10" s="1"/>
  <c r="AF241" i="10"/>
  <c r="AE241" i="10"/>
  <c r="AD241" i="10"/>
  <c r="AA241" i="10"/>
  <c r="Z241" i="10"/>
  <c r="X241" i="10"/>
  <c r="W241" i="10"/>
  <c r="O241" i="10"/>
  <c r="L241" i="10"/>
  <c r="V241" i="10" s="1"/>
  <c r="AI240" i="10"/>
  <c r="AH240" i="10"/>
  <c r="AF240" i="10"/>
  <c r="AE240" i="10"/>
  <c r="AD240" i="10"/>
  <c r="AA240" i="10"/>
  <c r="Z240" i="10"/>
  <c r="X240" i="10"/>
  <c r="W240" i="10"/>
  <c r="O240" i="10"/>
  <c r="V240" i="10" s="1"/>
  <c r="L240" i="10"/>
  <c r="AH239" i="10"/>
  <c r="AI239" i="10" s="1"/>
  <c r="AF239" i="10"/>
  <c r="AE239" i="10"/>
  <c r="AD239" i="10"/>
  <c r="AA239" i="10"/>
  <c r="Z239" i="10"/>
  <c r="X239" i="10"/>
  <c r="W239" i="10"/>
  <c r="V239" i="10"/>
  <c r="O239" i="10"/>
  <c r="L239" i="10"/>
  <c r="AI238" i="10"/>
  <c r="AH238" i="10"/>
  <c r="AF238" i="10"/>
  <c r="AE238" i="10"/>
  <c r="AD238" i="10"/>
  <c r="AA238" i="10"/>
  <c r="Z238" i="10"/>
  <c r="X238" i="10"/>
  <c r="W238" i="10"/>
  <c r="O238" i="10"/>
  <c r="V238" i="10" s="1"/>
  <c r="L238" i="10"/>
  <c r="AH237" i="10"/>
  <c r="AI237" i="10" s="1"/>
  <c r="AF237" i="10"/>
  <c r="AE237" i="10"/>
  <c r="AD237" i="10"/>
  <c r="AA237" i="10"/>
  <c r="Z237" i="10"/>
  <c r="X237" i="10"/>
  <c r="W237" i="10"/>
  <c r="O237" i="10"/>
  <c r="L237" i="10"/>
  <c r="V237" i="10" s="1"/>
  <c r="AI236" i="10"/>
  <c r="AH236" i="10"/>
  <c r="AF236" i="10"/>
  <c r="AE236" i="10"/>
  <c r="AD236" i="10"/>
  <c r="AA236" i="10"/>
  <c r="Z236" i="10"/>
  <c r="X236" i="10"/>
  <c r="W236" i="10"/>
  <c r="O236" i="10"/>
  <c r="V236" i="10" s="1"/>
  <c r="L236" i="10"/>
  <c r="AH235" i="10"/>
  <c r="AI235" i="10" s="1"/>
  <c r="AF235" i="10"/>
  <c r="AE235" i="10"/>
  <c r="AD235" i="10"/>
  <c r="AA235" i="10"/>
  <c r="Z235" i="10"/>
  <c r="X235" i="10"/>
  <c r="W235" i="10"/>
  <c r="V235" i="10"/>
  <c r="O235" i="10"/>
  <c r="L235" i="10"/>
  <c r="AI234" i="10"/>
  <c r="AH234" i="10"/>
  <c r="AF234" i="10"/>
  <c r="AE234" i="10"/>
  <c r="AD234" i="10"/>
  <c r="AA234" i="10"/>
  <c r="Z234" i="10"/>
  <c r="X234" i="10"/>
  <c r="W234" i="10"/>
  <c r="O234" i="10"/>
  <c r="V234" i="10" s="1"/>
  <c r="L234" i="10"/>
  <c r="AH233" i="10"/>
  <c r="AI233" i="10" s="1"/>
  <c r="AF233" i="10"/>
  <c r="AE233" i="10"/>
  <c r="AD233" i="10"/>
  <c r="AA233" i="10"/>
  <c r="Z233" i="10"/>
  <c r="X233" i="10"/>
  <c r="W233" i="10"/>
  <c r="O233" i="10"/>
  <c r="L233" i="10"/>
  <c r="V233" i="10" s="1"/>
  <c r="AI232" i="10"/>
  <c r="AH232" i="10"/>
  <c r="AF232" i="10"/>
  <c r="AE232" i="10"/>
  <c r="AD232" i="10"/>
  <c r="AA232" i="10"/>
  <c r="Z232" i="10"/>
  <c r="X232" i="10"/>
  <c r="W232" i="10"/>
  <c r="O232" i="10"/>
  <c r="V232" i="10" s="1"/>
  <c r="L232" i="10"/>
  <c r="AH231" i="10"/>
  <c r="AI231" i="10" s="1"/>
  <c r="AF231" i="10"/>
  <c r="AE231" i="10"/>
  <c r="AD231" i="10"/>
  <c r="AA231" i="10"/>
  <c r="Z231" i="10"/>
  <c r="X231" i="10"/>
  <c r="W231" i="10"/>
  <c r="V231" i="10"/>
  <c r="O231" i="10"/>
  <c r="L231" i="10"/>
  <c r="AI230" i="10"/>
  <c r="AH230" i="10"/>
  <c r="AF230" i="10"/>
  <c r="AE230" i="10"/>
  <c r="AD230" i="10"/>
  <c r="AA230" i="10"/>
  <c r="Z230" i="10"/>
  <c r="X230" i="10"/>
  <c r="W230" i="10"/>
  <c r="O230" i="10"/>
  <c r="V230" i="10" s="1"/>
  <c r="L230" i="10"/>
  <c r="AH229" i="10"/>
  <c r="AI229" i="10" s="1"/>
  <c r="AF229" i="10"/>
  <c r="AE229" i="10"/>
  <c r="AD229" i="10"/>
  <c r="AA229" i="10"/>
  <c r="Z229" i="10"/>
  <c r="X229" i="10"/>
  <c r="W229" i="10"/>
  <c r="O229" i="10"/>
  <c r="L229" i="10"/>
  <c r="V229" i="10" s="1"/>
  <c r="AI228" i="10"/>
  <c r="AH228" i="10"/>
  <c r="AF228" i="10"/>
  <c r="AE228" i="10"/>
  <c r="AD228" i="10"/>
  <c r="AA228" i="10"/>
  <c r="Z228" i="10"/>
  <c r="X228" i="10"/>
  <c r="W228" i="10"/>
  <c r="O228" i="10"/>
  <c r="V228" i="10" s="1"/>
  <c r="L228" i="10"/>
  <c r="AH227" i="10"/>
  <c r="AI227" i="10" s="1"/>
  <c r="AF227" i="10"/>
  <c r="AE227" i="10"/>
  <c r="AD227" i="10"/>
  <c r="AA227" i="10"/>
  <c r="Z227" i="10"/>
  <c r="X227" i="10"/>
  <c r="W227" i="10"/>
  <c r="V227" i="10"/>
  <c r="O227" i="10"/>
  <c r="L227" i="10"/>
  <c r="AI226" i="10"/>
  <c r="AH226" i="10"/>
  <c r="AF226" i="10"/>
  <c r="AE226" i="10"/>
  <c r="AD226" i="10"/>
  <c r="AA226" i="10"/>
  <c r="Z226" i="10"/>
  <c r="X226" i="10"/>
  <c r="W226" i="10"/>
  <c r="O226" i="10"/>
  <c r="V226" i="10" s="1"/>
  <c r="L226" i="10"/>
  <c r="AH225" i="10"/>
  <c r="AI225" i="10" s="1"/>
  <c r="AF225" i="10"/>
  <c r="AE225" i="10"/>
  <c r="AD225" i="10"/>
  <c r="AA225" i="10"/>
  <c r="Z225" i="10"/>
  <c r="X225" i="10"/>
  <c r="W225" i="10"/>
  <c r="O225" i="10"/>
  <c r="L225" i="10"/>
  <c r="V225" i="10" s="1"/>
  <c r="AI224" i="10"/>
  <c r="AH224" i="10"/>
  <c r="AF224" i="10"/>
  <c r="AE224" i="10"/>
  <c r="AD224" i="10"/>
  <c r="AA224" i="10"/>
  <c r="Z224" i="10"/>
  <c r="X224" i="10"/>
  <c r="W224" i="10"/>
  <c r="O224" i="10"/>
  <c r="V224" i="10" s="1"/>
  <c r="L224" i="10"/>
  <c r="AH223" i="10"/>
  <c r="AI223" i="10" s="1"/>
  <c r="AF223" i="10"/>
  <c r="AE223" i="10"/>
  <c r="AD223" i="10"/>
  <c r="AA223" i="10"/>
  <c r="Z223" i="10"/>
  <c r="X223" i="10"/>
  <c r="W223" i="10"/>
  <c r="V223" i="10"/>
  <c r="O223" i="10"/>
  <c r="L223" i="10"/>
  <c r="AI222" i="10"/>
  <c r="AH222" i="10"/>
  <c r="AF222" i="10"/>
  <c r="AE222" i="10"/>
  <c r="AD222" i="10"/>
  <c r="AA222" i="10"/>
  <c r="Z222" i="10"/>
  <c r="X222" i="10"/>
  <c r="W222" i="10"/>
  <c r="O222" i="10"/>
  <c r="V222" i="10" s="1"/>
  <c r="L222" i="10"/>
  <c r="AH221" i="10"/>
  <c r="AI221" i="10" s="1"/>
  <c r="AF221" i="10"/>
  <c r="AE221" i="10"/>
  <c r="AD221" i="10"/>
  <c r="AA221" i="10"/>
  <c r="Z221" i="10"/>
  <c r="X221" i="10"/>
  <c r="W221" i="10"/>
  <c r="O221" i="10"/>
  <c r="L221" i="10"/>
  <c r="V221" i="10" s="1"/>
  <c r="AI220" i="10"/>
  <c r="AH220" i="10"/>
  <c r="AF220" i="10"/>
  <c r="AE220" i="10"/>
  <c r="AD220" i="10"/>
  <c r="AA220" i="10"/>
  <c r="Z220" i="10"/>
  <c r="X220" i="10"/>
  <c r="W220" i="10"/>
  <c r="O220" i="10"/>
  <c r="V220" i="10" s="1"/>
  <c r="L220" i="10"/>
  <c r="AH219" i="10"/>
  <c r="AI219" i="10" s="1"/>
  <c r="AF219" i="10"/>
  <c r="AE219" i="10"/>
  <c r="AD219" i="10"/>
  <c r="AA219" i="10"/>
  <c r="Z219" i="10"/>
  <c r="X219" i="10"/>
  <c r="W219" i="10"/>
  <c r="V219" i="10"/>
  <c r="O219" i="10"/>
  <c r="L219" i="10"/>
  <c r="AI218" i="10"/>
  <c r="AH218" i="10"/>
  <c r="AF218" i="10"/>
  <c r="AE218" i="10"/>
  <c r="AD218" i="10"/>
  <c r="AA218" i="10"/>
  <c r="Z218" i="10"/>
  <c r="X218" i="10"/>
  <c r="W218" i="10"/>
  <c r="O218" i="10"/>
  <c r="V218" i="10" s="1"/>
  <c r="L218" i="10"/>
  <c r="AH217" i="10"/>
  <c r="AI217" i="10" s="1"/>
  <c r="AF217" i="10"/>
  <c r="AE217" i="10"/>
  <c r="AD217" i="10"/>
  <c r="AA217" i="10"/>
  <c r="Z217" i="10"/>
  <c r="X217" i="10"/>
  <c r="W217" i="10"/>
  <c r="O217" i="10"/>
  <c r="L217" i="10"/>
  <c r="V217" i="10" s="1"/>
  <c r="AI216" i="10"/>
  <c r="AH216" i="10"/>
  <c r="AF216" i="10"/>
  <c r="AE216" i="10"/>
  <c r="AD216" i="10"/>
  <c r="AA216" i="10"/>
  <c r="Z216" i="10"/>
  <c r="X216" i="10"/>
  <c r="W216" i="10"/>
  <c r="O216" i="10"/>
  <c r="V216" i="10" s="1"/>
  <c r="L216" i="10"/>
  <c r="AH215" i="10"/>
  <c r="AI215" i="10" s="1"/>
  <c r="AF215" i="10"/>
  <c r="AE215" i="10"/>
  <c r="AD215" i="10"/>
  <c r="AA215" i="10"/>
  <c r="Z215" i="10"/>
  <c r="X215" i="10"/>
  <c r="W215" i="10"/>
  <c r="V215" i="10"/>
  <c r="O215" i="10"/>
  <c r="L215" i="10"/>
  <c r="AI214" i="10"/>
  <c r="AH214" i="10"/>
  <c r="AF214" i="10"/>
  <c r="AE214" i="10"/>
  <c r="AD214" i="10"/>
  <c r="AA214" i="10"/>
  <c r="Z214" i="10"/>
  <c r="X214" i="10"/>
  <c r="W214" i="10"/>
  <c r="O214" i="10"/>
  <c r="V214" i="10" s="1"/>
  <c r="L214" i="10"/>
  <c r="AH213" i="10"/>
  <c r="AI213" i="10" s="1"/>
  <c r="AF213" i="10"/>
  <c r="AE213" i="10"/>
  <c r="AD213" i="10"/>
  <c r="AA213" i="10"/>
  <c r="Z213" i="10"/>
  <c r="X213" i="10"/>
  <c r="W213" i="10"/>
  <c r="O213" i="10"/>
  <c r="L213" i="10"/>
  <c r="V213" i="10" s="1"/>
  <c r="AI212" i="10"/>
  <c r="AH212" i="10"/>
  <c r="AF212" i="10"/>
  <c r="AE212" i="10"/>
  <c r="AD212" i="10"/>
  <c r="AA212" i="10"/>
  <c r="Z212" i="10"/>
  <c r="X212" i="10"/>
  <c r="W212" i="10"/>
  <c r="O212" i="10"/>
  <c r="V212" i="10" s="1"/>
  <c r="L212" i="10"/>
  <c r="AH211" i="10"/>
  <c r="AI211" i="10" s="1"/>
  <c r="AF211" i="10"/>
  <c r="AE211" i="10"/>
  <c r="AD211" i="10"/>
  <c r="AA211" i="10"/>
  <c r="Z211" i="10"/>
  <c r="X211" i="10"/>
  <c r="W211" i="10"/>
  <c r="V211" i="10"/>
  <c r="O211" i="10"/>
  <c r="L211" i="10"/>
  <c r="AI210" i="10"/>
  <c r="AH210" i="10"/>
  <c r="AF210" i="10"/>
  <c r="AE210" i="10"/>
  <c r="AD210" i="10"/>
  <c r="AA210" i="10"/>
  <c r="Z210" i="10"/>
  <c r="X210" i="10"/>
  <c r="W210" i="10"/>
  <c r="O210" i="10"/>
  <c r="V210" i="10" s="1"/>
  <c r="L210" i="10"/>
  <c r="AH209" i="10"/>
  <c r="AI209" i="10" s="1"/>
  <c r="AF209" i="10"/>
  <c r="AE209" i="10"/>
  <c r="AD209" i="10"/>
  <c r="AA209" i="10"/>
  <c r="Z209" i="10"/>
  <c r="X209" i="10"/>
  <c r="W209" i="10"/>
  <c r="O209" i="10"/>
  <c r="L209" i="10"/>
  <c r="V209" i="10" s="1"/>
  <c r="AI208" i="10"/>
  <c r="AH208" i="10"/>
  <c r="AF208" i="10"/>
  <c r="AE208" i="10"/>
  <c r="AD208" i="10"/>
  <c r="AA208" i="10"/>
  <c r="Z208" i="10"/>
  <c r="X208" i="10"/>
  <c r="W208" i="10"/>
  <c r="O208" i="10"/>
  <c r="V208" i="10" s="1"/>
  <c r="L208" i="10"/>
  <c r="AH207" i="10"/>
  <c r="AI207" i="10" s="1"/>
  <c r="AF207" i="10"/>
  <c r="AE207" i="10"/>
  <c r="AD207" i="10"/>
  <c r="AA207" i="10"/>
  <c r="Z207" i="10"/>
  <c r="X207" i="10"/>
  <c r="W207" i="10"/>
  <c r="V207" i="10"/>
  <c r="O207" i="10"/>
  <c r="L207" i="10"/>
  <c r="AI206" i="10"/>
  <c r="AH206" i="10"/>
  <c r="AF206" i="10"/>
  <c r="AE206" i="10"/>
  <c r="AD206" i="10"/>
  <c r="AA206" i="10"/>
  <c r="Z206" i="10"/>
  <c r="X206" i="10"/>
  <c r="W206" i="10"/>
  <c r="O206" i="10"/>
  <c r="V206" i="10" s="1"/>
  <c r="L206" i="10"/>
  <c r="AH205" i="10"/>
  <c r="AI205" i="10" s="1"/>
  <c r="AF205" i="10"/>
  <c r="AE205" i="10"/>
  <c r="AD205" i="10"/>
  <c r="AA205" i="10"/>
  <c r="Z205" i="10"/>
  <c r="X205" i="10"/>
  <c r="W205" i="10"/>
  <c r="O205" i="10"/>
  <c r="L205" i="10"/>
  <c r="V205" i="10" s="1"/>
  <c r="AI204" i="10"/>
  <c r="AH204" i="10"/>
  <c r="AF204" i="10"/>
  <c r="AE204" i="10"/>
  <c r="AD204" i="10"/>
  <c r="AA204" i="10"/>
  <c r="Z204" i="10"/>
  <c r="X204" i="10"/>
  <c r="W204" i="10"/>
  <c r="O204" i="10"/>
  <c r="V204" i="10" s="1"/>
  <c r="L204" i="10"/>
  <c r="AH203" i="10"/>
  <c r="AI203" i="10" s="1"/>
  <c r="AF203" i="10"/>
  <c r="AE203" i="10"/>
  <c r="AD203" i="10"/>
  <c r="AA203" i="10"/>
  <c r="Z203" i="10"/>
  <c r="X203" i="10"/>
  <c r="W203" i="10"/>
  <c r="V203" i="10"/>
  <c r="O203" i="10"/>
  <c r="L203" i="10"/>
  <c r="AI202" i="10"/>
  <c r="AH202" i="10"/>
  <c r="AF202" i="10"/>
  <c r="AE202" i="10"/>
  <c r="AD202" i="10"/>
  <c r="AA202" i="10"/>
  <c r="Z202" i="10"/>
  <c r="X202" i="10"/>
  <c r="W202" i="10"/>
  <c r="O202" i="10"/>
  <c r="V202" i="10" s="1"/>
  <c r="L202" i="10"/>
  <c r="AH201" i="10"/>
  <c r="AI201" i="10" s="1"/>
  <c r="AF201" i="10"/>
  <c r="AE201" i="10"/>
  <c r="AD201" i="10"/>
  <c r="AA201" i="10"/>
  <c r="Z201" i="10"/>
  <c r="X201" i="10"/>
  <c r="W201" i="10"/>
  <c r="O201" i="10"/>
  <c r="L201" i="10"/>
  <c r="V201" i="10" s="1"/>
  <c r="AI200" i="10"/>
  <c r="AH200" i="10"/>
  <c r="AF200" i="10"/>
  <c r="AE200" i="10"/>
  <c r="AD200" i="10"/>
  <c r="AA200" i="10"/>
  <c r="Z200" i="10"/>
  <c r="X200" i="10"/>
  <c r="W200" i="10"/>
  <c r="O200" i="10"/>
  <c r="V200" i="10" s="1"/>
  <c r="L200" i="10"/>
  <c r="AH199" i="10"/>
  <c r="AI199" i="10" s="1"/>
  <c r="AF199" i="10"/>
  <c r="AE199" i="10"/>
  <c r="AD199" i="10"/>
  <c r="AA199" i="10"/>
  <c r="Z199" i="10"/>
  <c r="X199" i="10"/>
  <c r="W199" i="10"/>
  <c r="V199" i="10"/>
  <c r="O199" i="10"/>
  <c r="L199" i="10"/>
  <c r="AI198" i="10"/>
  <c r="AH198" i="10"/>
  <c r="AF198" i="10"/>
  <c r="AE198" i="10"/>
  <c r="AD198" i="10"/>
  <c r="AA198" i="10"/>
  <c r="Z198" i="10"/>
  <c r="X198" i="10"/>
  <c r="W198" i="10"/>
  <c r="O198" i="10"/>
  <c r="V198" i="10" s="1"/>
  <c r="L198" i="10"/>
  <c r="AH197" i="10"/>
  <c r="AI197" i="10" s="1"/>
  <c r="AF197" i="10"/>
  <c r="AE197" i="10"/>
  <c r="AD197" i="10"/>
  <c r="AA197" i="10"/>
  <c r="Z197" i="10"/>
  <c r="X197" i="10"/>
  <c r="W197" i="10"/>
  <c r="O197" i="10"/>
  <c r="L197" i="10"/>
  <c r="V197" i="10" s="1"/>
  <c r="AI196" i="10"/>
  <c r="AH196" i="10"/>
  <c r="AF196" i="10"/>
  <c r="AE196" i="10"/>
  <c r="AD196" i="10"/>
  <c r="AA196" i="10"/>
  <c r="Z196" i="10"/>
  <c r="X196" i="10"/>
  <c r="W196" i="10"/>
  <c r="O196" i="10"/>
  <c r="V196" i="10" s="1"/>
  <c r="L196" i="10"/>
  <c r="AH195" i="10"/>
  <c r="AI195" i="10" s="1"/>
  <c r="AF195" i="10"/>
  <c r="AE195" i="10"/>
  <c r="AD195" i="10"/>
  <c r="AA195" i="10"/>
  <c r="Z195" i="10"/>
  <c r="X195" i="10"/>
  <c r="W195" i="10"/>
  <c r="V195" i="10"/>
  <c r="O195" i="10"/>
  <c r="L195" i="10"/>
  <c r="AI194" i="10"/>
  <c r="AH194" i="10"/>
  <c r="AF194" i="10"/>
  <c r="AE194" i="10"/>
  <c r="AD194" i="10"/>
  <c r="AA194" i="10"/>
  <c r="Z194" i="10"/>
  <c r="X194" i="10"/>
  <c r="W194" i="10"/>
  <c r="O194" i="10"/>
  <c r="V194" i="10" s="1"/>
  <c r="L194" i="10"/>
  <c r="AH193" i="10"/>
  <c r="AI193" i="10" s="1"/>
  <c r="AF193" i="10"/>
  <c r="AE193" i="10"/>
  <c r="AD193" i="10"/>
  <c r="AA193" i="10"/>
  <c r="Z193" i="10"/>
  <c r="X193" i="10"/>
  <c r="W193" i="10"/>
  <c r="O193" i="10"/>
  <c r="L193" i="10"/>
  <c r="V193" i="10" s="1"/>
  <c r="AI192" i="10"/>
  <c r="AH192" i="10"/>
  <c r="AF192" i="10"/>
  <c r="AE192" i="10"/>
  <c r="AD192" i="10"/>
  <c r="AA192" i="10"/>
  <c r="Z192" i="10"/>
  <c r="X192" i="10"/>
  <c r="W192" i="10"/>
  <c r="O192" i="10"/>
  <c r="V192" i="10" s="1"/>
  <c r="L192" i="10"/>
  <c r="AH191" i="10"/>
  <c r="AI191" i="10" s="1"/>
  <c r="AF191" i="10"/>
  <c r="AE191" i="10"/>
  <c r="AD191" i="10"/>
  <c r="AA191" i="10"/>
  <c r="Z191" i="10"/>
  <c r="X191" i="10"/>
  <c r="W191" i="10"/>
  <c r="V191" i="10"/>
  <c r="O191" i="10"/>
  <c r="L191" i="10"/>
  <c r="AI190" i="10"/>
  <c r="AH190" i="10"/>
  <c r="AF190" i="10"/>
  <c r="AE190" i="10"/>
  <c r="AD190" i="10"/>
  <c r="AA190" i="10"/>
  <c r="Z190" i="10"/>
  <c r="X190" i="10"/>
  <c r="W190" i="10"/>
  <c r="O190" i="10"/>
  <c r="V190" i="10" s="1"/>
  <c r="L190" i="10"/>
  <c r="AH189" i="10"/>
  <c r="AI189" i="10" s="1"/>
  <c r="AF189" i="10"/>
  <c r="AE189" i="10"/>
  <c r="AD189" i="10"/>
  <c r="AA189" i="10"/>
  <c r="Z189" i="10"/>
  <c r="X189" i="10"/>
  <c r="W189" i="10"/>
  <c r="O189" i="10"/>
  <c r="L189" i="10"/>
  <c r="V189" i="10" s="1"/>
  <c r="AI188" i="10"/>
  <c r="AH188" i="10"/>
  <c r="AF188" i="10"/>
  <c r="AE188" i="10"/>
  <c r="AD188" i="10"/>
  <c r="AA188" i="10"/>
  <c r="Z188" i="10"/>
  <c r="X188" i="10"/>
  <c r="W188" i="10"/>
  <c r="O188" i="10"/>
  <c r="V188" i="10" s="1"/>
  <c r="L188" i="10"/>
  <c r="AH187" i="10"/>
  <c r="AI187" i="10" s="1"/>
  <c r="AF187" i="10"/>
  <c r="AE187" i="10"/>
  <c r="AD187" i="10"/>
  <c r="AA187" i="10"/>
  <c r="Z187" i="10"/>
  <c r="X187" i="10"/>
  <c r="W187" i="10"/>
  <c r="V187" i="10"/>
  <c r="O187" i="10"/>
  <c r="L187" i="10"/>
  <c r="AI186" i="10"/>
  <c r="AH186" i="10"/>
  <c r="AF186" i="10"/>
  <c r="AE186" i="10"/>
  <c r="AD186" i="10"/>
  <c r="AA186" i="10"/>
  <c r="Z186" i="10"/>
  <c r="X186" i="10"/>
  <c r="W186" i="10"/>
  <c r="O186" i="10"/>
  <c r="V186" i="10" s="1"/>
  <c r="L186" i="10"/>
  <c r="AH185" i="10"/>
  <c r="AI185" i="10" s="1"/>
  <c r="AF185" i="10"/>
  <c r="AE185" i="10"/>
  <c r="AD185" i="10"/>
  <c r="AA185" i="10"/>
  <c r="Z185" i="10"/>
  <c r="X185" i="10"/>
  <c r="W185" i="10"/>
  <c r="O185" i="10"/>
  <c r="L185" i="10"/>
  <c r="V185" i="10" s="1"/>
  <c r="AI184" i="10"/>
  <c r="AH184" i="10"/>
  <c r="AF184" i="10"/>
  <c r="AE184" i="10"/>
  <c r="AD184" i="10"/>
  <c r="AA184" i="10"/>
  <c r="Z184" i="10"/>
  <c r="X184" i="10"/>
  <c r="W184" i="10"/>
  <c r="O184" i="10"/>
  <c r="V184" i="10" s="1"/>
  <c r="L184" i="10"/>
  <c r="AH183" i="10"/>
  <c r="AI183" i="10" s="1"/>
  <c r="AF183" i="10"/>
  <c r="AE183" i="10"/>
  <c r="AD183" i="10"/>
  <c r="AA183" i="10"/>
  <c r="Z183" i="10"/>
  <c r="X183" i="10"/>
  <c r="W183" i="10"/>
  <c r="V183" i="10"/>
  <c r="O183" i="10"/>
  <c r="L183" i="10"/>
  <c r="AI182" i="10"/>
  <c r="AH182" i="10"/>
  <c r="AF182" i="10"/>
  <c r="AE182" i="10"/>
  <c r="AD182" i="10"/>
  <c r="AA182" i="10"/>
  <c r="Z182" i="10"/>
  <c r="X182" i="10"/>
  <c r="W182" i="10"/>
  <c r="O182" i="10"/>
  <c r="V182" i="10" s="1"/>
  <c r="L182" i="10"/>
  <c r="AH181" i="10"/>
  <c r="AI181" i="10" s="1"/>
  <c r="AF181" i="10"/>
  <c r="AE181" i="10"/>
  <c r="AD181" i="10"/>
  <c r="AA181" i="10"/>
  <c r="Z181" i="10"/>
  <c r="X181" i="10"/>
  <c r="W181" i="10"/>
  <c r="O181" i="10"/>
  <c r="L181" i="10"/>
  <c r="V181" i="10" s="1"/>
  <c r="AI180" i="10"/>
  <c r="AH180" i="10"/>
  <c r="AF180" i="10"/>
  <c r="AE180" i="10"/>
  <c r="AD180" i="10"/>
  <c r="AA180" i="10"/>
  <c r="Z180" i="10"/>
  <c r="X180" i="10"/>
  <c r="W180" i="10"/>
  <c r="O180" i="10"/>
  <c r="V180" i="10" s="1"/>
  <c r="L180" i="10"/>
  <c r="A180" i="10"/>
  <c r="AI179" i="10"/>
  <c r="AH179" i="10"/>
  <c r="AF179" i="10"/>
  <c r="AE179" i="10"/>
  <c r="AD179" i="10"/>
  <c r="AA179" i="10"/>
  <c r="Z179" i="10"/>
  <c r="X179" i="10"/>
  <c r="W179" i="10"/>
  <c r="O179" i="10"/>
  <c r="V179" i="10" s="1"/>
  <c r="L179" i="10"/>
  <c r="A179" i="10"/>
  <c r="AI178" i="10"/>
  <c r="AH178" i="10"/>
  <c r="AF178" i="10"/>
  <c r="AE178" i="10"/>
  <c r="AD178" i="10"/>
  <c r="AA178" i="10"/>
  <c r="Z178" i="10"/>
  <c r="X178" i="10"/>
  <c r="W178" i="10"/>
  <c r="O178" i="10"/>
  <c r="L178" i="10"/>
  <c r="V178" i="10" s="1"/>
  <c r="AH177" i="10"/>
  <c r="AI177" i="10" s="1"/>
  <c r="AF177" i="10"/>
  <c r="AE177" i="10"/>
  <c r="AD177" i="10"/>
  <c r="AA177" i="10"/>
  <c r="Z177" i="10"/>
  <c r="X177" i="10"/>
  <c r="W177" i="10"/>
  <c r="V177" i="10"/>
  <c r="O177" i="10"/>
  <c r="L177" i="10"/>
  <c r="AI176" i="10"/>
  <c r="AH176" i="10"/>
  <c r="AF176" i="10"/>
  <c r="AE176" i="10"/>
  <c r="AD176" i="10"/>
  <c r="AA176" i="10"/>
  <c r="Z176" i="10"/>
  <c r="X176" i="10"/>
  <c r="W176" i="10"/>
  <c r="O176" i="10"/>
  <c r="L176" i="10"/>
  <c r="V176" i="10" s="1"/>
  <c r="AH175" i="10"/>
  <c r="AI175" i="10" s="1"/>
  <c r="AF175" i="10"/>
  <c r="AE175" i="10"/>
  <c r="AD175" i="10"/>
  <c r="AA175" i="10"/>
  <c r="Z175" i="10"/>
  <c r="X175" i="10"/>
  <c r="W175" i="10"/>
  <c r="V175" i="10"/>
  <c r="O175" i="10"/>
  <c r="L175" i="10"/>
  <c r="AI174" i="10"/>
  <c r="AH174" i="10"/>
  <c r="AF174" i="10"/>
  <c r="AE174" i="10"/>
  <c r="AD174" i="10"/>
  <c r="AA174" i="10"/>
  <c r="Z174" i="10"/>
  <c r="X174" i="10"/>
  <c r="W174" i="10"/>
  <c r="O174" i="10"/>
  <c r="L174" i="10"/>
  <c r="V174" i="10" s="1"/>
  <c r="AH173" i="10"/>
  <c r="AI173" i="10" s="1"/>
  <c r="AF173" i="10"/>
  <c r="AE173" i="10"/>
  <c r="AD173" i="10"/>
  <c r="AA173" i="10"/>
  <c r="Z173" i="10"/>
  <c r="X173" i="10"/>
  <c r="W173" i="10"/>
  <c r="V173" i="10"/>
  <c r="O173" i="10"/>
  <c r="L173" i="10"/>
  <c r="AI172" i="10"/>
  <c r="AH172" i="10"/>
  <c r="AF172" i="10"/>
  <c r="AE172" i="10"/>
  <c r="AD172" i="10"/>
  <c r="AA172" i="10"/>
  <c r="Z172" i="10"/>
  <c r="X172" i="10"/>
  <c r="W172" i="10"/>
  <c r="O172" i="10"/>
  <c r="L172" i="10"/>
  <c r="V172" i="10" s="1"/>
  <c r="AH171" i="10"/>
  <c r="AI171" i="10" s="1"/>
  <c r="AF171" i="10"/>
  <c r="AE171" i="10"/>
  <c r="AD171" i="10"/>
  <c r="AA171" i="10"/>
  <c r="Z171" i="10"/>
  <c r="X171" i="10"/>
  <c r="W171" i="10"/>
  <c r="V171" i="10"/>
  <c r="O171" i="10"/>
  <c r="L171" i="10"/>
  <c r="AI170" i="10"/>
  <c r="AH170" i="10"/>
  <c r="AF170" i="10"/>
  <c r="AE170" i="10"/>
  <c r="AD170" i="10"/>
  <c r="AA170" i="10"/>
  <c r="Z170" i="10"/>
  <c r="X170" i="10"/>
  <c r="W170" i="10"/>
  <c r="O170" i="10"/>
  <c r="L170" i="10"/>
  <c r="V170" i="10" s="1"/>
  <c r="AH169" i="10"/>
  <c r="AI169" i="10" s="1"/>
  <c r="AF169" i="10"/>
  <c r="AE169" i="10"/>
  <c r="AD169" i="10"/>
  <c r="AA169" i="10"/>
  <c r="Z169" i="10"/>
  <c r="X169" i="10"/>
  <c r="W169" i="10"/>
  <c r="V169" i="10"/>
  <c r="O169" i="10"/>
  <c r="L169" i="10"/>
  <c r="AI168" i="10"/>
  <c r="AH168" i="10"/>
  <c r="AF168" i="10"/>
  <c r="AE168" i="10"/>
  <c r="AD168" i="10"/>
  <c r="AA168" i="10"/>
  <c r="Z168" i="10"/>
  <c r="X168" i="10"/>
  <c r="W168" i="10"/>
  <c r="O168" i="10"/>
  <c r="L168" i="10"/>
  <c r="V168" i="10" s="1"/>
  <c r="AH167" i="10"/>
  <c r="AI167" i="10" s="1"/>
  <c r="AF167" i="10"/>
  <c r="AE167" i="10"/>
  <c r="AD167" i="10"/>
  <c r="AA167" i="10"/>
  <c r="Z167" i="10"/>
  <c r="X167" i="10"/>
  <c r="W167" i="10"/>
  <c r="V167" i="10"/>
  <c r="O167" i="10"/>
  <c r="L167" i="10"/>
  <c r="AI166" i="10"/>
  <c r="AH166" i="10"/>
  <c r="AF166" i="10"/>
  <c r="AE166" i="10"/>
  <c r="AD166" i="10"/>
  <c r="AA166" i="10"/>
  <c r="Z166" i="10"/>
  <c r="X166" i="10"/>
  <c r="W166" i="10"/>
  <c r="O166" i="10"/>
  <c r="L166" i="10"/>
  <c r="V166" i="10" s="1"/>
  <c r="AH165" i="10"/>
  <c r="AI165" i="10" s="1"/>
  <c r="AF165" i="10"/>
  <c r="AE165" i="10"/>
  <c r="AD165" i="10"/>
  <c r="AA165" i="10"/>
  <c r="Z165" i="10"/>
  <c r="X165" i="10"/>
  <c r="W165" i="10"/>
  <c r="V165" i="10"/>
  <c r="O165" i="10"/>
  <c r="L165" i="10"/>
  <c r="AI164" i="10"/>
  <c r="AH164" i="10"/>
  <c r="AF164" i="10"/>
  <c r="AE164" i="10"/>
  <c r="AD164" i="10"/>
  <c r="AA164" i="10"/>
  <c r="Z164" i="10"/>
  <c r="X164" i="10"/>
  <c r="W164" i="10"/>
  <c r="O164" i="10"/>
  <c r="L164" i="10"/>
  <c r="V164" i="10" s="1"/>
  <c r="AH163" i="10"/>
  <c r="AI163" i="10" s="1"/>
  <c r="AF163" i="10"/>
  <c r="AE163" i="10"/>
  <c r="AD163" i="10"/>
  <c r="AA163" i="10"/>
  <c r="Z163" i="10"/>
  <c r="X163" i="10"/>
  <c r="W163" i="10"/>
  <c r="V163" i="10"/>
  <c r="O163" i="10"/>
  <c r="L163" i="10"/>
  <c r="AI162" i="10"/>
  <c r="AH162" i="10"/>
  <c r="AF162" i="10"/>
  <c r="AE162" i="10"/>
  <c r="AD162" i="10"/>
  <c r="AA162" i="10"/>
  <c r="Z162" i="10"/>
  <c r="X162" i="10"/>
  <c r="W162" i="10"/>
  <c r="O162" i="10"/>
  <c r="L162" i="10"/>
  <c r="V162" i="10" s="1"/>
  <c r="AH161" i="10"/>
  <c r="AI161" i="10" s="1"/>
  <c r="AF161" i="10"/>
  <c r="AE161" i="10"/>
  <c r="AD161" i="10"/>
  <c r="AA161" i="10"/>
  <c r="Z161" i="10"/>
  <c r="X161" i="10"/>
  <c r="W161" i="10"/>
  <c r="V161" i="10"/>
  <c r="O161" i="10"/>
  <c r="L161" i="10"/>
  <c r="AI160" i="10"/>
  <c r="AH160" i="10"/>
  <c r="AF160" i="10"/>
  <c r="AE160" i="10"/>
  <c r="AD160" i="10"/>
  <c r="AA160" i="10"/>
  <c r="Z160" i="10"/>
  <c r="X160" i="10"/>
  <c r="W160" i="10"/>
  <c r="O160" i="10"/>
  <c r="L160" i="10"/>
  <c r="V160" i="10" s="1"/>
  <c r="AH159" i="10"/>
  <c r="AI159" i="10" s="1"/>
  <c r="AF159" i="10"/>
  <c r="AE159" i="10"/>
  <c r="AD159" i="10"/>
  <c r="AA159" i="10"/>
  <c r="Z159" i="10"/>
  <c r="X159" i="10"/>
  <c r="W159" i="10"/>
  <c r="V159" i="10"/>
  <c r="O159" i="10"/>
  <c r="L159" i="10"/>
  <c r="AI158" i="10"/>
  <c r="AH158" i="10"/>
  <c r="AF158" i="10"/>
  <c r="AE158" i="10"/>
  <c r="AD158" i="10"/>
  <c r="AA158" i="10"/>
  <c r="Z158" i="10"/>
  <c r="X158" i="10"/>
  <c r="W158" i="10"/>
  <c r="O158" i="10"/>
  <c r="L158" i="10"/>
  <c r="V158" i="10" s="1"/>
  <c r="AH157" i="10"/>
  <c r="AI157" i="10" s="1"/>
  <c r="AF157" i="10"/>
  <c r="AE157" i="10"/>
  <c r="AD157" i="10"/>
  <c r="AA157" i="10"/>
  <c r="Z157" i="10"/>
  <c r="X157" i="10"/>
  <c r="W157" i="10"/>
  <c r="V157" i="10"/>
  <c r="O157" i="10"/>
  <c r="L157" i="10"/>
  <c r="AH156" i="10"/>
  <c r="AI156" i="10" s="1"/>
  <c r="AF156" i="10"/>
  <c r="AE156" i="10"/>
  <c r="AD156" i="10"/>
  <c r="AA156" i="10"/>
  <c r="Z156" i="10"/>
  <c r="X156" i="10"/>
  <c r="W156" i="10"/>
  <c r="V156" i="10"/>
  <c r="O156" i="10"/>
  <c r="L156" i="10"/>
  <c r="AH155" i="10"/>
  <c r="AI155" i="10" s="1"/>
  <c r="AF155" i="10"/>
  <c r="AE155" i="10"/>
  <c r="AD155" i="10"/>
  <c r="AA155" i="10"/>
  <c r="Z155" i="10"/>
  <c r="X155" i="10"/>
  <c r="W155" i="10"/>
  <c r="V155" i="10"/>
  <c r="O155" i="10"/>
  <c r="L155" i="10"/>
  <c r="AI154" i="10"/>
  <c r="AH154" i="10"/>
  <c r="AF154" i="10"/>
  <c r="AE154" i="10"/>
  <c r="AD154" i="10"/>
  <c r="AA154" i="10"/>
  <c r="Z154" i="10"/>
  <c r="X154" i="10"/>
  <c r="W154" i="10"/>
  <c r="V154" i="10"/>
  <c r="O154" i="10"/>
  <c r="L154" i="10"/>
  <c r="AH153" i="10"/>
  <c r="AI153" i="10" s="1"/>
  <c r="AF153" i="10"/>
  <c r="AE153" i="10"/>
  <c r="AD153" i="10"/>
  <c r="AA153" i="10"/>
  <c r="Z153" i="10"/>
  <c r="X153" i="10"/>
  <c r="W153" i="10"/>
  <c r="V153" i="10"/>
  <c r="O153" i="10"/>
  <c r="L153" i="10"/>
  <c r="AH152" i="10"/>
  <c r="AI152" i="10" s="1"/>
  <c r="AF152" i="10"/>
  <c r="AE152" i="10"/>
  <c r="AD152" i="10"/>
  <c r="AA152" i="10"/>
  <c r="Z152" i="10"/>
  <c r="X152" i="10"/>
  <c r="W152" i="10"/>
  <c r="V152" i="10"/>
  <c r="O152" i="10"/>
  <c r="L152" i="10"/>
  <c r="AH151" i="10"/>
  <c r="AI151" i="10" s="1"/>
  <c r="AF151" i="10"/>
  <c r="AE151" i="10"/>
  <c r="AD151" i="10"/>
  <c r="AA151" i="10"/>
  <c r="Z151" i="10"/>
  <c r="X151" i="10"/>
  <c r="W151" i="10"/>
  <c r="V151" i="10"/>
  <c r="O151" i="10"/>
  <c r="L151" i="10"/>
  <c r="AI150" i="10"/>
  <c r="AH150" i="10"/>
  <c r="AF150" i="10"/>
  <c r="AE150" i="10"/>
  <c r="AD150" i="10"/>
  <c r="AA150" i="10"/>
  <c r="Z150" i="10"/>
  <c r="X150" i="10"/>
  <c r="W150" i="10"/>
  <c r="O150" i="10"/>
  <c r="L150" i="10"/>
  <c r="V150" i="10" s="1"/>
  <c r="AH149" i="10"/>
  <c r="AI149" i="10" s="1"/>
  <c r="AF149" i="10"/>
  <c r="AE149" i="10"/>
  <c r="AD149" i="10"/>
  <c r="AA149" i="10"/>
  <c r="Z149" i="10"/>
  <c r="X149" i="10"/>
  <c r="W149" i="10"/>
  <c r="V149" i="10"/>
  <c r="O149" i="10"/>
  <c r="L149" i="10"/>
  <c r="AI148" i="10"/>
  <c r="AH148" i="10"/>
  <c r="AF148" i="10"/>
  <c r="AE148" i="10"/>
  <c r="AD148" i="10"/>
  <c r="AA148" i="10"/>
  <c r="Z148" i="10"/>
  <c r="X148" i="10"/>
  <c r="W148" i="10"/>
  <c r="O148" i="10"/>
  <c r="L148" i="10"/>
  <c r="V148" i="10" s="1"/>
  <c r="AH147" i="10"/>
  <c r="AI147" i="10" s="1"/>
  <c r="AF147" i="10"/>
  <c r="AE147" i="10"/>
  <c r="AD147" i="10"/>
  <c r="AA147" i="10"/>
  <c r="Z147" i="10"/>
  <c r="X147" i="10"/>
  <c r="W147" i="10"/>
  <c r="V147" i="10"/>
  <c r="O147" i="10"/>
  <c r="L147" i="10"/>
  <c r="AH146" i="10"/>
  <c r="AI146" i="10" s="1"/>
  <c r="AF146" i="10"/>
  <c r="AE146" i="10"/>
  <c r="AD146" i="10"/>
  <c r="AA146" i="10"/>
  <c r="Z146" i="10"/>
  <c r="X146" i="10"/>
  <c r="W146" i="10"/>
  <c r="V146" i="10"/>
  <c r="O146" i="10"/>
  <c r="L146" i="10"/>
  <c r="AH145" i="10"/>
  <c r="AI145" i="10" s="1"/>
  <c r="AF145" i="10"/>
  <c r="AE145" i="10"/>
  <c r="AD145" i="10"/>
  <c r="AA145" i="10"/>
  <c r="Z145" i="10"/>
  <c r="X145" i="10"/>
  <c r="W145" i="10"/>
  <c r="V145" i="10"/>
  <c r="O145" i="10"/>
  <c r="L145" i="10"/>
  <c r="AH144" i="10"/>
  <c r="AI144" i="10" s="1"/>
  <c r="AF144" i="10"/>
  <c r="AE144" i="10"/>
  <c r="AD144" i="10"/>
  <c r="AA144" i="10"/>
  <c r="Z144" i="10"/>
  <c r="X144" i="10"/>
  <c r="W144" i="10"/>
  <c r="O144" i="10"/>
  <c r="L144" i="10"/>
  <c r="V144" i="10" s="1"/>
  <c r="AH143" i="10"/>
  <c r="AI143" i="10" s="1"/>
  <c r="AF143" i="10"/>
  <c r="AE143" i="10"/>
  <c r="AD143" i="10"/>
  <c r="AA143" i="10"/>
  <c r="Z143" i="10"/>
  <c r="X143" i="10"/>
  <c r="W143" i="10"/>
  <c r="V143" i="10"/>
  <c r="O143" i="10"/>
  <c r="L143" i="10"/>
  <c r="AI142" i="10"/>
  <c r="AH142" i="10"/>
  <c r="AF142" i="10"/>
  <c r="AE142" i="10"/>
  <c r="AD142" i="10"/>
  <c r="AA142" i="10"/>
  <c r="Z142" i="10"/>
  <c r="X142" i="10"/>
  <c r="W142" i="10"/>
  <c r="O142" i="10"/>
  <c r="L142" i="10"/>
  <c r="V142" i="10" s="1"/>
  <c r="AH141" i="10"/>
  <c r="AI141" i="10" s="1"/>
  <c r="AF141" i="10"/>
  <c r="AE141" i="10"/>
  <c r="AD141" i="10"/>
  <c r="AA141" i="10"/>
  <c r="Z141" i="10"/>
  <c r="X141" i="10"/>
  <c r="W141" i="10"/>
  <c r="V141" i="10"/>
  <c r="O141" i="10"/>
  <c r="L141" i="10"/>
  <c r="AH140" i="10"/>
  <c r="AI140" i="10" s="1"/>
  <c r="AF140" i="10"/>
  <c r="AE140" i="10"/>
  <c r="AD140" i="10"/>
  <c r="AA140" i="10"/>
  <c r="Z140" i="10"/>
  <c r="X140" i="10"/>
  <c r="W140" i="10"/>
  <c r="V140" i="10"/>
  <c r="O140" i="10"/>
  <c r="L140" i="10"/>
  <c r="AH139" i="10"/>
  <c r="AI139" i="10" s="1"/>
  <c r="AF139" i="10"/>
  <c r="AE139" i="10"/>
  <c r="AD139" i="10"/>
  <c r="AA139" i="10"/>
  <c r="Z139" i="10"/>
  <c r="X139" i="10"/>
  <c r="W139" i="10"/>
  <c r="V139" i="10"/>
  <c r="O139" i="10"/>
  <c r="L139" i="10"/>
  <c r="AI138" i="10"/>
  <c r="AH138" i="10"/>
  <c r="AF138" i="10"/>
  <c r="AE138" i="10"/>
  <c r="AD138" i="10"/>
  <c r="AA138" i="10"/>
  <c r="Z138" i="10"/>
  <c r="X138" i="10"/>
  <c r="W138" i="10"/>
  <c r="V138" i="10"/>
  <c r="O138" i="10"/>
  <c r="L138" i="10"/>
  <c r="AH137" i="10"/>
  <c r="AI137" i="10" s="1"/>
  <c r="AF137" i="10"/>
  <c r="AE137" i="10"/>
  <c r="AD137" i="10"/>
  <c r="AA137" i="10"/>
  <c r="Z137" i="10"/>
  <c r="X137" i="10"/>
  <c r="W137" i="10"/>
  <c r="V137" i="10"/>
  <c r="O137" i="10"/>
  <c r="L137" i="10"/>
  <c r="AH136" i="10"/>
  <c r="AI136" i="10" s="1"/>
  <c r="AF136" i="10"/>
  <c r="AE136" i="10"/>
  <c r="AD136" i="10"/>
  <c r="AA136" i="10"/>
  <c r="Z136" i="10"/>
  <c r="X136" i="10"/>
  <c r="W136" i="10"/>
  <c r="V136" i="10"/>
  <c r="O136" i="10"/>
  <c r="L136" i="10"/>
  <c r="AH135" i="10"/>
  <c r="AI135" i="10" s="1"/>
  <c r="AF135" i="10"/>
  <c r="AE135" i="10"/>
  <c r="AD135" i="10"/>
  <c r="AA135" i="10"/>
  <c r="Z135" i="10"/>
  <c r="X135" i="10"/>
  <c r="W135" i="10"/>
  <c r="V135" i="10"/>
  <c r="O135" i="10"/>
  <c r="L135" i="10"/>
  <c r="AI134" i="10"/>
  <c r="AH134" i="10"/>
  <c r="AF134" i="10"/>
  <c r="AE134" i="10"/>
  <c r="AD134" i="10"/>
  <c r="AA134" i="10"/>
  <c r="Z134" i="10"/>
  <c r="X134" i="10"/>
  <c r="W134" i="10"/>
  <c r="O134" i="10"/>
  <c r="L134" i="10"/>
  <c r="V134" i="10" s="1"/>
  <c r="AH133" i="10"/>
  <c r="AI133" i="10" s="1"/>
  <c r="AF133" i="10"/>
  <c r="AE133" i="10"/>
  <c r="AD133" i="10"/>
  <c r="AA133" i="10"/>
  <c r="Z133" i="10"/>
  <c r="X133" i="10"/>
  <c r="W133" i="10"/>
  <c r="V133" i="10"/>
  <c r="O133" i="10"/>
  <c r="L133" i="10"/>
  <c r="AI132" i="10"/>
  <c r="AH132" i="10"/>
  <c r="AF132" i="10"/>
  <c r="AE132" i="10"/>
  <c r="AD132" i="10"/>
  <c r="AA132" i="10"/>
  <c r="Z132" i="10"/>
  <c r="X132" i="10"/>
  <c r="W132" i="10"/>
  <c r="O132" i="10"/>
  <c r="L132" i="10"/>
  <c r="V132" i="10" s="1"/>
  <c r="AH131" i="10"/>
  <c r="AI131" i="10" s="1"/>
  <c r="AF131" i="10"/>
  <c r="AE131" i="10"/>
  <c r="AD131" i="10"/>
  <c r="AA131" i="10"/>
  <c r="Z131" i="10"/>
  <c r="X131" i="10"/>
  <c r="W131" i="10"/>
  <c r="V131" i="10"/>
  <c r="O131" i="10"/>
  <c r="L131" i="10"/>
  <c r="AH130" i="10"/>
  <c r="AI130" i="10" s="1"/>
  <c r="AF130" i="10"/>
  <c r="AE130" i="10"/>
  <c r="AD130" i="10"/>
  <c r="AA130" i="10"/>
  <c r="Z130" i="10"/>
  <c r="X130" i="10"/>
  <c r="W130" i="10"/>
  <c r="V130" i="10"/>
  <c r="O130" i="10"/>
  <c r="L130" i="10"/>
  <c r="AH129" i="10"/>
  <c r="AI129" i="10" s="1"/>
  <c r="AF129" i="10"/>
  <c r="AE129" i="10"/>
  <c r="AD129" i="10"/>
  <c r="AA129" i="10"/>
  <c r="Z129" i="10"/>
  <c r="X129" i="10"/>
  <c r="W129" i="10"/>
  <c r="V129" i="10"/>
  <c r="O129" i="10"/>
  <c r="L129" i="10"/>
  <c r="AH128" i="10"/>
  <c r="AI128" i="10" s="1"/>
  <c r="AF128" i="10"/>
  <c r="AE128" i="10"/>
  <c r="AD128" i="10"/>
  <c r="AA128" i="10"/>
  <c r="Z128" i="10"/>
  <c r="X128" i="10"/>
  <c r="W128" i="10"/>
  <c r="O128" i="10"/>
  <c r="L128" i="10"/>
  <c r="V128" i="10" s="1"/>
  <c r="AH127" i="10"/>
  <c r="AI127" i="10" s="1"/>
  <c r="AF127" i="10"/>
  <c r="AE127" i="10"/>
  <c r="AD127" i="10"/>
  <c r="AA127" i="10"/>
  <c r="Z127" i="10"/>
  <c r="X127" i="10"/>
  <c r="W127" i="10"/>
  <c r="V127" i="10"/>
  <c r="O127" i="10"/>
  <c r="L127" i="10"/>
  <c r="AI126" i="10"/>
  <c r="AH126" i="10"/>
  <c r="AF126" i="10"/>
  <c r="AE126" i="10"/>
  <c r="AD126" i="10"/>
  <c r="AA126" i="10"/>
  <c r="Z126" i="10"/>
  <c r="X126" i="10"/>
  <c r="W126" i="10"/>
  <c r="O126" i="10"/>
  <c r="L126" i="10"/>
  <c r="V126" i="10" s="1"/>
  <c r="AH125" i="10"/>
  <c r="AI125" i="10" s="1"/>
  <c r="AF125" i="10"/>
  <c r="AE125" i="10"/>
  <c r="AD125" i="10"/>
  <c r="AA125" i="10"/>
  <c r="Z125" i="10"/>
  <c r="X125" i="10"/>
  <c r="W125" i="10"/>
  <c r="V125" i="10"/>
  <c r="O125" i="10"/>
  <c r="L125" i="10"/>
  <c r="AH124" i="10"/>
  <c r="AI124" i="10" s="1"/>
  <c r="AF124" i="10"/>
  <c r="AE124" i="10"/>
  <c r="AD124" i="10"/>
  <c r="AA124" i="10"/>
  <c r="Z124" i="10"/>
  <c r="X124" i="10"/>
  <c r="W124" i="10"/>
  <c r="V124" i="10"/>
  <c r="O124" i="10"/>
  <c r="L124" i="10"/>
  <c r="AH123" i="10"/>
  <c r="AI123" i="10" s="1"/>
  <c r="AF123" i="10"/>
  <c r="AE123" i="10"/>
  <c r="AD123" i="10"/>
  <c r="AA123" i="10"/>
  <c r="Z123" i="10"/>
  <c r="X123" i="10"/>
  <c r="W123" i="10"/>
  <c r="V123" i="10"/>
  <c r="O123" i="10"/>
  <c r="L123" i="10"/>
  <c r="AI122" i="10"/>
  <c r="AH122" i="10"/>
  <c r="AF122" i="10"/>
  <c r="AE122" i="10"/>
  <c r="AD122" i="10"/>
  <c r="AA122" i="10"/>
  <c r="Z122" i="10"/>
  <c r="X122" i="10"/>
  <c r="W122" i="10"/>
  <c r="V122" i="10"/>
  <c r="O122" i="10"/>
  <c r="L122" i="10"/>
  <c r="AH121" i="10"/>
  <c r="AI121" i="10" s="1"/>
  <c r="AF121" i="10"/>
  <c r="AE121" i="10"/>
  <c r="AD121" i="10"/>
  <c r="AA121" i="10"/>
  <c r="Z121" i="10"/>
  <c r="X121" i="10"/>
  <c r="W121" i="10"/>
  <c r="V121" i="10"/>
  <c r="O121" i="10"/>
  <c r="L121" i="10"/>
  <c r="AH120" i="10"/>
  <c r="AI120" i="10" s="1"/>
  <c r="AF120" i="10"/>
  <c r="AE120" i="10"/>
  <c r="AD120" i="10"/>
  <c r="AA120" i="10"/>
  <c r="Z120" i="10"/>
  <c r="X120" i="10"/>
  <c r="W120" i="10"/>
  <c r="V120" i="10"/>
  <c r="O120" i="10"/>
  <c r="L120" i="10"/>
  <c r="AH119" i="10"/>
  <c r="AI119" i="10" s="1"/>
  <c r="AF119" i="10"/>
  <c r="AE119" i="10"/>
  <c r="AD119" i="10"/>
  <c r="AA119" i="10"/>
  <c r="Z119" i="10"/>
  <c r="X119" i="10"/>
  <c r="W119" i="10"/>
  <c r="V119" i="10"/>
  <c r="O119" i="10"/>
  <c r="L119" i="10"/>
  <c r="AI118" i="10"/>
  <c r="AH118" i="10"/>
  <c r="AF118" i="10"/>
  <c r="AE118" i="10"/>
  <c r="AD118" i="10"/>
  <c r="AA118" i="10"/>
  <c r="Z118" i="10"/>
  <c r="X118" i="10"/>
  <c r="W118" i="10"/>
  <c r="O118" i="10"/>
  <c r="L118" i="10"/>
  <c r="V118" i="10" s="1"/>
  <c r="AH117" i="10"/>
  <c r="AI117" i="10" s="1"/>
  <c r="AF117" i="10"/>
  <c r="AE117" i="10"/>
  <c r="AD117" i="10"/>
  <c r="AA117" i="10"/>
  <c r="Z117" i="10"/>
  <c r="X117" i="10"/>
  <c r="W117" i="10"/>
  <c r="V117" i="10"/>
  <c r="O117" i="10"/>
  <c r="L117" i="10"/>
  <c r="AI116" i="10"/>
  <c r="AH116" i="10"/>
  <c r="AF116" i="10"/>
  <c r="AE116" i="10"/>
  <c r="AD116" i="10"/>
  <c r="AA116" i="10"/>
  <c r="Z116" i="10"/>
  <c r="X116" i="10"/>
  <c r="W116" i="10"/>
  <c r="O116" i="10"/>
  <c r="L116" i="10"/>
  <c r="V116" i="10" s="1"/>
  <c r="AH115" i="10"/>
  <c r="AI115" i="10" s="1"/>
  <c r="AF115" i="10"/>
  <c r="AE115" i="10"/>
  <c r="AD115" i="10"/>
  <c r="AA115" i="10"/>
  <c r="Z115" i="10"/>
  <c r="X115" i="10"/>
  <c r="W115" i="10"/>
  <c r="V115" i="10"/>
  <c r="O115" i="10"/>
  <c r="L115" i="10"/>
  <c r="AH114" i="10"/>
  <c r="AI114" i="10" s="1"/>
  <c r="AF114" i="10"/>
  <c r="AE114" i="10"/>
  <c r="AD114" i="10"/>
  <c r="AA114" i="10"/>
  <c r="Z114" i="10"/>
  <c r="X114" i="10"/>
  <c r="W114" i="10"/>
  <c r="V114" i="10"/>
  <c r="O114" i="10"/>
  <c r="L114" i="10"/>
  <c r="AH113" i="10"/>
  <c r="AI113" i="10" s="1"/>
  <c r="AF113" i="10"/>
  <c r="AE113" i="10"/>
  <c r="AD113" i="10"/>
  <c r="AA113" i="10"/>
  <c r="Z113" i="10"/>
  <c r="X113" i="10"/>
  <c r="W113" i="10"/>
  <c r="V113" i="10"/>
  <c r="O113" i="10"/>
  <c r="L113" i="10"/>
  <c r="AH112" i="10"/>
  <c r="AI112" i="10" s="1"/>
  <c r="AF112" i="10"/>
  <c r="AE112" i="10"/>
  <c r="AD112" i="10"/>
  <c r="AA112" i="10"/>
  <c r="Z112" i="10"/>
  <c r="X112" i="10"/>
  <c r="W112" i="10"/>
  <c r="O112" i="10"/>
  <c r="L112" i="10"/>
  <c r="V112" i="10" s="1"/>
  <c r="AH111" i="10"/>
  <c r="AI111" i="10" s="1"/>
  <c r="AF111" i="10"/>
  <c r="AE111" i="10"/>
  <c r="AD111" i="10"/>
  <c r="AA111" i="10"/>
  <c r="Z111" i="10"/>
  <c r="X111" i="10"/>
  <c r="W111" i="10"/>
  <c r="O111" i="10"/>
  <c r="V111" i="10" s="1"/>
  <c r="L111" i="10"/>
  <c r="AI110" i="10"/>
  <c r="AH110" i="10"/>
  <c r="AF110" i="10"/>
  <c r="AE110" i="10"/>
  <c r="AD110" i="10"/>
  <c r="AA110" i="10"/>
  <c r="Z110" i="10"/>
  <c r="X110" i="10"/>
  <c r="W110" i="10"/>
  <c r="O110" i="10"/>
  <c r="L110" i="10"/>
  <c r="V110" i="10" s="1"/>
  <c r="AH109" i="10"/>
  <c r="AI109" i="10" s="1"/>
  <c r="AF109" i="10"/>
  <c r="AE109" i="10"/>
  <c r="AD109" i="10"/>
  <c r="AA109" i="10"/>
  <c r="Z109" i="10"/>
  <c r="X109" i="10"/>
  <c r="W109" i="10"/>
  <c r="V109" i="10"/>
  <c r="O109" i="10"/>
  <c r="L109" i="10"/>
  <c r="AH108" i="10"/>
  <c r="AI108" i="10" s="1"/>
  <c r="AF108" i="10"/>
  <c r="AE108" i="10"/>
  <c r="AD108" i="10"/>
  <c r="AA108" i="10"/>
  <c r="Z108" i="10"/>
  <c r="X108" i="10"/>
  <c r="W108" i="10"/>
  <c r="V108" i="10"/>
  <c r="O108" i="10"/>
  <c r="L108" i="10"/>
  <c r="AH107" i="10"/>
  <c r="AI107" i="10" s="1"/>
  <c r="AF107" i="10"/>
  <c r="AE107" i="10"/>
  <c r="AD107" i="10"/>
  <c r="AA107" i="10"/>
  <c r="Z107" i="10"/>
  <c r="X107" i="10"/>
  <c r="W107" i="10"/>
  <c r="V107" i="10"/>
  <c r="O107" i="10"/>
  <c r="L107" i="10"/>
  <c r="AI106" i="10"/>
  <c r="AH106" i="10"/>
  <c r="AF106" i="10"/>
  <c r="AE106" i="10"/>
  <c r="AD106" i="10"/>
  <c r="AA106" i="10"/>
  <c r="Z106" i="10"/>
  <c r="X106" i="10"/>
  <c r="W106" i="10"/>
  <c r="V106" i="10"/>
  <c r="O106" i="10"/>
  <c r="L106" i="10"/>
  <c r="AH105" i="10"/>
  <c r="AI105" i="10" s="1"/>
  <c r="AF105" i="10"/>
  <c r="AE105" i="10"/>
  <c r="AD105" i="10"/>
  <c r="AA105" i="10"/>
  <c r="Z105" i="10"/>
  <c r="X105" i="10"/>
  <c r="W105" i="10"/>
  <c r="O105" i="10"/>
  <c r="V105" i="10" s="1"/>
  <c r="L105" i="10"/>
  <c r="AH104" i="10"/>
  <c r="AI104" i="10" s="1"/>
  <c r="AF104" i="10"/>
  <c r="AE104" i="10"/>
  <c r="AD104" i="10"/>
  <c r="AA104" i="10"/>
  <c r="Z104" i="10"/>
  <c r="X104" i="10"/>
  <c r="W104" i="10"/>
  <c r="V104" i="10"/>
  <c r="O104" i="10"/>
  <c r="L104" i="10"/>
  <c r="AH103" i="10"/>
  <c r="AI103" i="10" s="1"/>
  <c r="AF103" i="10"/>
  <c r="AE103" i="10"/>
  <c r="AD103" i="10"/>
  <c r="AA103" i="10"/>
  <c r="Z103" i="10"/>
  <c r="X103" i="10"/>
  <c r="W103" i="10"/>
  <c r="O103" i="10"/>
  <c r="V103" i="10" s="1"/>
  <c r="L103" i="10"/>
  <c r="AI102" i="10"/>
  <c r="AH102" i="10"/>
  <c r="AF102" i="10"/>
  <c r="AE102" i="10"/>
  <c r="AD102" i="10"/>
  <c r="AA102" i="10"/>
  <c r="Z102" i="10"/>
  <c r="X102" i="10"/>
  <c r="W102" i="10"/>
  <c r="O102" i="10"/>
  <c r="L102" i="10"/>
  <c r="V102" i="10" s="1"/>
  <c r="AH101" i="10"/>
  <c r="AI101" i="10" s="1"/>
  <c r="AF101" i="10"/>
  <c r="AE101" i="10"/>
  <c r="AD101" i="10"/>
  <c r="AA101" i="10"/>
  <c r="Z101" i="10"/>
  <c r="X101" i="10"/>
  <c r="W101" i="10"/>
  <c r="V101" i="10"/>
  <c r="O101" i="10"/>
  <c r="L101" i="10"/>
  <c r="AI100" i="10"/>
  <c r="AH100" i="10"/>
  <c r="AF100" i="10"/>
  <c r="AE100" i="10"/>
  <c r="AD100" i="10"/>
  <c r="AA100" i="10"/>
  <c r="Z100" i="10"/>
  <c r="X100" i="10"/>
  <c r="W100" i="10"/>
  <c r="O100" i="10"/>
  <c r="L100" i="10"/>
  <c r="V100" i="10" s="1"/>
  <c r="AH99" i="10"/>
  <c r="AI99" i="10" s="1"/>
  <c r="AF99" i="10"/>
  <c r="AE99" i="10"/>
  <c r="AD99" i="10"/>
  <c r="AA99" i="10"/>
  <c r="Z99" i="10"/>
  <c r="X99" i="10"/>
  <c r="W99" i="10"/>
  <c r="O99" i="10"/>
  <c r="V99" i="10" s="1"/>
  <c r="L99" i="10"/>
  <c r="AH98" i="10"/>
  <c r="AI98" i="10" s="1"/>
  <c r="AF98" i="10"/>
  <c r="AE98" i="10"/>
  <c r="AD98" i="10"/>
  <c r="AA98" i="10"/>
  <c r="Z98" i="10"/>
  <c r="X98" i="10"/>
  <c r="W98" i="10"/>
  <c r="V98" i="10"/>
  <c r="O98" i="10"/>
  <c r="L98" i="10"/>
  <c r="AH97" i="10"/>
  <c r="AI97" i="10" s="1"/>
  <c r="AF97" i="10"/>
  <c r="AE97" i="10"/>
  <c r="AD97" i="10"/>
  <c r="AA97" i="10"/>
  <c r="Z97" i="10"/>
  <c r="X97" i="10"/>
  <c r="W97" i="10"/>
  <c r="V97" i="10"/>
  <c r="O97" i="10"/>
  <c r="L97" i="10"/>
  <c r="AH96" i="10"/>
  <c r="AI96" i="10" s="1"/>
  <c r="AF96" i="10"/>
  <c r="AE96" i="10"/>
  <c r="AD96" i="10"/>
  <c r="AA96" i="10"/>
  <c r="Z96" i="10"/>
  <c r="X96" i="10"/>
  <c r="W96" i="10"/>
  <c r="O96" i="10"/>
  <c r="L96" i="10"/>
  <c r="V96" i="10" s="1"/>
  <c r="AH95" i="10"/>
  <c r="AI95" i="10" s="1"/>
  <c r="AF95" i="10"/>
  <c r="AE95" i="10"/>
  <c r="AD95" i="10"/>
  <c r="AA95" i="10"/>
  <c r="Z95" i="10"/>
  <c r="X95" i="10"/>
  <c r="W95" i="10"/>
  <c r="O95" i="10"/>
  <c r="V95" i="10" s="1"/>
  <c r="L95" i="10"/>
  <c r="AI94" i="10"/>
  <c r="AH94" i="10"/>
  <c r="AF94" i="10"/>
  <c r="AE94" i="10"/>
  <c r="AD94" i="10"/>
  <c r="AA94" i="10"/>
  <c r="Z94" i="10"/>
  <c r="X94" i="10"/>
  <c r="W94" i="10"/>
  <c r="O94" i="10"/>
  <c r="L94" i="10"/>
  <c r="V94" i="10" s="1"/>
  <c r="AH93" i="10"/>
  <c r="AI93" i="10" s="1"/>
  <c r="AF93" i="10"/>
  <c r="AE93" i="10"/>
  <c r="AD93" i="10"/>
  <c r="AA93" i="10"/>
  <c r="Z93" i="10"/>
  <c r="X93" i="10"/>
  <c r="W93" i="10"/>
  <c r="V93" i="10"/>
  <c r="O93" i="10"/>
  <c r="L93" i="10"/>
  <c r="AH92" i="10"/>
  <c r="AI92" i="10" s="1"/>
  <c r="AF92" i="10"/>
  <c r="AE92" i="10"/>
  <c r="AD92" i="10"/>
  <c r="AA92" i="10"/>
  <c r="Z92" i="10"/>
  <c r="X92" i="10"/>
  <c r="W92" i="10"/>
  <c r="V92" i="10"/>
  <c r="O92" i="10"/>
  <c r="L92" i="10"/>
  <c r="AH91" i="10"/>
  <c r="AI91" i="10" s="1"/>
  <c r="AF91" i="10"/>
  <c r="AE91" i="10"/>
  <c r="AD91" i="10"/>
  <c r="AA91" i="10"/>
  <c r="Z91" i="10"/>
  <c r="X91" i="10"/>
  <c r="W91" i="10"/>
  <c r="V91" i="10"/>
  <c r="O91" i="10"/>
  <c r="L91" i="10"/>
  <c r="AI90" i="10"/>
  <c r="AH90" i="10"/>
  <c r="AF90" i="10"/>
  <c r="AE90" i="10"/>
  <c r="AD90" i="10"/>
  <c r="AA90" i="10"/>
  <c r="Z90" i="10"/>
  <c r="X90" i="10"/>
  <c r="W90" i="10"/>
  <c r="V90" i="10"/>
  <c r="O90" i="10"/>
  <c r="L90" i="10"/>
  <c r="AH89" i="10"/>
  <c r="AI89" i="10" s="1"/>
  <c r="AF89" i="10"/>
  <c r="AE89" i="10"/>
  <c r="AD89" i="10"/>
  <c r="AA89" i="10"/>
  <c r="Z89" i="10"/>
  <c r="X89" i="10"/>
  <c r="W89" i="10"/>
  <c r="O89" i="10"/>
  <c r="V89" i="10" s="1"/>
  <c r="L89" i="10"/>
  <c r="AH88" i="10"/>
  <c r="AI88" i="10" s="1"/>
  <c r="AF88" i="10"/>
  <c r="AE88" i="10"/>
  <c r="AD88" i="10"/>
  <c r="AA88" i="10"/>
  <c r="Z88" i="10"/>
  <c r="X88" i="10"/>
  <c r="W88" i="10"/>
  <c r="V88" i="10"/>
  <c r="O88" i="10"/>
  <c r="L88" i="10"/>
  <c r="AH87" i="10"/>
  <c r="AI87" i="10" s="1"/>
  <c r="AF87" i="10"/>
  <c r="AE87" i="10"/>
  <c r="AD87" i="10"/>
  <c r="AA87" i="10"/>
  <c r="Z87" i="10"/>
  <c r="X87" i="10"/>
  <c r="W87" i="10"/>
  <c r="O87" i="10"/>
  <c r="V87" i="10" s="1"/>
  <c r="L87" i="10"/>
  <c r="AI86" i="10"/>
  <c r="AH86" i="10"/>
  <c r="AF86" i="10"/>
  <c r="AE86" i="10"/>
  <c r="AD86" i="10"/>
  <c r="AA86" i="10"/>
  <c r="Z86" i="10"/>
  <c r="X86" i="10"/>
  <c r="W86" i="10"/>
  <c r="O86" i="10"/>
  <c r="L86" i="10"/>
  <c r="V86" i="10" s="1"/>
  <c r="AH85" i="10"/>
  <c r="AI85" i="10" s="1"/>
  <c r="AF85" i="10"/>
  <c r="AE85" i="10"/>
  <c r="AD85" i="10"/>
  <c r="AA85" i="10"/>
  <c r="Z85" i="10"/>
  <c r="X85" i="10"/>
  <c r="W85" i="10"/>
  <c r="V85" i="10"/>
  <c r="O85" i="10"/>
  <c r="L85" i="10"/>
  <c r="AI84" i="10"/>
  <c r="AH84" i="10"/>
  <c r="AF84" i="10"/>
  <c r="AE84" i="10"/>
  <c r="AD84" i="10"/>
  <c r="AA84" i="10"/>
  <c r="Z84" i="10"/>
  <c r="X84" i="10"/>
  <c r="W84" i="10"/>
  <c r="O84" i="10"/>
  <c r="L84" i="10"/>
  <c r="V84" i="10" s="1"/>
  <c r="AH83" i="10"/>
  <c r="AI83" i="10" s="1"/>
  <c r="AF83" i="10"/>
  <c r="AE83" i="10"/>
  <c r="AD83" i="10"/>
  <c r="AA83" i="10"/>
  <c r="Z83" i="10"/>
  <c r="X83" i="10"/>
  <c r="W83" i="10"/>
  <c r="O83" i="10"/>
  <c r="V83" i="10" s="1"/>
  <c r="L83" i="10"/>
  <c r="AH82" i="10"/>
  <c r="AI82" i="10" s="1"/>
  <c r="AF82" i="10"/>
  <c r="AE82" i="10"/>
  <c r="AD82" i="10"/>
  <c r="AA82" i="10"/>
  <c r="Z82" i="10"/>
  <c r="X82" i="10"/>
  <c r="W82" i="10"/>
  <c r="V82" i="10"/>
  <c r="O82" i="10"/>
  <c r="L82" i="10"/>
  <c r="AH81" i="10"/>
  <c r="AI81" i="10" s="1"/>
  <c r="AF81" i="10"/>
  <c r="AE81" i="10"/>
  <c r="AD81" i="10"/>
  <c r="AA81" i="10"/>
  <c r="Z81" i="10"/>
  <c r="X81" i="10"/>
  <c r="W81" i="10"/>
  <c r="V81" i="10"/>
  <c r="O81" i="10"/>
  <c r="L81" i="10"/>
  <c r="AH80" i="10"/>
  <c r="AI80" i="10" s="1"/>
  <c r="AF80" i="10"/>
  <c r="AE80" i="10"/>
  <c r="AD80" i="10"/>
  <c r="AA80" i="10"/>
  <c r="Z80" i="10"/>
  <c r="X80" i="10"/>
  <c r="W80" i="10"/>
  <c r="O80" i="10"/>
  <c r="L80" i="10"/>
  <c r="V80" i="10" s="1"/>
  <c r="AH79" i="10"/>
  <c r="AI79" i="10" s="1"/>
  <c r="AF79" i="10"/>
  <c r="AE79" i="10"/>
  <c r="AD79" i="10"/>
  <c r="AA79" i="10"/>
  <c r="Z79" i="10"/>
  <c r="X79" i="10"/>
  <c r="W79" i="10"/>
  <c r="O79" i="10"/>
  <c r="V79" i="10" s="1"/>
  <c r="L79" i="10"/>
  <c r="AI78" i="10"/>
  <c r="AH78" i="10"/>
  <c r="AF78" i="10"/>
  <c r="AE78" i="10"/>
  <c r="AD78" i="10"/>
  <c r="AA78" i="10"/>
  <c r="Z78" i="10"/>
  <c r="X78" i="10"/>
  <c r="W78" i="10"/>
  <c r="O78" i="10"/>
  <c r="L78" i="10"/>
  <c r="V78" i="10" s="1"/>
  <c r="AH77" i="10"/>
  <c r="AI77" i="10" s="1"/>
  <c r="AF77" i="10"/>
  <c r="AE77" i="10"/>
  <c r="AD77" i="10"/>
  <c r="AA77" i="10"/>
  <c r="Z77" i="10"/>
  <c r="X77" i="10"/>
  <c r="W77" i="10"/>
  <c r="V77" i="10"/>
  <c r="O77" i="10"/>
  <c r="L77" i="10"/>
  <c r="AH76" i="10"/>
  <c r="AI76" i="10" s="1"/>
  <c r="AF76" i="10"/>
  <c r="AE76" i="10"/>
  <c r="AD76" i="10"/>
  <c r="AA76" i="10"/>
  <c r="Z76" i="10"/>
  <c r="X76" i="10"/>
  <c r="W76" i="10"/>
  <c r="V76" i="10"/>
  <c r="O76" i="10"/>
  <c r="L76" i="10"/>
  <c r="AH75" i="10"/>
  <c r="AI75" i="10" s="1"/>
  <c r="AF75" i="10"/>
  <c r="AE75" i="10"/>
  <c r="AD75" i="10"/>
  <c r="AA75" i="10"/>
  <c r="Z75" i="10"/>
  <c r="X75" i="10"/>
  <c r="W75" i="10"/>
  <c r="V75" i="10"/>
  <c r="O75" i="10"/>
  <c r="L75" i="10"/>
  <c r="AH74" i="10"/>
  <c r="AI74" i="10" s="1"/>
  <c r="AF74" i="10"/>
  <c r="AE74" i="10"/>
  <c r="AD74" i="10"/>
  <c r="AA74" i="10"/>
  <c r="Z74" i="10"/>
  <c r="X74" i="10"/>
  <c r="W74" i="10"/>
  <c r="V74" i="10"/>
  <c r="O74" i="10"/>
  <c r="L74" i="10"/>
  <c r="AH73" i="10"/>
  <c r="AI73" i="10" s="1"/>
  <c r="AF73" i="10"/>
  <c r="AE73" i="10"/>
  <c r="AD73" i="10"/>
  <c r="AA73" i="10"/>
  <c r="Z73" i="10"/>
  <c r="X73" i="10"/>
  <c r="W73" i="10"/>
  <c r="V73" i="10"/>
  <c r="O73" i="10"/>
  <c r="L73" i="10"/>
  <c r="AH72" i="10"/>
  <c r="AI72" i="10" s="1"/>
  <c r="AF72" i="10"/>
  <c r="AE72" i="10"/>
  <c r="AD72" i="10"/>
  <c r="AA72" i="10"/>
  <c r="Z72" i="10"/>
  <c r="X72" i="10"/>
  <c r="W72" i="10"/>
  <c r="V72" i="10"/>
  <c r="O72" i="10"/>
  <c r="L72" i="10"/>
  <c r="AH71" i="10"/>
  <c r="AI71" i="10" s="1"/>
  <c r="AF71" i="10"/>
  <c r="AE71" i="10"/>
  <c r="AD71" i="10"/>
  <c r="AA71" i="10"/>
  <c r="Z71" i="10"/>
  <c r="X71" i="10"/>
  <c r="W71" i="10"/>
  <c r="V71" i="10"/>
  <c r="O71" i="10"/>
  <c r="L71" i="10"/>
  <c r="AH70" i="10"/>
  <c r="AI70" i="10" s="1"/>
  <c r="AF70" i="10"/>
  <c r="AE70" i="10"/>
  <c r="AD70" i="10"/>
  <c r="AA70" i="10"/>
  <c r="Z70" i="10"/>
  <c r="X70" i="10"/>
  <c r="W70" i="10"/>
  <c r="V70" i="10"/>
  <c r="O70" i="10"/>
  <c r="L70" i="10"/>
  <c r="AH69" i="10"/>
  <c r="AI69" i="10" s="1"/>
  <c r="AF69" i="10"/>
  <c r="AE69" i="10"/>
  <c r="AD69" i="10"/>
  <c r="AA69" i="10"/>
  <c r="Z69" i="10"/>
  <c r="X69" i="10"/>
  <c r="W69" i="10"/>
  <c r="V69" i="10"/>
  <c r="O69" i="10"/>
  <c r="L69" i="10"/>
  <c r="AH68" i="10"/>
  <c r="AI68" i="10" s="1"/>
  <c r="AF68" i="10"/>
  <c r="AE68" i="10"/>
  <c r="AD68" i="10"/>
  <c r="AA68" i="10"/>
  <c r="Z68" i="10"/>
  <c r="X68" i="10"/>
  <c r="W68" i="10"/>
  <c r="V68" i="10"/>
  <c r="O68" i="10"/>
  <c r="L68" i="10"/>
  <c r="AH67" i="10"/>
  <c r="AI67" i="10" s="1"/>
  <c r="AF67" i="10"/>
  <c r="AE67" i="10"/>
  <c r="AD67" i="10"/>
  <c r="AA67" i="10"/>
  <c r="Z67" i="10"/>
  <c r="X67" i="10"/>
  <c r="W67" i="10"/>
  <c r="V67" i="10"/>
  <c r="O67" i="10"/>
  <c r="L67" i="10"/>
  <c r="AH66" i="10"/>
  <c r="AI66" i="10" s="1"/>
  <c r="AF66" i="10"/>
  <c r="AE66" i="10"/>
  <c r="AD66" i="10"/>
  <c r="AA66" i="10"/>
  <c r="Z66" i="10"/>
  <c r="X66" i="10"/>
  <c r="W66" i="10"/>
  <c r="V66" i="10"/>
  <c r="O66" i="10"/>
  <c r="L66" i="10"/>
  <c r="AH65" i="10"/>
  <c r="AI65" i="10" s="1"/>
  <c r="AF65" i="10"/>
  <c r="AE65" i="10"/>
  <c r="AD65" i="10"/>
  <c r="AA65" i="10"/>
  <c r="Z65" i="10"/>
  <c r="X65" i="10"/>
  <c r="W65" i="10"/>
  <c r="V65" i="10"/>
  <c r="O65" i="10"/>
  <c r="L65" i="10"/>
  <c r="AH64" i="10"/>
  <c r="AI64" i="10" s="1"/>
  <c r="AF64" i="10"/>
  <c r="AE64" i="10"/>
  <c r="AD64" i="10"/>
  <c r="AA64" i="10"/>
  <c r="Z64" i="10"/>
  <c r="X64" i="10"/>
  <c r="W64" i="10"/>
  <c r="V64" i="10"/>
  <c r="O64" i="10"/>
  <c r="L64" i="10"/>
  <c r="AH63" i="10"/>
  <c r="AI63" i="10" s="1"/>
  <c r="AF63" i="10"/>
  <c r="AE63" i="10"/>
  <c r="AD63" i="10"/>
  <c r="AA63" i="10"/>
  <c r="Z63" i="10"/>
  <c r="X63" i="10"/>
  <c r="W63" i="10"/>
  <c r="V63" i="10"/>
  <c r="O63" i="10"/>
  <c r="L63" i="10"/>
  <c r="AH62" i="10"/>
  <c r="AI62" i="10" s="1"/>
  <c r="AF62" i="10"/>
  <c r="AE62" i="10"/>
  <c r="AD62" i="10"/>
  <c r="AA62" i="10"/>
  <c r="Z62" i="10"/>
  <c r="X62" i="10"/>
  <c r="W62" i="10"/>
  <c r="V62" i="10"/>
  <c r="O62" i="10"/>
  <c r="L62" i="10"/>
  <c r="A62" i="10"/>
  <c r="AI61" i="10"/>
  <c r="AH61" i="10"/>
  <c r="AF61" i="10"/>
  <c r="AE61" i="10"/>
  <c r="AD61" i="10"/>
  <c r="AA61" i="10"/>
  <c r="Z61" i="10"/>
  <c r="X61" i="10"/>
  <c r="W61" i="10"/>
  <c r="O61" i="10"/>
  <c r="L61" i="10"/>
  <c r="V61" i="10" s="1"/>
  <c r="A61" i="10"/>
  <c r="AH60" i="10"/>
  <c r="AI60" i="10" s="1"/>
  <c r="AF60" i="10"/>
  <c r="AE60" i="10"/>
  <c r="AD60" i="10"/>
  <c r="AA60" i="10"/>
  <c r="Z60" i="10"/>
  <c r="X60" i="10"/>
  <c r="W60" i="10"/>
  <c r="O60" i="10"/>
  <c r="V60" i="10" s="1"/>
  <c r="L60" i="10"/>
  <c r="AI59" i="10"/>
  <c r="AH59" i="10"/>
  <c r="AF59" i="10"/>
  <c r="AE59" i="10"/>
  <c r="AD59" i="10"/>
  <c r="AA59" i="10"/>
  <c r="Z59" i="10"/>
  <c r="X59" i="10"/>
  <c r="W59" i="10"/>
  <c r="O59" i="10"/>
  <c r="V59" i="10" s="1"/>
  <c r="L59" i="10"/>
  <c r="AI58" i="10"/>
  <c r="AH58" i="10"/>
  <c r="AF58" i="10"/>
  <c r="AE58" i="10"/>
  <c r="AD58" i="10"/>
  <c r="AA58" i="10"/>
  <c r="Z58" i="10"/>
  <c r="X58" i="10"/>
  <c r="W58" i="10"/>
  <c r="O58" i="10"/>
  <c r="V58" i="10" s="1"/>
  <c r="L58" i="10"/>
  <c r="AI57" i="10"/>
  <c r="AH57" i="10"/>
  <c r="AF57" i="10"/>
  <c r="AE57" i="10"/>
  <c r="AD57" i="10"/>
  <c r="AA57" i="10"/>
  <c r="Z57" i="10"/>
  <c r="X57" i="10"/>
  <c r="W57" i="10"/>
  <c r="O57" i="10"/>
  <c r="L57" i="10"/>
  <c r="AH56" i="10"/>
  <c r="AI56" i="10" s="1"/>
  <c r="AF56" i="10"/>
  <c r="AE56" i="10"/>
  <c r="AD56" i="10"/>
  <c r="AA56" i="10"/>
  <c r="Z56" i="10"/>
  <c r="X56" i="10"/>
  <c r="W56" i="10"/>
  <c r="V56" i="10"/>
  <c r="O56" i="10"/>
  <c r="L56" i="10"/>
  <c r="AI55" i="10"/>
  <c r="AH55" i="10"/>
  <c r="AF55" i="10"/>
  <c r="AE55" i="10"/>
  <c r="AD55" i="10"/>
  <c r="AA55" i="10"/>
  <c r="Z55" i="10"/>
  <c r="X55" i="10"/>
  <c r="W55" i="10"/>
  <c r="O55" i="10"/>
  <c r="V55" i="10" s="1"/>
  <c r="L55" i="10"/>
  <c r="AI54" i="10"/>
  <c r="AH54" i="10"/>
  <c r="AF54" i="10"/>
  <c r="AE54" i="10"/>
  <c r="AD54" i="10"/>
  <c r="AA54" i="10"/>
  <c r="Z54" i="10"/>
  <c r="X54" i="10"/>
  <c r="W54" i="10"/>
  <c r="O54" i="10"/>
  <c r="V54" i="10" s="1"/>
  <c r="L54" i="10"/>
  <c r="AH53" i="10"/>
  <c r="AI53" i="10" s="1"/>
  <c r="AF53" i="10"/>
  <c r="AE53" i="10"/>
  <c r="AD53" i="10"/>
  <c r="AA53" i="10"/>
  <c r="Z53" i="10"/>
  <c r="X53" i="10"/>
  <c r="W53" i="10"/>
  <c r="V53" i="10"/>
  <c r="O53" i="10"/>
  <c r="L53" i="10"/>
  <c r="AI52" i="10"/>
  <c r="AH52" i="10"/>
  <c r="AF52" i="10"/>
  <c r="AE52" i="10"/>
  <c r="AD52" i="10"/>
  <c r="AA52" i="10"/>
  <c r="Z52" i="10"/>
  <c r="X52" i="10"/>
  <c r="W52" i="10"/>
  <c r="O52" i="10"/>
  <c r="V52" i="10" s="1"/>
  <c r="L52" i="10"/>
  <c r="AH51" i="10"/>
  <c r="AI51" i="10" s="1"/>
  <c r="AF51" i="10"/>
  <c r="AE51" i="10"/>
  <c r="AD51" i="10"/>
  <c r="AA51" i="10"/>
  <c r="Z51" i="10"/>
  <c r="X51" i="10"/>
  <c r="W51" i="10"/>
  <c r="V51" i="10"/>
  <c r="O51" i="10"/>
  <c r="L51" i="10"/>
  <c r="AI50" i="10"/>
  <c r="AH50" i="10"/>
  <c r="AF50" i="10"/>
  <c r="AE50" i="10"/>
  <c r="AD50" i="10"/>
  <c r="AA50" i="10"/>
  <c r="Z50" i="10"/>
  <c r="X50" i="10"/>
  <c r="W50" i="10"/>
  <c r="O50" i="10"/>
  <c r="V50" i="10" s="1"/>
  <c r="L50" i="10"/>
  <c r="AH49" i="10"/>
  <c r="AI49" i="10" s="1"/>
  <c r="AF49" i="10"/>
  <c r="AE49" i="10"/>
  <c r="AD49" i="10"/>
  <c r="AA49" i="10"/>
  <c r="Z49" i="10"/>
  <c r="X49" i="10"/>
  <c r="W49" i="10"/>
  <c r="V49" i="10"/>
  <c r="O49" i="10"/>
  <c r="L49" i="10"/>
  <c r="AI48" i="10"/>
  <c r="AH48" i="10"/>
  <c r="AF48" i="10"/>
  <c r="AE48" i="10"/>
  <c r="AD48" i="10"/>
  <c r="AA48" i="10"/>
  <c r="Z48" i="10"/>
  <c r="X48" i="10"/>
  <c r="W48" i="10"/>
  <c r="O48" i="10"/>
  <c r="V48" i="10" s="1"/>
  <c r="L48" i="10"/>
  <c r="AH47" i="10"/>
  <c r="AI47" i="10" s="1"/>
  <c r="AF47" i="10"/>
  <c r="AE47" i="10"/>
  <c r="AD47" i="10"/>
  <c r="AA47" i="10"/>
  <c r="Z47" i="10"/>
  <c r="X47" i="10"/>
  <c r="W47" i="10"/>
  <c r="V47" i="10"/>
  <c r="O47" i="10"/>
  <c r="L47" i="10"/>
  <c r="AI46" i="10"/>
  <c r="AH46" i="10"/>
  <c r="AF46" i="10"/>
  <c r="AE46" i="10"/>
  <c r="AD46" i="10"/>
  <c r="AA46" i="10"/>
  <c r="Z46" i="10"/>
  <c r="X46" i="10"/>
  <c r="W46" i="10"/>
  <c r="O46" i="10"/>
  <c r="V46" i="10" s="1"/>
  <c r="L46" i="10"/>
  <c r="AH45" i="10"/>
  <c r="AI45" i="10" s="1"/>
  <c r="AF45" i="10"/>
  <c r="AE45" i="10"/>
  <c r="AD45" i="10"/>
  <c r="AA45" i="10"/>
  <c r="Z45" i="10"/>
  <c r="X45" i="10"/>
  <c r="W45" i="10"/>
  <c r="V45" i="10"/>
  <c r="O45" i="10"/>
  <c r="L45" i="10"/>
  <c r="AI44" i="10"/>
  <c r="AH44" i="10"/>
  <c r="AF44" i="10"/>
  <c r="AE44" i="10"/>
  <c r="AD44" i="10"/>
  <c r="AA44" i="10"/>
  <c r="Z44" i="10"/>
  <c r="X44" i="10"/>
  <c r="W44" i="10"/>
  <c r="O44" i="10"/>
  <c r="V44" i="10" s="1"/>
  <c r="L44" i="10"/>
  <c r="AH43" i="10"/>
  <c r="AI43" i="10" s="1"/>
  <c r="AF43" i="10"/>
  <c r="AE43" i="10"/>
  <c r="AD43" i="10"/>
  <c r="AA43" i="10"/>
  <c r="Z43" i="10"/>
  <c r="X43" i="10"/>
  <c r="W43" i="10"/>
  <c r="V43" i="10"/>
  <c r="O43" i="10"/>
  <c r="L43" i="10"/>
  <c r="AI42" i="10"/>
  <c r="AH42" i="10"/>
  <c r="AF42" i="10"/>
  <c r="AE42" i="10"/>
  <c r="AD42" i="10"/>
  <c r="AA42" i="10"/>
  <c r="Z42" i="10"/>
  <c r="X42" i="10"/>
  <c r="W42" i="10"/>
  <c r="O42" i="10"/>
  <c r="V42" i="10" s="1"/>
  <c r="L42" i="10"/>
  <c r="AH41" i="10"/>
  <c r="AI41" i="10" s="1"/>
  <c r="AF41" i="10"/>
  <c r="AE41" i="10"/>
  <c r="AD41" i="10"/>
  <c r="AA41" i="10"/>
  <c r="Z41" i="10"/>
  <c r="X41" i="10"/>
  <c r="W41" i="10"/>
  <c r="V41" i="10"/>
  <c r="O41" i="10"/>
  <c r="L41" i="10"/>
  <c r="AI40" i="10"/>
  <c r="AH40" i="10"/>
  <c r="AF40" i="10"/>
  <c r="AE40" i="10"/>
  <c r="AD40" i="10"/>
  <c r="AA40" i="10"/>
  <c r="Z40" i="10"/>
  <c r="X40" i="10"/>
  <c r="W40" i="10"/>
  <c r="O40" i="10"/>
  <c r="V40" i="10" s="1"/>
  <c r="L40" i="10"/>
  <c r="AH39" i="10"/>
  <c r="AI39" i="10" s="1"/>
  <c r="AF39" i="10"/>
  <c r="AE39" i="10"/>
  <c r="AD39" i="10"/>
  <c r="AA39" i="10"/>
  <c r="Z39" i="10"/>
  <c r="X39" i="10"/>
  <c r="W39" i="10"/>
  <c r="V39" i="10"/>
  <c r="O39" i="10"/>
  <c r="L39" i="10"/>
  <c r="AI38" i="10"/>
  <c r="AH38" i="10"/>
  <c r="AF38" i="10"/>
  <c r="AE38" i="10"/>
  <c r="AD38" i="10"/>
  <c r="AA38" i="10"/>
  <c r="Z38" i="10"/>
  <c r="X38" i="10"/>
  <c r="W38" i="10"/>
  <c r="O38" i="10"/>
  <c r="V38" i="10" s="1"/>
  <c r="L38" i="10"/>
  <c r="AH37" i="10"/>
  <c r="AI37" i="10" s="1"/>
  <c r="AF37" i="10"/>
  <c r="AE37" i="10"/>
  <c r="AD37" i="10"/>
  <c r="AA37" i="10"/>
  <c r="Z37" i="10"/>
  <c r="X37" i="10"/>
  <c r="W37" i="10"/>
  <c r="V37" i="10"/>
  <c r="O37" i="10"/>
  <c r="L37" i="10"/>
  <c r="AI36" i="10"/>
  <c r="AH36" i="10"/>
  <c r="AF36" i="10"/>
  <c r="AE36" i="10"/>
  <c r="AD36" i="10"/>
  <c r="AA36" i="10"/>
  <c r="Z36" i="10"/>
  <c r="X36" i="10"/>
  <c r="W36" i="10"/>
  <c r="O36" i="10"/>
  <c r="V36" i="10" s="1"/>
  <c r="L36" i="10"/>
  <c r="AH35" i="10"/>
  <c r="AI35" i="10" s="1"/>
  <c r="AF35" i="10"/>
  <c r="AE35" i="10"/>
  <c r="AD35" i="10"/>
  <c r="AA35" i="10"/>
  <c r="Z35" i="10"/>
  <c r="X35" i="10"/>
  <c r="W35" i="10"/>
  <c r="V35" i="10"/>
  <c r="O35" i="10"/>
  <c r="L35" i="10"/>
  <c r="AI34" i="10"/>
  <c r="AH34" i="10"/>
  <c r="AF34" i="10"/>
  <c r="AE34" i="10"/>
  <c r="AD34" i="10"/>
  <c r="AA34" i="10"/>
  <c r="Z34" i="10"/>
  <c r="X34" i="10"/>
  <c r="W34" i="10"/>
  <c r="O34" i="10"/>
  <c r="V34" i="10" s="1"/>
  <c r="L34" i="10"/>
  <c r="AH33" i="10"/>
  <c r="AI33" i="10" s="1"/>
  <c r="AF33" i="10"/>
  <c r="AE33" i="10"/>
  <c r="AD33" i="10"/>
  <c r="AA33" i="10"/>
  <c r="Z33" i="10"/>
  <c r="X33" i="10"/>
  <c r="W33" i="10"/>
  <c r="V33" i="10"/>
  <c r="O33" i="10"/>
  <c r="L33" i="10"/>
  <c r="AI32" i="10"/>
  <c r="AH32" i="10"/>
  <c r="AF32" i="10"/>
  <c r="AE32" i="10"/>
  <c r="AD32" i="10"/>
  <c r="AA32" i="10"/>
  <c r="Z32" i="10"/>
  <c r="X32" i="10"/>
  <c r="W32" i="10"/>
  <c r="O32" i="10"/>
  <c r="V32" i="10" s="1"/>
  <c r="L32" i="10"/>
  <c r="AH31" i="10"/>
  <c r="AI31" i="10" s="1"/>
  <c r="AF31" i="10"/>
  <c r="AE31" i="10"/>
  <c r="AD31" i="10"/>
  <c r="AA31" i="10"/>
  <c r="Z31" i="10"/>
  <c r="X31" i="10"/>
  <c r="W31" i="10"/>
  <c r="V31" i="10"/>
  <c r="O31" i="10"/>
  <c r="L31" i="10"/>
  <c r="AI30" i="10"/>
  <c r="AH30" i="10"/>
  <c r="AF30" i="10"/>
  <c r="AE30" i="10"/>
  <c r="AD30" i="10"/>
  <c r="AA30" i="10"/>
  <c r="Z30" i="10"/>
  <c r="X30" i="10"/>
  <c r="W30" i="10"/>
  <c r="O30" i="10"/>
  <c r="V30" i="10" s="1"/>
  <c r="L30" i="10"/>
  <c r="AH29" i="10"/>
  <c r="AI29" i="10" s="1"/>
  <c r="AF29" i="10"/>
  <c r="AE29" i="10"/>
  <c r="AD29" i="10"/>
  <c r="AA29" i="10"/>
  <c r="Z29" i="10"/>
  <c r="X29" i="10"/>
  <c r="W29" i="10"/>
  <c r="V29" i="10"/>
  <c r="O29" i="10"/>
  <c r="L29" i="10"/>
  <c r="AI28" i="10"/>
  <c r="AH28" i="10"/>
  <c r="AF28" i="10"/>
  <c r="AE28" i="10"/>
  <c r="AD28" i="10"/>
  <c r="AA28" i="10"/>
  <c r="Z28" i="10"/>
  <c r="X28" i="10"/>
  <c r="W28" i="10"/>
  <c r="O28" i="10"/>
  <c r="V28" i="10" s="1"/>
  <c r="L28" i="10"/>
  <c r="AH27" i="10"/>
  <c r="AI27" i="10" s="1"/>
  <c r="AF27" i="10"/>
  <c r="AE27" i="10"/>
  <c r="AD27" i="10"/>
  <c r="AA27" i="10"/>
  <c r="Z27" i="10"/>
  <c r="X27" i="10"/>
  <c r="W27" i="10"/>
  <c r="V27" i="10"/>
  <c r="O27" i="10"/>
  <c r="L27" i="10"/>
  <c r="AI26" i="10"/>
  <c r="AH26" i="10"/>
  <c r="AF26" i="10"/>
  <c r="AE26" i="10"/>
  <c r="AD26" i="10"/>
  <c r="AA26" i="10"/>
  <c r="Z26" i="10"/>
  <c r="X26" i="10"/>
  <c r="W26" i="10"/>
  <c r="O26" i="10"/>
  <c r="V26" i="10" s="1"/>
  <c r="L26" i="10"/>
  <c r="AH25" i="10"/>
  <c r="AI25" i="10" s="1"/>
  <c r="AF25" i="10"/>
  <c r="AE25" i="10"/>
  <c r="AD25" i="10"/>
  <c r="AA25" i="10"/>
  <c r="Z25" i="10"/>
  <c r="X25" i="10"/>
  <c r="W25" i="10"/>
  <c r="V25" i="10"/>
  <c r="O25" i="10"/>
  <c r="L25" i="10"/>
  <c r="AI24" i="10"/>
  <c r="AH24" i="10"/>
  <c r="AF24" i="10"/>
  <c r="AE24" i="10"/>
  <c r="AD24" i="10"/>
  <c r="AA24" i="10"/>
  <c r="Z24" i="10"/>
  <c r="X24" i="10"/>
  <c r="W24" i="10"/>
  <c r="O24" i="10"/>
  <c r="V24" i="10" s="1"/>
  <c r="L24" i="10"/>
  <c r="AH23" i="10"/>
  <c r="AI23" i="10" s="1"/>
  <c r="AF23" i="10"/>
  <c r="AE23" i="10"/>
  <c r="AD23" i="10"/>
  <c r="AA23" i="10"/>
  <c r="Z23" i="10"/>
  <c r="X23" i="10"/>
  <c r="W23" i="10"/>
  <c r="V23" i="10"/>
  <c r="O23" i="10"/>
  <c r="L23" i="10"/>
  <c r="AI22" i="10"/>
  <c r="AH22" i="10"/>
  <c r="AF22" i="10"/>
  <c r="AE22" i="10"/>
  <c r="AD22" i="10"/>
  <c r="AA22" i="10"/>
  <c r="Z22" i="10"/>
  <c r="X22" i="10"/>
  <c r="W22" i="10"/>
  <c r="O22" i="10"/>
  <c r="V22" i="10" s="1"/>
  <c r="L22" i="10"/>
  <c r="AH21" i="10"/>
  <c r="AI21" i="10" s="1"/>
  <c r="AF21" i="10"/>
  <c r="AE21" i="10"/>
  <c r="AD21" i="10"/>
  <c r="AA21" i="10"/>
  <c r="Z21" i="10"/>
  <c r="X21" i="10"/>
  <c r="W21" i="10"/>
  <c r="V21" i="10"/>
  <c r="O21" i="10"/>
  <c r="L21" i="10"/>
  <c r="AI20" i="10"/>
  <c r="AH20" i="10"/>
  <c r="AF20" i="10"/>
  <c r="AE20" i="10"/>
  <c r="AD20" i="10"/>
  <c r="AA20" i="10"/>
  <c r="Z20" i="10"/>
  <c r="X20" i="10"/>
  <c r="W20" i="10"/>
  <c r="O20" i="10"/>
  <c r="V20" i="10" s="1"/>
  <c r="L20" i="10"/>
  <c r="AH19" i="10"/>
  <c r="AI19" i="10" s="1"/>
  <c r="AF19" i="10"/>
  <c r="AE19" i="10"/>
  <c r="AD19" i="10"/>
  <c r="AA19" i="10"/>
  <c r="Z19" i="10"/>
  <c r="X19" i="10"/>
  <c r="W19" i="10"/>
  <c r="V19" i="10"/>
  <c r="O19" i="10"/>
  <c r="L19" i="10"/>
  <c r="AI18" i="10"/>
  <c r="AH18" i="10"/>
  <c r="AF18" i="10"/>
  <c r="AE18" i="10"/>
  <c r="AD18" i="10"/>
  <c r="AA18" i="10"/>
  <c r="Z18" i="10"/>
  <c r="X18" i="10"/>
  <c r="W18" i="10"/>
  <c r="O18" i="10"/>
  <c r="V18" i="10" s="1"/>
  <c r="L18" i="10"/>
  <c r="AH17" i="10"/>
  <c r="AI17" i="10" s="1"/>
  <c r="AF17" i="10"/>
  <c r="AE17" i="10"/>
  <c r="AD17" i="10"/>
  <c r="AA17" i="10"/>
  <c r="Z17" i="10"/>
  <c r="X17" i="10"/>
  <c r="W17" i="10"/>
  <c r="V17" i="10"/>
  <c r="O17" i="10"/>
  <c r="L17" i="10"/>
  <c r="AI16" i="10"/>
  <c r="AH16" i="10"/>
  <c r="AF16" i="10"/>
  <c r="AE16" i="10"/>
  <c r="AD16" i="10"/>
  <c r="AA16" i="10"/>
  <c r="Z16" i="10"/>
  <c r="X16" i="10"/>
  <c r="W16" i="10"/>
  <c r="O16" i="10"/>
  <c r="V16" i="10" s="1"/>
  <c r="L16" i="10"/>
  <c r="AH15" i="10"/>
  <c r="AI15" i="10" s="1"/>
  <c r="AF15" i="10"/>
  <c r="AE15" i="10"/>
  <c r="AD15" i="10"/>
  <c r="AA15" i="10"/>
  <c r="Z15" i="10"/>
  <c r="X15" i="10"/>
  <c r="W15" i="10"/>
  <c r="V15" i="10"/>
  <c r="O15" i="10"/>
  <c r="L15" i="10"/>
  <c r="AI14" i="10"/>
  <c r="AH14" i="10"/>
  <c r="AF14" i="10"/>
  <c r="AE14" i="10"/>
  <c r="AD14" i="10"/>
  <c r="AA14" i="10"/>
  <c r="Z14" i="10"/>
  <c r="X14" i="10"/>
  <c r="W14" i="10"/>
  <c r="O14" i="10"/>
  <c r="V14" i="10" s="1"/>
  <c r="L14" i="10"/>
  <c r="AH13" i="10"/>
  <c r="AI13" i="10" s="1"/>
  <c r="AF13" i="10"/>
  <c r="AE13" i="10"/>
  <c r="AD13" i="10"/>
  <c r="AA13" i="10"/>
  <c r="Z13" i="10"/>
  <c r="X13" i="10"/>
  <c r="W13" i="10"/>
  <c r="V13" i="10"/>
  <c r="O13" i="10"/>
  <c r="L13" i="10"/>
  <c r="AI12" i="10"/>
  <c r="AH12" i="10"/>
  <c r="AF12" i="10"/>
  <c r="AE12" i="10"/>
  <c r="AD12" i="10"/>
  <c r="AA12" i="10"/>
  <c r="Z12" i="10"/>
  <c r="X12" i="10"/>
  <c r="W12" i="10"/>
  <c r="O12" i="10"/>
  <c r="V12" i="10" s="1"/>
  <c r="L12" i="10"/>
  <c r="AH11" i="10"/>
  <c r="AI11" i="10" s="1"/>
  <c r="AF11" i="10"/>
  <c r="AE11" i="10"/>
  <c r="AD11" i="10"/>
  <c r="AA11" i="10"/>
  <c r="Z11" i="10"/>
  <c r="X11" i="10"/>
  <c r="W11" i="10"/>
  <c r="V11" i="10"/>
  <c r="O11" i="10"/>
  <c r="L11" i="10"/>
  <c r="AI10" i="10"/>
  <c r="AH10" i="10"/>
  <c r="AF10" i="10"/>
  <c r="AE10" i="10"/>
  <c r="AD10" i="10"/>
  <c r="AA10" i="10"/>
  <c r="Z10" i="10"/>
  <c r="X10" i="10"/>
  <c r="W10" i="10"/>
  <c r="O10" i="10"/>
  <c r="V10" i="10" s="1"/>
  <c r="L10" i="10"/>
  <c r="AH9" i="10"/>
  <c r="AI9" i="10" s="1"/>
  <c r="AF9" i="10"/>
  <c r="AE9" i="10"/>
  <c r="AD9" i="10"/>
  <c r="AA9" i="10"/>
  <c r="Z9" i="10"/>
  <c r="X9" i="10"/>
  <c r="W9" i="10"/>
  <c r="V9" i="10"/>
  <c r="O9" i="10"/>
  <c r="L9" i="10"/>
  <c r="AI8" i="10"/>
  <c r="AH8" i="10"/>
  <c r="AF8" i="10"/>
  <c r="AE8" i="10"/>
  <c r="AD8" i="10"/>
  <c r="AA8" i="10"/>
  <c r="Z8" i="10"/>
  <c r="X8" i="10"/>
  <c r="W8" i="10"/>
  <c r="O8" i="10"/>
  <c r="V8" i="10" s="1"/>
  <c r="L8" i="10"/>
  <c r="AH7" i="10"/>
  <c r="AI7" i="10" s="1"/>
  <c r="AF7" i="10"/>
  <c r="AE7" i="10"/>
  <c r="AD7" i="10"/>
  <c r="AA7" i="10"/>
  <c r="Z7" i="10"/>
  <c r="X7" i="10"/>
  <c r="W7" i="10"/>
  <c r="V7" i="10"/>
  <c r="O7" i="10"/>
  <c r="L7" i="10"/>
  <c r="A7" i="10"/>
  <c r="AH6" i="10"/>
  <c r="AI6" i="10" s="1"/>
  <c r="AF6" i="10"/>
  <c r="AE6" i="10"/>
  <c r="AD6" i="10"/>
  <c r="AA6" i="10"/>
  <c r="Z6" i="10"/>
  <c r="X6" i="10"/>
  <c r="W6" i="10"/>
  <c r="V6" i="10"/>
  <c r="O6" i="10"/>
  <c r="L6" i="10"/>
  <c r="A6" i="10"/>
  <c r="AI5" i="10"/>
  <c r="AH5" i="10"/>
  <c r="AF5" i="10"/>
  <c r="AE5" i="10"/>
  <c r="AD5" i="10"/>
  <c r="AA5" i="10"/>
  <c r="Z5" i="10"/>
  <c r="X5" i="10"/>
  <c r="W5" i="10"/>
  <c r="O5" i="10"/>
  <c r="V5" i="10" s="1"/>
  <c r="L5" i="10"/>
  <c r="A2" i="10"/>
  <c r="O647" i="14"/>
  <c r="N647" i="14"/>
  <c r="M647" i="14"/>
  <c r="S647" i="14" s="1"/>
  <c r="L647" i="14"/>
  <c r="K647" i="14"/>
  <c r="I647" i="14"/>
  <c r="J647" i="14" s="1"/>
  <c r="H647" i="14"/>
  <c r="F647" i="14"/>
  <c r="D647" i="14"/>
  <c r="S646" i="14"/>
  <c r="R646" i="14"/>
  <c r="J646" i="14"/>
  <c r="Q646" i="14" s="1"/>
  <c r="G646" i="14"/>
  <c r="E646" i="14"/>
  <c r="S645" i="14"/>
  <c r="R645" i="14"/>
  <c r="Q645" i="14"/>
  <c r="J645" i="14"/>
  <c r="G645" i="14"/>
  <c r="E645" i="14"/>
  <c r="S644" i="14"/>
  <c r="R644" i="14"/>
  <c r="J644" i="14"/>
  <c r="Q644" i="14" s="1"/>
  <c r="G644" i="14"/>
  <c r="E644" i="14"/>
  <c r="S643" i="14"/>
  <c r="R643" i="14"/>
  <c r="J643" i="14"/>
  <c r="Q643" i="14" s="1"/>
  <c r="G643" i="14"/>
  <c r="E643" i="14"/>
  <c r="S642" i="14"/>
  <c r="R642" i="14"/>
  <c r="J642" i="14"/>
  <c r="Q642" i="14" s="1"/>
  <c r="G642" i="14"/>
  <c r="E642" i="14"/>
  <c r="S641" i="14"/>
  <c r="R641" i="14"/>
  <c r="Q641" i="14"/>
  <c r="J641" i="14"/>
  <c r="G641" i="14"/>
  <c r="E641" i="14"/>
  <c r="S640" i="14"/>
  <c r="R640" i="14"/>
  <c r="J640" i="14"/>
  <c r="Q640" i="14" s="1"/>
  <c r="G640" i="14"/>
  <c r="E640" i="14"/>
  <c r="S639" i="14"/>
  <c r="R639" i="14"/>
  <c r="J639" i="14"/>
  <c r="Q639" i="14" s="1"/>
  <c r="G639" i="14"/>
  <c r="E639" i="14"/>
  <c r="S638" i="14"/>
  <c r="R638" i="14"/>
  <c r="J638" i="14"/>
  <c r="Q638" i="14" s="1"/>
  <c r="G638" i="14"/>
  <c r="E638" i="14"/>
  <c r="S637" i="14"/>
  <c r="R637" i="14"/>
  <c r="Q637" i="14"/>
  <c r="J637" i="14"/>
  <c r="G637" i="14"/>
  <c r="E637" i="14"/>
  <c r="S636" i="14"/>
  <c r="R636" i="14"/>
  <c r="J636" i="14"/>
  <c r="Q636" i="14" s="1"/>
  <c r="G636" i="14"/>
  <c r="E636" i="14"/>
  <c r="S635" i="14"/>
  <c r="R635" i="14"/>
  <c r="J635" i="14"/>
  <c r="Q635" i="14" s="1"/>
  <c r="G635" i="14"/>
  <c r="E635" i="14"/>
  <c r="S634" i="14"/>
  <c r="R634" i="14"/>
  <c r="J634" i="14"/>
  <c r="Q634" i="14" s="1"/>
  <c r="G634" i="14"/>
  <c r="E634" i="14"/>
  <c r="S633" i="14"/>
  <c r="R633" i="14"/>
  <c r="Q633" i="14"/>
  <c r="J633" i="14"/>
  <c r="G633" i="14"/>
  <c r="E633" i="14"/>
  <c r="S632" i="14"/>
  <c r="R632" i="14"/>
  <c r="J632" i="14"/>
  <c r="Q632" i="14" s="1"/>
  <c r="G632" i="14"/>
  <c r="E632" i="14"/>
  <c r="S631" i="14"/>
  <c r="R631" i="14"/>
  <c r="J631" i="14"/>
  <c r="Q631" i="14" s="1"/>
  <c r="G631" i="14"/>
  <c r="E631" i="14"/>
  <c r="A631" i="14"/>
  <c r="S630" i="14"/>
  <c r="R630" i="14"/>
  <c r="J630" i="14"/>
  <c r="G630" i="14"/>
  <c r="Q630" i="14" s="1"/>
  <c r="E630" i="14"/>
  <c r="S629" i="14"/>
  <c r="R629" i="14"/>
  <c r="J629" i="14"/>
  <c r="Q629" i="14" s="1"/>
  <c r="G629" i="14"/>
  <c r="E629" i="14"/>
  <c r="S628" i="14"/>
  <c r="R628" i="14"/>
  <c r="Q628" i="14"/>
  <c r="J628" i="14"/>
  <c r="G628" i="14"/>
  <c r="E628" i="14"/>
  <c r="S627" i="14"/>
  <c r="R627" i="14"/>
  <c r="Q627" i="14"/>
  <c r="J627" i="14"/>
  <c r="G627" i="14"/>
  <c r="E627" i="14"/>
  <c r="S626" i="14"/>
  <c r="R626" i="14"/>
  <c r="Q626" i="14"/>
  <c r="J626" i="14"/>
  <c r="G626" i="14"/>
  <c r="E626" i="14"/>
  <c r="S625" i="14"/>
  <c r="R625" i="14"/>
  <c r="J625" i="14"/>
  <c r="Q625" i="14" s="1"/>
  <c r="G625" i="14"/>
  <c r="E625" i="14"/>
  <c r="S624" i="14"/>
  <c r="R624" i="14"/>
  <c r="Q624" i="14"/>
  <c r="J624" i="14"/>
  <c r="G624" i="14"/>
  <c r="E624" i="14"/>
  <c r="S623" i="14"/>
  <c r="R623" i="14"/>
  <c r="Q623" i="14"/>
  <c r="J623" i="14"/>
  <c r="G623" i="14"/>
  <c r="E623" i="14"/>
  <c r="S622" i="14"/>
  <c r="R622" i="14"/>
  <c r="Q622" i="14"/>
  <c r="J622" i="14"/>
  <c r="G622" i="14"/>
  <c r="E622" i="14"/>
  <c r="S621" i="14"/>
  <c r="R621" i="14"/>
  <c r="J621" i="14"/>
  <c r="Q621" i="14" s="1"/>
  <c r="G621" i="14"/>
  <c r="E621" i="14"/>
  <c r="S620" i="14"/>
  <c r="R620" i="14"/>
  <c r="Q620" i="14"/>
  <c r="J620" i="14"/>
  <c r="G620" i="14"/>
  <c r="E620" i="14"/>
  <c r="S619" i="14"/>
  <c r="R619" i="14"/>
  <c r="Q619" i="14"/>
  <c r="J619" i="14"/>
  <c r="G619" i="14"/>
  <c r="E619" i="14"/>
  <c r="S618" i="14"/>
  <c r="R618" i="14"/>
  <c r="Q618" i="14"/>
  <c r="J618" i="14"/>
  <c r="G618" i="14"/>
  <c r="E618" i="14"/>
  <c r="S617" i="14"/>
  <c r="R617" i="14"/>
  <c r="J617" i="14"/>
  <c r="Q617" i="14" s="1"/>
  <c r="G617" i="14"/>
  <c r="E617" i="14"/>
  <c r="S616" i="14"/>
  <c r="R616" i="14"/>
  <c r="Q616" i="14"/>
  <c r="J616" i="14"/>
  <c r="G616" i="14"/>
  <c r="E616" i="14"/>
  <c r="S615" i="14"/>
  <c r="R615" i="14"/>
  <c r="Q615" i="14"/>
  <c r="J615" i="14"/>
  <c r="G615" i="14"/>
  <c r="E615" i="14"/>
  <c r="S614" i="14"/>
  <c r="R614" i="14"/>
  <c r="Q614" i="14"/>
  <c r="J614" i="14"/>
  <c r="G614" i="14"/>
  <c r="E614" i="14"/>
  <c r="S613" i="14"/>
  <c r="R613" i="14"/>
  <c r="J613" i="14"/>
  <c r="Q613" i="14" s="1"/>
  <c r="G613" i="14"/>
  <c r="E613" i="14"/>
  <c r="S612" i="14"/>
  <c r="R612" i="14"/>
  <c r="Q612" i="14"/>
  <c r="J612" i="14"/>
  <c r="G612" i="14"/>
  <c r="E612" i="14"/>
  <c r="S611" i="14"/>
  <c r="R611" i="14"/>
  <c r="Q611" i="14"/>
  <c r="J611" i="14"/>
  <c r="G611" i="14"/>
  <c r="E611" i="14"/>
  <c r="S610" i="14"/>
  <c r="R610" i="14"/>
  <c r="Q610" i="14"/>
  <c r="J610" i="14"/>
  <c r="G610" i="14"/>
  <c r="E610" i="14"/>
  <c r="S609" i="14"/>
  <c r="R609" i="14"/>
  <c r="J609" i="14"/>
  <c r="Q609" i="14" s="1"/>
  <c r="G609" i="14"/>
  <c r="E609" i="14"/>
  <c r="S608" i="14"/>
  <c r="R608" i="14"/>
  <c r="Q608" i="14"/>
  <c r="J608" i="14"/>
  <c r="G608" i="14"/>
  <c r="E608" i="14"/>
  <c r="S607" i="14"/>
  <c r="R607" i="14"/>
  <c r="Q607" i="14"/>
  <c r="J607" i="14"/>
  <c r="G607" i="14"/>
  <c r="E607" i="14"/>
  <c r="S606" i="14"/>
  <c r="R606" i="14"/>
  <c r="Q606" i="14"/>
  <c r="J606" i="14"/>
  <c r="G606" i="14"/>
  <c r="E606" i="14"/>
  <c r="S605" i="14"/>
  <c r="R605" i="14"/>
  <c r="J605" i="14"/>
  <c r="Q605" i="14" s="1"/>
  <c r="G605" i="14"/>
  <c r="E605" i="14"/>
  <c r="S604" i="14"/>
  <c r="R604" i="14"/>
  <c r="Q604" i="14"/>
  <c r="J604" i="14"/>
  <c r="G604" i="14"/>
  <c r="E604" i="14"/>
  <c r="S603" i="14"/>
  <c r="R603" i="14"/>
  <c r="Q603" i="14"/>
  <c r="J603" i="14"/>
  <c r="G603" i="14"/>
  <c r="E603" i="14"/>
  <c r="S602" i="14"/>
  <c r="R602" i="14"/>
  <c r="Q602" i="14"/>
  <c r="J602" i="14"/>
  <c r="G602" i="14"/>
  <c r="E602" i="14"/>
  <c r="S601" i="14"/>
  <c r="R601" i="14"/>
  <c r="J601" i="14"/>
  <c r="Q601" i="14" s="1"/>
  <c r="G601" i="14"/>
  <c r="E601" i="14"/>
  <c r="S600" i="14"/>
  <c r="R600" i="14"/>
  <c r="Q600" i="14"/>
  <c r="J600" i="14"/>
  <c r="G600" i="14"/>
  <c r="E600" i="14"/>
  <c r="S599" i="14"/>
  <c r="R599" i="14"/>
  <c r="Q599" i="14"/>
  <c r="J599" i="14"/>
  <c r="G599" i="14"/>
  <c r="E599" i="14"/>
  <c r="S598" i="14"/>
  <c r="R598" i="14"/>
  <c r="Q598" i="14"/>
  <c r="J598" i="14"/>
  <c r="G598" i="14"/>
  <c r="E598" i="14"/>
  <c r="S597" i="14"/>
  <c r="R597" i="14"/>
  <c r="J597" i="14"/>
  <c r="Q597" i="14" s="1"/>
  <c r="G597" i="14"/>
  <c r="E597" i="14"/>
  <c r="S596" i="14"/>
  <c r="R596" i="14"/>
  <c r="Q596" i="14"/>
  <c r="J596" i="14"/>
  <c r="G596" i="14"/>
  <c r="E596" i="14"/>
  <c r="S595" i="14"/>
  <c r="R595" i="14"/>
  <c r="Q595" i="14"/>
  <c r="J595" i="14"/>
  <c r="G595" i="14"/>
  <c r="E595" i="14"/>
  <c r="S594" i="14"/>
  <c r="R594" i="14"/>
  <c r="J594" i="14"/>
  <c r="G594" i="14"/>
  <c r="Q594" i="14" s="1"/>
  <c r="E594" i="14"/>
  <c r="S593" i="14"/>
  <c r="R593" i="14"/>
  <c r="J593" i="14"/>
  <c r="Q593" i="14" s="1"/>
  <c r="G593" i="14"/>
  <c r="E593" i="14"/>
  <c r="S592" i="14"/>
  <c r="R592" i="14"/>
  <c r="Q592" i="14"/>
  <c r="J592" i="14"/>
  <c r="G592" i="14"/>
  <c r="E592" i="14"/>
  <c r="S591" i="14"/>
  <c r="R591" i="14"/>
  <c r="Q591" i="14"/>
  <c r="J591" i="14"/>
  <c r="G591" i="14"/>
  <c r="E591" i="14"/>
  <c r="S590" i="14"/>
  <c r="R590" i="14"/>
  <c r="Q590" i="14"/>
  <c r="J590" i="14"/>
  <c r="G590" i="14"/>
  <c r="E590" i="14"/>
  <c r="S589" i="14"/>
  <c r="R589" i="14"/>
  <c r="J589" i="14"/>
  <c r="Q589" i="14" s="1"/>
  <c r="G589" i="14"/>
  <c r="E589" i="14"/>
  <c r="S588" i="14"/>
  <c r="R588" i="14"/>
  <c r="Q588" i="14"/>
  <c r="J588" i="14"/>
  <c r="G588" i="14"/>
  <c r="E588" i="14"/>
  <c r="S587" i="14"/>
  <c r="R587" i="14"/>
  <c r="Q587" i="14"/>
  <c r="J587" i="14"/>
  <c r="G587" i="14"/>
  <c r="E587" i="14"/>
  <c r="S586" i="14"/>
  <c r="R586" i="14"/>
  <c r="Q586" i="14"/>
  <c r="J586" i="14"/>
  <c r="G586" i="14"/>
  <c r="E586" i="14"/>
  <c r="S585" i="14"/>
  <c r="R585" i="14"/>
  <c r="J585" i="14"/>
  <c r="Q585" i="14" s="1"/>
  <c r="G585" i="14"/>
  <c r="E585" i="14"/>
  <c r="S584" i="14"/>
  <c r="R584" i="14"/>
  <c r="Q584" i="14"/>
  <c r="J584" i="14"/>
  <c r="G584" i="14"/>
  <c r="E584" i="14"/>
  <c r="S583" i="14"/>
  <c r="R583" i="14"/>
  <c r="Q583" i="14"/>
  <c r="J583" i="14"/>
  <c r="G583" i="14"/>
  <c r="E583" i="14"/>
  <c r="S582" i="14"/>
  <c r="R582" i="14"/>
  <c r="Q582" i="14"/>
  <c r="J582" i="14"/>
  <c r="G582" i="14"/>
  <c r="E582" i="14"/>
  <c r="S581" i="14"/>
  <c r="R581" i="14"/>
  <c r="J581" i="14"/>
  <c r="Q581" i="14" s="1"/>
  <c r="G581" i="14"/>
  <c r="E581" i="14"/>
  <c r="S580" i="14"/>
  <c r="R580" i="14"/>
  <c r="Q580" i="14"/>
  <c r="J580" i="14"/>
  <c r="G580" i="14"/>
  <c r="E580" i="14"/>
  <c r="S579" i="14"/>
  <c r="R579" i="14"/>
  <c r="Q579" i="14"/>
  <c r="J579" i="14"/>
  <c r="G579" i="14"/>
  <c r="E579" i="14"/>
  <c r="S578" i="14"/>
  <c r="R578" i="14"/>
  <c r="Q578" i="14"/>
  <c r="J578" i="14"/>
  <c r="G578" i="14"/>
  <c r="E578" i="14"/>
  <c r="S577" i="14"/>
  <c r="R577" i="14"/>
  <c r="J577" i="14"/>
  <c r="Q577" i="14" s="1"/>
  <c r="G577" i="14"/>
  <c r="E577" i="14"/>
  <c r="S576" i="14"/>
  <c r="R576" i="14"/>
  <c r="Q576" i="14"/>
  <c r="J576" i="14"/>
  <c r="G576" i="14"/>
  <c r="E576" i="14"/>
  <c r="S575" i="14"/>
  <c r="R575" i="14"/>
  <c r="Q575" i="14"/>
  <c r="J575" i="14"/>
  <c r="G575" i="14"/>
  <c r="E575" i="14"/>
  <c r="S574" i="14"/>
  <c r="R574" i="14"/>
  <c r="J574" i="14"/>
  <c r="G574" i="14"/>
  <c r="Q574" i="14" s="1"/>
  <c r="E574" i="14"/>
  <c r="S573" i="14"/>
  <c r="R573" i="14"/>
  <c r="J573" i="14"/>
  <c r="Q573" i="14" s="1"/>
  <c r="G573" i="14"/>
  <c r="E573" i="14"/>
  <c r="S572" i="14"/>
  <c r="R572" i="14"/>
  <c r="Q572" i="14"/>
  <c r="J572" i="14"/>
  <c r="G572" i="14"/>
  <c r="E572" i="14"/>
  <c r="S571" i="14"/>
  <c r="R571" i="14"/>
  <c r="Q571" i="14"/>
  <c r="J571" i="14"/>
  <c r="G571" i="14"/>
  <c r="E571" i="14"/>
  <c r="S570" i="14"/>
  <c r="R570" i="14"/>
  <c r="Q570" i="14"/>
  <c r="J570" i="14"/>
  <c r="G570" i="14"/>
  <c r="E570" i="14"/>
  <c r="S569" i="14"/>
  <c r="R569" i="14"/>
  <c r="J569" i="14"/>
  <c r="Q569" i="14" s="1"/>
  <c r="G569" i="14"/>
  <c r="E569" i="14"/>
  <c r="S568" i="14"/>
  <c r="R568" i="14"/>
  <c r="Q568" i="14"/>
  <c r="J568" i="14"/>
  <c r="G568" i="14"/>
  <c r="E568" i="14"/>
  <c r="S567" i="14"/>
  <c r="R567" i="14"/>
  <c r="Q567" i="14"/>
  <c r="J567" i="14"/>
  <c r="G567" i="14"/>
  <c r="E567" i="14"/>
  <c r="S566" i="14"/>
  <c r="R566" i="14"/>
  <c r="Q566" i="14"/>
  <c r="J566" i="14"/>
  <c r="G566" i="14"/>
  <c r="E566" i="14"/>
  <c r="S565" i="14"/>
  <c r="R565" i="14"/>
  <c r="J565" i="14"/>
  <c r="Q565" i="14" s="1"/>
  <c r="G565" i="14"/>
  <c r="E565" i="14"/>
  <c r="S564" i="14"/>
  <c r="R564" i="14"/>
  <c r="Q564" i="14"/>
  <c r="J564" i="14"/>
  <c r="G564" i="14"/>
  <c r="E564" i="14"/>
  <c r="S563" i="14"/>
  <c r="R563" i="14"/>
  <c r="Q563" i="14"/>
  <c r="J563" i="14"/>
  <c r="G563" i="14"/>
  <c r="E563" i="14"/>
  <c r="S562" i="14"/>
  <c r="R562" i="14"/>
  <c r="Q562" i="14"/>
  <c r="J562" i="14"/>
  <c r="G562" i="14"/>
  <c r="E562" i="14"/>
  <c r="S561" i="14"/>
  <c r="R561" i="14"/>
  <c r="J561" i="14"/>
  <c r="Q561" i="14" s="1"/>
  <c r="G561" i="14"/>
  <c r="E561" i="14"/>
  <c r="S560" i="14"/>
  <c r="R560" i="14"/>
  <c r="Q560" i="14"/>
  <c r="J560" i="14"/>
  <c r="G560" i="14"/>
  <c r="E560" i="14"/>
  <c r="S559" i="14"/>
  <c r="R559" i="14"/>
  <c r="Q559" i="14"/>
  <c r="J559" i="14"/>
  <c r="G559" i="14"/>
  <c r="E559" i="14"/>
  <c r="S558" i="14"/>
  <c r="R558" i="14"/>
  <c r="Q558" i="14"/>
  <c r="J558" i="14"/>
  <c r="G558" i="14"/>
  <c r="E558" i="14"/>
  <c r="S557" i="14"/>
  <c r="R557" i="14"/>
  <c r="J557" i="14"/>
  <c r="Q557" i="14" s="1"/>
  <c r="G557" i="14"/>
  <c r="E557" i="14"/>
  <c r="S556" i="14"/>
  <c r="R556" i="14"/>
  <c r="Q556" i="14"/>
  <c r="J556" i="14"/>
  <c r="G556" i="14"/>
  <c r="E556" i="14"/>
  <c r="S555" i="14"/>
  <c r="R555" i="14"/>
  <c r="Q555" i="14"/>
  <c r="J555" i="14"/>
  <c r="G555" i="14"/>
  <c r="E555" i="14"/>
  <c r="S554" i="14"/>
  <c r="R554" i="14"/>
  <c r="Q554" i="14"/>
  <c r="J554" i="14"/>
  <c r="G554" i="14"/>
  <c r="E554" i="14"/>
  <c r="S553" i="14"/>
  <c r="R553" i="14"/>
  <c r="J553" i="14"/>
  <c r="Q553" i="14" s="1"/>
  <c r="G553" i="14"/>
  <c r="E553" i="14"/>
  <c r="S552" i="14"/>
  <c r="R552" i="14"/>
  <c r="Q552" i="14"/>
  <c r="J552" i="14"/>
  <c r="G552" i="14"/>
  <c r="E552" i="14"/>
  <c r="S551" i="14"/>
  <c r="R551" i="14"/>
  <c r="Q551" i="14"/>
  <c r="J551" i="14"/>
  <c r="G551" i="14"/>
  <c r="E551" i="14"/>
  <c r="S550" i="14"/>
  <c r="R550" i="14"/>
  <c r="J550" i="14"/>
  <c r="G550" i="14"/>
  <c r="Q550" i="14" s="1"/>
  <c r="E550" i="14"/>
  <c r="S549" i="14"/>
  <c r="R549" i="14"/>
  <c r="J549" i="14"/>
  <c r="Q549" i="14" s="1"/>
  <c r="G549" i="14"/>
  <c r="E549" i="14"/>
  <c r="S548" i="14"/>
  <c r="R548" i="14"/>
  <c r="Q548" i="14"/>
  <c r="J548" i="14"/>
  <c r="G548" i="14"/>
  <c r="E548" i="14"/>
  <c r="S547" i="14"/>
  <c r="R547" i="14"/>
  <c r="Q547" i="14"/>
  <c r="J547" i="14"/>
  <c r="G547" i="14"/>
  <c r="E547" i="14"/>
  <c r="S546" i="14"/>
  <c r="R546" i="14"/>
  <c r="Q546" i="14"/>
  <c r="J546" i="14"/>
  <c r="G546" i="14"/>
  <c r="E546" i="14"/>
  <c r="S545" i="14"/>
  <c r="R545" i="14"/>
  <c r="J545" i="14"/>
  <c r="Q545" i="14" s="1"/>
  <c r="G545" i="14"/>
  <c r="E545" i="14"/>
  <c r="S544" i="14"/>
  <c r="R544" i="14"/>
  <c r="Q544" i="14"/>
  <c r="J544" i="14"/>
  <c r="G544" i="14"/>
  <c r="E544" i="14"/>
  <c r="S543" i="14"/>
  <c r="R543" i="14"/>
  <c r="Q543" i="14"/>
  <c r="J543" i="14"/>
  <c r="G543" i="14"/>
  <c r="E543" i="14"/>
  <c r="S542" i="14"/>
  <c r="R542" i="14"/>
  <c r="Q542" i="14"/>
  <c r="J542" i="14"/>
  <c r="G542" i="14"/>
  <c r="E542" i="14"/>
  <c r="S541" i="14"/>
  <c r="R541" i="14"/>
  <c r="J541" i="14"/>
  <c r="Q541" i="14" s="1"/>
  <c r="G541" i="14"/>
  <c r="E541" i="14"/>
  <c r="S540" i="14"/>
  <c r="R540" i="14"/>
  <c r="Q540" i="14"/>
  <c r="J540" i="14"/>
  <c r="G540" i="14"/>
  <c r="E540" i="14"/>
  <c r="S539" i="14"/>
  <c r="R539" i="14"/>
  <c r="Q539" i="14"/>
  <c r="J539" i="14"/>
  <c r="G539" i="14"/>
  <c r="E539" i="14"/>
  <c r="S538" i="14"/>
  <c r="R538" i="14"/>
  <c r="Q538" i="14"/>
  <c r="J538" i="14"/>
  <c r="G538" i="14"/>
  <c r="E538" i="14"/>
  <c r="S537" i="14"/>
  <c r="R537" i="14"/>
  <c r="J537" i="14"/>
  <c r="Q537" i="14" s="1"/>
  <c r="G537" i="14"/>
  <c r="E537" i="14"/>
  <c r="S536" i="14"/>
  <c r="R536" i="14"/>
  <c r="Q536" i="14"/>
  <c r="J536" i="14"/>
  <c r="G536" i="14"/>
  <c r="E536" i="14"/>
  <c r="S535" i="14"/>
  <c r="R535" i="14"/>
  <c r="Q535" i="14"/>
  <c r="J535" i="14"/>
  <c r="G535" i="14"/>
  <c r="E535" i="14"/>
  <c r="S534" i="14"/>
  <c r="R534" i="14"/>
  <c r="Q534" i="14"/>
  <c r="J534" i="14"/>
  <c r="G534" i="14"/>
  <c r="E534" i="14"/>
  <c r="S533" i="14"/>
  <c r="R533" i="14"/>
  <c r="J533" i="14"/>
  <c r="Q533" i="14" s="1"/>
  <c r="G533" i="14"/>
  <c r="E533" i="14"/>
  <c r="S532" i="14"/>
  <c r="R532" i="14"/>
  <c r="Q532" i="14"/>
  <c r="J532" i="14"/>
  <c r="G532" i="14"/>
  <c r="E532" i="14"/>
  <c r="S531" i="14"/>
  <c r="R531" i="14"/>
  <c r="Q531" i="14"/>
  <c r="J531" i="14"/>
  <c r="G531" i="14"/>
  <c r="E531" i="14"/>
  <c r="S530" i="14"/>
  <c r="R530" i="14"/>
  <c r="Q530" i="14"/>
  <c r="J530" i="14"/>
  <c r="G530" i="14"/>
  <c r="E530" i="14"/>
  <c r="S529" i="14"/>
  <c r="R529" i="14"/>
  <c r="J529" i="14"/>
  <c r="Q529" i="14" s="1"/>
  <c r="G529" i="14"/>
  <c r="E529" i="14"/>
  <c r="S528" i="14"/>
  <c r="R528" i="14"/>
  <c r="Q528" i="14"/>
  <c r="J528" i="14"/>
  <c r="G528" i="14"/>
  <c r="E528" i="14"/>
  <c r="S527" i="14"/>
  <c r="R527" i="14"/>
  <c r="Q527" i="14"/>
  <c r="J527" i="14"/>
  <c r="G527" i="14"/>
  <c r="E527" i="14"/>
  <c r="S526" i="14"/>
  <c r="R526" i="14"/>
  <c r="Q526" i="14"/>
  <c r="J526" i="14"/>
  <c r="G526" i="14"/>
  <c r="E526" i="14"/>
  <c r="S525" i="14"/>
  <c r="R525" i="14"/>
  <c r="J525" i="14"/>
  <c r="Q525" i="14" s="1"/>
  <c r="G525" i="14"/>
  <c r="E525" i="14"/>
  <c r="S524" i="14"/>
  <c r="R524" i="14"/>
  <c r="Q524" i="14"/>
  <c r="J524" i="14"/>
  <c r="G524" i="14"/>
  <c r="E524" i="14"/>
  <c r="S523" i="14"/>
  <c r="R523" i="14"/>
  <c r="Q523" i="14"/>
  <c r="J523" i="14"/>
  <c r="G523" i="14"/>
  <c r="E523" i="14"/>
  <c r="S522" i="14"/>
  <c r="R522" i="14"/>
  <c r="Q522" i="14"/>
  <c r="J522" i="14"/>
  <c r="G522" i="14"/>
  <c r="E522" i="14"/>
  <c r="S521" i="14"/>
  <c r="R521" i="14"/>
  <c r="J521" i="14"/>
  <c r="Q521" i="14" s="1"/>
  <c r="G521" i="14"/>
  <c r="E521" i="14"/>
  <c r="S520" i="14"/>
  <c r="R520" i="14"/>
  <c r="Q520" i="14"/>
  <c r="J520" i="14"/>
  <c r="G520" i="14"/>
  <c r="E520" i="14"/>
  <c r="S519" i="14"/>
  <c r="R519" i="14"/>
  <c r="Q519" i="14"/>
  <c r="J519" i="14"/>
  <c r="G519" i="14"/>
  <c r="E519" i="14"/>
  <c r="S518" i="14"/>
  <c r="R518" i="14"/>
  <c r="Q518" i="14"/>
  <c r="J518" i="14"/>
  <c r="G518" i="14"/>
  <c r="E518" i="14"/>
  <c r="S517" i="14"/>
  <c r="R517" i="14"/>
  <c r="J517" i="14"/>
  <c r="Q517" i="14" s="1"/>
  <c r="G517" i="14"/>
  <c r="E517" i="14"/>
  <c r="S516" i="14"/>
  <c r="R516" i="14"/>
  <c r="Q516" i="14"/>
  <c r="J516" i="14"/>
  <c r="G516" i="14"/>
  <c r="E516" i="14"/>
  <c r="S515" i="14"/>
  <c r="R515" i="14"/>
  <c r="Q515" i="14"/>
  <c r="J515" i="14"/>
  <c r="G515" i="14"/>
  <c r="E515" i="14"/>
  <c r="S514" i="14"/>
  <c r="R514" i="14"/>
  <c r="J514" i="14"/>
  <c r="G514" i="14"/>
  <c r="Q514" i="14" s="1"/>
  <c r="E514" i="14"/>
  <c r="S513" i="14"/>
  <c r="R513" i="14"/>
  <c r="J513" i="14"/>
  <c r="Q513" i="14" s="1"/>
  <c r="G513" i="14"/>
  <c r="E513" i="14"/>
  <c r="S512" i="14"/>
  <c r="R512" i="14"/>
  <c r="J512" i="14"/>
  <c r="E512" i="14"/>
  <c r="G512" i="14" s="1"/>
  <c r="Q512" i="14" s="1"/>
  <c r="A512" i="14"/>
  <c r="S511" i="14"/>
  <c r="R511" i="14"/>
  <c r="J511" i="14"/>
  <c r="Q511" i="14" s="1"/>
  <c r="G511" i="14"/>
  <c r="E511" i="14"/>
  <c r="S510" i="14"/>
  <c r="R510" i="14"/>
  <c r="J510" i="14"/>
  <c r="Q510" i="14" s="1"/>
  <c r="G510" i="14"/>
  <c r="E510" i="14"/>
  <c r="S509" i="14"/>
  <c r="R509" i="14"/>
  <c r="J509" i="14"/>
  <c r="Q509" i="14" s="1"/>
  <c r="G509" i="14"/>
  <c r="E509" i="14"/>
  <c r="S508" i="14"/>
  <c r="R508" i="14"/>
  <c r="Q508" i="14"/>
  <c r="J508" i="14"/>
  <c r="G508" i="14"/>
  <c r="E508" i="14"/>
  <c r="S507" i="14"/>
  <c r="R507" i="14"/>
  <c r="J507" i="14"/>
  <c r="Q507" i="14" s="1"/>
  <c r="G507" i="14"/>
  <c r="E507" i="14"/>
  <c r="S506" i="14"/>
  <c r="R506" i="14"/>
  <c r="J506" i="14"/>
  <c r="Q506" i="14" s="1"/>
  <c r="G506" i="14"/>
  <c r="E506" i="14"/>
  <c r="S505" i="14"/>
  <c r="R505" i="14"/>
  <c r="J505" i="14"/>
  <c r="Q505" i="14" s="1"/>
  <c r="G505" i="14"/>
  <c r="E505" i="14"/>
  <c r="S504" i="14"/>
  <c r="R504" i="14"/>
  <c r="J504" i="14"/>
  <c r="E504" i="14"/>
  <c r="G504" i="14" s="1"/>
  <c r="Q504" i="14" s="1"/>
  <c r="S503" i="14"/>
  <c r="R503" i="14"/>
  <c r="J503" i="14"/>
  <c r="Q503" i="14" s="1"/>
  <c r="G503" i="14"/>
  <c r="E503" i="14"/>
  <c r="S502" i="14"/>
  <c r="R502" i="14"/>
  <c r="J502" i="14"/>
  <c r="Q502" i="14" s="1"/>
  <c r="G502" i="14"/>
  <c r="E502" i="14"/>
  <c r="S501" i="14"/>
  <c r="R501" i="14"/>
  <c r="J501" i="14"/>
  <c r="Q501" i="14" s="1"/>
  <c r="G501" i="14"/>
  <c r="E501" i="14"/>
  <c r="S500" i="14"/>
  <c r="R500" i="14"/>
  <c r="Q500" i="14"/>
  <c r="J500" i="14"/>
  <c r="G500" i="14"/>
  <c r="E500" i="14"/>
  <c r="S499" i="14"/>
  <c r="R499" i="14"/>
  <c r="J499" i="14"/>
  <c r="Q499" i="14" s="1"/>
  <c r="G499" i="14"/>
  <c r="E499" i="14"/>
  <c r="S498" i="14"/>
  <c r="R498" i="14"/>
  <c r="J498" i="14"/>
  <c r="Q498" i="14" s="1"/>
  <c r="G498" i="14"/>
  <c r="E498" i="14"/>
  <c r="S497" i="14"/>
  <c r="R497" i="14"/>
  <c r="J497" i="14"/>
  <c r="Q497" i="14" s="1"/>
  <c r="G497" i="14"/>
  <c r="E497" i="14"/>
  <c r="S496" i="14"/>
  <c r="R496" i="14"/>
  <c r="Q496" i="14"/>
  <c r="J496" i="14"/>
  <c r="G496" i="14"/>
  <c r="E496" i="14"/>
  <c r="S495" i="14"/>
  <c r="R495" i="14"/>
  <c r="J495" i="14"/>
  <c r="Q495" i="14" s="1"/>
  <c r="G495" i="14"/>
  <c r="E495" i="14"/>
  <c r="S494" i="14"/>
  <c r="R494" i="14"/>
  <c r="J494" i="14"/>
  <c r="Q494" i="14" s="1"/>
  <c r="G494" i="14"/>
  <c r="E494" i="14"/>
  <c r="S493" i="14"/>
  <c r="R493" i="14"/>
  <c r="J493" i="14"/>
  <c r="Q493" i="14" s="1"/>
  <c r="E493" i="14"/>
  <c r="G493" i="14" s="1"/>
  <c r="S492" i="14"/>
  <c r="R492" i="14"/>
  <c r="Q492" i="14"/>
  <c r="J492" i="14"/>
  <c r="G492" i="14"/>
  <c r="E492" i="14"/>
  <c r="S491" i="14"/>
  <c r="R491" i="14"/>
  <c r="J491" i="14"/>
  <c r="Q491" i="14" s="1"/>
  <c r="G491" i="14"/>
  <c r="E491" i="14"/>
  <c r="S490" i="14"/>
  <c r="R490" i="14"/>
  <c r="J490" i="14"/>
  <c r="Q490" i="14" s="1"/>
  <c r="G490" i="14"/>
  <c r="E490" i="14"/>
  <c r="S489" i="14"/>
  <c r="R489" i="14"/>
  <c r="J489" i="14"/>
  <c r="Q489" i="14" s="1"/>
  <c r="G489" i="14"/>
  <c r="E489" i="14"/>
  <c r="S488" i="14"/>
  <c r="R488" i="14"/>
  <c r="Q488" i="14"/>
  <c r="J488" i="14"/>
  <c r="G488" i="14"/>
  <c r="E488" i="14"/>
  <c r="S487" i="14"/>
  <c r="R487" i="14"/>
  <c r="J487" i="14"/>
  <c r="Q487" i="14" s="1"/>
  <c r="G487" i="14"/>
  <c r="E487" i="14"/>
  <c r="S486" i="14"/>
  <c r="R486" i="14"/>
  <c r="J486" i="14"/>
  <c r="Q486" i="14" s="1"/>
  <c r="G486" i="14"/>
  <c r="E486" i="14"/>
  <c r="S485" i="14"/>
  <c r="R485" i="14"/>
  <c r="J485" i="14"/>
  <c r="Q485" i="14" s="1"/>
  <c r="G485" i="14"/>
  <c r="E485" i="14"/>
  <c r="S484" i="14"/>
  <c r="R484" i="14"/>
  <c r="J484" i="14"/>
  <c r="E484" i="14"/>
  <c r="G484" i="14" s="1"/>
  <c r="Q484" i="14" s="1"/>
  <c r="S483" i="14"/>
  <c r="R483" i="14"/>
  <c r="J483" i="14"/>
  <c r="Q483" i="14" s="1"/>
  <c r="G483" i="14"/>
  <c r="E483" i="14"/>
  <c r="S482" i="14"/>
  <c r="R482" i="14"/>
  <c r="J482" i="14"/>
  <c r="Q482" i="14" s="1"/>
  <c r="G482" i="14"/>
  <c r="E482" i="14"/>
  <c r="S481" i="14"/>
  <c r="R481" i="14"/>
  <c r="J481" i="14"/>
  <c r="Q481" i="14" s="1"/>
  <c r="G481" i="14"/>
  <c r="E481" i="14"/>
  <c r="S480" i="14"/>
  <c r="R480" i="14"/>
  <c r="Q480" i="14"/>
  <c r="J480" i="14"/>
  <c r="G480" i="14"/>
  <c r="E480" i="14"/>
  <c r="S479" i="14"/>
  <c r="R479" i="14"/>
  <c r="J479" i="14"/>
  <c r="Q479" i="14" s="1"/>
  <c r="G479" i="14"/>
  <c r="E479" i="14"/>
  <c r="S478" i="14"/>
  <c r="R478" i="14"/>
  <c r="J478" i="14"/>
  <c r="Q478" i="14" s="1"/>
  <c r="G478" i="14"/>
  <c r="E478" i="14"/>
  <c r="S477" i="14"/>
  <c r="R477" i="14"/>
  <c r="J477" i="14"/>
  <c r="Q477" i="14" s="1"/>
  <c r="G477" i="14"/>
  <c r="E477" i="14"/>
  <c r="S476" i="14"/>
  <c r="R476" i="14"/>
  <c r="Q476" i="14"/>
  <c r="J476" i="14"/>
  <c r="G476" i="14"/>
  <c r="E476" i="14"/>
  <c r="S475" i="14"/>
  <c r="R475" i="14"/>
  <c r="J475" i="14"/>
  <c r="Q475" i="14" s="1"/>
  <c r="G475" i="14"/>
  <c r="E475" i="14"/>
  <c r="A475" i="14"/>
  <c r="S474" i="14"/>
  <c r="R474" i="14"/>
  <c r="Q474" i="14"/>
  <c r="J474" i="14"/>
  <c r="G474" i="14"/>
  <c r="E474" i="14"/>
  <c r="S473" i="14"/>
  <c r="R473" i="14"/>
  <c r="Q473" i="14"/>
  <c r="J473" i="14"/>
  <c r="G473" i="14"/>
  <c r="E473" i="14"/>
  <c r="S472" i="14"/>
  <c r="R472" i="14"/>
  <c r="J472" i="14"/>
  <c r="Q472" i="14" s="1"/>
  <c r="G472" i="14"/>
  <c r="E472" i="14"/>
  <c r="S471" i="14"/>
  <c r="R471" i="14"/>
  <c r="Q471" i="14"/>
  <c r="J471" i="14"/>
  <c r="G471" i="14"/>
  <c r="E471" i="14"/>
  <c r="S470" i="14"/>
  <c r="R470" i="14"/>
  <c r="Q470" i="14"/>
  <c r="J470" i="14"/>
  <c r="G470" i="14"/>
  <c r="E470" i="14"/>
  <c r="S469" i="14"/>
  <c r="R469" i="14"/>
  <c r="Q469" i="14"/>
  <c r="J469" i="14"/>
  <c r="G469" i="14"/>
  <c r="E469" i="14"/>
  <c r="S468" i="14"/>
  <c r="R468" i="14"/>
  <c r="J468" i="14"/>
  <c r="Q468" i="14" s="1"/>
  <c r="G468" i="14"/>
  <c r="E468" i="14"/>
  <c r="S467" i="14"/>
  <c r="R467" i="14"/>
  <c r="Q467" i="14"/>
  <c r="J467" i="14"/>
  <c r="G467" i="14"/>
  <c r="E467" i="14"/>
  <c r="S466" i="14"/>
  <c r="R466" i="14"/>
  <c r="Q466" i="14"/>
  <c r="J466" i="14"/>
  <c r="G466" i="14"/>
  <c r="E466" i="14"/>
  <c r="S465" i="14"/>
  <c r="R465" i="14"/>
  <c r="Q465" i="14"/>
  <c r="J465" i="14"/>
  <c r="G465" i="14"/>
  <c r="E465" i="14"/>
  <c r="S464" i="14"/>
  <c r="R464" i="14"/>
  <c r="J464" i="14"/>
  <c r="Q464" i="14" s="1"/>
  <c r="G464" i="14"/>
  <c r="E464" i="14"/>
  <c r="S463" i="14"/>
  <c r="R463" i="14"/>
  <c r="J463" i="14"/>
  <c r="E463" i="14"/>
  <c r="G463" i="14" s="1"/>
  <c r="Q463" i="14" s="1"/>
  <c r="S462" i="14"/>
  <c r="R462" i="14"/>
  <c r="Q462" i="14"/>
  <c r="J462" i="14"/>
  <c r="G462" i="14"/>
  <c r="E462" i="14"/>
  <c r="S461" i="14"/>
  <c r="R461" i="14"/>
  <c r="J461" i="14"/>
  <c r="G461" i="14"/>
  <c r="Q461" i="14" s="1"/>
  <c r="E461" i="14"/>
  <c r="S460" i="14"/>
  <c r="R460" i="14"/>
  <c r="J460" i="14"/>
  <c r="Q460" i="14" s="1"/>
  <c r="G460" i="14"/>
  <c r="E460" i="14"/>
  <c r="S459" i="14"/>
  <c r="R459" i="14"/>
  <c r="Q459" i="14"/>
  <c r="J459" i="14"/>
  <c r="G459" i="14"/>
  <c r="E459" i="14"/>
  <c r="S458" i="14"/>
  <c r="R458" i="14"/>
  <c r="Q458" i="14"/>
  <c r="J458" i="14"/>
  <c r="G458" i="14"/>
  <c r="E458" i="14"/>
  <c r="S457" i="14"/>
  <c r="R457" i="14"/>
  <c r="Q457" i="14"/>
  <c r="J457" i="14"/>
  <c r="G457" i="14"/>
  <c r="E457" i="14"/>
  <c r="S456" i="14"/>
  <c r="R456" i="14"/>
  <c r="J456" i="14"/>
  <c r="Q456" i="14" s="1"/>
  <c r="G456" i="14"/>
  <c r="E456" i="14"/>
  <c r="S455" i="14"/>
  <c r="R455" i="14"/>
  <c r="Q455" i="14"/>
  <c r="J455" i="14"/>
  <c r="G455" i="14"/>
  <c r="E455" i="14"/>
  <c r="S454" i="14"/>
  <c r="R454" i="14"/>
  <c r="Q454" i="14"/>
  <c r="J454" i="14"/>
  <c r="G454" i="14"/>
  <c r="E454" i="14"/>
  <c r="S453" i="14"/>
  <c r="R453" i="14"/>
  <c r="Q453" i="14"/>
  <c r="J453" i="14"/>
  <c r="G453" i="14"/>
  <c r="E453" i="14"/>
  <c r="S452" i="14"/>
  <c r="R452" i="14"/>
  <c r="J452" i="14"/>
  <c r="Q452" i="14" s="1"/>
  <c r="G452" i="14"/>
  <c r="E452" i="14"/>
  <c r="S451" i="14"/>
  <c r="R451" i="14"/>
  <c r="Q451" i="14"/>
  <c r="J451" i="14"/>
  <c r="G451" i="14"/>
  <c r="E451" i="14"/>
  <c r="S450" i="14"/>
  <c r="R450" i="14"/>
  <c r="Q450" i="14"/>
  <c r="J450" i="14"/>
  <c r="G450" i="14"/>
  <c r="E450" i="14"/>
  <c r="S449" i="14"/>
  <c r="R449" i="14"/>
  <c r="Q449" i="14"/>
  <c r="J449" i="14"/>
  <c r="G449" i="14"/>
  <c r="E449" i="14"/>
  <c r="S448" i="14"/>
  <c r="R448" i="14"/>
  <c r="J448" i="14"/>
  <c r="Q448" i="14" s="1"/>
  <c r="G448" i="14"/>
  <c r="E448" i="14"/>
  <c r="S447" i="14"/>
  <c r="R447" i="14"/>
  <c r="Q447" i="14"/>
  <c r="J447" i="14"/>
  <c r="G447" i="14"/>
  <c r="E447" i="14"/>
  <c r="S446" i="14"/>
  <c r="R446" i="14"/>
  <c r="Q446" i="14"/>
  <c r="J446" i="14"/>
  <c r="G446" i="14"/>
  <c r="E446" i="14"/>
  <c r="S445" i="14"/>
  <c r="R445" i="14"/>
  <c r="Q445" i="14"/>
  <c r="J445" i="14"/>
  <c r="G445" i="14"/>
  <c r="E445" i="14"/>
  <c r="S444" i="14"/>
  <c r="R444" i="14"/>
  <c r="J444" i="14"/>
  <c r="Q444" i="14" s="1"/>
  <c r="G444" i="14"/>
  <c r="E444" i="14"/>
  <c r="S443" i="14"/>
  <c r="R443" i="14"/>
  <c r="Q443" i="14"/>
  <c r="J443" i="14"/>
  <c r="G443" i="14"/>
  <c r="E443" i="14"/>
  <c r="S442" i="14"/>
  <c r="R442" i="14"/>
  <c r="Q442" i="14"/>
  <c r="J442" i="14"/>
  <c r="G442" i="14"/>
  <c r="E442" i="14"/>
  <c r="S441" i="14"/>
  <c r="R441" i="14"/>
  <c r="J441" i="14"/>
  <c r="G441" i="14"/>
  <c r="Q441" i="14" s="1"/>
  <c r="E441" i="14"/>
  <c r="S440" i="14"/>
  <c r="R440" i="14"/>
  <c r="J440" i="14"/>
  <c r="Q440" i="14" s="1"/>
  <c r="G440" i="14"/>
  <c r="E440" i="14"/>
  <c r="S439" i="14"/>
  <c r="R439" i="14"/>
  <c r="Q439" i="14"/>
  <c r="J439" i="14"/>
  <c r="G439" i="14"/>
  <c r="E439" i="14"/>
  <c r="S438" i="14"/>
  <c r="R438" i="14"/>
  <c r="Q438" i="14"/>
  <c r="J438" i="14"/>
  <c r="G438" i="14"/>
  <c r="E438" i="14"/>
  <c r="S437" i="14"/>
  <c r="R437" i="14"/>
  <c r="Q437" i="14"/>
  <c r="J437" i="14"/>
  <c r="G437" i="14"/>
  <c r="E437" i="14"/>
  <c r="S436" i="14"/>
  <c r="R436" i="14"/>
  <c r="J436" i="14"/>
  <c r="Q436" i="14" s="1"/>
  <c r="G436" i="14"/>
  <c r="E436" i="14"/>
  <c r="S435" i="14"/>
  <c r="R435" i="14"/>
  <c r="Q435" i="14"/>
  <c r="J435" i="14"/>
  <c r="G435" i="14"/>
  <c r="E435" i="14"/>
  <c r="S434" i="14"/>
  <c r="R434" i="14"/>
  <c r="Q434" i="14"/>
  <c r="J434" i="14"/>
  <c r="G434" i="14"/>
  <c r="E434" i="14"/>
  <c r="S433" i="14"/>
  <c r="R433" i="14"/>
  <c r="Q433" i="14"/>
  <c r="J433" i="14"/>
  <c r="G433" i="14"/>
  <c r="E433" i="14"/>
  <c r="S432" i="14"/>
  <c r="R432" i="14"/>
  <c r="J432" i="14"/>
  <c r="Q432" i="14" s="1"/>
  <c r="G432" i="14"/>
  <c r="E432" i="14"/>
  <c r="S431" i="14"/>
  <c r="R431" i="14"/>
  <c r="Q431" i="14"/>
  <c r="J431" i="14"/>
  <c r="G431" i="14"/>
  <c r="E431" i="14"/>
  <c r="S430" i="14"/>
  <c r="R430" i="14"/>
  <c r="Q430" i="14"/>
  <c r="J430" i="14"/>
  <c r="G430" i="14"/>
  <c r="E430" i="14"/>
  <c r="S429" i="14"/>
  <c r="R429" i="14"/>
  <c r="Q429" i="14"/>
  <c r="J429" i="14"/>
  <c r="G429" i="14"/>
  <c r="E429" i="14"/>
  <c r="S428" i="14"/>
  <c r="R428" i="14"/>
  <c r="J428" i="14"/>
  <c r="Q428" i="14" s="1"/>
  <c r="G428" i="14"/>
  <c r="E428" i="14"/>
  <c r="S427" i="14"/>
  <c r="R427" i="14"/>
  <c r="Q427" i="14"/>
  <c r="J427" i="14"/>
  <c r="G427" i="14"/>
  <c r="E427" i="14"/>
  <c r="S426" i="14"/>
  <c r="R426" i="14"/>
  <c r="Q426" i="14"/>
  <c r="J426" i="14"/>
  <c r="G426" i="14"/>
  <c r="E426" i="14"/>
  <c r="S425" i="14"/>
  <c r="R425" i="14"/>
  <c r="Q425" i="14"/>
  <c r="J425" i="14"/>
  <c r="G425" i="14"/>
  <c r="E425" i="14"/>
  <c r="S424" i="14"/>
  <c r="R424" i="14"/>
  <c r="J424" i="14"/>
  <c r="Q424" i="14" s="1"/>
  <c r="G424" i="14"/>
  <c r="E424" i="14"/>
  <c r="S423" i="14"/>
  <c r="R423" i="14"/>
  <c r="Q423" i="14"/>
  <c r="J423" i="14"/>
  <c r="G423" i="14"/>
  <c r="E423" i="14"/>
  <c r="S422" i="14"/>
  <c r="R422" i="14"/>
  <c r="Q422" i="14"/>
  <c r="J422" i="14"/>
  <c r="G422" i="14"/>
  <c r="E422" i="14"/>
  <c r="S421" i="14"/>
  <c r="R421" i="14"/>
  <c r="Q421" i="14"/>
  <c r="J421" i="14"/>
  <c r="G421" i="14"/>
  <c r="E421" i="14"/>
  <c r="S420" i="14"/>
  <c r="R420" i="14"/>
  <c r="J420" i="14"/>
  <c r="Q420" i="14" s="1"/>
  <c r="G420" i="14"/>
  <c r="E420" i="14"/>
  <c r="S419" i="14"/>
  <c r="R419" i="14"/>
  <c r="Q419" i="14"/>
  <c r="J419" i="14"/>
  <c r="G419" i="14"/>
  <c r="E419" i="14"/>
  <c r="S418" i="14"/>
  <c r="R418" i="14"/>
  <c r="Q418" i="14"/>
  <c r="J418" i="14"/>
  <c r="G418" i="14"/>
  <c r="E418" i="14"/>
  <c r="S417" i="14"/>
  <c r="R417" i="14"/>
  <c r="Q417" i="14"/>
  <c r="J417" i="14"/>
  <c r="G417" i="14"/>
  <c r="E417" i="14"/>
  <c r="S416" i="14"/>
  <c r="R416" i="14"/>
  <c r="J416" i="14"/>
  <c r="Q416" i="14" s="1"/>
  <c r="G416" i="14"/>
  <c r="E416" i="14"/>
  <c r="S415" i="14"/>
  <c r="R415" i="14"/>
  <c r="Q415" i="14"/>
  <c r="J415" i="14"/>
  <c r="G415" i="14"/>
  <c r="E415" i="14"/>
  <c r="S414" i="14"/>
  <c r="R414" i="14"/>
  <c r="Q414" i="14"/>
  <c r="J414" i="14"/>
  <c r="G414" i="14"/>
  <c r="E414" i="14"/>
  <c r="S413" i="14"/>
  <c r="R413" i="14"/>
  <c r="Q413" i="14"/>
  <c r="J413" i="14"/>
  <c r="G413" i="14"/>
  <c r="E413" i="14"/>
  <c r="S412" i="14"/>
  <c r="R412" i="14"/>
  <c r="J412" i="14"/>
  <c r="Q412" i="14" s="1"/>
  <c r="G412" i="14"/>
  <c r="E412" i="14"/>
  <c r="S411" i="14"/>
  <c r="R411" i="14"/>
  <c r="Q411" i="14"/>
  <c r="J411" i="14"/>
  <c r="G411" i="14"/>
  <c r="E411" i="14"/>
  <c r="S410" i="14"/>
  <c r="R410" i="14"/>
  <c r="Q410" i="14"/>
  <c r="J410" i="14"/>
  <c r="G410" i="14"/>
  <c r="E410" i="14"/>
  <c r="S409" i="14"/>
  <c r="R409" i="14"/>
  <c r="Q409" i="14"/>
  <c r="J409" i="14"/>
  <c r="G409" i="14"/>
  <c r="E409" i="14"/>
  <c r="S408" i="14"/>
  <c r="R408" i="14"/>
  <c r="J408" i="14"/>
  <c r="Q408" i="14" s="1"/>
  <c r="G408" i="14"/>
  <c r="E408" i="14"/>
  <c r="S407" i="14"/>
  <c r="R407" i="14"/>
  <c r="Q407" i="14"/>
  <c r="J407" i="14"/>
  <c r="G407" i="14"/>
  <c r="E407" i="14"/>
  <c r="S406" i="14"/>
  <c r="R406" i="14"/>
  <c r="Q406" i="14"/>
  <c r="J406" i="14"/>
  <c r="G406" i="14"/>
  <c r="E406" i="14"/>
  <c r="S405" i="14"/>
  <c r="R405" i="14"/>
  <c r="Q405" i="14"/>
  <c r="J405" i="14"/>
  <c r="G405" i="14"/>
  <c r="E405" i="14"/>
  <c r="S404" i="14"/>
  <c r="R404" i="14"/>
  <c r="J404" i="14"/>
  <c r="Q404" i="14" s="1"/>
  <c r="G404" i="14"/>
  <c r="E404" i="14"/>
  <c r="S403" i="14"/>
  <c r="R403" i="14"/>
  <c r="J403" i="14"/>
  <c r="E403" i="14"/>
  <c r="G403" i="14" s="1"/>
  <c r="Q403" i="14" s="1"/>
  <c r="S402" i="14"/>
  <c r="R402" i="14"/>
  <c r="Q402" i="14"/>
  <c r="J402" i="14"/>
  <c r="G402" i="14"/>
  <c r="E402" i="14"/>
  <c r="A402" i="14"/>
  <c r="S401" i="14"/>
  <c r="R401" i="14"/>
  <c r="J401" i="14"/>
  <c r="E401" i="14"/>
  <c r="G401" i="14" s="1"/>
  <c r="S400" i="14"/>
  <c r="R400" i="14"/>
  <c r="J400" i="14"/>
  <c r="Q400" i="14" s="1"/>
  <c r="G400" i="14"/>
  <c r="E400" i="14"/>
  <c r="S399" i="14"/>
  <c r="R399" i="14"/>
  <c r="Q399" i="14"/>
  <c r="J399" i="14"/>
  <c r="G399" i="14"/>
  <c r="E399" i="14"/>
  <c r="S398" i="14"/>
  <c r="R398" i="14"/>
  <c r="J398" i="14"/>
  <c r="Q398" i="14" s="1"/>
  <c r="G398" i="14"/>
  <c r="E398" i="14"/>
  <c r="S397" i="14"/>
  <c r="R397" i="14"/>
  <c r="J397" i="14"/>
  <c r="E397" i="14"/>
  <c r="G397" i="14" s="1"/>
  <c r="S396" i="14"/>
  <c r="R396" i="14"/>
  <c r="J396" i="14"/>
  <c r="Q396" i="14" s="1"/>
  <c r="G396" i="14"/>
  <c r="E396" i="14"/>
  <c r="S395" i="14"/>
  <c r="R395" i="14"/>
  <c r="Q395" i="14"/>
  <c r="J395" i="14"/>
  <c r="G395" i="14"/>
  <c r="E395" i="14"/>
  <c r="S394" i="14"/>
  <c r="R394" i="14"/>
  <c r="J394" i="14"/>
  <c r="Q394" i="14" s="1"/>
  <c r="G394" i="14"/>
  <c r="E394" i="14"/>
  <c r="S393" i="14"/>
  <c r="R393" i="14"/>
  <c r="J393" i="14"/>
  <c r="Q393" i="14" s="1"/>
  <c r="G393" i="14"/>
  <c r="E393" i="14"/>
  <c r="S392" i="14"/>
  <c r="R392" i="14"/>
  <c r="J392" i="14"/>
  <c r="Q392" i="14" s="1"/>
  <c r="G392" i="14"/>
  <c r="E392" i="14"/>
  <c r="S391" i="14"/>
  <c r="R391" i="14"/>
  <c r="Q391" i="14"/>
  <c r="J391" i="14"/>
  <c r="G391" i="14"/>
  <c r="E391" i="14"/>
  <c r="S390" i="14"/>
  <c r="R390" i="14"/>
  <c r="J390" i="14"/>
  <c r="Q390" i="14" s="1"/>
  <c r="G390" i="14"/>
  <c r="E390" i="14"/>
  <c r="S389" i="14"/>
  <c r="R389" i="14"/>
  <c r="J389" i="14"/>
  <c r="Q389" i="14" s="1"/>
  <c r="E389" i="14"/>
  <c r="G389" i="14" s="1"/>
  <c r="S388" i="14"/>
  <c r="R388" i="14"/>
  <c r="J388" i="14"/>
  <c r="Q388" i="14" s="1"/>
  <c r="G388" i="14"/>
  <c r="E388" i="14"/>
  <c r="S387" i="14"/>
  <c r="R387" i="14"/>
  <c r="Q387" i="14"/>
  <c r="J387" i="14"/>
  <c r="G387" i="14"/>
  <c r="E387" i="14"/>
  <c r="S386" i="14"/>
  <c r="R386" i="14"/>
  <c r="J386" i="14"/>
  <c r="Q386" i="14" s="1"/>
  <c r="G386" i="14"/>
  <c r="E386" i="14"/>
  <c r="S385" i="14"/>
  <c r="R385" i="14"/>
  <c r="J385" i="14"/>
  <c r="Q385" i="14" s="1"/>
  <c r="G385" i="14"/>
  <c r="E385" i="14"/>
  <c r="S384" i="14"/>
  <c r="R384" i="14"/>
  <c r="J384" i="14"/>
  <c r="Q384" i="14" s="1"/>
  <c r="G384" i="14"/>
  <c r="E384" i="14"/>
  <c r="S383" i="14"/>
  <c r="R383" i="14"/>
  <c r="Q383" i="14"/>
  <c r="J383" i="14"/>
  <c r="G383" i="14"/>
  <c r="E383" i="14"/>
  <c r="S382" i="14"/>
  <c r="R382" i="14"/>
  <c r="J382" i="14"/>
  <c r="Q382" i="14" s="1"/>
  <c r="G382" i="14"/>
  <c r="E382" i="14"/>
  <c r="S381" i="14"/>
  <c r="R381" i="14"/>
  <c r="J381" i="14"/>
  <c r="Q381" i="14" s="1"/>
  <c r="G381" i="14"/>
  <c r="E381" i="14"/>
  <c r="S380" i="14"/>
  <c r="R380" i="14"/>
  <c r="J380" i="14"/>
  <c r="Q380" i="14" s="1"/>
  <c r="G380" i="14"/>
  <c r="E380" i="14"/>
  <c r="S379" i="14"/>
  <c r="R379" i="14"/>
  <c r="Q379" i="14"/>
  <c r="J379" i="14"/>
  <c r="G379" i="14"/>
  <c r="E379" i="14"/>
  <c r="S378" i="14"/>
  <c r="R378" i="14"/>
  <c r="J378" i="14"/>
  <c r="Q378" i="14" s="1"/>
  <c r="G378" i="14"/>
  <c r="E378" i="14"/>
  <c r="S377" i="14"/>
  <c r="R377" i="14"/>
  <c r="J377" i="14"/>
  <c r="Q377" i="14" s="1"/>
  <c r="E377" i="14"/>
  <c r="G377" i="14" s="1"/>
  <c r="S376" i="14"/>
  <c r="R376" i="14"/>
  <c r="J376" i="14"/>
  <c r="Q376" i="14" s="1"/>
  <c r="E376" i="14"/>
  <c r="G376" i="14" s="1"/>
  <c r="S375" i="14"/>
  <c r="R375" i="14"/>
  <c r="Q375" i="14"/>
  <c r="J375" i="14"/>
  <c r="G375" i="14"/>
  <c r="E375" i="14"/>
  <c r="S374" i="14"/>
  <c r="R374" i="14"/>
  <c r="J374" i="14"/>
  <c r="Q374" i="14" s="1"/>
  <c r="G374" i="14"/>
  <c r="E374" i="14"/>
  <c r="S373" i="14"/>
  <c r="R373" i="14"/>
  <c r="J373" i="14"/>
  <c r="Q373" i="14" s="1"/>
  <c r="G373" i="14"/>
  <c r="E373" i="14"/>
  <c r="S372" i="14"/>
  <c r="R372" i="14"/>
  <c r="J372" i="14"/>
  <c r="Q372" i="14" s="1"/>
  <c r="E372" i="14"/>
  <c r="G372" i="14" s="1"/>
  <c r="S371" i="14"/>
  <c r="R371" i="14"/>
  <c r="Q371" i="14"/>
  <c r="J371" i="14"/>
  <c r="G371" i="14"/>
  <c r="E371" i="14"/>
  <c r="S370" i="14"/>
  <c r="R370" i="14"/>
  <c r="J370" i="14"/>
  <c r="Q370" i="14" s="1"/>
  <c r="G370" i="14"/>
  <c r="E370" i="14"/>
  <c r="S369" i="14"/>
  <c r="R369" i="14"/>
  <c r="J369" i="14"/>
  <c r="Q369" i="14" s="1"/>
  <c r="G369" i="14"/>
  <c r="E369" i="14"/>
  <c r="S368" i="14"/>
  <c r="R368" i="14"/>
  <c r="J368" i="14"/>
  <c r="Q368" i="14" s="1"/>
  <c r="G368" i="14"/>
  <c r="E368" i="14"/>
  <c r="S367" i="14"/>
  <c r="R367" i="14"/>
  <c r="Q367" i="14"/>
  <c r="J367" i="14"/>
  <c r="G367" i="14"/>
  <c r="E367" i="14"/>
  <c r="S366" i="14"/>
  <c r="R366" i="14"/>
  <c r="J366" i="14"/>
  <c r="Q366" i="14" s="1"/>
  <c r="G366" i="14"/>
  <c r="E366" i="14"/>
  <c r="A366" i="14"/>
  <c r="S365" i="14"/>
  <c r="R365" i="14"/>
  <c r="Q365" i="14"/>
  <c r="J365" i="14"/>
  <c r="G365" i="14"/>
  <c r="E365" i="14"/>
  <c r="S364" i="14"/>
  <c r="R364" i="14"/>
  <c r="Q364" i="14"/>
  <c r="J364" i="14"/>
  <c r="G364" i="14"/>
  <c r="E364" i="14"/>
  <c r="S363" i="14"/>
  <c r="R363" i="14"/>
  <c r="J363" i="14"/>
  <c r="Q363" i="14" s="1"/>
  <c r="G363" i="14"/>
  <c r="E363" i="14"/>
  <c r="S362" i="14"/>
  <c r="R362" i="14"/>
  <c r="Q362" i="14"/>
  <c r="J362" i="14"/>
  <c r="G362" i="14"/>
  <c r="E362" i="14"/>
  <c r="S361" i="14"/>
  <c r="R361" i="14"/>
  <c r="Q361" i="14"/>
  <c r="J361" i="14"/>
  <c r="G361" i="14"/>
  <c r="E361" i="14"/>
  <c r="S360" i="14"/>
  <c r="R360" i="14"/>
  <c r="Q360" i="14"/>
  <c r="J360" i="14"/>
  <c r="G360" i="14"/>
  <c r="E360" i="14"/>
  <c r="S359" i="14"/>
  <c r="R359" i="14"/>
  <c r="J359" i="14"/>
  <c r="Q359" i="14" s="1"/>
  <c r="G359" i="14"/>
  <c r="E359" i="14"/>
  <c r="S358" i="14"/>
  <c r="R358" i="14"/>
  <c r="Q358" i="14"/>
  <c r="J358" i="14"/>
  <c r="G358" i="14"/>
  <c r="E358" i="14"/>
  <c r="S357" i="14"/>
  <c r="R357" i="14"/>
  <c r="Q357" i="14"/>
  <c r="J357" i="14"/>
  <c r="G357" i="14"/>
  <c r="E357" i="14"/>
  <c r="S356" i="14"/>
  <c r="R356" i="14"/>
  <c r="J356" i="14"/>
  <c r="G356" i="14"/>
  <c r="Q356" i="14" s="1"/>
  <c r="E356" i="14"/>
  <c r="S355" i="14"/>
  <c r="R355" i="14"/>
  <c r="J355" i="14"/>
  <c r="Q355" i="14" s="1"/>
  <c r="G355" i="14"/>
  <c r="E355" i="14"/>
  <c r="S354" i="14"/>
  <c r="R354" i="14"/>
  <c r="Q354" i="14"/>
  <c r="J354" i="14"/>
  <c r="G354" i="14"/>
  <c r="E354" i="14"/>
  <c r="S353" i="14"/>
  <c r="R353" i="14"/>
  <c r="Q353" i="14"/>
  <c r="J353" i="14"/>
  <c r="G353" i="14"/>
  <c r="E353" i="14"/>
  <c r="S352" i="14"/>
  <c r="R352" i="14"/>
  <c r="Q352" i="14"/>
  <c r="J352" i="14"/>
  <c r="G352" i="14"/>
  <c r="E352" i="14"/>
  <c r="S351" i="14"/>
  <c r="R351" i="14"/>
  <c r="J351" i="14"/>
  <c r="Q351" i="14" s="1"/>
  <c r="G351" i="14"/>
  <c r="E351" i="14"/>
  <c r="S350" i="14"/>
  <c r="R350" i="14"/>
  <c r="Q350" i="14"/>
  <c r="J350" i="14"/>
  <c r="G350" i="14"/>
  <c r="E350" i="14"/>
  <c r="S349" i="14"/>
  <c r="R349" i="14"/>
  <c r="Q349" i="14"/>
  <c r="J349" i="14"/>
  <c r="G349" i="14"/>
  <c r="E349" i="14"/>
  <c r="S348" i="14"/>
  <c r="R348" i="14"/>
  <c r="Q348" i="14"/>
  <c r="J348" i="14"/>
  <c r="G348" i="14"/>
  <c r="E348" i="14"/>
  <c r="S347" i="14"/>
  <c r="R347" i="14"/>
  <c r="J347" i="14"/>
  <c r="Q347" i="14" s="1"/>
  <c r="G347" i="14"/>
  <c r="E347" i="14"/>
  <c r="S346" i="14"/>
  <c r="R346" i="14"/>
  <c r="Q346" i="14"/>
  <c r="J346" i="14"/>
  <c r="G346" i="14"/>
  <c r="E346" i="14"/>
  <c r="S345" i="14"/>
  <c r="R345" i="14"/>
  <c r="Q345" i="14"/>
  <c r="J345" i="14"/>
  <c r="G345" i="14"/>
  <c r="E345" i="14"/>
  <c r="S344" i="14"/>
  <c r="R344" i="14"/>
  <c r="Q344" i="14"/>
  <c r="J344" i="14"/>
  <c r="G344" i="14"/>
  <c r="E344" i="14"/>
  <c r="S343" i="14"/>
  <c r="R343" i="14"/>
  <c r="J343" i="14"/>
  <c r="Q343" i="14" s="1"/>
  <c r="G343" i="14"/>
  <c r="E343" i="14"/>
  <c r="S342" i="14"/>
  <c r="R342" i="14"/>
  <c r="Q342" i="14"/>
  <c r="J342" i="14"/>
  <c r="G342" i="14"/>
  <c r="E342" i="14"/>
  <c r="S341" i="14"/>
  <c r="R341" i="14"/>
  <c r="Q341" i="14"/>
  <c r="J341" i="14"/>
  <c r="G341" i="14"/>
  <c r="E341" i="14"/>
  <c r="S340" i="14"/>
  <c r="R340" i="14"/>
  <c r="Q340" i="14"/>
  <c r="J340" i="14"/>
  <c r="G340" i="14"/>
  <c r="E340" i="14"/>
  <c r="S339" i="14"/>
  <c r="R339" i="14"/>
  <c r="J339" i="14"/>
  <c r="Q339" i="14" s="1"/>
  <c r="G339" i="14"/>
  <c r="E339" i="14"/>
  <c r="S338" i="14"/>
  <c r="R338" i="14"/>
  <c r="Q338" i="14"/>
  <c r="J338" i="14"/>
  <c r="G338" i="14"/>
  <c r="E338" i="14"/>
  <c r="S337" i="14"/>
  <c r="R337" i="14"/>
  <c r="Q337" i="14"/>
  <c r="J337" i="14"/>
  <c r="G337" i="14"/>
  <c r="E337" i="14"/>
  <c r="S336" i="14"/>
  <c r="R336" i="14"/>
  <c r="Q336" i="14"/>
  <c r="J336" i="14"/>
  <c r="G336" i="14"/>
  <c r="E336" i="14"/>
  <c r="S335" i="14"/>
  <c r="R335" i="14"/>
  <c r="J335" i="14"/>
  <c r="Q335" i="14" s="1"/>
  <c r="G335" i="14"/>
  <c r="E335" i="14"/>
  <c r="S334" i="14"/>
  <c r="R334" i="14"/>
  <c r="Q334" i="14"/>
  <c r="J334" i="14"/>
  <c r="G334" i="14"/>
  <c r="E334" i="14"/>
  <c r="S333" i="14"/>
  <c r="R333" i="14"/>
  <c r="Q333" i="14"/>
  <c r="J333" i="14"/>
  <c r="G333" i="14"/>
  <c r="E333" i="14"/>
  <c r="S332" i="14"/>
  <c r="R332" i="14"/>
  <c r="Q332" i="14"/>
  <c r="J332" i="14"/>
  <c r="G332" i="14"/>
  <c r="E332" i="14"/>
  <c r="S331" i="14"/>
  <c r="R331" i="14"/>
  <c r="J331" i="14"/>
  <c r="Q331" i="14" s="1"/>
  <c r="G331" i="14"/>
  <c r="E331" i="14"/>
  <c r="S330" i="14"/>
  <c r="R330" i="14"/>
  <c r="Q330" i="14"/>
  <c r="J330" i="14"/>
  <c r="G330" i="14"/>
  <c r="E330" i="14"/>
  <c r="S329" i="14"/>
  <c r="R329" i="14"/>
  <c r="Q329" i="14"/>
  <c r="J329" i="14"/>
  <c r="G329" i="14"/>
  <c r="E329" i="14"/>
  <c r="S328" i="14"/>
  <c r="R328" i="14"/>
  <c r="Q328" i="14"/>
  <c r="J328" i="14"/>
  <c r="G328" i="14"/>
  <c r="E328" i="14"/>
  <c r="S327" i="14"/>
  <c r="R327" i="14"/>
  <c r="J327" i="14"/>
  <c r="Q327" i="14" s="1"/>
  <c r="G327" i="14"/>
  <c r="E327" i="14"/>
  <c r="S326" i="14"/>
  <c r="R326" i="14"/>
  <c r="J326" i="14"/>
  <c r="E326" i="14"/>
  <c r="G326" i="14" s="1"/>
  <c r="Q326" i="14" s="1"/>
  <c r="S325" i="14"/>
  <c r="R325" i="14"/>
  <c r="Q325" i="14"/>
  <c r="J325" i="14"/>
  <c r="G325" i="14"/>
  <c r="E325" i="14"/>
  <c r="S324" i="14"/>
  <c r="R324" i="14"/>
  <c r="Q324" i="14"/>
  <c r="J324" i="14"/>
  <c r="G324" i="14"/>
  <c r="E324" i="14"/>
  <c r="S323" i="14"/>
  <c r="R323" i="14"/>
  <c r="J323" i="14"/>
  <c r="Q323" i="14" s="1"/>
  <c r="G323" i="14"/>
  <c r="E323" i="14"/>
  <c r="S322" i="14"/>
  <c r="R322" i="14"/>
  <c r="J322" i="14"/>
  <c r="E322" i="14"/>
  <c r="G322" i="14" s="1"/>
  <c r="Q322" i="14" s="1"/>
  <c r="S321" i="14"/>
  <c r="R321" i="14"/>
  <c r="Q321" i="14"/>
  <c r="J321" i="14"/>
  <c r="G321" i="14"/>
  <c r="E321" i="14"/>
  <c r="S320" i="14"/>
  <c r="R320" i="14"/>
  <c r="Q320" i="14"/>
  <c r="J320" i="14"/>
  <c r="G320" i="14"/>
  <c r="E320" i="14"/>
  <c r="S319" i="14"/>
  <c r="R319" i="14"/>
  <c r="J319" i="14"/>
  <c r="Q319" i="14" s="1"/>
  <c r="G319" i="14"/>
  <c r="E319" i="14"/>
  <c r="S318" i="14"/>
  <c r="R318" i="14"/>
  <c r="Q318" i="14"/>
  <c r="J318" i="14"/>
  <c r="G318" i="14"/>
  <c r="E318" i="14"/>
  <c r="S317" i="14"/>
  <c r="R317" i="14"/>
  <c r="Q317" i="14"/>
  <c r="J317" i="14"/>
  <c r="G317" i="14"/>
  <c r="E317" i="14"/>
  <c r="A317" i="14"/>
  <c r="S316" i="14"/>
  <c r="R316" i="14"/>
  <c r="J316" i="14"/>
  <c r="E316" i="14"/>
  <c r="G316" i="14" s="1"/>
  <c r="S315" i="14"/>
  <c r="R315" i="14"/>
  <c r="J315" i="14"/>
  <c r="Q315" i="14" s="1"/>
  <c r="G315" i="14"/>
  <c r="E315" i="14"/>
  <c r="S314" i="14"/>
  <c r="R314" i="14"/>
  <c r="Q314" i="14"/>
  <c r="J314" i="14"/>
  <c r="G314" i="14"/>
  <c r="E314" i="14"/>
  <c r="S313" i="14"/>
  <c r="R313" i="14"/>
  <c r="J313" i="14"/>
  <c r="Q313" i="14" s="1"/>
  <c r="G313" i="14"/>
  <c r="E313" i="14"/>
  <c r="S312" i="14"/>
  <c r="R312" i="14"/>
  <c r="J312" i="14"/>
  <c r="Q312" i="14" s="1"/>
  <c r="G312" i="14"/>
  <c r="E312" i="14"/>
  <c r="S311" i="14"/>
  <c r="R311" i="14"/>
  <c r="J311" i="14"/>
  <c r="Q311" i="14" s="1"/>
  <c r="G311" i="14"/>
  <c r="E311" i="14"/>
  <c r="S310" i="14"/>
  <c r="R310" i="14"/>
  <c r="Q310" i="14"/>
  <c r="J310" i="14"/>
  <c r="G310" i="14"/>
  <c r="E310" i="14"/>
  <c r="S309" i="14"/>
  <c r="R309" i="14"/>
  <c r="J309" i="14"/>
  <c r="Q309" i="14" s="1"/>
  <c r="G309" i="14"/>
  <c r="E309" i="14"/>
  <c r="S308" i="14"/>
  <c r="R308" i="14"/>
  <c r="J308" i="14"/>
  <c r="Q308" i="14" s="1"/>
  <c r="G308" i="14"/>
  <c r="E308" i="14"/>
  <c r="S307" i="14"/>
  <c r="R307" i="14"/>
  <c r="J307" i="14"/>
  <c r="Q307" i="14" s="1"/>
  <c r="G307" i="14"/>
  <c r="E307" i="14"/>
  <c r="S306" i="14"/>
  <c r="R306" i="14"/>
  <c r="Q306" i="14"/>
  <c r="J306" i="14"/>
  <c r="G306" i="14"/>
  <c r="E306" i="14"/>
  <c r="S305" i="14"/>
  <c r="R305" i="14"/>
  <c r="J305" i="14"/>
  <c r="Q305" i="14" s="1"/>
  <c r="G305" i="14"/>
  <c r="E305" i="14"/>
  <c r="S304" i="14"/>
  <c r="R304" i="14"/>
  <c r="J304" i="14"/>
  <c r="Q304" i="14" s="1"/>
  <c r="G304" i="14"/>
  <c r="E304" i="14"/>
  <c r="S303" i="14"/>
  <c r="R303" i="14"/>
  <c r="J303" i="14"/>
  <c r="Q303" i="14" s="1"/>
  <c r="G303" i="14"/>
  <c r="E303" i="14"/>
  <c r="S302" i="14"/>
  <c r="R302" i="14"/>
  <c r="Q302" i="14"/>
  <c r="J302" i="14"/>
  <c r="G302" i="14"/>
  <c r="E302" i="14"/>
  <c r="S301" i="14"/>
  <c r="R301" i="14"/>
  <c r="J301" i="14"/>
  <c r="Q301" i="14" s="1"/>
  <c r="G301" i="14"/>
  <c r="E301" i="14"/>
  <c r="S300" i="14"/>
  <c r="R300" i="14"/>
  <c r="J300" i="14"/>
  <c r="Q300" i="14" s="1"/>
  <c r="G300" i="14"/>
  <c r="E300" i="14"/>
  <c r="S299" i="14"/>
  <c r="R299" i="14"/>
  <c r="J299" i="14"/>
  <c r="E299" i="14"/>
  <c r="G299" i="14" s="1"/>
  <c r="S298" i="14"/>
  <c r="R298" i="14"/>
  <c r="Q298" i="14"/>
  <c r="J298" i="14"/>
  <c r="G298" i="14"/>
  <c r="E298" i="14"/>
  <c r="S297" i="14"/>
  <c r="R297" i="14"/>
  <c r="J297" i="14"/>
  <c r="Q297" i="14" s="1"/>
  <c r="G297" i="14"/>
  <c r="E297" i="14"/>
  <c r="S296" i="14"/>
  <c r="R296" i="14"/>
  <c r="J296" i="14"/>
  <c r="Q296" i="14" s="1"/>
  <c r="G296" i="14"/>
  <c r="E296" i="14"/>
  <c r="S295" i="14"/>
  <c r="R295" i="14"/>
  <c r="J295" i="14"/>
  <c r="Q295" i="14" s="1"/>
  <c r="G295" i="14"/>
  <c r="E295" i="14"/>
  <c r="S294" i="14"/>
  <c r="R294" i="14"/>
  <c r="Q294" i="14"/>
  <c r="J294" i="14"/>
  <c r="G294" i="14"/>
  <c r="E294" i="14"/>
  <c r="S293" i="14"/>
  <c r="R293" i="14"/>
  <c r="J293" i="14"/>
  <c r="Q293" i="14" s="1"/>
  <c r="G293" i="14"/>
  <c r="E293" i="14"/>
  <c r="S292" i="14"/>
  <c r="R292" i="14"/>
  <c r="J292" i="14"/>
  <c r="E292" i="14"/>
  <c r="G292" i="14" s="1"/>
  <c r="S291" i="14"/>
  <c r="R291" i="14"/>
  <c r="J291" i="14"/>
  <c r="E291" i="14"/>
  <c r="G291" i="14" s="1"/>
  <c r="S290" i="14"/>
  <c r="R290" i="14"/>
  <c r="Q290" i="14"/>
  <c r="J290" i="14"/>
  <c r="G290" i="14"/>
  <c r="E290" i="14"/>
  <c r="S289" i="14"/>
  <c r="R289" i="14"/>
  <c r="J289" i="14"/>
  <c r="Q289" i="14" s="1"/>
  <c r="G289" i="14"/>
  <c r="E289" i="14"/>
  <c r="S288" i="14"/>
  <c r="R288" i="14"/>
  <c r="J288" i="14"/>
  <c r="Q288" i="14" s="1"/>
  <c r="G288" i="14"/>
  <c r="E288" i="14"/>
  <c r="S287" i="14"/>
  <c r="R287" i="14"/>
  <c r="J287" i="14"/>
  <c r="Q287" i="14" s="1"/>
  <c r="G287" i="14"/>
  <c r="E287" i="14"/>
  <c r="S286" i="14"/>
  <c r="R286" i="14"/>
  <c r="Q286" i="14"/>
  <c r="J286" i="14"/>
  <c r="G286" i="14"/>
  <c r="E286" i="14"/>
  <c r="S285" i="14"/>
  <c r="R285" i="14"/>
  <c r="J285" i="14"/>
  <c r="Q285" i="14" s="1"/>
  <c r="G285" i="14"/>
  <c r="E285" i="14"/>
  <c r="S284" i="14"/>
  <c r="R284" i="14"/>
  <c r="J284" i="14"/>
  <c r="E284" i="14"/>
  <c r="G284" i="14" s="1"/>
  <c r="S283" i="14"/>
  <c r="R283" i="14"/>
  <c r="J283" i="14"/>
  <c r="E283" i="14"/>
  <c r="G283" i="14" s="1"/>
  <c r="S282" i="14"/>
  <c r="R282" i="14"/>
  <c r="J282" i="14"/>
  <c r="E282" i="14"/>
  <c r="G282" i="14" s="1"/>
  <c r="Q282" i="14" s="1"/>
  <c r="S281" i="14"/>
  <c r="R281" i="14"/>
  <c r="J281" i="14"/>
  <c r="Q281" i="14" s="1"/>
  <c r="G281" i="14"/>
  <c r="E281" i="14"/>
  <c r="S280" i="14"/>
  <c r="R280" i="14"/>
  <c r="J280" i="14"/>
  <c r="Q280" i="14" s="1"/>
  <c r="G280" i="14"/>
  <c r="E280" i="14"/>
  <c r="S279" i="14"/>
  <c r="R279" i="14"/>
  <c r="J279" i="14"/>
  <c r="E279" i="14"/>
  <c r="G279" i="14" s="1"/>
  <c r="S278" i="14"/>
  <c r="R278" i="14"/>
  <c r="J278" i="14"/>
  <c r="E278" i="14"/>
  <c r="G278" i="14" s="1"/>
  <c r="Q278" i="14" s="1"/>
  <c r="S277" i="14"/>
  <c r="R277" i="14"/>
  <c r="J277" i="14"/>
  <c r="Q277" i="14" s="1"/>
  <c r="G277" i="14"/>
  <c r="E277" i="14"/>
  <c r="S276" i="14"/>
  <c r="R276" i="14"/>
  <c r="J276" i="14"/>
  <c r="Q276" i="14" s="1"/>
  <c r="G276" i="14"/>
  <c r="E276" i="14"/>
  <c r="S275" i="14"/>
  <c r="R275" i="14"/>
  <c r="J275" i="14"/>
  <c r="Q275" i="14" s="1"/>
  <c r="G275" i="14"/>
  <c r="E275" i="14"/>
  <c r="S274" i="14"/>
  <c r="R274" i="14"/>
  <c r="Q274" i="14"/>
  <c r="J274" i="14"/>
  <c r="G274" i="14"/>
  <c r="E274" i="14"/>
  <c r="S273" i="14"/>
  <c r="R273" i="14"/>
  <c r="J273" i="14"/>
  <c r="Q273" i="14" s="1"/>
  <c r="G273" i="14"/>
  <c r="E273" i="14"/>
  <c r="S272" i="14"/>
  <c r="R272" i="14"/>
  <c r="J272" i="14"/>
  <c r="Q272" i="14" s="1"/>
  <c r="G272" i="14"/>
  <c r="E272" i="14"/>
  <c r="S271" i="14"/>
  <c r="R271" i="14"/>
  <c r="J271" i="14"/>
  <c r="Q271" i="14" s="1"/>
  <c r="G271" i="14"/>
  <c r="E271" i="14"/>
  <c r="S270" i="14"/>
  <c r="R270" i="14"/>
  <c r="J270" i="14"/>
  <c r="E270" i="14"/>
  <c r="G270" i="14" s="1"/>
  <c r="Q270" i="14" s="1"/>
  <c r="S269" i="14"/>
  <c r="R269" i="14"/>
  <c r="J269" i="14"/>
  <c r="Q269" i="14" s="1"/>
  <c r="G269" i="14"/>
  <c r="E269" i="14"/>
  <c r="A269" i="14"/>
  <c r="S268" i="14"/>
  <c r="R268" i="14"/>
  <c r="Q268" i="14"/>
  <c r="J268" i="14"/>
  <c r="G268" i="14"/>
  <c r="E268" i="14"/>
  <c r="S267" i="14"/>
  <c r="R267" i="14"/>
  <c r="Q267" i="14"/>
  <c r="J267" i="14"/>
  <c r="G267" i="14"/>
  <c r="E267" i="14"/>
  <c r="S266" i="14"/>
  <c r="R266" i="14"/>
  <c r="J266" i="14"/>
  <c r="Q266" i="14" s="1"/>
  <c r="G266" i="14"/>
  <c r="E266" i="14"/>
  <c r="S265" i="14"/>
  <c r="R265" i="14"/>
  <c r="Q265" i="14"/>
  <c r="J265" i="14"/>
  <c r="G265" i="14"/>
  <c r="E265" i="14"/>
  <c r="S264" i="14"/>
  <c r="R264" i="14"/>
  <c r="Q264" i="14"/>
  <c r="J264" i="14"/>
  <c r="G264" i="14"/>
  <c r="E264" i="14"/>
  <c r="S263" i="14"/>
  <c r="R263" i="14"/>
  <c r="Q263" i="14"/>
  <c r="J263" i="14"/>
  <c r="G263" i="14"/>
  <c r="E263" i="14"/>
  <c r="S262" i="14"/>
  <c r="R262" i="14"/>
  <c r="J262" i="14"/>
  <c r="Q262" i="14" s="1"/>
  <c r="G262" i="14"/>
  <c r="E262" i="14"/>
  <c r="S261" i="14"/>
  <c r="R261" i="14"/>
  <c r="Q261" i="14"/>
  <c r="J261" i="14"/>
  <c r="G261" i="14"/>
  <c r="E261" i="14"/>
  <c r="S260" i="14"/>
  <c r="R260" i="14"/>
  <c r="Q260" i="14"/>
  <c r="J260" i="14"/>
  <c r="G260" i="14"/>
  <c r="E260" i="14"/>
  <c r="S259" i="14"/>
  <c r="R259" i="14"/>
  <c r="Q259" i="14"/>
  <c r="J259" i="14"/>
  <c r="G259" i="14"/>
  <c r="E259" i="14"/>
  <c r="S258" i="14"/>
  <c r="R258" i="14"/>
  <c r="J258" i="14"/>
  <c r="Q258" i="14" s="1"/>
  <c r="G258" i="14"/>
  <c r="E258" i="14"/>
  <c r="S257" i="14"/>
  <c r="R257" i="14"/>
  <c r="Q257" i="14"/>
  <c r="J257" i="14"/>
  <c r="G257" i="14"/>
  <c r="E257" i="14"/>
  <c r="S256" i="14"/>
  <c r="R256" i="14"/>
  <c r="Q256" i="14"/>
  <c r="J256" i="14"/>
  <c r="G256" i="14"/>
  <c r="E256" i="14"/>
  <c r="S255" i="14"/>
  <c r="R255" i="14"/>
  <c r="Q255" i="14"/>
  <c r="J255" i="14"/>
  <c r="G255" i="14"/>
  <c r="E255" i="14"/>
  <c r="S254" i="14"/>
  <c r="R254" i="14"/>
  <c r="J254" i="14"/>
  <c r="Q254" i="14" s="1"/>
  <c r="G254" i="14"/>
  <c r="E254" i="14"/>
  <c r="S253" i="14"/>
  <c r="R253" i="14"/>
  <c r="Q253" i="14"/>
  <c r="J253" i="14"/>
  <c r="G253" i="14"/>
  <c r="E253" i="14"/>
  <c r="S252" i="14"/>
  <c r="R252" i="14"/>
  <c r="Q252" i="14"/>
  <c r="J252" i="14"/>
  <c r="G252" i="14"/>
  <c r="E252" i="14"/>
  <c r="S251" i="14"/>
  <c r="R251" i="14"/>
  <c r="Q251" i="14"/>
  <c r="J251" i="14"/>
  <c r="G251" i="14"/>
  <c r="E251" i="14"/>
  <c r="S250" i="14"/>
  <c r="R250" i="14"/>
  <c r="J250" i="14"/>
  <c r="Q250" i="14" s="1"/>
  <c r="G250" i="14"/>
  <c r="E250" i="14"/>
  <c r="S249" i="14"/>
  <c r="R249" i="14"/>
  <c r="Q249" i="14"/>
  <c r="J249" i="14"/>
  <c r="G249" i="14"/>
  <c r="E249" i="14"/>
  <c r="S248" i="14"/>
  <c r="R248" i="14"/>
  <c r="Q248" i="14"/>
  <c r="J248" i="14"/>
  <c r="G248" i="14"/>
  <c r="E248" i="14"/>
  <c r="S247" i="14"/>
  <c r="R247" i="14"/>
  <c r="Q247" i="14"/>
  <c r="J247" i="14"/>
  <c r="G247" i="14"/>
  <c r="E247" i="14"/>
  <c r="S246" i="14"/>
  <c r="R246" i="14"/>
  <c r="J246" i="14"/>
  <c r="Q246" i="14" s="1"/>
  <c r="G246" i="14"/>
  <c r="E246" i="14"/>
  <c r="S245" i="14"/>
  <c r="R245" i="14"/>
  <c r="Q245" i="14"/>
  <c r="J245" i="14"/>
  <c r="G245" i="14"/>
  <c r="E245" i="14"/>
  <c r="S244" i="14"/>
  <c r="R244" i="14"/>
  <c r="Q244" i="14"/>
  <c r="J244" i="14"/>
  <c r="G244" i="14"/>
  <c r="E244" i="14"/>
  <c r="S243" i="14"/>
  <c r="R243" i="14"/>
  <c r="Q243" i="14"/>
  <c r="J243" i="14"/>
  <c r="G243" i="14"/>
  <c r="E243" i="14"/>
  <c r="S242" i="14"/>
  <c r="R242" i="14"/>
  <c r="J242" i="14"/>
  <c r="Q242" i="14" s="1"/>
  <c r="G242" i="14"/>
  <c r="E242" i="14"/>
  <c r="S241" i="14"/>
  <c r="R241" i="14"/>
  <c r="Q241" i="14"/>
  <c r="J241" i="14"/>
  <c r="G241" i="14"/>
  <c r="E241" i="14"/>
  <c r="S240" i="14"/>
  <c r="R240" i="14"/>
  <c r="Q240" i="14"/>
  <c r="J240" i="14"/>
  <c r="G240" i="14"/>
  <c r="E240" i="14"/>
  <c r="S239" i="14"/>
  <c r="R239" i="14"/>
  <c r="Q239" i="14"/>
  <c r="J239" i="14"/>
  <c r="G239" i="14"/>
  <c r="E239" i="14"/>
  <c r="S238" i="14"/>
  <c r="R238" i="14"/>
  <c r="Q238" i="14"/>
  <c r="J238" i="14"/>
  <c r="G238" i="14"/>
  <c r="E238" i="14"/>
  <c r="S237" i="14"/>
  <c r="R237" i="14"/>
  <c r="Q237" i="14"/>
  <c r="J237" i="14"/>
  <c r="G237" i="14"/>
  <c r="E237" i="14"/>
  <c r="S236" i="14"/>
  <c r="R236" i="14"/>
  <c r="Q236" i="14"/>
  <c r="J236" i="14"/>
  <c r="G236" i="14"/>
  <c r="E236" i="14"/>
  <c r="S235" i="14"/>
  <c r="R235" i="14"/>
  <c r="Q235" i="14"/>
  <c r="J235" i="14"/>
  <c r="G235" i="14"/>
  <c r="E235" i="14"/>
  <c r="S234" i="14"/>
  <c r="R234" i="14"/>
  <c r="Q234" i="14"/>
  <c r="J234" i="14"/>
  <c r="G234" i="14"/>
  <c r="E234" i="14"/>
  <c r="S233" i="14"/>
  <c r="R233" i="14"/>
  <c r="Q233" i="14"/>
  <c r="J233" i="14"/>
  <c r="G233" i="14"/>
  <c r="E233" i="14"/>
  <c r="S232" i="14"/>
  <c r="R232" i="14"/>
  <c r="Q232" i="14"/>
  <c r="J232" i="14"/>
  <c r="G232" i="14"/>
  <c r="E232" i="14"/>
  <c r="S231" i="14"/>
  <c r="R231" i="14"/>
  <c r="Q231" i="14"/>
  <c r="J231" i="14"/>
  <c r="G231" i="14"/>
  <c r="E231" i="14"/>
  <c r="S230" i="14"/>
  <c r="R230" i="14"/>
  <c r="Q230" i="14"/>
  <c r="J230" i="14"/>
  <c r="G230" i="14"/>
  <c r="E230" i="14"/>
  <c r="S229" i="14"/>
  <c r="R229" i="14"/>
  <c r="Q229" i="14"/>
  <c r="J229" i="14"/>
  <c r="G229" i="14"/>
  <c r="E229" i="14"/>
  <c r="S228" i="14"/>
  <c r="R228" i="14"/>
  <c r="Q228" i="14"/>
  <c r="J228" i="14"/>
  <c r="G228" i="14"/>
  <c r="E228" i="14"/>
  <c r="S227" i="14"/>
  <c r="R227" i="14"/>
  <c r="Q227" i="14"/>
  <c r="J227" i="14"/>
  <c r="G227" i="14"/>
  <c r="E227" i="14"/>
  <c r="S226" i="14"/>
  <c r="R226" i="14"/>
  <c r="Q226" i="14"/>
  <c r="J226" i="14"/>
  <c r="G226" i="14"/>
  <c r="E226" i="14"/>
  <c r="S225" i="14"/>
  <c r="R225" i="14"/>
  <c r="Q225" i="14"/>
  <c r="J225" i="14"/>
  <c r="G225" i="14"/>
  <c r="E225" i="14"/>
  <c r="S224" i="14"/>
  <c r="R224" i="14"/>
  <c r="Q224" i="14"/>
  <c r="J224" i="14"/>
  <c r="G224" i="14"/>
  <c r="E224" i="14"/>
  <c r="S223" i="14"/>
  <c r="R223" i="14"/>
  <c r="Q223" i="14"/>
  <c r="J223" i="14"/>
  <c r="G223" i="14"/>
  <c r="E223" i="14"/>
  <c r="S222" i="14"/>
  <c r="R222" i="14"/>
  <c r="Q222" i="14"/>
  <c r="J222" i="14"/>
  <c r="G222" i="14"/>
  <c r="E222" i="14"/>
  <c r="S221" i="14"/>
  <c r="R221" i="14"/>
  <c r="Q221" i="14"/>
  <c r="J221" i="14"/>
  <c r="G221" i="14"/>
  <c r="E221" i="14"/>
  <c r="S220" i="14"/>
  <c r="R220" i="14"/>
  <c r="Q220" i="14"/>
  <c r="J220" i="14"/>
  <c r="G220" i="14"/>
  <c r="E220" i="14"/>
  <c r="S219" i="14"/>
  <c r="R219" i="14"/>
  <c r="Q219" i="14"/>
  <c r="J219" i="14"/>
  <c r="G219" i="14"/>
  <c r="E219" i="14"/>
  <c r="S218" i="14"/>
  <c r="R218" i="14"/>
  <c r="Q218" i="14"/>
  <c r="J218" i="14"/>
  <c r="G218" i="14"/>
  <c r="E218" i="14"/>
  <c r="S217" i="14"/>
  <c r="R217" i="14"/>
  <c r="Q217" i="14"/>
  <c r="J217" i="14"/>
  <c r="G217" i="14"/>
  <c r="E217" i="14"/>
  <c r="S216" i="14"/>
  <c r="R216" i="14"/>
  <c r="Q216" i="14"/>
  <c r="J216" i="14"/>
  <c r="G216" i="14"/>
  <c r="E216" i="14"/>
  <c r="S215" i="14"/>
  <c r="R215" i="14"/>
  <c r="Q215" i="14"/>
  <c r="J215" i="14"/>
  <c r="G215" i="14"/>
  <c r="E215" i="14"/>
  <c r="S214" i="14"/>
  <c r="R214" i="14"/>
  <c r="Q214" i="14"/>
  <c r="J214" i="14"/>
  <c r="G214" i="14"/>
  <c r="E214" i="14"/>
  <c r="S213" i="14"/>
  <c r="R213" i="14"/>
  <c r="Q213" i="14"/>
  <c r="J213" i="14"/>
  <c r="G213" i="14"/>
  <c r="E213" i="14"/>
  <c r="S212" i="14"/>
  <c r="R212" i="14"/>
  <c r="Q212" i="14"/>
  <c r="J212" i="14"/>
  <c r="G212" i="14"/>
  <c r="E212" i="14"/>
  <c r="S211" i="14"/>
  <c r="R211" i="14"/>
  <c r="Q211" i="14"/>
  <c r="J211" i="14"/>
  <c r="G211" i="14"/>
  <c r="E211" i="14"/>
  <c r="S210" i="14"/>
  <c r="R210" i="14"/>
  <c r="Q210" i="14"/>
  <c r="J210" i="14"/>
  <c r="G210" i="14"/>
  <c r="E210" i="14"/>
  <c r="S209" i="14"/>
  <c r="R209" i="14"/>
  <c r="Q209" i="14"/>
  <c r="J209" i="14"/>
  <c r="G209" i="14"/>
  <c r="E209" i="14"/>
  <c r="S208" i="14"/>
  <c r="R208" i="14"/>
  <c r="Q208" i="14"/>
  <c r="J208" i="14"/>
  <c r="G208" i="14"/>
  <c r="E208" i="14"/>
  <c r="S207" i="14"/>
  <c r="R207" i="14"/>
  <c r="Q207" i="14"/>
  <c r="J207" i="14"/>
  <c r="G207" i="14"/>
  <c r="E207" i="14"/>
  <c r="S206" i="14"/>
  <c r="R206" i="14"/>
  <c r="Q206" i="14"/>
  <c r="J206" i="14"/>
  <c r="G206" i="14"/>
  <c r="E206" i="14"/>
  <c r="S205" i="14"/>
  <c r="R205" i="14"/>
  <c r="Q205" i="14"/>
  <c r="J205" i="14"/>
  <c r="G205" i="14"/>
  <c r="E205" i="14"/>
  <c r="S204" i="14"/>
  <c r="R204" i="14"/>
  <c r="Q204" i="14"/>
  <c r="J204" i="14"/>
  <c r="G204" i="14"/>
  <c r="E204" i="14"/>
  <c r="S203" i="14"/>
  <c r="R203" i="14"/>
  <c r="Q203" i="14"/>
  <c r="J203" i="14"/>
  <c r="G203" i="14"/>
  <c r="E203" i="14"/>
  <c r="S202" i="14"/>
  <c r="R202" i="14"/>
  <c r="Q202" i="14"/>
  <c r="J202" i="14"/>
  <c r="G202" i="14"/>
  <c r="E202" i="14"/>
  <c r="S201" i="14"/>
  <c r="R201" i="14"/>
  <c r="Q201" i="14"/>
  <c r="J201" i="14"/>
  <c r="G201" i="14"/>
  <c r="E201" i="14"/>
  <c r="S200" i="14"/>
  <c r="R200" i="14"/>
  <c r="Q200" i="14"/>
  <c r="J200" i="14"/>
  <c r="G200" i="14"/>
  <c r="E200" i="14"/>
  <c r="S199" i="14"/>
  <c r="R199" i="14"/>
  <c r="Q199" i="14"/>
  <c r="J199" i="14"/>
  <c r="G199" i="14"/>
  <c r="E199" i="14"/>
  <c r="S198" i="14"/>
  <c r="R198" i="14"/>
  <c r="Q198" i="14"/>
  <c r="J198" i="14"/>
  <c r="G198" i="14"/>
  <c r="E198" i="14"/>
  <c r="S197" i="14"/>
  <c r="R197" i="14"/>
  <c r="Q197" i="14"/>
  <c r="J197" i="14"/>
  <c r="G197" i="14"/>
  <c r="E197" i="14"/>
  <c r="S196" i="14"/>
  <c r="R196" i="14"/>
  <c r="Q196" i="14"/>
  <c r="J196" i="14"/>
  <c r="G196" i="14"/>
  <c r="E196" i="14"/>
  <c r="S195" i="14"/>
  <c r="R195" i="14"/>
  <c r="Q195" i="14"/>
  <c r="J195" i="14"/>
  <c r="G195" i="14"/>
  <c r="E195" i="14"/>
  <c r="S194" i="14"/>
  <c r="R194" i="14"/>
  <c r="Q194" i="14"/>
  <c r="J194" i="14"/>
  <c r="G194" i="14"/>
  <c r="E194" i="14"/>
  <c r="S193" i="14"/>
  <c r="R193" i="14"/>
  <c r="Q193" i="14"/>
  <c r="J193" i="14"/>
  <c r="G193" i="14"/>
  <c r="E193" i="14"/>
  <c r="S192" i="14"/>
  <c r="R192" i="14"/>
  <c r="Q192" i="14"/>
  <c r="J192" i="14"/>
  <c r="G192" i="14"/>
  <c r="E192" i="14"/>
  <c r="S191" i="14"/>
  <c r="R191" i="14"/>
  <c r="Q191" i="14"/>
  <c r="J191" i="14"/>
  <c r="G191" i="14"/>
  <c r="E191" i="14"/>
  <c r="S190" i="14"/>
  <c r="R190" i="14"/>
  <c r="Q190" i="14"/>
  <c r="J190" i="14"/>
  <c r="G190" i="14"/>
  <c r="E190" i="14"/>
  <c r="S189" i="14"/>
  <c r="R189" i="14"/>
  <c r="Q189" i="14"/>
  <c r="J189" i="14"/>
  <c r="G189" i="14"/>
  <c r="E189" i="14"/>
  <c r="S188" i="14"/>
  <c r="R188" i="14"/>
  <c r="Q188" i="14"/>
  <c r="J188" i="14"/>
  <c r="G188" i="14"/>
  <c r="E188" i="14"/>
  <c r="S187" i="14"/>
  <c r="R187" i="14"/>
  <c r="Q187" i="14"/>
  <c r="J187" i="14"/>
  <c r="G187" i="14"/>
  <c r="E187" i="14"/>
  <c r="S186" i="14"/>
  <c r="R186" i="14"/>
  <c r="Q186" i="14"/>
  <c r="J186" i="14"/>
  <c r="G186" i="14"/>
  <c r="E186" i="14"/>
  <c r="S185" i="14"/>
  <c r="R185" i="14"/>
  <c r="Q185" i="14"/>
  <c r="J185" i="14"/>
  <c r="G185" i="14"/>
  <c r="E185" i="14"/>
  <c r="S184" i="14"/>
  <c r="R184" i="14"/>
  <c r="Q184" i="14"/>
  <c r="J184" i="14"/>
  <c r="G184" i="14"/>
  <c r="E184" i="14"/>
  <c r="S183" i="14"/>
  <c r="R183" i="14"/>
  <c r="Q183" i="14"/>
  <c r="J183" i="14"/>
  <c r="G183" i="14"/>
  <c r="E183" i="14"/>
  <c r="S182" i="14"/>
  <c r="R182" i="14"/>
  <c r="Q182" i="14"/>
  <c r="J182" i="14"/>
  <c r="G182" i="14"/>
  <c r="E182" i="14"/>
  <c r="S181" i="14"/>
  <c r="R181" i="14"/>
  <c r="Q181" i="14"/>
  <c r="J181" i="14"/>
  <c r="G181" i="14"/>
  <c r="E181" i="14"/>
  <c r="S180" i="14"/>
  <c r="R180" i="14"/>
  <c r="Q180" i="14"/>
  <c r="J180" i="14"/>
  <c r="G180" i="14"/>
  <c r="E180" i="14"/>
  <c r="S179" i="14"/>
  <c r="R179" i="14"/>
  <c r="Q179" i="14"/>
  <c r="J179" i="14"/>
  <c r="G179" i="14"/>
  <c r="E179" i="14"/>
  <c r="A179" i="14"/>
  <c r="S178" i="14"/>
  <c r="R178" i="14"/>
  <c r="J178" i="14"/>
  <c r="E178" i="14"/>
  <c r="G178" i="14" s="1"/>
  <c r="S177" i="14"/>
  <c r="R177" i="14"/>
  <c r="J177" i="14"/>
  <c r="Q177" i="14" s="1"/>
  <c r="G177" i="14"/>
  <c r="E177" i="14"/>
  <c r="S176" i="14"/>
  <c r="R176" i="14"/>
  <c r="J176" i="14"/>
  <c r="Q176" i="14" s="1"/>
  <c r="G176" i="14"/>
  <c r="E176" i="14"/>
  <c r="S175" i="14"/>
  <c r="R175" i="14"/>
  <c r="J175" i="14"/>
  <c r="Q175" i="14" s="1"/>
  <c r="G175" i="14"/>
  <c r="E175" i="14"/>
  <c r="S174" i="14"/>
  <c r="R174" i="14"/>
  <c r="J174" i="14"/>
  <c r="Q174" i="14" s="1"/>
  <c r="G174" i="14"/>
  <c r="E174" i="14"/>
  <c r="S173" i="14"/>
  <c r="R173" i="14"/>
  <c r="J173" i="14"/>
  <c r="Q173" i="14" s="1"/>
  <c r="G173" i="14"/>
  <c r="E173" i="14"/>
  <c r="S172" i="14"/>
  <c r="R172" i="14"/>
  <c r="J172" i="14"/>
  <c r="Q172" i="14" s="1"/>
  <c r="G172" i="14"/>
  <c r="E172" i="14"/>
  <c r="S171" i="14"/>
  <c r="R171" i="14"/>
  <c r="J171" i="14"/>
  <c r="Q171" i="14" s="1"/>
  <c r="G171" i="14"/>
  <c r="E171" i="14"/>
  <c r="S170" i="14"/>
  <c r="R170" i="14"/>
  <c r="J170" i="14"/>
  <c r="Q170" i="14" s="1"/>
  <c r="G170" i="14"/>
  <c r="E170" i="14"/>
  <c r="S169" i="14"/>
  <c r="R169" i="14"/>
  <c r="J169" i="14"/>
  <c r="Q169" i="14" s="1"/>
  <c r="G169" i="14"/>
  <c r="E169" i="14"/>
  <c r="S168" i="14"/>
  <c r="R168" i="14"/>
  <c r="J168" i="14"/>
  <c r="Q168" i="14" s="1"/>
  <c r="G168" i="14"/>
  <c r="E168" i="14"/>
  <c r="S167" i="14"/>
  <c r="R167" i="14"/>
  <c r="J167" i="14"/>
  <c r="Q167" i="14" s="1"/>
  <c r="G167" i="14"/>
  <c r="E167" i="14"/>
  <c r="S166" i="14"/>
  <c r="R166" i="14"/>
  <c r="J166" i="14"/>
  <c r="Q166" i="14" s="1"/>
  <c r="G166" i="14"/>
  <c r="E166" i="14"/>
  <c r="S165" i="14"/>
  <c r="R165" i="14"/>
  <c r="J165" i="14"/>
  <c r="Q165" i="14" s="1"/>
  <c r="G165" i="14"/>
  <c r="E165" i="14"/>
  <c r="S164" i="14"/>
  <c r="R164" i="14"/>
  <c r="J164" i="14"/>
  <c r="Q164" i="14" s="1"/>
  <c r="G164" i="14"/>
  <c r="E164" i="14"/>
  <c r="S163" i="14"/>
  <c r="R163" i="14"/>
  <c r="J163" i="14"/>
  <c r="Q163" i="14" s="1"/>
  <c r="G163" i="14"/>
  <c r="E163" i="14"/>
  <c r="S162" i="14"/>
  <c r="R162" i="14"/>
  <c r="J162" i="14"/>
  <c r="Q162" i="14" s="1"/>
  <c r="G162" i="14"/>
  <c r="E162" i="14"/>
  <c r="S161" i="14"/>
  <c r="R161" i="14"/>
  <c r="J161" i="14"/>
  <c r="Q161" i="14" s="1"/>
  <c r="G161" i="14"/>
  <c r="E161" i="14"/>
  <c r="S160" i="14"/>
  <c r="R160" i="14"/>
  <c r="J160" i="14"/>
  <c r="Q160" i="14" s="1"/>
  <c r="G160" i="14"/>
  <c r="E160" i="14"/>
  <c r="S159" i="14"/>
  <c r="R159" i="14"/>
  <c r="J159" i="14"/>
  <c r="Q159" i="14" s="1"/>
  <c r="G159" i="14"/>
  <c r="E159" i="14"/>
  <c r="S158" i="14"/>
  <c r="R158" i="14"/>
  <c r="J158" i="14"/>
  <c r="Q158" i="14" s="1"/>
  <c r="G158" i="14"/>
  <c r="E158" i="14"/>
  <c r="S157" i="14"/>
  <c r="R157" i="14"/>
  <c r="J157" i="14"/>
  <c r="Q157" i="14" s="1"/>
  <c r="G157" i="14"/>
  <c r="E157" i="14"/>
  <c r="S156" i="14"/>
  <c r="R156" i="14"/>
  <c r="J156" i="14"/>
  <c r="E156" i="14"/>
  <c r="G156" i="14" s="1"/>
  <c r="S155" i="14"/>
  <c r="R155" i="14"/>
  <c r="J155" i="14"/>
  <c r="Q155" i="14" s="1"/>
  <c r="G155" i="14"/>
  <c r="E155" i="14"/>
  <c r="S154" i="14"/>
  <c r="R154" i="14"/>
  <c r="J154" i="14"/>
  <c r="Q154" i="14" s="1"/>
  <c r="G154" i="14"/>
  <c r="E154" i="14"/>
  <c r="S153" i="14"/>
  <c r="R153" i="14"/>
  <c r="J153" i="14"/>
  <c r="Q153" i="14" s="1"/>
  <c r="G153" i="14"/>
  <c r="E153" i="14"/>
  <c r="S152" i="14"/>
  <c r="R152" i="14"/>
  <c r="J152" i="14"/>
  <c r="Q152" i="14" s="1"/>
  <c r="G152" i="14"/>
  <c r="E152" i="14"/>
  <c r="S151" i="14"/>
  <c r="R151" i="14"/>
  <c r="J151" i="14"/>
  <c r="Q151" i="14" s="1"/>
  <c r="G151" i="14"/>
  <c r="E151" i="14"/>
  <c r="S150" i="14"/>
  <c r="R150" i="14"/>
  <c r="J150" i="14"/>
  <c r="Q150" i="14" s="1"/>
  <c r="G150" i="14"/>
  <c r="E150" i="14"/>
  <c r="S149" i="14"/>
  <c r="R149" i="14"/>
  <c r="J149" i="14"/>
  <c r="Q149" i="14" s="1"/>
  <c r="G149" i="14"/>
  <c r="E149" i="14"/>
  <c r="S148" i="14"/>
  <c r="R148" i="14"/>
  <c r="J148" i="14"/>
  <c r="Q148" i="14" s="1"/>
  <c r="G148" i="14"/>
  <c r="E148" i="14"/>
  <c r="S147" i="14"/>
  <c r="R147" i="14"/>
  <c r="J147" i="14"/>
  <c r="Q147" i="14" s="1"/>
  <c r="G147" i="14"/>
  <c r="E147" i="14"/>
  <c r="S146" i="14"/>
  <c r="R146" i="14"/>
  <c r="J146" i="14"/>
  <c r="Q146" i="14" s="1"/>
  <c r="G146" i="14"/>
  <c r="E146" i="14"/>
  <c r="S145" i="14"/>
  <c r="R145" i="14"/>
  <c r="J145" i="14"/>
  <c r="Q145" i="14" s="1"/>
  <c r="G145" i="14"/>
  <c r="E145" i="14"/>
  <c r="S144" i="14"/>
  <c r="R144" i="14"/>
  <c r="J144" i="14"/>
  <c r="Q144" i="14" s="1"/>
  <c r="G144" i="14"/>
  <c r="E144" i="14"/>
  <c r="S143" i="14"/>
  <c r="R143" i="14"/>
  <c r="J143" i="14"/>
  <c r="Q143" i="14" s="1"/>
  <c r="G143" i="14"/>
  <c r="E143" i="14"/>
  <c r="S142" i="14"/>
  <c r="R142" i="14"/>
  <c r="J142" i="14"/>
  <c r="Q142" i="14" s="1"/>
  <c r="G142" i="14"/>
  <c r="E142" i="14"/>
  <c r="S141" i="14"/>
  <c r="R141" i="14"/>
  <c r="J141" i="14"/>
  <c r="Q141" i="14" s="1"/>
  <c r="G141" i="14"/>
  <c r="E141" i="14"/>
  <c r="S140" i="14"/>
  <c r="R140" i="14"/>
  <c r="J140" i="14"/>
  <c r="Q140" i="14" s="1"/>
  <c r="G140" i="14"/>
  <c r="E140" i="14"/>
  <c r="S139" i="14"/>
  <c r="R139" i="14"/>
  <c r="J139" i="14"/>
  <c r="Q139" i="14" s="1"/>
  <c r="E139" i="14"/>
  <c r="G139" i="14" s="1"/>
  <c r="S138" i="14"/>
  <c r="R138" i="14"/>
  <c r="J138" i="14"/>
  <c r="Q138" i="14" s="1"/>
  <c r="G138" i="14"/>
  <c r="E138" i="14"/>
  <c r="S137" i="14"/>
  <c r="R137" i="14"/>
  <c r="J137" i="14"/>
  <c r="Q137" i="14" s="1"/>
  <c r="G137" i="14"/>
  <c r="E137" i="14"/>
  <c r="S136" i="14"/>
  <c r="R136" i="14"/>
  <c r="J136" i="14"/>
  <c r="Q136" i="14" s="1"/>
  <c r="G136" i="14"/>
  <c r="E136" i="14"/>
  <c r="S135" i="14"/>
  <c r="R135" i="14"/>
  <c r="J135" i="14"/>
  <c r="Q135" i="14" s="1"/>
  <c r="G135" i="14"/>
  <c r="E135" i="14"/>
  <c r="S134" i="14"/>
  <c r="R134" i="14"/>
  <c r="J134" i="14"/>
  <c r="Q134" i="14" s="1"/>
  <c r="G134" i="14"/>
  <c r="E134" i="14"/>
  <c r="S133" i="14"/>
  <c r="R133" i="14"/>
  <c r="J133" i="14"/>
  <c r="Q133" i="14" s="1"/>
  <c r="G133" i="14"/>
  <c r="E133" i="14"/>
  <c r="S132" i="14"/>
  <c r="R132" i="14"/>
  <c r="J132" i="14"/>
  <c r="Q132" i="14" s="1"/>
  <c r="G132" i="14"/>
  <c r="E132" i="14"/>
  <c r="S131" i="14"/>
  <c r="R131" i="14"/>
  <c r="J131" i="14"/>
  <c r="Q131" i="14" s="1"/>
  <c r="G131" i="14"/>
  <c r="E131" i="14"/>
  <c r="S130" i="14"/>
  <c r="R130" i="14"/>
  <c r="J130" i="14"/>
  <c r="Q130" i="14" s="1"/>
  <c r="G130" i="14"/>
  <c r="E130" i="14"/>
  <c r="S129" i="14"/>
  <c r="R129" i="14"/>
  <c r="J129" i="14"/>
  <c r="Q129" i="14" s="1"/>
  <c r="G129" i="14"/>
  <c r="E129" i="14"/>
  <c r="S128" i="14"/>
  <c r="R128" i="14"/>
  <c r="J128" i="14"/>
  <c r="Q128" i="14" s="1"/>
  <c r="G128" i="14"/>
  <c r="E128" i="14"/>
  <c r="S127" i="14"/>
  <c r="R127" i="14"/>
  <c r="J127" i="14"/>
  <c r="Q127" i="14" s="1"/>
  <c r="G127" i="14"/>
  <c r="E127" i="14"/>
  <c r="S126" i="14"/>
  <c r="R126" i="14"/>
  <c r="J126" i="14"/>
  <c r="Q126" i="14" s="1"/>
  <c r="G126" i="14"/>
  <c r="E126" i="14"/>
  <c r="S125" i="14"/>
  <c r="R125" i="14"/>
  <c r="J125" i="14"/>
  <c r="Q125" i="14" s="1"/>
  <c r="G125" i="14"/>
  <c r="E125" i="14"/>
  <c r="S124" i="14"/>
  <c r="R124" i="14"/>
  <c r="J124" i="14"/>
  <c r="Q124" i="14" s="1"/>
  <c r="G124" i="14"/>
  <c r="E124" i="14"/>
  <c r="S123" i="14"/>
  <c r="R123" i="14"/>
  <c r="J123" i="14"/>
  <c r="Q123" i="14" s="1"/>
  <c r="G123" i="14"/>
  <c r="E123" i="14"/>
  <c r="S122" i="14"/>
  <c r="R122" i="14"/>
  <c r="J122" i="14"/>
  <c r="Q122" i="14" s="1"/>
  <c r="G122" i="14"/>
  <c r="E122" i="14"/>
  <c r="S121" i="14"/>
  <c r="R121" i="14"/>
  <c r="J121" i="14"/>
  <c r="Q121" i="14" s="1"/>
  <c r="G121" i="14"/>
  <c r="E121" i="14"/>
  <c r="S120" i="14"/>
  <c r="R120" i="14"/>
  <c r="J120" i="14"/>
  <c r="Q120" i="14" s="1"/>
  <c r="G120" i="14"/>
  <c r="E120" i="14"/>
  <c r="S119" i="14"/>
  <c r="R119" i="14"/>
  <c r="J119" i="14"/>
  <c r="E119" i="14"/>
  <c r="G119" i="14" s="1"/>
  <c r="S118" i="14"/>
  <c r="R118" i="14"/>
  <c r="J118" i="14"/>
  <c r="E118" i="14"/>
  <c r="G118" i="14" s="1"/>
  <c r="S117" i="14"/>
  <c r="R117" i="14"/>
  <c r="J117" i="14"/>
  <c r="Q117" i="14" s="1"/>
  <c r="G117" i="14"/>
  <c r="E117" i="14"/>
  <c r="S116" i="14"/>
  <c r="R116" i="14"/>
  <c r="J116" i="14"/>
  <c r="Q116" i="14" s="1"/>
  <c r="G116" i="14"/>
  <c r="E116" i="14"/>
  <c r="S115" i="14"/>
  <c r="R115" i="14"/>
  <c r="J115" i="14"/>
  <c r="Q115" i="14" s="1"/>
  <c r="G115" i="14"/>
  <c r="E115" i="14"/>
  <c r="S114" i="14"/>
  <c r="R114" i="14"/>
  <c r="J114" i="14"/>
  <c r="Q114" i="14" s="1"/>
  <c r="G114" i="14"/>
  <c r="E114" i="14"/>
  <c r="S113" i="14"/>
  <c r="R113" i="14"/>
  <c r="J113" i="14"/>
  <c r="Q113" i="14" s="1"/>
  <c r="G113" i="14"/>
  <c r="E113" i="14"/>
  <c r="S112" i="14"/>
  <c r="R112" i="14"/>
  <c r="J112" i="14"/>
  <c r="Q112" i="14" s="1"/>
  <c r="G112" i="14"/>
  <c r="E112" i="14"/>
  <c r="S111" i="14"/>
  <c r="R111" i="14"/>
  <c r="J111" i="14"/>
  <c r="Q111" i="14" s="1"/>
  <c r="G111" i="14"/>
  <c r="E111" i="14"/>
  <c r="S110" i="14"/>
  <c r="R110" i="14"/>
  <c r="J110" i="14"/>
  <c r="Q110" i="14" s="1"/>
  <c r="G110" i="14"/>
  <c r="E110" i="14"/>
  <c r="S109" i="14"/>
  <c r="R109" i="14"/>
  <c r="J109" i="14"/>
  <c r="Q109" i="14" s="1"/>
  <c r="G109" i="14"/>
  <c r="E109" i="14"/>
  <c r="S108" i="14"/>
  <c r="R108" i="14"/>
  <c r="J108" i="14"/>
  <c r="Q108" i="14" s="1"/>
  <c r="G108" i="14"/>
  <c r="E108" i="14"/>
  <c r="S107" i="14"/>
  <c r="R107" i="14"/>
  <c r="J107" i="14"/>
  <c r="Q107" i="14" s="1"/>
  <c r="G107" i="14"/>
  <c r="E107" i="14"/>
  <c r="S106" i="14"/>
  <c r="R106" i="14"/>
  <c r="J106" i="14"/>
  <c r="Q106" i="14" s="1"/>
  <c r="G106" i="14"/>
  <c r="E106" i="14"/>
  <c r="S105" i="14"/>
  <c r="R105" i="14"/>
  <c r="J105" i="14"/>
  <c r="Q105" i="14" s="1"/>
  <c r="G105" i="14"/>
  <c r="E105" i="14"/>
  <c r="S104" i="14"/>
  <c r="R104" i="14"/>
  <c r="J104" i="14"/>
  <c r="Q104" i="14" s="1"/>
  <c r="G104" i="14"/>
  <c r="E104" i="14"/>
  <c r="S103" i="14"/>
  <c r="R103" i="14"/>
  <c r="J103" i="14"/>
  <c r="Q103" i="14" s="1"/>
  <c r="G103" i="14"/>
  <c r="E103" i="14"/>
  <c r="S102" i="14"/>
  <c r="R102" i="14"/>
  <c r="J102" i="14"/>
  <c r="Q102" i="14" s="1"/>
  <c r="G102" i="14"/>
  <c r="E102" i="14"/>
  <c r="S101" i="14"/>
  <c r="R101" i="14"/>
  <c r="J101" i="14"/>
  <c r="Q101" i="14" s="1"/>
  <c r="G101" i="14"/>
  <c r="E101" i="14"/>
  <c r="S100" i="14"/>
  <c r="R100" i="14"/>
  <c r="J100" i="14"/>
  <c r="Q100" i="14" s="1"/>
  <c r="G100" i="14"/>
  <c r="E100" i="14"/>
  <c r="S99" i="14"/>
  <c r="R99" i="14"/>
  <c r="J99" i="14"/>
  <c r="Q99" i="14" s="1"/>
  <c r="G99" i="14"/>
  <c r="E99" i="14"/>
  <c r="S98" i="14"/>
  <c r="R98" i="14"/>
  <c r="J98" i="14"/>
  <c r="Q98" i="14" s="1"/>
  <c r="G98" i="14"/>
  <c r="E98" i="14"/>
  <c r="S97" i="14"/>
  <c r="R97" i="14"/>
  <c r="J97" i="14"/>
  <c r="Q97" i="14" s="1"/>
  <c r="G97" i="14"/>
  <c r="E97" i="14"/>
  <c r="S96" i="14"/>
  <c r="R96" i="14"/>
  <c r="J96" i="14"/>
  <c r="Q96" i="14" s="1"/>
  <c r="G96" i="14"/>
  <c r="E96" i="14"/>
  <c r="S95" i="14"/>
  <c r="R95" i="14"/>
  <c r="J95" i="14"/>
  <c r="Q95" i="14" s="1"/>
  <c r="G95" i="14"/>
  <c r="E95" i="14"/>
  <c r="S94" i="14"/>
  <c r="R94" i="14"/>
  <c r="J94" i="14"/>
  <c r="Q94" i="14" s="1"/>
  <c r="G94" i="14"/>
  <c r="E94" i="14"/>
  <c r="S93" i="14"/>
  <c r="R93" i="14"/>
  <c r="J93" i="14"/>
  <c r="E93" i="14"/>
  <c r="G93" i="14" s="1"/>
  <c r="S92" i="14"/>
  <c r="R92" i="14"/>
  <c r="J92" i="14"/>
  <c r="Q92" i="14" s="1"/>
  <c r="G92" i="14"/>
  <c r="E92" i="14"/>
  <c r="S91" i="14"/>
  <c r="R91" i="14"/>
  <c r="J91" i="14"/>
  <c r="Q91" i="14" s="1"/>
  <c r="G91" i="14"/>
  <c r="E91" i="14"/>
  <c r="S90" i="14"/>
  <c r="R90" i="14"/>
  <c r="J90" i="14"/>
  <c r="Q90" i="14" s="1"/>
  <c r="G90" i="14"/>
  <c r="E90" i="14"/>
  <c r="S89" i="14"/>
  <c r="R89" i="14"/>
  <c r="J89" i="14"/>
  <c r="Q89" i="14" s="1"/>
  <c r="G89" i="14"/>
  <c r="E89" i="14"/>
  <c r="S88" i="14"/>
  <c r="R88" i="14"/>
  <c r="J88" i="14"/>
  <c r="Q88" i="14" s="1"/>
  <c r="G88" i="14"/>
  <c r="E88" i="14"/>
  <c r="S87" i="14"/>
  <c r="R87" i="14"/>
  <c r="J87" i="14"/>
  <c r="Q87" i="14" s="1"/>
  <c r="G87" i="14"/>
  <c r="E87" i="14"/>
  <c r="S86" i="14"/>
  <c r="R86" i="14"/>
  <c r="J86" i="14"/>
  <c r="Q86" i="14" s="1"/>
  <c r="G86" i="14"/>
  <c r="E86" i="14"/>
  <c r="S85" i="14"/>
  <c r="R85" i="14"/>
  <c r="J85" i="14"/>
  <c r="Q85" i="14" s="1"/>
  <c r="G85" i="14"/>
  <c r="E85" i="14"/>
  <c r="S84" i="14"/>
  <c r="R84" i="14"/>
  <c r="J84" i="14"/>
  <c r="Q84" i="14" s="1"/>
  <c r="G84" i="14"/>
  <c r="E84" i="14"/>
  <c r="S83" i="14"/>
  <c r="R83" i="14"/>
  <c r="J83" i="14"/>
  <c r="Q83" i="14" s="1"/>
  <c r="G83" i="14"/>
  <c r="E83" i="14"/>
  <c r="S82" i="14"/>
  <c r="R82" i="14"/>
  <c r="J82" i="14"/>
  <c r="Q82" i="14" s="1"/>
  <c r="G82" i="14"/>
  <c r="E82" i="14"/>
  <c r="S81" i="14"/>
  <c r="R81" i="14"/>
  <c r="J81" i="14"/>
  <c r="Q81" i="14" s="1"/>
  <c r="G81" i="14"/>
  <c r="E81" i="14"/>
  <c r="S80" i="14"/>
  <c r="R80" i="14"/>
  <c r="J80" i="14"/>
  <c r="Q80" i="14" s="1"/>
  <c r="G80" i="14"/>
  <c r="E80" i="14"/>
  <c r="S79" i="14"/>
  <c r="R79" i="14"/>
  <c r="J79" i="14"/>
  <c r="Q79" i="14" s="1"/>
  <c r="G79" i="14"/>
  <c r="E79" i="14"/>
  <c r="S78" i="14"/>
  <c r="R78" i="14"/>
  <c r="J78" i="14"/>
  <c r="Q78" i="14" s="1"/>
  <c r="G78" i="14"/>
  <c r="E78" i="14"/>
  <c r="S77" i="14"/>
  <c r="R77" i="14"/>
  <c r="J77" i="14"/>
  <c r="Q77" i="14" s="1"/>
  <c r="G77" i="14"/>
  <c r="E77" i="14"/>
  <c r="S76" i="14"/>
  <c r="R76" i="14"/>
  <c r="J76" i="14"/>
  <c r="Q76" i="14" s="1"/>
  <c r="G76" i="14"/>
  <c r="E76" i="14"/>
  <c r="S75" i="14"/>
  <c r="R75" i="14"/>
  <c r="J75" i="14"/>
  <c r="Q75" i="14" s="1"/>
  <c r="G75" i="14"/>
  <c r="E75" i="14"/>
  <c r="S74" i="14"/>
  <c r="R74" i="14"/>
  <c r="J74" i="14"/>
  <c r="E74" i="14"/>
  <c r="G74" i="14" s="1"/>
  <c r="S73" i="14"/>
  <c r="R73" i="14"/>
  <c r="J73" i="14"/>
  <c r="Q73" i="14" s="1"/>
  <c r="G73" i="14"/>
  <c r="E73" i="14"/>
  <c r="S72" i="14"/>
  <c r="R72" i="14"/>
  <c r="J72" i="14"/>
  <c r="Q72" i="14" s="1"/>
  <c r="G72" i="14"/>
  <c r="E72" i="14"/>
  <c r="S71" i="14"/>
  <c r="R71" i="14"/>
  <c r="J71" i="14"/>
  <c r="Q71" i="14" s="1"/>
  <c r="G71" i="14"/>
  <c r="E71" i="14"/>
  <c r="S70" i="14"/>
  <c r="R70" i="14"/>
  <c r="J70" i="14"/>
  <c r="Q70" i="14" s="1"/>
  <c r="G70" i="14"/>
  <c r="E70" i="14"/>
  <c r="S69" i="14"/>
  <c r="R69" i="14"/>
  <c r="J69" i="14"/>
  <c r="Q69" i="14" s="1"/>
  <c r="G69" i="14"/>
  <c r="E69" i="14"/>
  <c r="S68" i="14"/>
  <c r="R68" i="14"/>
  <c r="J68" i="14"/>
  <c r="Q68" i="14" s="1"/>
  <c r="G68" i="14"/>
  <c r="E68" i="14"/>
  <c r="S67" i="14"/>
  <c r="R67" i="14"/>
  <c r="J67" i="14"/>
  <c r="Q67" i="14" s="1"/>
  <c r="G67" i="14"/>
  <c r="E67" i="14"/>
  <c r="S66" i="14"/>
  <c r="R66" i="14"/>
  <c r="J66" i="14"/>
  <c r="Q66" i="14" s="1"/>
  <c r="G66" i="14"/>
  <c r="E66" i="14"/>
  <c r="S65" i="14"/>
  <c r="R65" i="14"/>
  <c r="J65" i="14"/>
  <c r="Q65" i="14" s="1"/>
  <c r="G65" i="14"/>
  <c r="E65" i="14"/>
  <c r="S64" i="14"/>
  <c r="R64" i="14"/>
  <c r="J64" i="14"/>
  <c r="Q64" i="14" s="1"/>
  <c r="G64" i="14"/>
  <c r="E64" i="14"/>
  <c r="S63" i="14"/>
  <c r="R63" i="14"/>
  <c r="J63" i="14"/>
  <c r="Q63" i="14" s="1"/>
  <c r="G63" i="14"/>
  <c r="E63" i="14"/>
  <c r="S62" i="14"/>
  <c r="R62" i="14"/>
  <c r="J62" i="14"/>
  <c r="Q62" i="14" s="1"/>
  <c r="G62" i="14"/>
  <c r="E62" i="14"/>
  <c r="S61" i="14"/>
  <c r="R61" i="14"/>
  <c r="J61" i="14"/>
  <c r="E61" i="14"/>
  <c r="G61" i="14" s="1"/>
  <c r="A61" i="14"/>
  <c r="S60" i="14"/>
  <c r="R60" i="14"/>
  <c r="Q60" i="14"/>
  <c r="J60" i="14"/>
  <c r="G60" i="14"/>
  <c r="E60" i="14"/>
  <c r="S59" i="14"/>
  <c r="R59" i="14"/>
  <c r="Q59" i="14"/>
  <c r="J59" i="14"/>
  <c r="G59" i="14"/>
  <c r="E59" i="14"/>
  <c r="S58" i="14"/>
  <c r="R58" i="14"/>
  <c r="Q58" i="14"/>
  <c r="J58" i="14"/>
  <c r="G58" i="14"/>
  <c r="E58" i="14"/>
  <c r="S57" i="14"/>
  <c r="R57" i="14"/>
  <c r="Q57" i="14"/>
  <c r="J57" i="14"/>
  <c r="G57" i="14"/>
  <c r="E57" i="14"/>
  <c r="S56" i="14"/>
  <c r="R56" i="14"/>
  <c r="Q56" i="14"/>
  <c r="J56" i="14"/>
  <c r="G56" i="14"/>
  <c r="E56" i="14"/>
  <c r="S55" i="14"/>
  <c r="R55" i="14"/>
  <c r="Q55" i="14"/>
  <c r="J55" i="14"/>
  <c r="G55" i="14"/>
  <c r="E55" i="14"/>
  <c r="S54" i="14"/>
  <c r="R54" i="14"/>
  <c r="Q54" i="14"/>
  <c r="J54" i="14"/>
  <c r="G54" i="14"/>
  <c r="E54" i="14"/>
  <c r="S53" i="14"/>
  <c r="R53" i="14"/>
  <c r="Q53" i="14"/>
  <c r="J53" i="14"/>
  <c r="G53" i="14"/>
  <c r="E53" i="14"/>
  <c r="S52" i="14"/>
  <c r="R52" i="14"/>
  <c r="Q52" i="14"/>
  <c r="J52" i="14"/>
  <c r="G52" i="14"/>
  <c r="E52" i="14"/>
  <c r="S51" i="14"/>
  <c r="R51" i="14"/>
  <c r="Q51" i="14"/>
  <c r="J51" i="14"/>
  <c r="G51" i="14"/>
  <c r="E51" i="14"/>
  <c r="S50" i="14"/>
  <c r="R50" i="14"/>
  <c r="Q50" i="14"/>
  <c r="J50" i="14"/>
  <c r="G50" i="14"/>
  <c r="E50" i="14"/>
  <c r="S49" i="14"/>
  <c r="R49" i="14"/>
  <c r="Q49" i="14"/>
  <c r="J49" i="14"/>
  <c r="G49" i="14"/>
  <c r="E49" i="14"/>
  <c r="S48" i="14"/>
  <c r="R48" i="14"/>
  <c r="Q48" i="14"/>
  <c r="J48" i="14"/>
  <c r="G48" i="14"/>
  <c r="E48" i="14"/>
  <c r="S47" i="14"/>
  <c r="R47" i="14"/>
  <c r="Q47" i="14"/>
  <c r="J47" i="14"/>
  <c r="G47" i="14"/>
  <c r="E47" i="14"/>
  <c r="S46" i="14"/>
  <c r="R46" i="14"/>
  <c r="Q46" i="14"/>
  <c r="J46" i="14"/>
  <c r="G46" i="14"/>
  <c r="E46" i="14"/>
  <c r="S45" i="14"/>
  <c r="R45" i="14"/>
  <c r="Q45" i="14"/>
  <c r="J45" i="14"/>
  <c r="G45" i="14"/>
  <c r="E45" i="14"/>
  <c r="S44" i="14"/>
  <c r="R44" i="14"/>
  <c r="Q44" i="14"/>
  <c r="J44" i="14"/>
  <c r="G44" i="14"/>
  <c r="E44" i="14"/>
  <c r="S43" i="14"/>
  <c r="R43" i="14"/>
  <c r="Q43" i="14"/>
  <c r="J43" i="14"/>
  <c r="G43" i="14"/>
  <c r="E43" i="14"/>
  <c r="S42" i="14"/>
  <c r="R42" i="14"/>
  <c r="Q42" i="14"/>
  <c r="J42" i="14"/>
  <c r="G42" i="14"/>
  <c r="E42" i="14"/>
  <c r="S41" i="14"/>
  <c r="R41" i="14"/>
  <c r="Q41" i="14"/>
  <c r="J41" i="14"/>
  <c r="G41" i="14"/>
  <c r="E41" i="14"/>
  <c r="S40" i="14"/>
  <c r="R40" i="14"/>
  <c r="Q40" i="14"/>
  <c r="J40" i="14"/>
  <c r="G40" i="14"/>
  <c r="E40" i="14"/>
  <c r="S39" i="14"/>
  <c r="R39" i="14"/>
  <c r="Q39" i="14"/>
  <c r="J39" i="14"/>
  <c r="G39" i="14"/>
  <c r="E39" i="14"/>
  <c r="S38" i="14"/>
  <c r="R38" i="14"/>
  <c r="Q38" i="14"/>
  <c r="J38" i="14"/>
  <c r="G38" i="14"/>
  <c r="E38" i="14"/>
  <c r="S37" i="14"/>
  <c r="R37" i="14"/>
  <c r="Q37" i="14"/>
  <c r="J37" i="14"/>
  <c r="G37" i="14"/>
  <c r="E37" i="14"/>
  <c r="S36" i="14"/>
  <c r="R36" i="14"/>
  <c r="Q36" i="14"/>
  <c r="J36" i="14"/>
  <c r="G36" i="14"/>
  <c r="E36" i="14"/>
  <c r="S35" i="14"/>
  <c r="R35" i="14"/>
  <c r="Q35" i="14"/>
  <c r="J35" i="14"/>
  <c r="G35" i="14"/>
  <c r="E35" i="14"/>
  <c r="S34" i="14"/>
  <c r="R34" i="14"/>
  <c r="Q34" i="14"/>
  <c r="J34" i="14"/>
  <c r="G34" i="14"/>
  <c r="E34" i="14"/>
  <c r="S33" i="14"/>
  <c r="R33" i="14"/>
  <c r="Q33" i="14"/>
  <c r="J33" i="14"/>
  <c r="G33" i="14"/>
  <c r="E33" i="14"/>
  <c r="S32" i="14"/>
  <c r="R32" i="14"/>
  <c r="Q32" i="14"/>
  <c r="J32" i="14"/>
  <c r="G32" i="14"/>
  <c r="E32" i="14"/>
  <c r="S31" i="14"/>
  <c r="R31" i="14"/>
  <c r="Q31" i="14"/>
  <c r="J31" i="14"/>
  <c r="G31" i="14"/>
  <c r="E31" i="14"/>
  <c r="S30" i="14"/>
  <c r="R30" i="14"/>
  <c r="Q30" i="14"/>
  <c r="J30" i="14"/>
  <c r="G30" i="14"/>
  <c r="E30" i="14"/>
  <c r="S29" i="14"/>
  <c r="R29" i="14"/>
  <c r="Q29" i="14"/>
  <c r="J29" i="14"/>
  <c r="G29" i="14"/>
  <c r="E29" i="14"/>
  <c r="S28" i="14"/>
  <c r="R28" i="14"/>
  <c r="Q28" i="14"/>
  <c r="J28" i="14"/>
  <c r="G28" i="14"/>
  <c r="E28" i="14"/>
  <c r="S27" i="14"/>
  <c r="R27" i="14"/>
  <c r="Q27" i="14"/>
  <c r="J27" i="14"/>
  <c r="G27" i="14"/>
  <c r="E27" i="14"/>
  <c r="S26" i="14"/>
  <c r="R26" i="14"/>
  <c r="Q26" i="14"/>
  <c r="J26" i="14"/>
  <c r="G26" i="14"/>
  <c r="E26" i="14"/>
  <c r="S25" i="14"/>
  <c r="R25" i="14"/>
  <c r="J25" i="14"/>
  <c r="G25" i="14"/>
  <c r="Q25" i="14" s="1"/>
  <c r="E25" i="14"/>
  <c r="S24" i="14"/>
  <c r="R24" i="14"/>
  <c r="Q24" i="14"/>
  <c r="J24" i="14"/>
  <c r="G24" i="14"/>
  <c r="E24" i="14"/>
  <c r="S23" i="14"/>
  <c r="R23" i="14"/>
  <c r="Q23" i="14"/>
  <c r="J23" i="14"/>
  <c r="G23" i="14"/>
  <c r="E23" i="14"/>
  <c r="S22" i="14"/>
  <c r="R22" i="14"/>
  <c r="Q22" i="14"/>
  <c r="J22" i="14"/>
  <c r="G22" i="14"/>
  <c r="E22" i="14"/>
  <c r="S21" i="14"/>
  <c r="R21" i="14"/>
  <c r="Q21" i="14"/>
  <c r="J21" i="14"/>
  <c r="G21" i="14"/>
  <c r="E21" i="14"/>
  <c r="S20" i="14"/>
  <c r="R20" i="14"/>
  <c r="Q20" i="14"/>
  <c r="J20" i="14"/>
  <c r="G20" i="14"/>
  <c r="E20" i="14"/>
  <c r="S19" i="14"/>
  <c r="R19" i="14"/>
  <c r="Q19" i="14"/>
  <c r="J19" i="14"/>
  <c r="G19" i="14"/>
  <c r="E19" i="14"/>
  <c r="S18" i="14"/>
  <c r="R18" i="14"/>
  <c r="Q18" i="14"/>
  <c r="J18" i="14"/>
  <c r="G18" i="14"/>
  <c r="E18" i="14"/>
  <c r="S17" i="14"/>
  <c r="R17" i="14"/>
  <c r="J17" i="14"/>
  <c r="G17" i="14"/>
  <c r="Q17" i="14" s="1"/>
  <c r="E17" i="14"/>
  <c r="S16" i="14"/>
  <c r="R16" i="14"/>
  <c r="Q16" i="14"/>
  <c r="J16" i="14"/>
  <c r="G16" i="14"/>
  <c r="E16" i="14"/>
  <c r="S15" i="14"/>
  <c r="R15" i="14"/>
  <c r="Q15" i="14"/>
  <c r="J15" i="14"/>
  <c r="G15" i="14"/>
  <c r="E15" i="14"/>
  <c r="S14" i="14"/>
  <c r="R14" i="14"/>
  <c r="Q14" i="14"/>
  <c r="J14" i="14"/>
  <c r="G14" i="14"/>
  <c r="E14" i="14"/>
  <c r="S13" i="14"/>
  <c r="R13" i="14"/>
  <c r="Q13" i="14"/>
  <c r="J13" i="14"/>
  <c r="G13" i="14"/>
  <c r="E13" i="14"/>
  <c r="S12" i="14"/>
  <c r="R12" i="14"/>
  <c r="Q12" i="14"/>
  <c r="J12" i="14"/>
  <c r="G12" i="14"/>
  <c r="E12" i="14"/>
  <c r="S11" i="14"/>
  <c r="R11" i="14"/>
  <c r="Q11" i="14"/>
  <c r="J11" i="14"/>
  <c r="G11" i="14"/>
  <c r="E11" i="14"/>
  <c r="S10" i="14"/>
  <c r="R10" i="14"/>
  <c r="Q10" i="14"/>
  <c r="J10" i="14"/>
  <c r="G10" i="14"/>
  <c r="E10" i="14"/>
  <c r="S9" i="14"/>
  <c r="R9" i="14"/>
  <c r="Q9" i="14"/>
  <c r="J9" i="14"/>
  <c r="G9" i="14"/>
  <c r="E9" i="14"/>
  <c r="S8" i="14"/>
  <c r="R8" i="14"/>
  <c r="Q8" i="14"/>
  <c r="J8" i="14"/>
  <c r="G8" i="14"/>
  <c r="E8" i="14"/>
  <c r="S7" i="14"/>
  <c r="R7" i="14"/>
  <c r="Q7" i="14"/>
  <c r="J7" i="14"/>
  <c r="G7" i="14"/>
  <c r="E7" i="14"/>
  <c r="S6" i="14"/>
  <c r="R6" i="14"/>
  <c r="J6" i="14"/>
  <c r="G6" i="14"/>
  <c r="Q6" i="14" s="1"/>
  <c r="E6" i="14"/>
  <c r="A6" i="14"/>
  <c r="A649" i="14" s="1"/>
  <c r="S5" i="14"/>
  <c r="R5" i="14"/>
  <c r="J5" i="14"/>
  <c r="E5" i="14"/>
  <c r="E647" i="14" s="1"/>
  <c r="N647" i="12"/>
  <c r="O647" i="12" s="1"/>
  <c r="I647" i="12"/>
  <c r="J647" i="12" s="1"/>
  <c r="G647" i="12"/>
  <c r="F647" i="12"/>
  <c r="Z646" i="12"/>
  <c r="Y646" i="12"/>
  <c r="W646" i="12"/>
  <c r="V646" i="12"/>
  <c r="N646" i="12"/>
  <c r="O646" i="12" s="1"/>
  <c r="I646" i="12"/>
  <c r="J646" i="12" s="1"/>
  <c r="G646" i="12"/>
  <c r="F646" i="12"/>
  <c r="Z645" i="12"/>
  <c r="Y645" i="12"/>
  <c r="W645" i="12"/>
  <c r="V645" i="12"/>
  <c r="N645" i="12"/>
  <c r="O645" i="12" s="1"/>
  <c r="Q645" i="12" s="1"/>
  <c r="I645" i="12"/>
  <c r="J645" i="12" s="1"/>
  <c r="L645" i="12" s="1"/>
  <c r="G645" i="12"/>
  <c r="F645" i="12"/>
  <c r="Z644" i="12"/>
  <c r="Y644" i="12"/>
  <c r="W644" i="12"/>
  <c r="V644" i="12"/>
  <c r="N644" i="12"/>
  <c r="O644" i="12" s="1"/>
  <c r="Q644" i="12" s="1"/>
  <c r="I644" i="12"/>
  <c r="J644" i="12" s="1"/>
  <c r="G644" i="12"/>
  <c r="F644" i="12"/>
  <c r="Z643" i="12"/>
  <c r="Y643" i="12"/>
  <c r="W643" i="12"/>
  <c r="V643" i="12"/>
  <c r="N643" i="12"/>
  <c r="O643" i="12" s="1"/>
  <c r="P643" i="12" s="1"/>
  <c r="I643" i="12"/>
  <c r="J643" i="12" s="1"/>
  <c r="G643" i="12"/>
  <c r="F643" i="12"/>
  <c r="Z642" i="12"/>
  <c r="Y642" i="12"/>
  <c r="W642" i="12"/>
  <c r="V642" i="12"/>
  <c r="N642" i="12"/>
  <c r="O642" i="12" s="1"/>
  <c r="I642" i="12"/>
  <c r="J642" i="12" s="1"/>
  <c r="G642" i="12"/>
  <c r="F642" i="12"/>
  <c r="Z641" i="12"/>
  <c r="Y641" i="12"/>
  <c r="W641" i="12"/>
  <c r="V641" i="12"/>
  <c r="N641" i="12"/>
  <c r="O641" i="12" s="1"/>
  <c r="Q641" i="12" s="1"/>
  <c r="I641" i="12"/>
  <c r="J641" i="12" s="1"/>
  <c r="L641" i="12" s="1"/>
  <c r="G641" i="12"/>
  <c r="F641" i="12"/>
  <c r="Z640" i="12"/>
  <c r="Y640" i="12"/>
  <c r="W640" i="12"/>
  <c r="V640" i="12"/>
  <c r="N640" i="12"/>
  <c r="O640" i="12" s="1"/>
  <c r="Q640" i="12" s="1"/>
  <c r="I640" i="12"/>
  <c r="J640" i="12" s="1"/>
  <c r="G640" i="12"/>
  <c r="F640" i="12"/>
  <c r="Z639" i="12"/>
  <c r="Y639" i="12"/>
  <c r="W639" i="12"/>
  <c r="V639" i="12"/>
  <c r="N639" i="12"/>
  <c r="O639" i="12" s="1"/>
  <c r="P639" i="12" s="1"/>
  <c r="I639" i="12"/>
  <c r="J639" i="12" s="1"/>
  <c r="G639" i="12"/>
  <c r="F639" i="12"/>
  <c r="Z638" i="12"/>
  <c r="Y638" i="12"/>
  <c r="W638" i="12"/>
  <c r="V638" i="12"/>
  <c r="N638" i="12"/>
  <c r="O638" i="12" s="1"/>
  <c r="I638" i="12"/>
  <c r="J638" i="12" s="1"/>
  <c r="G638" i="12"/>
  <c r="F638" i="12"/>
  <c r="Z637" i="12"/>
  <c r="Y637" i="12"/>
  <c r="W637" i="12"/>
  <c r="V637" i="12"/>
  <c r="N637" i="12"/>
  <c r="O637" i="12" s="1"/>
  <c r="Q637" i="12" s="1"/>
  <c r="I637" i="12"/>
  <c r="J637" i="12" s="1"/>
  <c r="L637" i="12" s="1"/>
  <c r="G637" i="12"/>
  <c r="F637" i="12"/>
  <c r="Z636" i="12"/>
  <c r="Y636" i="12"/>
  <c r="W636" i="12"/>
  <c r="V636" i="12"/>
  <c r="N636" i="12"/>
  <c r="O636" i="12" s="1"/>
  <c r="Q636" i="12" s="1"/>
  <c r="I636" i="12"/>
  <c r="J636" i="12" s="1"/>
  <c r="G636" i="12"/>
  <c r="F636" i="12"/>
  <c r="Z635" i="12"/>
  <c r="Y635" i="12"/>
  <c r="W635" i="12"/>
  <c r="V635" i="12"/>
  <c r="N635" i="12"/>
  <c r="O635" i="12" s="1"/>
  <c r="P635" i="12" s="1"/>
  <c r="I635" i="12"/>
  <c r="J635" i="12" s="1"/>
  <c r="G635" i="12"/>
  <c r="F635" i="12"/>
  <c r="Z634" i="12"/>
  <c r="Y634" i="12"/>
  <c r="W634" i="12"/>
  <c r="V634" i="12"/>
  <c r="N634" i="12"/>
  <c r="O634" i="12" s="1"/>
  <c r="I634" i="12"/>
  <c r="J634" i="12" s="1"/>
  <c r="G634" i="12"/>
  <c r="F634" i="12"/>
  <c r="Z633" i="12"/>
  <c r="Y633" i="12"/>
  <c r="W633" i="12"/>
  <c r="V633" i="12"/>
  <c r="N633" i="12"/>
  <c r="O633" i="12" s="1"/>
  <c r="Q633" i="12" s="1"/>
  <c r="I633" i="12"/>
  <c r="J633" i="12" s="1"/>
  <c r="L633" i="12" s="1"/>
  <c r="G633" i="12"/>
  <c r="F633" i="12"/>
  <c r="Z632" i="12"/>
  <c r="Y632" i="12"/>
  <c r="W632" i="12"/>
  <c r="V632" i="12"/>
  <c r="N632" i="12"/>
  <c r="O632" i="12" s="1"/>
  <c r="Q632" i="12" s="1"/>
  <c r="I632" i="12"/>
  <c r="J632" i="12" s="1"/>
  <c r="G632" i="12"/>
  <c r="F632" i="12"/>
  <c r="A632" i="12"/>
  <c r="Z631" i="12"/>
  <c r="Y631" i="12"/>
  <c r="W631" i="12"/>
  <c r="V631" i="12"/>
  <c r="N631" i="12"/>
  <c r="O631" i="12" s="1"/>
  <c r="I631" i="12"/>
  <c r="J631" i="12" s="1"/>
  <c r="K631" i="12" s="1"/>
  <c r="G631" i="12"/>
  <c r="F631" i="12"/>
  <c r="A631" i="12"/>
  <c r="Z630" i="12"/>
  <c r="Y630" i="12"/>
  <c r="W630" i="12"/>
  <c r="V630" i="12"/>
  <c r="N630" i="12"/>
  <c r="O630" i="12" s="1"/>
  <c r="I630" i="12"/>
  <c r="J630" i="12" s="1"/>
  <c r="G630" i="12"/>
  <c r="F630" i="12"/>
  <c r="Z629" i="12"/>
  <c r="Y629" i="12"/>
  <c r="W629" i="12"/>
  <c r="V629" i="12"/>
  <c r="N629" i="12"/>
  <c r="O629" i="12" s="1"/>
  <c r="I629" i="12"/>
  <c r="J629" i="12" s="1"/>
  <c r="L629" i="12" s="1"/>
  <c r="G629" i="12"/>
  <c r="F629" i="12"/>
  <c r="Z628" i="12"/>
  <c r="Y628" i="12"/>
  <c r="W628" i="12"/>
  <c r="V628" i="12"/>
  <c r="N628" i="12"/>
  <c r="O628" i="12" s="1"/>
  <c r="I628" i="12"/>
  <c r="J628" i="12" s="1"/>
  <c r="G628" i="12"/>
  <c r="F628" i="12"/>
  <c r="Z627" i="12"/>
  <c r="Y627" i="12"/>
  <c r="W627" i="12"/>
  <c r="V627" i="12"/>
  <c r="N627" i="12"/>
  <c r="O627" i="12" s="1"/>
  <c r="I627" i="12"/>
  <c r="J627" i="12" s="1"/>
  <c r="G627" i="12"/>
  <c r="F627" i="12"/>
  <c r="Z626" i="12"/>
  <c r="Y626" i="12"/>
  <c r="W626" i="12"/>
  <c r="V626" i="12"/>
  <c r="N626" i="12"/>
  <c r="O626" i="12" s="1"/>
  <c r="I626" i="12"/>
  <c r="J626" i="12" s="1"/>
  <c r="G626" i="12"/>
  <c r="F626" i="12"/>
  <c r="Z625" i="12"/>
  <c r="Y625" i="12"/>
  <c r="W625" i="12"/>
  <c r="V625" i="12"/>
  <c r="N625" i="12"/>
  <c r="O625" i="12" s="1"/>
  <c r="I625" i="12"/>
  <c r="J625" i="12" s="1"/>
  <c r="L625" i="12" s="1"/>
  <c r="G625" i="12"/>
  <c r="F625" i="12"/>
  <c r="Z624" i="12"/>
  <c r="Y624" i="12"/>
  <c r="W624" i="12"/>
  <c r="V624" i="12"/>
  <c r="N624" i="12"/>
  <c r="O624" i="12" s="1"/>
  <c r="I624" i="12"/>
  <c r="J624" i="12" s="1"/>
  <c r="G624" i="12"/>
  <c r="F624" i="12"/>
  <c r="Z623" i="12"/>
  <c r="Y623" i="12"/>
  <c r="W623" i="12"/>
  <c r="V623" i="12"/>
  <c r="N623" i="12"/>
  <c r="O623" i="12" s="1"/>
  <c r="I623" i="12"/>
  <c r="J623" i="12" s="1"/>
  <c r="L623" i="12" s="1"/>
  <c r="G623" i="12"/>
  <c r="F623" i="12"/>
  <c r="Z622" i="12"/>
  <c r="Y622" i="12"/>
  <c r="W622" i="12"/>
  <c r="V622" i="12"/>
  <c r="N622" i="12"/>
  <c r="O622" i="12" s="1"/>
  <c r="I622" i="12"/>
  <c r="J622" i="12" s="1"/>
  <c r="G622" i="12"/>
  <c r="F622" i="12"/>
  <c r="Z621" i="12"/>
  <c r="Y621" i="12"/>
  <c r="W621" i="12"/>
  <c r="V621" i="12"/>
  <c r="N621" i="12"/>
  <c r="O621" i="12" s="1"/>
  <c r="I621" i="12"/>
  <c r="J621" i="12" s="1"/>
  <c r="L621" i="12" s="1"/>
  <c r="G621" i="12"/>
  <c r="F621" i="12"/>
  <c r="Z620" i="12"/>
  <c r="Y620" i="12"/>
  <c r="W620" i="12"/>
  <c r="V620" i="12"/>
  <c r="N620" i="12"/>
  <c r="O620" i="12" s="1"/>
  <c r="I620" i="12"/>
  <c r="J620" i="12" s="1"/>
  <c r="G620" i="12"/>
  <c r="F620" i="12"/>
  <c r="Z619" i="12"/>
  <c r="Y619" i="12"/>
  <c r="W619" i="12"/>
  <c r="V619" i="12"/>
  <c r="N619" i="12"/>
  <c r="O619" i="12" s="1"/>
  <c r="I619" i="12"/>
  <c r="J619" i="12" s="1"/>
  <c r="G619" i="12"/>
  <c r="F619" i="12"/>
  <c r="Z618" i="12"/>
  <c r="Y618" i="12"/>
  <c r="W618" i="12"/>
  <c r="V618" i="12"/>
  <c r="N618" i="12"/>
  <c r="O618" i="12" s="1"/>
  <c r="I618" i="12"/>
  <c r="J618" i="12" s="1"/>
  <c r="G618" i="12"/>
  <c r="F618" i="12"/>
  <c r="Z617" i="12"/>
  <c r="Y617" i="12"/>
  <c r="W617" i="12"/>
  <c r="V617" i="12"/>
  <c r="N617" i="12"/>
  <c r="O617" i="12" s="1"/>
  <c r="I617" i="12"/>
  <c r="J617" i="12" s="1"/>
  <c r="G617" i="12"/>
  <c r="F617" i="12"/>
  <c r="Z616" i="12"/>
  <c r="Y616" i="12"/>
  <c r="V616" i="12"/>
  <c r="W616" i="12" s="1"/>
  <c r="N616" i="12"/>
  <c r="O616" i="12" s="1"/>
  <c r="P616" i="12" s="1"/>
  <c r="I616" i="12"/>
  <c r="J616" i="12" s="1"/>
  <c r="L616" i="12" s="1"/>
  <c r="G616" i="12"/>
  <c r="F616" i="12"/>
  <c r="Z615" i="12"/>
  <c r="Y615" i="12"/>
  <c r="W615" i="12"/>
  <c r="V615" i="12"/>
  <c r="N615" i="12"/>
  <c r="O615" i="12" s="1"/>
  <c r="Q615" i="12" s="1"/>
  <c r="I615" i="12"/>
  <c r="J615" i="12" s="1"/>
  <c r="L615" i="12" s="1"/>
  <c r="G615" i="12"/>
  <c r="F615" i="12"/>
  <c r="Z614" i="12"/>
  <c r="Y614" i="12"/>
  <c r="W614" i="12"/>
  <c r="V614" i="12"/>
  <c r="N614" i="12"/>
  <c r="O614" i="12" s="1"/>
  <c r="Q614" i="12" s="1"/>
  <c r="I614" i="12"/>
  <c r="J614" i="12" s="1"/>
  <c r="G614" i="12"/>
  <c r="F614" i="12"/>
  <c r="Z613" i="12"/>
  <c r="Y613" i="12"/>
  <c r="W613" i="12"/>
  <c r="V613" i="12"/>
  <c r="N613" i="12"/>
  <c r="O613" i="12" s="1"/>
  <c r="I613" i="12"/>
  <c r="J613" i="12" s="1"/>
  <c r="L613" i="12" s="1"/>
  <c r="G613" i="12"/>
  <c r="F613" i="12"/>
  <c r="Z612" i="12"/>
  <c r="Y612" i="12"/>
  <c r="W612" i="12"/>
  <c r="V612" i="12"/>
  <c r="N612" i="12"/>
  <c r="O612" i="12" s="1"/>
  <c r="I612" i="12"/>
  <c r="J612" i="12" s="1"/>
  <c r="L612" i="12" s="1"/>
  <c r="G612" i="12"/>
  <c r="F612" i="12"/>
  <c r="Z611" i="12"/>
  <c r="Y611" i="12"/>
  <c r="W611" i="12"/>
  <c r="V611" i="12"/>
  <c r="N611" i="12"/>
  <c r="O611" i="12" s="1"/>
  <c r="I611" i="12"/>
  <c r="J611" i="12" s="1"/>
  <c r="L611" i="12" s="1"/>
  <c r="G611" i="12"/>
  <c r="F611" i="12"/>
  <c r="Z610" i="12"/>
  <c r="Y610" i="12"/>
  <c r="W610" i="12"/>
  <c r="V610" i="12"/>
  <c r="N610" i="12"/>
  <c r="O610" i="12" s="1"/>
  <c r="Q610" i="12" s="1"/>
  <c r="I610" i="12"/>
  <c r="J610" i="12" s="1"/>
  <c r="K610" i="12" s="1"/>
  <c r="G610" i="12"/>
  <c r="F610" i="12"/>
  <c r="Z609" i="12"/>
  <c r="Y609" i="12"/>
  <c r="W609" i="12"/>
  <c r="V609" i="12"/>
  <c r="N609" i="12"/>
  <c r="O609" i="12" s="1"/>
  <c r="I609" i="12"/>
  <c r="J609" i="12" s="1"/>
  <c r="L609" i="12" s="1"/>
  <c r="G609" i="12"/>
  <c r="F609" i="12"/>
  <c r="Z608" i="12"/>
  <c r="Y608" i="12"/>
  <c r="W608" i="12"/>
  <c r="V608" i="12"/>
  <c r="N608" i="12"/>
  <c r="O608" i="12" s="1"/>
  <c r="P608" i="12" s="1"/>
  <c r="I608" i="12"/>
  <c r="J608" i="12" s="1"/>
  <c r="L608" i="12" s="1"/>
  <c r="G608" i="12"/>
  <c r="F608" i="12"/>
  <c r="Z607" i="12"/>
  <c r="Y607" i="12"/>
  <c r="W607" i="12"/>
  <c r="V607" i="12"/>
  <c r="N607" i="12"/>
  <c r="O607" i="12" s="1"/>
  <c r="I607" i="12"/>
  <c r="J607" i="12" s="1"/>
  <c r="L607" i="12" s="1"/>
  <c r="G607" i="12"/>
  <c r="F607" i="12"/>
  <c r="Z606" i="12"/>
  <c r="Y606" i="12"/>
  <c r="W606" i="12"/>
  <c r="V606" i="12"/>
  <c r="N606" i="12"/>
  <c r="O606" i="12" s="1"/>
  <c r="Q606" i="12" s="1"/>
  <c r="I606" i="12"/>
  <c r="J606" i="12" s="1"/>
  <c r="G606" i="12"/>
  <c r="F606" i="12"/>
  <c r="Z605" i="12"/>
  <c r="Y605" i="12"/>
  <c r="W605" i="12"/>
  <c r="V605" i="12"/>
  <c r="N605" i="12"/>
  <c r="O605" i="12" s="1"/>
  <c r="P605" i="12" s="1"/>
  <c r="I605" i="12"/>
  <c r="J605" i="12" s="1"/>
  <c r="K605" i="12" s="1"/>
  <c r="G605" i="12"/>
  <c r="F605" i="12"/>
  <c r="Z604" i="12"/>
  <c r="Y604" i="12"/>
  <c r="W604" i="12"/>
  <c r="V604" i="12"/>
  <c r="N604" i="12"/>
  <c r="O604" i="12" s="1"/>
  <c r="I604" i="12"/>
  <c r="J604" i="12" s="1"/>
  <c r="L604" i="12" s="1"/>
  <c r="G604" i="12"/>
  <c r="F604" i="12"/>
  <c r="Z603" i="12"/>
  <c r="Y603" i="12"/>
  <c r="V603" i="12"/>
  <c r="W603" i="12" s="1"/>
  <c r="N603" i="12"/>
  <c r="O603" i="12" s="1"/>
  <c r="P603" i="12" s="1"/>
  <c r="I603" i="12"/>
  <c r="J603" i="12" s="1"/>
  <c r="K603" i="12" s="1"/>
  <c r="G603" i="12"/>
  <c r="F603" i="12"/>
  <c r="Z602" i="12"/>
  <c r="Y602" i="12"/>
  <c r="W602" i="12"/>
  <c r="V602" i="12"/>
  <c r="N602" i="12"/>
  <c r="O602" i="12" s="1"/>
  <c r="Q602" i="12" s="1"/>
  <c r="I602" i="12"/>
  <c r="J602" i="12" s="1"/>
  <c r="G602" i="12"/>
  <c r="F602" i="12"/>
  <c r="Z601" i="12"/>
  <c r="Y601" i="12"/>
  <c r="W601" i="12"/>
  <c r="V601" i="12"/>
  <c r="N601" i="12"/>
  <c r="O601" i="12" s="1"/>
  <c r="Q601" i="12" s="1"/>
  <c r="I601" i="12"/>
  <c r="J601" i="12" s="1"/>
  <c r="L601" i="12" s="1"/>
  <c r="G601" i="12"/>
  <c r="F601" i="12"/>
  <c r="Z600" i="12"/>
  <c r="Y600" i="12"/>
  <c r="W600" i="12"/>
  <c r="V600" i="12"/>
  <c r="N600" i="12"/>
  <c r="O600" i="12" s="1"/>
  <c r="Q600" i="12" s="1"/>
  <c r="I600" i="12"/>
  <c r="J600" i="12" s="1"/>
  <c r="G600" i="12"/>
  <c r="F600" i="12"/>
  <c r="Z599" i="12"/>
  <c r="Y599" i="12"/>
  <c r="W599" i="12"/>
  <c r="V599" i="12"/>
  <c r="N599" i="12"/>
  <c r="O599" i="12" s="1"/>
  <c r="I599" i="12"/>
  <c r="J599" i="12" s="1"/>
  <c r="L599" i="12" s="1"/>
  <c r="G599" i="12"/>
  <c r="F599" i="12"/>
  <c r="Z598" i="12"/>
  <c r="Y598" i="12"/>
  <c r="W598" i="12"/>
  <c r="V598" i="12"/>
  <c r="N598" i="12"/>
  <c r="O598" i="12" s="1"/>
  <c r="Q598" i="12" s="1"/>
  <c r="I598" i="12"/>
  <c r="J598" i="12" s="1"/>
  <c r="G598" i="12"/>
  <c r="F598" i="12"/>
  <c r="Z597" i="12"/>
  <c r="Y597" i="12"/>
  <c r="W597" i="12"/>
  <c r="V597" i="12"/>
  <c r="N597" i="12"/>
  <c r="O597" i="12" s="1"/>
  <c r="I597" i="12"/>
  <c r="J597" i="12" s="1"/>
  <c r="L597" i="12" s="1"/>
  <c r="G597" i="12"/>
  <c r="F597" i="12"/>
  <c r="Z596" i="12"/>
  <c r="Y596" i="12"/>
  <c r="W596" i="12"/>
  <c r="V596" i="12"/>
  <c r="N596" i="12"/>
  <c r="O596" i="12" s="1"/>
  <c r="Q596" i="12" s="1"/>
  <c r="I596" i="12"/>
  <c r="J596" i="12" s="1"/>
  <c r="G596" i="12"/>
  <c r="F596" i="12"/>
  <c r="Z595" i="12"/>
  <c r="Y595" i="12"/>
  <c r="W595" i="12"/>
  <c r="V595" i="12"/>
  <c r="N595" i="12"/>
  <c r="O595" i="12" s="1"/>
  <c r="Q595" i="12" s="1"/>
  <c r="I595" i="12"/>
  <c r="J595" i="12" s="1"/>
  <c r="L595" i="12" s="1"/>
  <c r="G595" i="12"/>
  <c r="F595" i="12"/>
  <c r="Z594" i="12"/>
  <c r="Y594" i="12"/>
  <c r="W594" i="12"/>
  <c r="V594" i="12"/>
  <c r="N594" i="12"/>
  <c r="O594" i="12" s="1"/>
  <c r="Q594" i="12" s="1"/>
  <c r="I594" i="12"/>
  <c r="J594" i="12" s="1"/>
  <c r="G594" i="12"/>
  <c r="F594" i="12"/>
  <c r="Z593" i="12"/>
  <c r="Y593" i="12"/>
  <c r="W593" i="12"/>
  <c r="V593" i="12"/>
  <c r="N593" i="12"/>
  <c r="O593" i="12" s="1"/>
  <c r="Q593" i="12" s="1"/>
  <c r="I593" i="12"/>
  <c r="J593" i="12" s="1"/>
  <c r="L593" i="12" s="1"/>
  <c r="G593" i="12"/>
  <c r="F593" i="12"/>
  <c r="Z592" i="12"/>
  <c r="Y592" i="12"/>
  <c r="W592" i="12"/>
  <c r="V592" i="12"/>
  <c r="N592" i="12"/>
  <c r="O592" i="12" s="1"/>
  <c r="Q592" i="12" s="1"/>
  <c r="I592" i="12"/>
  <c r="J592" i="12" s="1"/>
  <c r="G592" i="12"/>
  <c r="F592" i="12"/>
  <c r="Z591" i="12"/>
  <c r="Y591" i="12"/>
  <c r="W591" i="12"/>
  <c r="V591" i="12"/>
  <c r="N591" i="12"/>
  <c r="O591" i="12" s="1"/>
  <c r="Q591" i="12" s="1"/>
  <c r="I591" i="12"/>
  <c r="J591" i="12" s="1"/>
  <c r="L591" i="12" s="1"/>
  <c r="G591" i="12"/>
  <c r="F591" i="12"/>
  <c r="Z590" i="12"/>
  <c r="Y590" i="12"/>
  <c r="W590" i="12"/>
  <c r="V590" i="12"/>
  <c r="N590" i="12"/>
  <c r="O590" i="12" s="1"/>
  <c r="Q590" i="12" s="1"/>
  <c r="I590" i="12"/>
  <c r="J590" i="12" s="1"/>
  <c r="G590" i="12"/>
  <c r="F590" i="12"/>
  <c r="Z589" i="12"/>
  <c r="Y589" i="12"/>
  <c r="W589" i="12"/>
  <c r="V589" i="12"/>
  <c r="N589" i="12"/>
  <c r="O589" i="12" s="1"/>
  <c r="Q589" i="12" s="1"/>
  <c r="I589" i="12"/>
  <c r="J589" i="12" s="1"/>
  <c r="L589" i="12" s="1"/>
  <c r="G589" i="12"/>
  <c r="F589" i="12"/>
  <c r="Z588" i="12"/>
  <c r="Y588" i="12"/>
  <c r="W588" i="12"/>
  <c r="V588" i="12"/>
  <c r="N588" i="12"/>
  <c r="O588" i="12" s="1"/>
  <c r="Q588" i="12" s="1"/>
  <c r="I588" i="12"/>
  <c r="J588" i="12" s="1"/>
  <c r="G588" i="12"/>
  <c r="F588" i="12"/>
  <c r="Z587" i="12"/>
  <c r="Y587" i="12"/>
  <c r="W587" i="12"/>
  <c r="V587" i="12"/>
  <c r="N587" i="12"/>
  <c r="O587" i="12" s="1"/>
  <c r="Q587" i="12" s="1"/>
  <c r="I587" i="12"/>
  <c r="J587" i="12" s="1"/>
  <c r="L587" i="12" s="1"/>
  <c r="G587" i="12"/>
  <c r="F587" i="12"/>
  <c r="Z586" i="12"/>
  <c r="Y586" i="12"/>
  <c r="W586" i="12"/>
  <c r="V586" i="12"/>
  <c r="N586" i="12"/>
  <c r="O586" i="12" s="1"/>
  <c r="Q586" i="12" s="1"/>
  <c r="I586" i="12"/>
  <c r="J586" i="12" s="1"/>
  <c r="G586" i="12"/>
  <c r="F586" i="12"/>
  <c r="Z585" i="12"/>
  <c r="Y585" i="12"/>
  <c r="W585" i="12"/>
  <c r="V585" i="12"/>
  <c r="N585" i="12"/>
  <c r="O585" i="12" s="1"/>
  <c r="I585" i="12"/>
  <c r="J585" i="12" s="1"/>
  <c r="L585" i="12" s="1"/>
  <c r="G585" i="12"/>
  <c r="F585" i="12"/>
  <c r="Z584" i="12"/>
  <c r="Y584" i="12"/>
  <c r="W584" i="12"/>
  <c r="V584" i="12"/>
  <c r="N584" i="12"/>
  <c r="O584" i="12" s="1"/>
  <c r="Q584" i="12" s="1"/>
  <c r="I584" i="12"/>
  <c r="J584" i="12" s="1"/>
  <c r="G584" i="12"/>
  <c r="F584" i="12"/>
  <c r="Z583" i="12"/>
  <c r="Y583" i="12"/>
  <c r="W583" i="12"/>
  <c r="V583" i="12"/>
  <c r="N583" i="12"/>
  <c r="O583" i="12" s="1"/>
  <c r="Q583" i="12" s="1"/>
  <c r="I583" i="12"/>
  <c r="J583" i="12" s="1"/>
  <c r="L583" i="12" s="1"/>
  <c r="G583" i="12"/>
  <c r="F583" i="12"/>
  <c r="Z582" i="12"/>
  <c r="Y582" i="12"/>
  <c r="W582" i="12"/>
  <c r="V582" i="12"/>
  <c r="N582" i="12"/>
  <c r="O582" i="12" s="1"/>
  <c r="Q582" i="12" s="1"/>
  <c r="I582" i="12"/>
  <c r="J582" i="12" s="1"/>
  <c r="G582" i="12"/>
  <c r="F582" i="12"/>
  <c r="Z581" i="12"/>
  <c r="Y581" i="12"/>
  <c r="W581" i="12"/>
  <c r="V581" i="12"/>
  <c r="N581" i="12"/>
  <c r="O581" i="12" s="1"/>
  <c r="Q581" i="12" s="1"/>
  <c r="I581" i="12"/>
  <c r="J581" i="12" s="1"/>
  <c r="L581" i="12" s="1"/>
  <c r="G581" i="12"/>
  <c r="F581" i="12"/>
  <c r="Z580" i="12"/>
  <c r="Y580" i="12"/>
  <c r="W580" i="12"/>
  <c r="V580" i="12"/>
  <c r="N580" i="12"/>
  <c r="O580" i="12" s="1"/>
  <c r="Q580" i="12" s="1"/>
  <c r="I580" i="12"/>
  <c r="J580" i="12" s="1"/>
  <c r="G580" i="12"/>
  <c r="F580" i="12"/>
  <c r="Z579" i="12"/>
  <c r="Y579" i="12"/>
  <c r="W579" i="12"/>
  <c r="V579" i="12"/>
  <c r="N579" i="12"/>
  <c r="O579" i="12" s="1"/>
  <c r="Q579" i="12" s="1"/>
  <c r="I579" i="12"/>
  <c r="J579" i="12" s="1"/>
  <c r="L579" i="12" s="1"/>
  <c r="G579" i="12"/>
  <c r="F579" i="12"/>
  <c r="Z578" i="12"/>
  <c r="Y578" i="12"/>
  <c r="W578" i="12"/>
  <c r="V578" i="12"/>
  <c r="N578" i="12"/>
  <c r="O578" i="12" s="1"/>
  <c r="I578" i="12"/>
  <c r="J578" i="12" s="1"/>
  <c r="G578" i="12"/>
  <c r="F578" i="12"/>
  <c r="Z577" i="12"/>
  <c r="Y577" i="12"/>
  <c r="W577" i="12"/>
  <c r="V577" i="12"/>
  <c r="N577" i="12"/>
  <c r="O577" i="12" s="1"/>
  <c r="I577" i="12"/>
  <c r="J577" i="12" s="1"/>
  <c r="G577" i="12"/>
  <c r="F577" i="12"/>
  <c r="Z576" i="12"/>
  <c r="Y576" i="12"/>
  <c r="W576" i="12"/>
  <c r="V576" i="12"/>
  <c r="N576" i="12"/>
  <c r="O576" i="12" s="1"/>
  <c r="I576" i="12"/>
  <c r="J576" i="12" s="1"/>
  <c r="G576" i="12"/>
  <c r="F576" i="12"/>
  <c r="Z575" i="12"/>
  <c r="Y575" i="12"/>
  <c r="W575" i="12"/>
  <c r="V575" i="12"/>
  <c r="N575" i="12"/>
  <c r="O575" i="12" s="1"/>
  <c r="I575" i="12"/>
  <c r="J575" i="12" s="1"/>
  <c r="G575" i="12"/>
  <c r="F575" i="12"/>
  <c r="Z574" i="12"/>
  <c r="Y574" i="12"/>
  <c r="W574" i="12"/>
  <c r="V574" i="12"/>
  <c r="N574" i="12"/>
  <c r="O574" i="12" s="1"/>
  <c r="I574" i="12"/>
  <c r="J574" i="12" s="1"/>
  <c r="G574" i="12"/>
  <c r="F574" i="12"/>
  <c r="Z573" i="12"/>
  <c r="Y573" i="12"/>
  <c r="W573" i="12"/>
  <c r="V573" i="12"/>
  <c r="N573" i="12"/>
  <c r="O573" i="12" s="1"/>
  <c r="I573" i="12"/>
  <c r="J573" i="12" s="1"/>
  <c r="G573" i="12"/>
  <c r="F573" i="12"/>
  <c r="Z572" i="12"/>
  <c r="Y572" i="12"/>
  <c r="W572" i="12"/>
  <c r="V572" i="12"/>
  <c r="N572" i="12"/>
  <c r="O572" i="12" s="1"/>
  <c r="I572" i="12"/>
  <c r="J572" i="12" s="1"/>
  <c r="G572" i="12"/>
  <c r="F572" i="12"/>
  <c r="Z571" i="12"/>
  <c r="Y571" i="12"/>
  <c r="W571" i="12"/>
  <c r="V571" i="12"/>
  <c r="N571" i="12"/>
  <c r="O571" i="12" s="1"/>
  <c r="I571" i="12"/>
  <c r="J571" i="12" s="1"/>
  <c r="G571" i="12"/>
  <c r="F571" i="12"/>
  <c r="Z570" i="12"/>
  <c r="Y570" i="12"/>
  <c r="W570" i="12"/>
  <c r="V570" i="12"/>
  <c r="N570" i="12"/>
  <c r="O570" i="12" s="1"/>
  <c r="I570" i="12"/>
  <c r="J570" i="12" s="1"/>
  <c r="G570" i="12"/>
  <c r="F570" i="12"/>
  <c r="Z569" i="12"/>
  <c r="Y569" i="12"/>
  <c r="W569" i="12"/>
  <c r="V569" i="12"/>
  <c r="N569" i="12"/>
  <c r="O569" i="12" s="1"/>
  <c r="I569" i="12"/>
  <c r="J569" i="12" s="1"/>
  <c r="G569" i="12"/>
  <c r="F569" i="12"/>
  <c r="Z568" i="12"/>
  <c r="Y568" i="12"/>
  <c r="W568" i="12"/>
  <c r="V568" i="12"/>
  <c r="N568" i="12"/>
  <c r="O568" i="12" s="1"/>
  <c r="I568" i="12"/>
  <c r="J568" i="12" s="1"/>
  <c r="G568" i="12"/>
  <c r="F568" i="12"/>
  <c r="Z567" i="12"/>
  <c r="Y567" i="12"/>
  <c r="W567" i="12"/>
  <c r="V567" i="12"/>
  <c r="N567" i="12"/>
  <c r="O567" i="12" s="1"/>
  <c r="I567" i="12"/>
  <c r="J567" i="12" s="1"/>
  <c r="G567" i="12"/>
  <c r="F567" i="12"/>
  <c r="Z566" i="12"/>
  <c r="Y566" i="12"/>
  <c r="W566" i="12"/>
  <c r="V566" i="12"/>
  <c r="N566" i="12"/>
  <c r="O566" i="12" s="1"/>
  <c r="I566" i="12"/>
  <c r="J566" i="12" s="1"/>
  <c r="G566" i="12"/>
  <c r="F566" i="12"/>
  <c r="Z565" i="12"/>
  <c r="Y565" i="12"/>
  <c r="W565" i="12"/>
  <c r="V565" i="12"/>
  <c r="N565" i="12"/>
  <c r="O565" i="12" s="1"/>
  <c r="I565" i="12"/>
  <c r="J565" i="12" s="1"/>
  <c r="G565" i="12"/>
  <c r="F565" i="12"/>
  <c r="Z564" i="12"/>
  <c r="Y564" i="12"/>
  <c r="W564" i="12"/>
  <c r="V564" i="12"/>
  <c r="N564" i="12"/>
  <c r="O564" i="12" s="1"/>
  <c r="I564" i="12"/>
  <c r="J564" i="12" s="1"/>
  <c r="G564" i="12"/>
  <c r="F564" i="12"/>
  <c r="Z563" i="12"/>
  <c r="Y563" i="12"/>
  <c r="W563" i="12"/>
  <c r="V563" i="12"/>
  <c r="N563" i="12"/>
  <c r="O563" i="12" s="1"/>
  <c r="I563" i="12"/>
  <c r="J563" i="12" s="1"/>
  <c r="G563" i="12"/>
  <c r="F563" i="12"/>
  <c r="Z562" i="12"/>
  <c r="Y562" i="12"/>
  <c r="W562" i="12"/>
  <c r="V562" i="12"/>
  <c r="N562" i="12"/>
  <c r="O562" i="12" s="1"/>
  <c r="I562" i="12"/>
  <c r="J562" i="12" s="1"/>
  <c r="G562" i="12"/>
  <c r="F562" i="12"/>
  <c r="Z561" i="12"/>
  <c r="Y561" i="12"/>
  <c r="W561" i="12"/>
  <c r="V561" i="12"/>
  <c r="N561" i="12"/>
  <c r="O561" i="12" s="1"/>
  <c r="I561" i="12"/>
  <c r="J561" i="12" s="1"/>
  <c r="G561" i="12"/>
  <c r="F561" i="12"/>
  <c r="Z560" i="12"/>
  <c r="Y560" i="12"/>
  <c r="W560" i="12"/>
  <c r="V560" i="12"/>
  <c r="N560" i="12"/>
  <c r="O560" i="12" s="1"/>
  <c r="I560" i="12"/>
  <c r="J560" i="12" s="1"/>
  <c r="G560" i="12"/>
  <c r="F560" i="12"/>
  <c r="Z559" i="12"/>
  <c r="Y559" i="12"/>
  <c r="W559" i="12"/>
  <c r="V559" i="12"/>
  <c r="N559" i="12"/>
  <c r="O559" i="12" s="1"/>
  <c r="I559" i="12"/>
  <c r="J559" i="12" s="1"/>
  <c r="G559" i="12"/>
  <c r="F559" i="12"/>
  <c r="Z558" i="12"/>
  <c r="Y558" i="12"/>
  <c r="W558" i="12"/>
  <c r="V558" i="12"/>
  <c r="N558" i="12"/>
  <c r="O558" i="12" s="1"/>
  <c r="I558" i="12"/>
  <c r="J558" i="12" s="1"/>
  <c r="G558" i="12"/>
  <c r="F558" i="12"/>
  <c r="Z557" i="12"/>
  <c r="Y557" i="12"/>
  <c r="W557" i="12"/>
  <c r="V557" i="12"/>
  <c r="N557" i="12"/>
  <c r="O557" i="12" s="1"/>
  <c r="I557" i="12"/>
  <c r="J557" i="12" s="1"/>
  <c r="G557" i="12"/>
  <c r="F557" i="12"/>
  <c r="Z556" i="12"/>
  <c r="Y556" i="12"/>
  <c r="W556" i="12"/>
  <c r="V556" i="12"/>
  <c r="N556" i="12"/>
  <c r="O556" i="12" s="1"/>
  <c r="I556" i="12"/>
  <c r="J556" i="12" s="1"/>
  <c r="G556" i="12"/>
  <c r="F556" i="12"/>
  <c r="Z555" i="12"/>
  <c r="Y555" i="12"/>
  <c r="W555" i="12"/>
  <c r="V555" i="12"/>
  <c r="N555" i="12"/>
  <c r="O555" i="12" s="1"/>
  <c r="I555" i="12"/>
  <c r="J555" i="12" s="1"/>
  <c r="G555" i="12"/>
  <c r="F555" i="12"/>
  <c r="Z554" i="12"/>
  <c r="Y554" i="12"/>
  <c r="W554" i="12"/>
  <c r="V554" i="12"/>
  <c r="N554" i="12"/>
  <c r="O554" i="12" s="1"/>
  <c r="I554" i="12"/>
  <c r="J554" i="12" s="1"/>
  <c r="G554" i="12"/>
  <c r="F554" i="12"/>
  <c r="Z553" i="12"/>
  <c r="Y553" i="12"/>
  <c r="W553" i="12"/>
  <c r="V553" i="12"/>
  <c r="N553" i="12"/>
  <c r="O553" i="12" s="1"/>
  <c r="I553" i="12"/>
  <c r="J553" i="12" s="1"/>
  <c r="G553" i="12"/>
  <c r="F553" i="12"/>
  <c r="Z552" i="12"/>
  <c r="Y552" i="12"/>
  <c r="W552" i="12"/>
  <c r="V552" i="12"/>
  <c r="N552" i="12"/>
  <c r="O552" i="12" s="1"/>
  <c r="I552" i="12"/>
  <c r="J552" i="12" s="1"/>
  <c r="G552" i="12"/>
  <c r="F552" i="12"/>
  <c r="Z551" i="12"/>
  <c r="Y551" i="12"/>
  <c r="W551" i="12"/>
  <c r="V551" i="12"/>
  <c r="N551" i="12"/>
  <c r="O551" i="12" s="1"/>
  <c r="I551" i="12"/>
  <c r="J551" i="12" s="1"/>
  <c r="G551" i="12"/>
  <c r="F551" i="12"/>
  <c r="Z550" i="12"/>
  <c r="Y550" i="12"/>
  <c r="W550" i="12"/>
  <c r="V550" i="12"/>
  <c r="N550" i="12"/>
  <c r="O550" i="12" s="1"/>
  <c r="I550" i="12"/>
  <c r="J550" i="12" s="1"/>
  <c r="G550" i="12"/>
  <c r="F550" i="12"/>
  <c r="Z549" i="12"/>
  <c r="Y549" i="12"/>
  <c r="W549" i="12"/>
  <c r="V549" i="12"/>
  <c r="N549" i="12"/>
  <c r="O549" i="12" s="1"/>
  <c r="I549" i="12"/>
  <c r="J549" i="12" s="1"/>
  <c r="G549" i="12"/>
  <c r="F549" i="12"/>
  <c r="Z548" i="12"/>
  <c r="Y548" i="12"/>
  <c r="W548" i="12"/>
  <c r="V548" i="12"/>
  <c r="N548" i="12"/>
  <c r="O548" i="12" s="1"/>
  <c r="I548" i="12"/>
  <c r="J548" i="12" s="1"/>
  <c r="G548" i="12"/>
  <c r="F548" i="12"/>
  <c r="Z547" i="12"/>
  <c r="Y547" i="12"/>
  <c r="W547" i="12"/>
  <c r="V547" i="12"/>
  <c r="N547" i="12"/>
  <c r="O547" i="12" s="1"/>
  <c r="I547" i="12"/>
  <c r="J547" i="12" s="1"/>
  <c r="G547" i="12"/>
  <c r="F547" i="12"/>
  <c r="Z546" i="12"/>
  <c r="Y546" i="12"/>
  <c r="W546" i="12"/>
  <c r="V546" i="12"/>
  <c r="N546" i="12"/>
  <c r="O546" i="12" s="1"/>
  <c r="I546" i="12"/>
  <c r="J546" i="12" s="1"/>
  <c r="G546" i="12"/>
  <c r="F546" i="12"/>
  <c r="Z545" i="12"/>
  <c r="Y545" i="12"/>
  <c r="W545" i="12"/>
  <c r="V545" i="12"/>
  <c r="N545" i="12"/>
  <c r="O545" i="12" s="1"/>
  <c r="I545" i="12"/>
  <c r="J545" i="12" s="1"/>
  <c r="G545" i="12"/>
  <c r="F545" i="12"/>
  <c r="Z544" i="12"/>
  <c r="Y544" i="12"/>
  <c r="W544" i="12"/>
  <c r="V544" i="12"/>
  <c r="N544" i="12"/>
  <c r="O544" i="12" s="1"/>
  <c r="I544" i="12"/>
  <c r="J544" i="12" s="1"/>
  <c r="G544" i="12"/>
  <c r="F544" i="12"/>
  <c r="Z543" i="12"/>
  <c r="Y543" i="12"/>
  <c r="W543" i="12"/>
  <c r="V543" i="12"/>
  <c r="N543" i="12"/>
  <c r="O543" i="12" s="1"/>
  <c r="I543" i="12"/>
  <c r="J543" i="12" s="1"/>
  <c r="G543" i="12"/>
  <c r="F543" i="12"/>
  <c r="Z542" i="12"/>
  <c r="Y542" i="12"/>
  <c r="W542" i="12"/>
  <c r="V542" i="12"/>
  <c r="N542" i="12"/>
  <c r="O542" i="12" s="1"/>
  <c r="I542" i="12"/>
  <c r="J542" i="12" s="1"/>
  <c r="G542" i="12"/>
  <c r="F542" i="12"/>
  <c r="Z541" i="12"/>
  <c r="Y541" i="12"/>
  <c r="W541" i="12"/>
  <c r="V541" i="12"/>
  <c r="N541" i="12"/>
  <c r="O541" i="12" s="1"/>
  <c r="I541" i="12"/>
  <c r="J541" i="12" s="1"/>
  <c r="G541" i="12"/>
  <c r="F541" i="12"/>
  <c r="Z540" i="12"/>
  <c r="Y540" i="12"/>
  <c r="W540" i="12"/>
  <c r="V540" i="12"/>
  <c r="N540" i="12"/>
  <c r="O540" i="12" s="1"/>
  <c r="I540" i="12"/>
  <c r="J540" i="12" s="1"/>
  <c r="G540" i="12"/>
  <c r="F540" i="12"/>
  <c r="Z539" i="12"/>
  <c r="Y539" i="12"/>
  <c r="W539" i="12"/>
  <c r="V539" i="12"/>
  <c r="N539" i="12"/>
  <c r="O539" i="12" s="1"/>
  <c r="I539" i="12"/>
  <c r="J539" i="12" s="1"/>
  <c r="G539" i="12"/>
  <c r="F539" i="12"/>
  <c r="Z538" i="12"/>
  <c r="Y538" i="12"/>
  <c r="W538" i="12"/>
  <c r="V538" i="12"/>
  <c r="N538" i="12"/>
  <c r="O538" i="12" s="1"/>
  <c r="I538" i="12"/>
  <c r="J538" i="12" s="1"/>
  <c r="G538" i="12"/>
  <c r="F538" i="12"/>
  <c r="Z537" i="12"/>
  <c r="Y537" i="12"/>
  <c r="W537" i="12"/>
  <c r="V537" i="12"/>
  <c r="N537" i="12"/>
  <c r="O537" i="12" s="1"/>
  <c r="I537" i="12"/>
  <c r="J537" i="12" s="1"/>
  <c r="G537" i="12"/>
  <c r="F537" i="12"/>
  <c r="Z536" i="12"/>
  <c r="Y536" i="12"/>
  <c r="W536" i="12"/>
  <c r="V536" i="12"/>
  <c r="N536" i="12"/>
  <c r="O536" i="12" s="1"/>
  <c r="I536" i="12"/>
  <c r="J536" i="12" s="1"/>
  <c r="G536" i="12"/>
  <c r="F536" i="12"/>
  <c r="Z535" i="12"/>
  <c r="Y535" i="12"/>
  <c r="W535" i="12"/>
  <c r="V535" i="12"/>
  <c r="N535" i="12"/>
  <c r="O535" i="12" s="1"/>
  <c r="I535" i="12"/>
  <c r="J535" i="12" s="1"/>
  <c r="G535" i="12"/>
  <c r="F535" i="12"/>
  <c r="Z534" i="12"/>
  <c r="Y534" i="12"/>
  <c r="W534" i="12"/>
  <c r="V534" i="12"/>
  <c r="N534" i="12"/>
  <c r="O534" i="12" s="1"/>
  <c r="I534" i="12"/>
  <c r="J534" i="12" s="1"/>
  <c r="G534" i="12"/>
  <c r="F534" i="12"/>
  <c r="Z533" i="12"/>
  <c r="Y533" i="12"/>
  <c r="W533" i="12"/>
  <c r="V533" i="12"/>
  <c r="N533" i="12"/>
  <c r="O533" i="12" s="1"/>
  <c r="I533" i="12"/>
  <c r="J533" i="12" s="1"/>
  <c r="G533" i="12"/>
  <c r="F533" i="12"/>
  <c r="Z532" i="12"/>
  <c r="Y532" i="12"/>
  <c r="W532" i="12"/>
  <c r="V532" i="12"/>
  <c r="N532" i="12"/>
  <c r="O532" i="12" s="1"/>
  <c r="Q532" i="12" s="1"/>
  <c r="I532" i="12"/>
  <c r="J532" i="12" s="1"/>
  <c r="L532" i="12" s="1"/>
  <c r="G532" i="12"/>
  <c r="F532" i="12"/>
  <c r="Z531" i="12"/>
  <c r="Y531" i="12"/>
  <c r="W531" i="12"/>
  <c r="V531" i="12"/>
  <c r="N531" i="12"/>
  <c r="O531" i="12" s="1"/>
  <c r="I531" i="12"/>
  <c r="J531" i="12" s="1"/>
  <c r="G531" i="12"/>
  <c r="F531" i="12"/>
  <c r="Z530" i="12"/>
  <c r="Y530" i="12"/>
  <c r="W530" i="12"/>
  <c r="V530" i="12"/>
  <c r="N530" i="12"/>
  <c r="O530" i="12" s="1"/>
  <c r="P530" i="12" s="1"/>
  <c r="I530" i="12"/>
  <c r="J530" i="12" s="1"/>
  <c r="K530" i="12" s="1"/>
  <c r="G530" i="12"/>
  <c r="F530" i="12"/>
  <c r="Z529" i="12"/>
  <c r="Y529" i="12"/>
  <c r="W529" i="12"/>
  <c r="V529" i="12"/>
  <c r="N529" i="12"/>
  <c r="O529" i="12" s="1"/>
  <c r="I529" i="12"/>
  <c r="J529" i="12" s="1"/>
  <c r="G529" i="12"/>
  <c r="F529" i="12"/>
  <c r="Z528" i="12"/>
  <c r="Y528" i="12"/>
  <c r="W528" i="12"/>
  <c r="V528" i="12"/>
  <c r="N528" i="12"/>
  <c r="O528" i="12" s="1"/>
  <c r="I528" i="12"/>
  <c r="J528" i="12" s="1"/>
  <c r="G528" i="12"/>
  <c r="F528" i="12"/>
  <c r="Z527" i="12"/>
  <c r="Y527" i="12"/>
  <c r="W527" i="12"/>
  <c r="V527" i="12"/>
  <c r="N527" i="12"/>
  <c r="O527" i="12" s="1"/>
  <c r="I527" i="12"/>
  <c r="J527" i="12" s="1"/>
  <c r="G527" i="12"/>
  <c r="F527" i="12"/>
  <c r="Z526" i="12"/>
  <c r="Y526" i="12"/>
  <c r="W526" i="12"/>
  <c r="V526" i="12"/>
  <c r="N526" i="12"/>
  <c r="O526" i="12" s="1"/>
  <c r="P526" i="12" s="1"/>
  <c r="I526" i="12"/>
  <c r="J526" i="12" s="1"/>
  <c r="K526" i="12" s="1"/>
  <c r="G526" i="12"/>
  <c r="F526" i="12"/>
  <c r="Z525" i="12"/>
  <c r="Y525" i="12"/>
  <c r="W525" i="12"/>
  <c r="V525" i="12"/>
  <c r="N525" i="12"/>
  <c r="O525" i="12" s="1"/>
  <c r="I525" i="12"/>
  <c r="J525" i="12" s="1"/>
  <c r="G525" i="12"/>
  <c r="F525" i="12"/>
  <c r="Z524" i="12"/>
  <c r="Y524" i="12"/>
  <c r="W524" i="12"/>
  <c r="V524" i="12"/>
  <c r="N524" i="12"/>
  <c r="O524" i="12" s="1"/>
  <c r="Q524" i="12" s="1"/>
  <c r="I524" i="12"/>
  <c r="J524" i="12" s="1"/>
  <c r="L524" i="12" s="1"/>
  <c r="G524" i="12"/>
  <c r="F524" i="12"/>
  <c r="Z523" i="12"/>
  <c r="Y523" i="12"/>
  <c r="W523" i="12"/>
  <c r="V523" i="12"/>
  <c r="N523" i="12"/>
  <c r="O523" i="12" s="1"/>
  <c r="I523" i="12"/>
  <c r="J523" i="12" s="1"/>
  <c r="G523" i="12"/>
  <c r="F523" i="12"/>
  <c r="Z522" i="12"/>
  <c r="Y522" i="12"/>
  <c r="V522" i="12"/>
  <c r="W522" i="12" s="1"/>
  <c r="N522" i="12"/>
  <c r="O522" i="12" s="1"/>
  <c r="P522" i="12" s="1"/>
  <c r="I522" i="12"/>
  <c r="J522" i="12" s="1"/>
  <c r="G522" i="12"/>
  <c r="F522" i="12"/>
  <c r="Z521" i="12"/>
  <c r="Y521" i="12"/>
  <c r="W521" i="12"/>
  <c r="V521" i="12"/>
  <c r="N521" i="12"/>
  <c r="O521" i="12" s="1"/>
  <c r="I521" i="12"/>
  <c r="J521" i="12" s="1"/>
  <c r="G521" i="12"/>
  <c r="F521" i="12"/>
  <c r="Z520" i="12"/>
  <c r="Y520" i="12"/>
  <c r="W520" i="12"/>
  <c r="V520" i="12"/>
  <c r="N520" i="12"/>
  <c r="O520" i="12" s="1"/>
  <c r="Q520" i="12" s="1"/>
  <c r="I520" i="12"/>
  <c r="J520" i="12" s="1"/>
  <c r="L520" i="12" s="1"/>
  <c r="G520" i="12"/>
  <c r="F520" i="12"/>
  <c r="Z519" i="12"/>
  <c r="Y519" i="12"/>
  <c r="W519" i="12"/>
  <c r="V519" i="12"/>
  <c r="N519" i="12"/>
  <c r="O519" i="12" s="1"/>
  <c r="I519" i="12"/>
  <c r="J519" i="12" s="1"/>
  <c r="G519" i="12"/>
  <c r="F519" i="12"/>
  <c r="Z518" i="12"/>
  <c r="Y518" i="12"/>
  <c r="W518" i="12"/>
  <c r="V518" i="12"/>
  <c r="N518" i="12"/>
  <c r="O518" i="12" s="1"/>
  <c r="I518" i="12"/>
  <c r="J518" i="12" s="1"/>
  <c r="G518" i="12"/>
  <c r="F518" i="12"/>
  <c r="Z517" i="12"/>
  <c r="Y517" i="12"/>
  <c r="W517" i="12"/>
  <c r="V517" i="12"/>
  <c r="N517" i="12"/>
  <c r="O517" i="12" s="1"/>
  <c r="I517" i="12"/>
  <c r="J517" i="12" s="1"/>
  <c r="G517" i="12"/>
  <c r="F517" i="12"/>
  <c r="Z516" i="12"/>
  <c r="Y516" i="12"/>
  <c r="V516" i="12"/>
  <c r="W516" i="12" s="1"/>
  <c r="N516" i="12"/>
  <c r="O516" i="12" s="1"/>
  <c r="Q516" i="12" s="1"/>
  <c r="I516" i="12"/>
  <c r="J516" i="12" s="1"/>
  <c r="L516" i="12" s="1"/>
  <c r="G516" i="12"/>
  <c r="F516" i="12"/>
  <c r="Z515" i="12"/>
  <c r="Y515" i="12"/>
  <c r="W515" i="12"/>
  <c r="V515" i="12"/>
  <c r="N515" i="12"/>
  <c r="O515" i="12" s="1"/>
  <c r="I515" i="12"/>
  <c r="J515" i="12" s="1"/>
  <c r="G515" i="12"/>
  <c r="F515" i="12"/>
  <c r="Z514" i="12"/>
  <c r="Y514" i="12"/>
  <c r="W514" i="12"/>
  <c r="V514" i="12"/>
  <c r="N514" i="12"/>
  <c r="O514" i="12" s="1"/>
  <c r="I514" i="12"/>
  <c r="J514" i="12" s="1"/>
  <c r="G514" i="12"/>
  <c r="F514" i="12"/>
  <c r="Z513" i="12"/>
  <c r="Y513" i="12"/>
  <c r="W513" i="12"/>
  <c r="V513" i="12"/>
  <c r="N513" i="12"/>
  <c r="O513" i="12" s="1"/>
  <c r="I513" i="12"/>
  <c r="J513" i="12" s="1"/>
  <c r="G513" i="12"/>
  <c r="F513" i="12"/>
  <c r="A513" i="12"/>
  <c r="Z512" i="12"/>
  <c r="Y512" i="12"/>
  <c r="W512" i="12"/>
  <c r="V512" i="12"/>
  <c r="N512" i="12"/>
  <c r="O512" i="12" s="1"/>
  <c r="P512" i="12" s="1"/>
  <c r="I512" i="12"/>
  <c r="J512" i="12" s="1"/>
  <c r="K512" i="12" s="1"/>
  <c r="G512" i="12"/>
  <c r="F512" i="12"/>
  <c r="A512" i="12"/>
  <c r="Z511" i="12"/>
  <c r="Y511" i="12"/>
  <c r="W511" i="12"/>
  <c r="V511" i="12"/>
  <c r="N511" i="12"/>
  <c r="O511" i="12" s="1"/>
  <c r="I511" i="12"/>
  <c r="J511" i="12" s="1"/>
  <c r="G511" i="12"/>
  <c r="F511" i="12"/>
  <c r="Z510" i="12"/>
  <c r="Y510" i="12"/>
  <c r="W510" i="12"/>
  <c r="V510" i="12"/>
  <c r="N510" i="12"/>
  <c r="O510" i="12" s="1"/>
  <c r="I510" i="12"/>
  <c r="J510" i="12" s="1"/>
  <c r="G510" i="12"/>
  <c r="F510" i="12"/>
  <c r="Z509" i="12"/>
  <c r="Y509" i="12"/>
  <c r="W509" i="12"/>
  <c r="V509" i="12"/>
  <c r="N509" i="12"/>
  <c r="O509" i="12" s="1"/>
  <c r="I509" i="12"/>
  <c r="J509" i="12" s="1"/>
  <c r="L509" i="12" s="1"/>
  <c r="G509" i="12"/>
  <c r="F509" i="12"/>
  <c r="Z508" i="12"/>
  <c r="Y508" i="12"/>
  <c r="W508" i="12"/>
  <c r="V508" i="12"/>
  <c r="N508" i="12"/>
  <c r="O508" i="12" s="1"/>
  <c r="I508" i="12"/>
  <c r="J508" i="12" s="1"/>
  <c r="G508" i="12"/>
  <c r="F508" i="12"/>
  <c r="Z507" i="12"/>
  <c r="Y507" i="12"/>
  <c r="W507" i="12"/>
  <c r="V507" i="12"/>
  <c r="N507" i="12"/>
  <c r="O507" i="12" s="1"/>
  <c r="I507" i="12"/>
  <c r="J507" i="12" s="1"/>
  <c r="G507" i="12"/>
  <c r="F507" i="12"/>
  <c r="Z506" i="12"/>
  <c r="Y506" i="12"/>
  <c r="W506" i="12"/>
  <c r="V506" i="12"/>
  <c r="N506" i="12"/>
  <c r="O506" i="12" s="1"/>
  <c r="I506" i="12"/>
  <c r="J506" i="12" s="1"/>
  <c r="G506" i="12"/>
  <c r="F506" i="12"/>
  <c r="Z505" i="12"/>
  <c r="Y505" i="12"/>
  <c r="W505" i="12"/>
  <c r="V505" i="12"/>
  <c r="N505" i="12"/>
  <c r="O505" i="12" s="1"/>
  <c r="P505" i="12" s="1"/>
  <c r="I505" i="12"/>
  <c r="J505" i="12" s="1"/>
  <c r="G505" i="12"/>
  <c r="F505" i="12"/>
  <c r="Z504" i="12"/>
  <c r="Y504" i="12"/>
  <c r="W504" i="12"/>
  <c r="V504" i="12"/>
  <c r="N504" i="12"/>
  <c r="O504" i="12" s="1"/>
  <c r="I504" i="12"/>
  <c r="J504" i="12" s="1"/>
  <c r="G504" i="12"/>
  <c r="F504" i="12"/>
  <c r="Z503" i="12"/>
  <c r="Y503" i="12"/>
  <c r="W503" i="12"/>
  <c r="V503" i="12"/>
  <c r="N503" i="12"/>
  <c r="O503" i="12" s="1"/>
  <c r="I503" i="12"/>
  <c r="J503" i="12" s="1"/>
  <c r="G503" i="12"/>
  <c r="F503" i="12"/>
  <c r="Z502" i="12"/>
  <c r="Y502" i="12"/>
  <c r="W502" i="12"/>
  <c r="V502" i="12"/>
  <c r="N502" i="12"/>
  <c r="O502" i="12" s="1"/>
  <c r="I502" i="12"/>
  <c r="J502" i="12" s="1"/>
  <c r="G502" i="12"/>
  <c r="F502" i="12"/>
  <c r="Z501" i="12"/>
  <c r="Y501" i="12"/>
  <c r="W501" i="12"/>
  <c r="V501" i="12"/>
  <c r="N501" i="12"/>
  <c r="O501" i="12" s="1"/>
  <c r="I501" i="12"/>
  <c r="J501" i="12" s="1"/>
  <c r="K501" i="12" s="1"/>
  <c r="G501" i="12"/>
  <c r="F501" i="12"/>
  <c r="Z500" i="12"/>
  <c r="Y500" i="12"/>
  <c r="W500" i="12"/>
  <c r="V500" i="12"/>
  <c r="N500" i="12"/>
  <c r="O500" i="12" s="1"/>
  <c r="I500" i="12"/>
  <c r="J500" i="12" s="1"/>
  <c r="G500" i="12"/>
  <c r="F500" i="12"/>
  <c r="Z499" i="12"/>
  <c r="Y499" i="12"/>
  <c r="V499" i="12"/>
  <c r="W499" i="12" s="1"/>
  <c r="N499" i="12"/>
  <c r="O499" i="12" s="1"/>
  <c r="I499" i="12"/>
  <c r="J499" i="12" s="1"/>
  <c r="G499" i="12"/>
  <c r="F499" i="12"/>
  <c r="Z498" i="12"/>
  <c r="Y498" i="12"/>
  <c r="W498" i="12"/>
  <c r="V498" i="12"/>
  <c r="N498" i="12"/>
  <c r="O498" i="12" s="1"/>
  <c r="I498" i="12"/>
  <c r="J498" i="12" s="1"/>
  <c r="G498" i="12"/>
  <c r="F498" i="12"/>
  <c r="Z497" i="12"/>
  <c r="Y497" i="12"/>
  <c r="W497" i="12"/>
  <c r="V497" i="12"/>
  <c r="N497" i="12"/>
  <c r="O497" i="12" s="1"/>
  <c r="I497" i="12"/>
  <c r="J497" i="12" s="1"/>
  <c r="K497" i="12" s="1"/>
  <c r="G497" i="12"/>
  <c r="F497" i="12"/>
  <c r="Z496" i="12"/>
  <c r="Y496" i="12"/>
  <c r="W496" i="12"/>
  <c r="V496" i="12"/>
  <c r="N496" i="12"/>
  <c r="O496" i="12" s="1"/>
  <c r="I496" i="12"/>
  <c r="J496" i="12" s="1"/>
  <c r="G496" i="12"/>
  <c r="F496" i="12"/>
  <c r="Z495" i="12"/>
  <c r="Y495" i="12"/>
  <c r="W495" i="12"/>
  <c r="V495" i="12"/>
  <c r="N495" i="12"/>
  <c r="O495" i="12" s="1"/>
  <c r="I495" i="12"/>
  <c r="J495" i="12" s="1"/>
  <c r="G495" i="12"/>
  <c r="F495" i="12"/>
  <c r="Z494" i="12"/>
  <c r="Y494" i="12"/>
  <c r="W494" i="12"/>
  <c r="V494" i="12"/>
  <c r="N494" i="12"/>
  <c r="O494" i="12" s="1"/>
  <c r="I494" i="12"/>
  <c r="J494" i="12" s="1"/>
  <c r="G494" i="12"/>
  <c r="F494" i="12"/>
  <c r="Z493" i="12"/>
  <c r="Y493" i="12"/>
  <c r="W493" i="12"/>
  <c r="V493" i="12"/>
  <c r="N493" i="12"/>
  <c r="O493" i="12" s="1"/>
  <c r="I493" i="12"/>
  <c r="J493" i="12" s="1"/>
  <c r="G493" i="12"/>
  <c r="F493" i="12"/>
  <c r="Z492" i="12"/>
  <c r="Y492" i="12"/>
  <c r="W492" i="12"/>
  <c r="V492" i="12"/>
  <c r="N492" i="12"/>
  <c r="O492" i="12" s="1"/>
  <c r="I492" i="12"/>
  <c r="J492" i="12" s="1"/>
  <c r="G492" i="12"/>
  <c r="F492" i="12"/>
  <c r="Z491" i="12"/>
  <c r="Y491" i="12"/>
  <c r="W491" i="12"/>
  <c r="V491" i="12"/>
  <c r="N491" i="12"/>
  <c r="O491" i="12" s="1"/>
  <c r="I491" i="12"/>
  <c r="J491" i="12" s="1"/>
  <c r="G491" i="12"/>
  <c r="F491" i="12"/>
  <c r="Z490" i="12"/>
  <c r="Y490" i="12"/>
  <c r="W490" i="12"/>
  <c r="V490" i="12"/>
  <c r="N490" i="12"/>
  <c r="O490" i="12" s="1"/>
  <c r="I490" i="12"/>
  <c r="J490" i="12" s="1"/>
  <c r="G490" i="12"/>
  <c r="F490" i="12"/>
  <c r="Z489" i="12"/>
  <c r="Y489" i="12"/>
  <c r="W489" i="12"/>
  <c r="V489" i="12"/>
  <c r="N489" i="12"/>
  <c r="O489" i="12" s="1"/>
  <c r="I489" i="12"/>
  <c r="J489" i="12" s="1"/>
  <c r="G489" i="12"/>
  <c r="F489" i="12"/>
  <c r="Z488" i="12"/>
  <c r="Y488" i="12"/>
  <c r="W488" i="12"/>
  <c r="V488" i="12"/>
  <c r="N488" i="12"/>
  <c r="O488" i="12" s="1"/>
  <c r="I488" i="12"/>
  <c r="J488" i="12" s="1"/>
  <c r="G488" i="12"/>
  <c r="F488" i="12"/>
  <c r="Z487" i="12"/>
  <c r="Y487" i="12"/>
  <c r="W487" i="12"/>
  <c r="V487" i="12"/>
  <c r="N487" i="12"/>
  <c r="O487" i="12" s="1"/>
  <c r="I487" i="12"/>
  <c r="J487" i="12" s="1"/>
  <c r="G487" i="12"/>
  <c r="F487" i="12"/>
  <c r="Z486" i="12"/>
  <c r="Y486" i="12"/>
  <c r="W486" i="12"/>
  <c r="V486" i="12"/>
  <c r="N486" i="12"/>
  <c r="O486" i="12" s="1"/>
  <c r="I486" i="12"/>
  <c r="J486" i="12" s="1"/>
  <c r="G486" i="12"/>
  <c r="F486" i="12"/>
  <c r="Z485" i="12"/>
  <c r="Y485" i="12"/>
  <c r="W485" i="12"/>
  <c r="V485" i="12"/>
  <c r="N485" i="12"/>
  <c r="O485" i="12" s="1"/>
  <c r="I485" i="12"/>
  <c r="J485" i="12" s="1"/>
  <c r="K485" i="12" s="1"/>
  <c r="G485" i="12"/>
  <c r="F485" i="12"/>
  <c r="Z484" i="12"/>
  <c r="Y484" i="12"/>
  <c r="V484" i="12"/>
  <c r="W484" i="12" s="1"/>
  <c r="N484" i="12"/>
  <c r="O484" i="12" s="1"/>
  <c r="I484" i="12"/>
  <c r="J484" i="12" s="1"/>
  <c r="G484" i="12"/>
  <c r="F484" i="12"/>
  <c r="Z483" i="12"/>
  <c r="Y483" i="12"/>
  <c r="W483" i="12"/>
  <c r="V483" i="12"/>
  <c r="N483" i="12"/>
  <c r="O483" i="12" s="1"/>
  <c r="I483" i="12"/>
  <c r="J483" i="12" s="1"/>
  <c r="G483" i="12"/>
  <c r="F483" i="12"/>
  <c r="Z482" i="12"/>
  <c r="Y482" i="12"/>
  <c r="W482" i="12"/>
  <c r="V482" i="12"/>
  <c r="N482" i="12"/>
  <c r="O482" i="12" s="1"/>
  <c r="I482" i="12"/>
  <c r="J482" i="12" s="1"/>
  <c r="G482" i="12"/>
  <c r="F482" i="12"/>
  <c r="Z481" i="12"/>
  <c r="Y481" i="12"/>
  <c r="W481" i="12"/>
  <c r="V481" i="12"/>
  <c r="N481" i="12"/>
  <c r="O481" i="12" s="1"/>
  <c r="I481" i="12"/>
  <c r="J481" i="12" s="1"/>
  <c r="K481" i="12" s="1"/>
  <c r="G481" i="12"/>
  <c r="F481" i="12"/>
  <c r="Z480" i="12"/>
  <c r="Y480" i="12"/>
  <c r="W480" i="12"/>
  <c r="V480" i="12"/>
  <c r="N480" i="12"/>
  <c r="O480" i="12" s="1"/>
  <c r="I480" i="12"/>
  <c r="J480" i="12" s="1"/>
  <c r="G480" i="12"/>
  <c r="F480" i="12"/>
  <c r="Z479" i="12"/>
  <c r="Y479" i="12"/>
  <c r="W479" i="12"/>
  <c r="V479" i="12"/>
  <c r="N479" i="12"/>
  <c r="O479" i="12" s="1"/>
  <c r="P479" i="12" s="1"/>
  <c r="I479" i="12"/>
  <c r="J479" i="12" s="1"/>
  <c r="K479" i="12" s="1"/>
  <c r="G479" i="12"/>
  <c r="F479" i="12"/>
  <c r="Z478" i="12"/>
  <c r="Y478" i="12"/>
  <c r="W478" i="12"/>
  <c r="V478" i="12"/>
  <c r="N478" i="12"/>
  <c r="O478" i="12" s="1"/>
  <c r="I478" i="12"/>
  <c r="J478" i="12" s="1"/>
  <c r="G478" i="12"/>
  <c r="F478" i="12"/>
  <c r="Z477" i="12"/>
  <c r="Y477" i="12"/>
  <c r="W477" i="12"/>
  <c r="V477" i="12"/>
  <c r="N477" i="12"/>
  <c r="O477" i="12" s="1"/>
  <c r="I477" i="12"/>
  <c r="J477" i="12" s="1"/>
  <c r="K477" i="12" s="1"/>
  <c r="G477" i="12"/>
  <c r="F477" i="12"/>
  <c r="Z476" i="12"/>
  <c r="Y476" i="12"/>
  <c r="W476" i="12"/>
  <c r="V476" i="12"/>
  <c r="N476" i="12"/>
  <c r="O476" i="12" s="1"/>
  <c r="I476" i="12"/>
  <c r="J476" i="12" s="1"/>
  <c r="G476" i="12"/>
  <c r="F476" i="12"/>
  <c r="A476" i="12"/>
  <c r="Z475" i="12"/>
  <c r="Y475" i="12"/>
  <c r="W475" i="12"/>
  <c r="V475" i="12"/>
  <c r="N475" i="12"/>
  <c r="O475" i="12" s="1"/>
  <c r="I475" i="12"/>
  <c r="J475" i="12" s="1"/>
  <c r="G475" i="12"/>
  <c r="F475" i="12"/>
  <c r="A475" i="12"/>
  <c r="Z474" i="12"/>
  <c r="Y474" i="12"/>
  <c r="W474" i="12"/>
  <c r="V474" i="12"/>
  <c r="N474" i="12"/>
  <c r="O474" i="12" s="1"/>
  <c r="P474" i="12" s="1"/>
  <c r="I474" i="12"/>
  <c r="J474" i="12" s="1"/>
  <c r="K474" i="12" s="1"/>
  <c r="G474" i="12"/>
  <c r="F474" i="12"/>
  <c r="Z473" i="12"/>
  <c r="Y473" i="12"/>
  <c r="W473" i="12"/>
  <c r="V473" i="12"/>
  <c r="N473" i="12"/>
  <c r="O473" i="12" s="1"/>
  <c r="I473" i="12"/>
  <c r="J473" i="12" s="1"/>
  <c r="G473" i="12"/>
  <c r="F473" i="12"/>
  <c r="Z472" i="12"/>
  <c r="Y472" i="12"/>
  <c r="W472" i="12"/>
  <c r="V472" i="12"/>
  <c r="N472" i="12"/>
  <c r="O472" i="12" s="1"/>
  <c r="P472" i="12" s="1"/>
  <c r="I472" i="12"/>
  <c r="J472" i="12" s="1"/>
  <c r="G472" i="12"/>
  <c r="F472" i="12"/>
  <c r="Z471" i="12"/>
  <c r="Y471" i="12"/>
  <c r="W471" i="12"/>
  <c r="V471" i="12"/>
  <c r="N471" i="12"/>
  <c r="O471" i="12" s="1"/>
  <c r="I471" i="12"/>
  <c r="J471" i="12" s="1"/>
  <c r="G471" i="12"/>
  <c r="F471" i="12"/>
  <c r="Z470" i="12"/>
  <c r="Y470" i="12"/>
  <c r="W470" i="12"/>
  <c r="V470" i="12"/>
  <c r="N470" i="12"/>
  <c r="O470" i="12" s="1"/>
  <c r="P470" i="12" s="1"/>
  <c r="I470" i="12"/>
  <c r="J470" i="12" s="1"/>
  <c r="K470" i="12" s="1"/>
  <c r="G470" i="12"/>
  <c r="F470" i="12"/>
  <c r="Z469" i="12"/>
  <c r="Y469" i="12"/>
  <c r="W469" i="12"/>
  <c r="V469" i="12"/>
  <c r="N469" i="12"/>
  <c r="O469" i="12" s="1"/>
  <c r="I469" i="12"/>
  <c r="J469" i="12" s="1"/>
  <c r="G469" i="12"/>
  <c r="F469" i="12"/>
  <c r="Z468" i="12"/>
  <c r="Y468" i="12"/>
  <c r="W468" i="12"/>
  <c r="V468" i="12"/>
  <c r="N468" i="12"/>
  <c r="O468" i="12" s="1"/>
  <c r="P468" i="12" s="1"/>
  <c r="I468" i="12"/>
  <c r="J468" i="12" s="1"/>
  <c r="G468" i="12"/>
  <c r="F468" i="12"/>
  <c r="Z467" i="12"/>
  <c r="Y467" i="12"/>
  <c r="W467" i="12"/>
  <c r="V467" i="12"/>
  <c r="N467" i="12"/>
  <c r="O467" i="12" s="1"/>
  <c r="I467" i="12"/>
  <c r="J467" i="12" s="1"/>
  <c r="G467" i="12"/>
  <c r="F467" i="12"/>
  <c r="Z466" i="12"/>
  <c r="Y466" i="12"/>
  <c r="W466" i="12"/>
  <c r="V466" i="12"/>
  <c r="N466" i="12"/>
  <c r="O466" i="12" s="1"/>
  <c r="P466" i="12" s="1"/>
  <c r="I466" i="12"/>
  <c r="J466" i="12" s="1"/>
  <c r="K466" i="12" s="1"/>
  <c r="G466" i="12"/>
  <c r="F466" i="12"/>
  <c r="Z465" i="12"/>
  <c r="Y465" i="12"/>
  <c r="W465" i="12"/>
  <c r="V465" i="12"/>
  <c r="N465" i="12"/>
  <c r="O465" i="12" s="1"/>
  <c r="I465" i="12"/>
  <c r="J465" i="12" s="1"/>
  <c r="G465" i="12"/>
  <c r="F465" i="12"/>
  <c r="Z464" i="12"/>
  <c r="Y464" i="12"/>
  <c r="V464" i="12"/>
  <c r="W464" i="12" s="1"/>
  <c r="N464" i="12"/>
  <c r="O464" i="12" s="1"/>
  <c r="P464" i="12" s="1"/>
  <c r="I464" i="12"/>
  <c r="J464" i="12" s="1"/>
  <c r="K464" i="12" s="1"/>
  <c r="G464" i="12"/>
  <c r="F464" i="12"/>
  <c r="Z463" i="12"/>
  <c r="Y463" i="12"/>
  <c r="W463" i="12"/>
  <c r="V463" i="12"/>
  <c r="N463" i="12"/>
  <c r="O463" i="12" s="1"/>
  <c r="I463" i="12"/>
  <c r="J463" i="12" s="1"/>
  <c r="G463" i="12"/>
  <c r="F463" i="12"/>
  <c r="Z462" i="12"/>
  <c r="Y462" i="12"/>
  <c r="W462" i="12"/>
  <c r="V462" i="12"/>
  <c r="N462" i="12"/>
  <c r="O462" i="12" s="1"/>
  <c r="P462" i="12" s="1"/>
  <c r="I462" i="12"/>
  <c r="J462" i="12" s="1"/>
  <c r="K462" i="12" s="1"/>
  <c r="G462" i="12"/>
  <c r="F462" i="12"/>
  <c r="Z461" i="12"/>
  <c r="Y461" i="12"/>
  <c r="W461" i="12"/>
  <c r="V461" i="12"/>
  <c r="N461" i="12"/>
  <c r="O461" i="12" s="1"/>
  <c r="Q461" i="12" s="1"/>
  <c r="I461" i="12"/>
  <c r="J461" i="12" s="1"/>
  <c r="G461" i="12"/>
  <c r="F461" i="12"/>
  <c r="Z460" i="12"/>
  <c r="Y460" i="12"/>
  <c r="W460" i="12"/>
  <c r="V460" i="12"/>
  <c r="N460" i="12"/>
  <c r="O460" i="12" s="1"/>
  <c r="P460" i="12" s="1"/>
  <c r="I460" i="12"/>
  <c r="J460" i="12" s="1"/>
  <c r="K460" i="12" s="1"/>
  <c r="G460" i="12"/>
  <c r="F460" i="12"/>
  <c r="Z459" i="12"/>
  <c r="Y459" i="12"/>
  <c r="W459" i="12"/>
  <c r="V459" i="12"/>
  <c r="N459" i="12"/>
  <c r="O459" i="12" s="1"/>
  <c r="Q459" i="12" s="1"/>
  <c r="I459" i="12"/>
  <c r="J459" i="12" s="1"/>
  <c r="G459" i="12"/>
  <c r="F459" i="12"/>
  <c r="Z458" i="12"/>
  <c r="Y458" i="12"/>
  <c r="W458" i="12"/>
  <c r="V458" i="12"/>
  <c r="N458" i="12"/>
  <c r="O458" i="12" s="1"/>
  <c r="P458" i="12" s="1"/>
  <c r="I458" i="12"/>
  <c r="J458" i="12" s="1"/>
  <c r="K458" i="12" s="1"/>
  <c r="G458" i="12"/>
  <c r="F458" i="12"/>
  <c r="Z457" i="12"/>
  <c r="Y457" i="12"/>
  <c r="W457" i="12"/>
  <c r="V457" i="12"/>
  <c r="N457" i="12"/>
  <c r="O457" i="12" s="1"/>
  <c r="Q457" i="12" s="1"/>
  <c r="I457" i="12"/>
  <c r="J457" i="12" s="1"/>
  <c r="G457" i="12"/>
  <c r="F457" i="12"/>
  <c r="Z456" i="12"/>
  <c r="Y456" i="12"/>
  <c r="W456" i="12"/>
  <c r="V456" i="12"/>
  <c r="N456" i="12"/>
  <c r="O456" i="12" s="1"/>
  <c r="P456" i="12" s="1"/>
  <c r="I456" i="12"/>
  <c r="J456" i="12" s="1"/>
  <c r="K456" i="12" s="1"/>
  <c r="G456" i="12"/>
  <c r="F456" i="12"/>
  <c r="Z455" i="12"/>
  <c r="Y455" i="12"/>
  <c r="W455" i="12"/>
  <c r="V455" i="12"/>
  <c r="N455" i="12"/>
  <c r="O455" i="12" s="1"/>
  <c r="Q455" i="12" s="1"/>
  <c r="I455" i="12"/>
  <c r="J455" i="12" s="1"/>
  <c r="G455" i="12"/>
  <c r="F455" i="12"/>
  <c r="Z454" i="12"/>
  <c r="Y454" i="12"/>
  <c r="W454" i="12"/>
  <c r="V454" i="12"/>
  <c r="N454" i="12"/>
  <c r="O454" i="12" s="1"/>
  <c r="P454" i="12" s="1"/>
  <c r="I454" i="12"/>
  <c r="J454" i="12" s="1"/>
  <c r="K454" i="12" s="1"/>
  <c r="G454" i="12"/>
  <c r="F454" i="12"/>
  <c r="Z453" i="12"/>
  <c r="Y453" i="12"/>
  <c r="W453" i="12"/>
  <c r="V453" i="12"/>
  <c r="N453" i="12"/>
  <c r="O453" i="12" s="1"/>
  <c r="Q453" i="12" s="1"/>
  <c r="I453" i="12"/>
  <c r="J453" i="12" s="1"/>
  <c r="L453" i="12" s="1"/>
  <c r="G453" i="12"/>
  <c r="F453" i="12"/>
  <c r="Z452" i="12"/>
  <c r="Y452" i="12"/>
  <c r="W452" i="12"/>
  <c r="V452" i="12"/>
  <c r="N452" i="12"/>
  <c r="O452" i="12" s="1"/>
  <c r="P452" i="12" s="1"/>
  <c r="I452" i="12"/>
  <c r="J452" i="12" s="1"/>
  <c r="G452" i="12"/>
  <c r="F452" i="12"/>
  <c r="Z451" i="12"/>
  <c r="Y451" i="12"/>
  <c r="W451" i="12"/>
  <c r="V451" i="12"/>
  <c r="N451" i="12"/>
  <c r="O451" i="12" s="1"/>
  <c r="I451" i="12"/>
  <c r="J451" i="12" s="1"/>
  <c r="G451" i="12"/>
  <c r="F451" i="12"/>
  <c r="Z450" i="12"/>
  <c r="Y450" i="12"/>
  <c r="W450" i="12"/>
  <c r="V450" i="12"/>
  <c r="N450" i="12"/>
  <c r="O450" i="12" s="1"/>
  <c r="P450" i="12" s="1"/>
  <c r="I450" i="12"/>
  <c r="J450" i="12" s="1"/>
  <c r="G450" i="12"/>
  <c r="F450" i="12"/>
  <c r="Z449" i="12"/>
  <c r="Y449" i="12"/>
  <c r="W449" i="12"/>
  <c r="V449" i="12"/>
  <c r="N449" i="12"/>
  <c r="O449" i="12" s="1"/>
  <c r="I449" i="12"/>
  <c r="J449" i="12" s="1"/>
  <c r="L449" i="12" s="1"/>
  <c r="G449" i="12"/>
  <c r="F449" i="12"/>
  <c r="Z448" i="12"/>
  <c r="Y448" i="12"/>
  <c r="W448" i="12"/>
  <c r="V448" i="12"/>
  <c r="N448" i="12"/>
  <c r="O448" i="12" s="1"/>
  <c r="P448" i="12" s="1"/>
  <c r="I448" i="12"/>
  <c r="J448" i="12" s="1"/>
  <c r="G448" i="12"/>
  <c r="F448" i="12"/>
  <c r="Z447" i="12"/>
  <c r="Y447" i="12"/>
  <c r="W447" i="12"/>
  <c r="V447" i="12"/>
  <c r="N447" i="12"/>
  <c r="O447" i="12" s="1"/>
  <c r="I447" i="12"/>
  <c r="J447" i="12" s="1"/>
  <c r="G447" i="12"/>
  <c r="F447" i="12"/>
  <c r="Z446" i="12"/>
  <c r="Y446" i="12"/>
  <c r="W446" i="12"/>
  <c r="V446" i="12"/>
  <c r="N446" i="12"/>
  <c r="O446" i="12" s="1"/>
  <c r="P446" i="12" s="1"/>
  <c r="I446" i="12"/>
  <c r="J446" i="12" s="1"/>
  <c r="G446" i="12"/>
  <c r="F446" i="12"/>
  <c r="Z445" i="12"/>
  <c r="Y445" i="12"/>
  <c r="W445" i="12"/>
  <c r="V445" i="12"/>
  <c r="N445" i="12"/>
  <c r="O445" i="12" s="1"/>
  <c r="Q445" i="12" s="1"/>
  <c r="I445" i="12"/>
  <c r="J445" i="12" s="1"/>
  <c r="G445" i="12"/>
  <c r="F445" i="12"/>
  <c r="Z444" i="12"/>
  <c r="Y444" i="12"/>
  <c r="W444" i="12"/>
  <c r="V444" i="12"/>
  <c r="N444" i="12"/>
  <c r="O444" i="12" s="1"/>
  <c r="P444" i="12" s="1"/>
  <c r="I444" i="12"/>
  <c r="J444" i="12" s="1"/>
  <c r="G444" i="12"/>
  <c r="F444" i="12"/>
  <c r="Z443" i="12"/>
  <c r="Y443" i="12"/>
  <c r="W443" i="12"/>
  <c r="V443" i="12"/>
  <c r="N443" i="12"/>
  <c r="O443" i="12" s="1"/>
  <c r="I443" i="12"/>
  <c r="J443" i="12" s="1"/>
  <c r="G443" i="12"/>
  <c r="F443" i="12"/>
  <c r="Z442" i="12"/>
  <c r="Y442" i="12"/>
  <c r="W442" i="12"/>
  <c r="V442" i="12"/>
  <c r="N442" i="12"/>
  <c r="O442" i="12" s="1"/>
  <c r="P442" i="12" s="1"/>
  <c r="I442" i="12"/>
  <c r="J442" i="12" s="1"/>
  <c r="G442" i="12"/>
  <c r="F442" i="12"/>
  <c r="Z441" i="12"/>
  <c r="Y441" i="12"/>
  <c r="W441" i="12"/>
  <c r="V441" i="12"/>
  <c r="N441" i="12"/>
  <c r="O441" i="12" s="1"/>
  <c r="I441" i="12"/>
  <c r="J441" i="12" s="1"/>
  <c r="L441" i="12" s="1"/>
  <c r="G441" i="12"/>
  <c r="F441" i="12"/>
  <c r="Z440" i="12"/>
  <c r="Y440" i="12"/>
  <c r="W440" i="12"/>
  <c r="V440" i="12"/>
  <c r="N440" i="12"/>
  <c r="O440" i="12" s="1"/>
  <c r="P440" i="12" s="1"/>
  <c r="I440" i="12"/>
  <c r="J440" i="12" s="1"/>
  <c r="G440" i="12"/>
  <c r="F440" i="12"/>
  <c r="Z439" i="12"/>
  <c r="Y439" i="12"/>
  <c r="W439" i="12"/>
  <c r="V439" i="12"/>
  <c r="N439" i="12"/>
  <c r="O439" i="12" s="1"/>
  <c r="I439" i="12"/>
  <c r="J439" i="12" s="1"/>
  <c r="G439" i="12"/>
  <c r="F439" i="12"/>
  <c r="Z438" i="12"/>
  <c r="Y438" i="12"/>
  <c r="W438" i="12"/>
  <c r="V438" i="12"/>
  <c r="N438" i="12"/>
  <c r="O438" i="12" s="1"/>
  <c r="P438" i="12" s="1"/>
  <c r="I438" i="12"/>
  <c r="J438" i="12" s="1"/>
  <c r="G438" i="12"/>
  <c r="F438" i="12"/>
  <c r="Z437" i="12"/>
  <c r="Y437" i="12"/>
  <c r="W437" i="12"/>
  <c r="V437" i="12"/>
  <c r="N437" i="12"/>
  <c r="O437" i="12" s="1"/>
  <c r="Q437" i="12" s="1"/>
  <c r="I437" i="12"/>
  <c r="J437" i="12" s="1"/>
  <c r="L437" i="12" s="1"/>
  <c r="G437" i="12"/>
  <c r="F437" i="12"/>
  <c r="Z436" i="12"/>
  <c r="Y436" i="12"/>
  <c r="W436" i="12"/>
  <c r="V436" i="12"/>
  <c r="N436" i="12"/>
  <c r="O436" i="12" s="1"/>
  <c r="P436" i="12" s="1"/>
  <c r="I436" i="12"/>
  <c r="J436" i="12" s="1"/>
  <c r="G436" i="12"/>
  <c r="F436" i="12"/>
  <c r="Z435" i="12"/>
  <c r="Y435" i="12"/>
  <c r="W435" i="12"/>
  <c r="V435" i="12"/>
  <c r="N435" i="12"/>
  <c r="O435" i="12" s="1"/>
  <c r="I435" i="12"/>
  <c r="J435" i="12" s="1"/>
  <c r="G435" i="12"/>
  <c r="F435" i="12"/>
  <c r="Z434" i="12"/>
  <c r="Y434" i="12"/>
  <c r="W434" i="12"/>
  <c r="V434" i="12"/>
  <c r="N434" i="12"/>
  <c r="O434" i="12" s="1"/>
  <c r="P434" i="12" s="1"/>
  <c r="I434" i="12"/>
  <c r="J434" i="12" s="1"/>
  <c r="G434" i="12"/>
  <c r="F434" i="12"/>
  <c r="Z433" i="12"/>
  <c r="Y433" i="12"/>
  <c r="W433" i="12"/>
  <c r="V433" i="12"/>
  <c r="N433" i="12"/>
  <c r="O433" i="12" s="1"/>
  <c r="I433" i="12"/>
  <c r="J433" i="12" s="1"/>
  <c r="G433" i="12"/>
  <c r="F433" i="12"/>
  <c r="Z432" i="12"/>
  <c r="Y432" i="12"/>
  <c r="W432" i="12"/>
  <c r="V432" i="12"/>
  <c r="N432" i="12"/>
  <c r="O432" i="12" s="1"/>
  <c r="P432" i="12" s="1"/>
  <c r="I432" i="12"/>
  <c r="J432" i="12" s="1"/>
  <c r="G432" i="12"/>
  <c r="F432" i="12"/>
  <c r="Z431" i="12"/>
  <c r="Y431" i="12"/>
  <c r="W431" i="12"/>
  <c r="V431" i="12"/>
  <c r="N431" i="12"/>
  <c r="O431" i="12" s="1"/>
  <c r="I431" i="12"/>
  <c r="J431" i="12" s="1"/>
  <c r="G431" i="12"/>
  <c r="F431" i="12"/>
  <c r="Z430" i="12"/>
  <c r="Y430" i="12"/>
  <c r="W430" i="12"/>
  <c r="V430" i="12"/>
  <c r="N430" i="12"/>
  <c r="O430" i="12" s="1"/>
  <c r="P430" i="12" s="1"/>
  <c r="I430" i="12"/>
  <c r="J430" i="12" s="1"/>
  <c r="G430" i="12"/>
  <c r="F430" i="12"/>
  <c r="Z429" i="12"/>
  <c r="Y429" i="12"/>
  <c r="W429" i="12"/>
  <c r="V429" i="12"/>
  <c r="N429" i="12"/>
  <c r="O429" i="12" s="1"/>
  <c r="I429" i="12"/>
  <c r="J429" i="12" s="1"/>
  <c r="G429" i="12"/>
  <c r="F429" i="12"/>
  <c r="Z428" i="12"/>
  <c r="Y428" i="12"/>
  <c r="W428" i="12"/>
  <c r="V428" i="12"/>
  <c r="N428" i="12"/>
  <c r="O428" i="12" s="1"/>
  <c r="P428" i="12" s="1"/>
  <c r="I428" i="12"/>
  <c r="J428" i="12" s="1"/>
  <c r="G428" i="12"/>
  <c r="F428" i="12"/>
  <c r="Z427" i="12"/>
  <c r="Y427" i="12"/>
  <c r="W427" i="12"/>
  <c r="V427" i="12"/>
  <c r="N427" i="12"/>
  <c r="O427" i="12" s="1"/>
  <c r="I427" i="12"/>
  <c r="J427" i="12" s="1"/>
  <c r="G427" i="12"/>
  <c r="F427" i="12"/>
  <c r="Z426" i="12"/>
  <c r="Y426" i="12"/>
  <c r="W426" i="12"/>
  <c r="V426" i="12"/>
  <c r="N426" i="12"/>
  <c r="O426" i="12" s="1"/>
  <c r="P426" i="12" s="1"/>
  <c r="I426" i="12"/>
  <c r="J426" i="12" s="1"/>
  <c r="G426" i="12"/>
  <c r="F426" i="12"/>
  <c r="Z425" i="12"/>
  <c r="Y425" i="12"/>
  <c r="W425" i="12"/>
  <c r="V425" i="12"/>
  <c r="N425" i="12"/>
  <c r="O425" i="12" s="1"/>
  <c r="I425" i="12"/>
  <c r="J425" i="12" s="1"/>
  <c r="G425" i="12"/>
  <c r="F425" i="12"/>
  <c r="Z424" i="12"/>
  <c r="Y424" i="12"/>
  <c r="W424" i="12"/>
  <c r="V424" i="12"/>
  <c r="N424" i="12"/>
  <c r="O424" i="12" s="1"/>
  <c r="P424" i="12" s="1"/>
  <c r="I424" i="12"/>
  <c r="J424" i="12" s="1"/>
  <c r="G424" i="12"/>
  <c r="F424" i="12"/>
  <c r="Z423" i="12"/>
  <c r="Y423" i="12"/>
  <c r="W423" i="12"/>
  <c r="V423" i="12"/>
  <c r="N423" i="12"/>
  <c r="O423" i="12" s="1"/>
  <c r="I423" i="12"/>
  <c r="J423" i="12" s="1"/>
  <c r="G423" i="12"/>
  <c r="F423" i="12"/>
  <c r="Z422" i="12"/>
  <c r="Y422" i="12"/>
  <c r="W422" i="12"/>
  <c r="V422" i="12"/>
  <c r="N422" i="12"/>
  <c r="O422" i="12" s="1"/>
  <c r="P422" i="12" s="1"/>
  <c r="I422" i="12"/>
  <c r="J422" i="12" s="1"/>
  <c r="G422" i="12"/>
  <c r="F422" i="12"/>
  <c r="Z421" i="12"/>
  <c r="Y421" i="12"/>
  <c r="W421" i="12"/>
  <c r="V421" i="12"/>
  <c r="N421" i="12"/>
  <c r="O421" i="12" s="1"/>
  <c r="Q421" i="12" s="1"/>
  <c r="I421" i="12"/>
  <c r="J421" i="12" s="1"/>
  <c r="L421" i="12" s="1"/>
  <c r="G421" i="12"/>
  <c r="F421" i="12"/>
  <c r="Z420" i="12"/>
  <c r="Y420" i="12"/>
  <c r="W420" i="12"/>
  <c r="V420" i="12"/>
  <c r="N420" i="12"/>
  <c r="O420" i="12" s="1"/>
  <c r="P420" i="12" s="1"/>
  <c r="I420" i="12"/>
  <c r="J420" i="12" s="1"/>
  <c r="G420" i="12"/>
  <c r="F420" i="12"/>
  <c r="Z419" i="12"/>
  <c r="Y419" i="12"/>
  <c r="W419" i="12"/>
  <c r="V419" i="12"/>
  <c r="N419" i="12"/>
  <c r="O419" i="12" s="1"/>
  <c r="I419" i="12"/>
  <c r="J419" i="12" s="1"/>
  <c r="G419" i="12"/>
  <c r="F419" i="12"/>
  <c r="Z418" i="12"/>
  <c r="Y418" i="12"/>
  <c r="W418" i="12"/>
  <c r="V418" i="12"/>
  <c r="N418" i="12"/>
  <c r="O418" i="12" s="1"/>
  <c r="P418" i="12" s="1"/>
  <c r="I418" i="12"/>
  <c r="J418" i="12" s="1"/>
  <c r="G418" i="12"/>
  <c r="F418" i="12"/>
  <c r="Z417" i="12"/>
  <c r="Y417" i="12"/>
  <c r="W417" i="12"/>
  <c r="V417" i="12"/>
  <c r="N417" i="12"/>
  <c r="O417" i="12" s="1"/>
  <c r="I417" i="12"/>
  <c r="J417" i="12" s="1"/>
  <c r="G417" i="12"/>
  <c r="F417" i="12"/>
  <c r="Z416" i="12"/>
  <c r="Y416" i="12"/>
  <c r="W416" i="12"/>
  <c r="V416" i="12"/>
  <c r="N416" i="12"/>
  <c r="O416" i="12" s="1"/>
  <c r="P416" i="12" s="1"/>
  <c r="I416" i="12"/>
  <c r="J416" i="12" s="1"/>
  <c r="G416" i="12"/>
  <c r="F416" i="12"/>
  <c r="Z415" i="12"/>
  <c r="Y415" i="12"/>
  <c r="W415" i="12"/>
  <c r="V415" i="12"/>
  <c r="N415" i="12"/>
  <c r="O415" i="12" s="1"/>
  <c r="I415" i="12"/>
  <c r="J415" i="12" s="1"/>
  <c r="G415" i="12"/>
  <c r="F415" i="12"/>
  <c r="Z414" i="12"/>
  <c r="Y414" i="12"/>
  <c r="W414" i="12"/>
  <c r="V414" i="12"/>
  <c r="N414" i="12"/>
  <c r="O414" i="12" s="1"/>
  <c r="P414" i="12" s="1"/>
  <c r="I414" i="12"/>
  <c r="J414" i="12" s="1"/>
  <c r="G414" i="12"/>
  <c r="F414" i="12"/>
  <c r="Z413" i="12"/>
  <c r="Y413" i="12"/>
  <c r="W413" i="12"/>
  <c r="V413" i="12"/>
  <c r="N413" i="12"/>
  <c r="O413" i="12" s="1"/>
  <c r="I413" i="12"/>
  <c r="J413" i="12" s="1"/>
  <c r="G413" i="12"/>
  <c r="F413" i="12"/>
  <c r="Z412" i="12"/>
  <c r="Y412" i="12"/>
  <c r="W412" i="12"/>
  <c r="V412" i="12"/>
  <c r="N412" i="12"/>
  <c r="O412" i="12" s="1"/>
  <c r="P412" i="12" s="1"/>
  <c r="I412" i="12"/>
  <c r="J412" i="12" s="1"/>
  <c r="G412" i="12"/>
  <c r="F412" i="12"/>
  <c r="Z411" i="12"/>
  <c r="Y411" i="12"/>
  <c r="W411" i="12"/>
  <c r="V411" i="12"/>
  <c r="N411" i="12"/>
  <c r="O411" i="12" s="1"/>
  <c r="I411" i="12"/>
  <c r="J411" i="12" s="1"/>
  <c r="G411" i="12"/>
  <c r="F411" i="12"/>
  <c r="Z410" i="12"/>
  <c r="Y410" i="12"/>
  <c r="W410" i="12"/>
  <c r="V410" i="12"/>
  <c r="N410" i="12"/>
  <c r="O410" i="12" s="1"/>
  <c r="P410" i="12" s="1"/>
  <c r="I410" i="12"/>
  <c r="J410" i="12" s="1"/>
  <c r="G410" i="12"/>
  <c r="F410" i="12"/>
  <c r="Z409" i="12"/>
  <c r="Y409" i="12"/>
  <c r="W409" i="12"/>
  <c r="V409" i="12"/>
  <c r="N409" i="12"/>
  <c r="O409" i="12" s="1"/>
  <c r="Q409" i="12" s="1"/>
  <c r="I409" i="12"/>
  <c r="J409" i="12" s="1"/>
  <c r="G409" i="12"/>
  <c r="F409" i="12"/>
  <c r="Z408" i="12"/>
  <c r="Y408" i="12"/>
  <c r="W408" i="12"/>
  <c r="V408" i="12"/>
  <c r="N408" i="12"/>
  <c r="O408" i="12" s="1"/>
  <c r="P408" i="12" s="1"/>
  <c r="I408" i="12"/>
  <c r="J408" i="12" s="1"/>
  <c r="G408" i="12"/>
  <c r="F408" i="12"/>
  <c r="Z407" i="12"/>
  <c r="Y407" i="12"/>
  <c r="W407" i="12"/>
  <c r="V407" i="12"/>
  <c r="N407" i="12"/>
  <c r="O407" i="12" s="1"/>
  <c r="I407" i="12"/>
  <c r="J407" i="12" s="1"/>
  <c r="G407" i="12"/>
  <c r="F407" i="12"/>
  <c r="Z406" i="12"/>
  <c r="Y406" i="12"/>
  <c r="W406" i="12"/>
  <c r="V406" i="12"/>
  <c r="N406" i="12"/>
  <c r="O406" i="12" s="1"/>
  <c r="P406" i="12" s="1"/>
  <c r="I406" i="12"/>
  <c r="J406" i="12" s="1"/>
  <c r="G406" i="12"/>
  <c r="F406" i="12"/>
  <c r="Z405" i="12"/>
  <c r="Y405" i="12"/>
  <c r="W405" i="12"/>
  <c r="V405" i="12"/>
  <c r="N405" i="12"/>
  <c r="O405" i="12" s="1"/>
  <c r="Q405" i="12" s="1"/>
  <c r="I405" i="12"/>
  <c r="J405" i="12" s="1"/>
  <c r="L405" i="12" s="1"/>
  <c r="G405" i="12"/>
  <c r="F405" i="12"/>
  <c r="Z404" i="12"/>
  <c r="Y404" i="12"/>
  <c r="W404" i="12"/>
  <c r="V404" i="12"/>
  <c r="N404" i="12"/>
  <c r="O404" i="12" s="1"/>
  <c r="P404" i="12" s="1"/>
  <c r="I404" i="12"/>
  <c r="J404" i="12" s="1"/>
  <c r="G404" i="12"/>
  <c r="F404" i="12"/>
  <c r="A404" i="12"/>
  <c r="Z403" i="12"/>
  <c r="Y403" i="12"/>
  <c r="W403" i="12"/>
  <c r="V403" i="12"/>
  <c r="N403" i="12"/>
  <c r="O403" i="12" s="1"/>
  <c r="P403" i="12" s="1"/>
  <c r="I403" i="12"/>
  <c r="J403" i="12" s="1"/>
  <c r="G403" i="12"/>
  <c r="F403" i="12"/>
  <c r="Z402" i="12"/>
  <c r="Y402" i="12"/>
  <c r="W402" i="12"/>
  <c r="V402" i="12"/>
  <c r="N402" i="12"/>
  <c r="O402" i="12" s="1"/>
  <c r="I402" i="12"/>
  <c r="J402" i="12" s="1"/>
  <c r="L402" i="12" s="1"/>
  <c r="G402" i="12"/>
  <c r="F402" i="12"/>
  <c r="A402" i="12"/>
  <c r="Z401" i="12"/>
  <c r="Y401" i="12"/>
  <c r="W401" i="12"/>
  <c r="V401" i="12"/>
  <c r="N401" i="12"/>
  <c r="O401" i="12" s="1"/>
  <c r="P401" i="12" s="1"/>
  <c r="I401" i="12"/>
  <c r="J401" i="12" s="1"/>
  <c r="G401" i="12"/>
  <c r="F401" i="12"/>
  <c r="Z400" i="12"/>
  <c r="Y400" i="12"/>
  <c r="W400" i="12"/>
  <c r="V400" i="12"/>
  <c r="N400" i="12"/>
  <c r="O400" i="12" s="1"/>
  <c r="P400" i="12" s="1"/>
  <c r="I400" i="12"/>
  <c r="J400" i="12" s="1"/>
  <c r="K400" i="12" s="1"/>
  <c r="G400" i="12"/>
  <c r="F400" i="12"/>
  <c r="Z399" i="12"/>
  <c r="Y399" i="12"/>
  <c r="W399" i="12"/>
  <c r="V399" i="12"/>
  <c r="N399" i="12"/>
  <c r="O399" i="12" s="1"/>
  <c r="P399" i="12" s="1"/>
  <c r="I399" i="12"/>
  <c r="J399" i="12" s="1"/>
  <c r="G399" i="12"/>
  <c r="F399" i="12"/>
  <c r="Z398" i="12"/>
  <c r="Y398" i="12"/>
  <c r="W398" i="12"/>
  <c r="V398" i="12"/>
  <c r="N398" i="12"/>
  <c r="O398" i="12" s="1"/>
  <c r="Q398" i="12" s="1"/>
  <c r="I398" i="12"/>
  <c r="J398" i="12" s="1"/>
  <c r="G398" i="12"/>
  <c r="F398" i="12"/>
  <c r="Z397" i="12"/>
  <c r="Y397" i="12"/>
  <c r="W397" i="12"/>
  <c r="V397" i="12"/>
  <c r="N397" i="12"/>
  <c r="O397" i="12" s="1"/>
  <c r="P397" i="12" s="1"/>
  <c r="I397" i="12"/>
  <c r="J397" i="12" s="1"/>
  <c r="G397" i="12"/>
  <c r="F397" i="12"/>
  <c r="Z396" i="12"/>
  <c r="Y396" i="12"/>
  <c r="W396" i="12"/>
  <c r="V396" i="12"/>
  <c r="N396" i="12"/>
  <c r="O396" i="12" s="1"/>
  <c r="P396" i="12" s="1"/>
  <c r="I396" i="12"/>
  <c r="J396" i="12" s="1"/>
  <c r="K396" i="12" s="1"/>
  <c r="G396" i="12"/>
  <c r="F396" i="12"/>
  <c r="Z395" i="12"/>
  <c r="Y395" i="12"/>
  <c r="W395" i="12"/>
  <c r="N395" i="12"/>
  <c r="O395" i="12" s="1"/>
  <c r="Q395" i="12" s="1"/>
  <c r="I395" i="12"/>
  <c r="J395" i="12" s="1"/>
  <c r="G395" i="12"/>
  <c r="F395" i="12"/>
  <c r="Z394" i="12"/>
  <c r="Y394" i="12"/>
  <c r="V394" i="12"/>
  <c r="T394" i="12"/>
  <c r="S394" i="12"/>
  <c r="W394" i="12" s="1"/>
  <c r="N394" i="12"/>
  <c r="O394" i="12" s="1"/>
  <c r="P394" i="12" s="1"/>
  <c r="I394" i="12"/>
  <c r="J394" i="12" s="1"/>
  <c r="G394" i="12"/>
  <c r="F394" i="12"/>
  <c r="Z393" i="12"/>
  <c r="Y393" i="12"/>
  <c r="W393" i="12"/>
  <c r="V393" i="12"/>
  <c r="N393" i="12"/>
  <c r="O393" i="12" s="1"/>
  <c r="I393" i="12"/>
  <c r="J393" i="12" s="1"/>
  <c r="L393" i="12" s="1"/>
  <c r="G393" i="12"/>
  <c r="F393" i="12"/>
  <c r="Z392" i="12"/>
  <c r="Y392" i="12"/>
  <c r="W392" i="12"/>
  <c r="V392" i="12"/>
  <c r="N392" i="12"/>
  <c r="O392" i="12" s="1"/>
  <c r="I392" i="12"/>
  <c r="J392" i="12" s="1"/>
  <c r="L392" i="12" s="1"/>
  <c r="G392" i="12"/>
  <c r="F392" i="12"/>
  <c r="Z391" i="12"/>
  <c r="Y391" i="12"/>
  <c r="W391" i="12"/>
  <c r="V391" i="12"/>
  <c r="N391" i="12"/>
  <c r="O391" i="12" s="1"/>
  <c r="I391" i="12"/>
  <c r="J391" i="12" s="1"/>
  <c r="L391" i="12" s="1"/>
  <c r="G391" i="12"/>
  <c r="F391" i="12"/>
  <c r="Z390" i="12"/>
  <c r="Y390" i="12"/>
  <c r="W390" i="12"/>
  <c r="V390" i="12"/>
  <c r="N390" i="12"/>
  <c r="O390" i="12" s="1"/>
  <c r="I390" i="12"/>
  <c r="J390" i="12" s="1"/>
  <c r="L390" i="12" s="1"/>
  <c r="G390" i="12"/>
  <c r="F390" i="12"/>
  <c r="Z389" i="12"/>
  <c r="Y389" i="12"/>
  <c r="W389" i="12"/>
  <c r="V389" i="12"/>
  <c r="N389" i="12"/>
  <c r="O389" i="12" s="1"/>
  <c r="I389" i="12"/>
  <c r="J389" i="12" s="1"/>
  <c r="L389" i="12" s="1"/>
  <c r="G389" i="12"/>
  <c r="F389" i="12"/>
  <c r="Z388" i="12"/>
  <c r="Y388" i="12"/>
  <c r="W388" i="12"/>
  <c r="V388" i="12"/>
  <c r="N388" i="12"/>
  <c r="O388" i="12" s="1"/>
  <c r="P388" i="12" s="1"/>
  <c r="I388" i="12"/>
  <c r="J388" i="12" s="1"/>
  <c r="L388" i="12" s="1"/>
  <c r="G388" i="12"/>
  <c r="F388" i="12"/>
  <c r="Z387" i="12"/>
  <c r="Y387" i="12"/>
  <c r="W387" i="12"/>
  <c r="V387" i="12"/>
  <c r="N387" i="12"/>
  <c r="O387" i="12" s="1"/>
  <c r="I387" i="12"/>
  <c r="J387" i="12" s="1"/>
  <c r="L387" i="12" s="1"/>
  <c r="G387" i="12"/>
  <c r="F387" i="12"/>
  <c r="Z386" i="12"/>
  <c r="Y386" i="12"/>
  <c r="W386" i="12"/>
  <c r="V386" i="12"/>
  <c r="N386" i="12"/>
  <c r="O386" i="12" s="1"/>
  <c r="P386" i="12" s="1"/>
  <c r="I386" i="12"/>
  <c r="J386" i="12" s="1"/>
  <c r="G386" i="12"/>
  <c r="F386" i="12"/>
  <c r="Z385" i="12"/>
  <c r="Y385" i="12"/>
  <c r="W385" i="12"/>
  <c r="V385" i="12"/>
  <c r="N385" i="12"/>
  <c r="O385" i="12" s="1"/>
  <c r="I385" i="12"/>
  <c r="J385" i="12" s="1"/>
  <c r="L385" i="12" s="1"/>
  <c r="G385" i="12"/>
  <c r="F385" i="12"/>
  <c r="Z384" i="12"/>
  <c r="Y384" i="12"/>
  <c r="V384" i="12"/>
  <c r="W384" i="12" s="1"/>
  <c r="N384" i="12"/>
  <c r="O384" i="12" s="1"/>
  <c r="I384" i="12"/>
  <c r="J384" i="12" s="1"/>
  <c r="L384" i="12" s="1"/>
  <c r="G384" i="12"/>
  <c r="F384" i="12"/>
  <c r="Z383" i="12"/>
  <c r="Y383" i="12"/>
  <c r="W383" i="12"/>
  <c r="V383" i="12"/>
  <c r="N383" i="12"/>
  <c r="O383" i="12" s="1"/>
  <c r="Q383" i="12" s="1"/>
  <c r="I383" i="12"/>
  <c r="J383" i="12" s="1"/>
  <c r="G383" i="12"/>
  <c r="F383" i="12"/>
  <c r="Z382" i="12"/>
  <c r="Y382" i="12"/>
  <c r="W382" i="12"/>
  <c r="V382" i="12"/>
  <c r="N382" i="12"/>
  <c r="O382" i="12" s="1"/>
  <c r="Q382" i="12" s="1"/>
  <c r="I382" i="12"/>
  <c r="J382" i="12" s="1"/>
  <c r="L382" i="12" s="1"/>
  <c r="G382" i="12"/>
  <c r="F382" i="12"/>
  <c r="Z381" i="12"/>
  <c r="Y381" i="12"/>
  <c r="W381" i="12"/>
  <c r="V381" i="12"/>
  <c r="N381" i="12"/>
  <c r="O381" i="12" s="1"/>
  <c r="Q381" i="12" s="1"/>
  <c r="I381" i="12"/>
  <c r="J381" i="12" s="1"/>
  <c r="G381" i="12"/>
  <c r="F381" i="12"/>
  <c r="Z380" i="12"/>
  <c r="Y380" i="12"/>
  <c r="W380" i="12"/>
  <c r="V380" i="12"/>
  <c r="N380" i="12"/>
  <c r="O380" i="12" s="1"/>
  <c r="I380" i="12"/>
  <c r="J380" i="12" s="1"/>
  <c r="L380" i="12" s="1"/>
  <c r="G380" i="12"/>
  <c r="F380" i="12"/>
  <c r="Z379" i="12"/>
  <c r="Y379" i="12"/>
  <c r="W379" i="12"/>
  <c r="V379" i="12"/>
  <c r="N379" i="12"/>
  <c r="O379" i="12" s="1"/>
  <c r="I379" i="12"/>
  <c r="J379" i="12" s="1"/>
  <c r="G379" i="12"/>
  <c r="F379" i="12"/>
  <c r="Z378" i="12"/>
  <c r="Y378" i="12"/>
  <c r="W378" i="12"/>
  <c r="V378" i="12"/>
  <c r="N378" i="12"/>
  <c r="O378" i="12" s="1"/>
  <c r="I378" i="12"/>
  <c r="J378" i="12" s="1"/>
  <c r="G378" i="12"/>
  <c r="F378" i="12"/>
  <c r="Z377" i="12"/>
  <c r="Y377" i="12"/>
  <c r="W377" i="12"/>
  <c r="V377" i="12"/>
  <c r="N377" i="12"/>
  <c r="O377" i="12" s="1"/>
  <c r="I377" i="12"/>
  <c r="J377" i="12" s="1"/>
  <c r="G377" i="12"/>
  <c r="F377" i="12"/>
  <c r="Z376" i="12"/>
  <c r="Y376" i="12"/>
  <c r="W376" i="12"/>
  <c r="V376" i="12"/>
  <c r="N376" i="12"/>
  <c r="O376" i="12" s="1"/>
  <c r="I376" i="12"/>
  <c r="J376" i="12" s="1"/>
  <c r="G376" i="12"/>
  <c r="F376" i="12"/>
  <c r="Z375" i="12"/>
  <c r="Y375" i="12"/>
  <c r="W375" i="12"/>
  <c r="V375" i="12"/>
  <c r="N375" i="12"/>
  <c r="O375" i="12" s="1"/>
  <c r="I375" i="12"/>
  <c r="J375" i="12" s="1"/>
  <c r="G375" i="12"/>
  <c r="F375" i="12"/>
  <c r="Z374" i="12"/>
  <c r="Y374" i="12"/>
  <c r="W374" i="12"/>
  <c r="V374" i="12"/>
  <c r="N374" i="12"/>
  <c r="O374" i="12" s="1"/>
  <c r="Q374" i="12" s="1"/>
  <c r="I374" i="12"/>
  <c r="J374" i="12" s="1"/>
  <c r="L374" i="12" s="1"/>
  <c r="G374" i="12"/>
  <c r="F374" i="12"/>
  <c r="Z373" i="12"/>
  <c r="Y373" i="12"/>
  <c r="W373" i="12"/>
  <c r="V373" i="12"/>
  <c r="N373" i="12"/>
  <c r="O373" i="12" s="1"/>
  <c r="I373" i="12"/>
  <c r="J373" i="12" s="1"/>
  <c r="G373" i="12"/>
  <c r="F373" i="12"/>
  <c r="Z372" i="12"/>
  <c r="Y372" i="12"/>
  <c r="W372" i="12"/>
  <c r="V372" i="12"/>
  <c r="N372" i="12"/>
  <c r="O372" i="12" s="1"/>
  <c r="Q372" i="12" s="1"/>
  <c r="I372" i="12"/>
  <c r="J372" i="12" s="1"/>
  <c r="L372" i="12" s="1"/>
  <c r="G372" i="12"/>
  <c r="F372" i="12"/>
  <c r="Z371" i="12"/>
  <c r="Y371" i="12"/>
  <c r="W371" i="12"/>
  <c r="V371" i="12"/>
  <c r="N371" i="12"/>
  <c r="O371" i="12" s="1"/>
  <c r="I371" i="12"/>
  <c r="J371" i="12" s="1"/>
  <c r="G371" i="12"/>
  <c r="F371" i="12"/>
  <c r="Z370" i="12"/>
  <c r="Y370" i="12"/>
  <c r="W370" i="12"/>
  <c r="V370" i="12"/>
  <c r="N370" i="12"/>
  <c r="O370" i="12" s="1"/>
  <c r="Q370" i="12" s="1"/>
  <c r="I370" i="12"/>
  <c r="J370" i="12" s="1"/>
  <c r="L370" i="12" s="1"/>
  <c r="G370" i="12"/>
  <c r="F370" i="12"/>
  <c r="Z369" i="12"/>
  <c r="Y369" i="12"/>
  <c r="W369" i="12"/>
  <c r="V369" i="12"/>
  <c r="N369" i="12"/>
  <c r="O369" i="12" s="1"/>
  <c r="I369" i="12"/>
  <c r="J369" i="12" s="1"/>
  <c r="G369" i="12"/>
  <c r="F369" i="12"/>
  <c r="Z368" i="12"/>
  <c r="Y368" i="12"/>
  <c r="V368" i="12"/>
  <c r="W368" i="12" s="1"/>
  <c r="N368" i="12"/>
  <c r="O368" i="12" s="1"/>
  <c r="Q368" i="12" s="1"/>
  <c r="I368" i="12"/>
  <c r="J368" i="12" s="1"/>
  <c r="L368" i="12" s="1"/>
  <c r="G368" i="12"/>
  <c r="F368" i="12"/>
  <c r="Z367" i="12"/>
  <c r="Y367" i="12"/>
  <c r="W367" i="12"/>
  <c r="V367" i="12"/>
  <c r="N367" i="12"/>
  <c r="O367" i="12" s="1"/>
  <c r="I367" i="12"/>
  <c r="J367" i="12" s="1"/>
  <c r="G367" i="12"/>
  <c r="F367" i="12"/>
  <c r="A367" i="12"/>
  <c r="Z366" i="12"/>
  <c r="Y366" i="12"/>
  <c r="W366" i="12"/>
  <c r="V366" i="12"/>
  <c r="N366" i="12"/>
  <c r="O366" i="12" s="1"/>
  <c r="P366" i="12" s="1"/>
  <c r="I366" i="12"/>
  <c r="J366" i="12" s="1"/>
  <c r="K366" i="12" s="1"/>
  <c r="G366" i="12"/>
  <c r="F366" i="12"/>
  <c r="A366" i="12"/>
  <c r="Z365" i="12"/>
  <c r="Y365" i="12"/>
  <c r="W365" i="12"/>
  <c r="V365" i="12"/>
  <c r="N365" i="12"/>
  <c r="O365" i="12" s="1"/>
  <c r="Q365" i="12" s="1"/>
  <c r="I365" i="12"/>
  <c r="J365" i="12" s="1"/>
  <c r="G365" i="12"/>
  <c r="F365" i="12"/>
  <c r="Z364" i="12"/>
  <c r="Y364" i="12"/>
  <c r="W364" i="12"/>
  <c r="V364" i="12"/>
  <c r="N364" i="12"/>
  <c r="O364" i="12" s="1"/>
  <c r="I364" i="12"/>
  <c r="J364" i="12" s="1"/>
  <c r="L364" i="12" s="1"/>
  <c r="G364" i="12"/>
  <c r="F364" i="12"/>
  <c r="Z363" i="12"/>
  <c r="Y363" i="12"/>
  <c r="W363" i="12"/>
  <c r="V363" i="12"/>
  <c r="N363" i="12"/>
  <c r="O363" i="12" s="1"/>
  <c r="Q363" i="12" s="1"/>
  <c r="I363" i="12"/>
  <c r="J363" i="12" s="1"/>
  <c r="L363" i="12" s="1"/>
  <c r="G363" i="12"/>
  <c r="F363" i="12"/>
  <c r="Z362" i="12"/>
  <c r="Y362" i="12"/>
  <c r="W362" i="12"/>
  <c r="V362" i="12"/>
  <c r="N362" i="12"/>
  <c r="O362" i="12" s="1"/>
  <c r="Q362" i="12" s="1"/>
  <c r="I362" i="12"/>
  <c r="J362" i="12" s="1"/>
  <c r="L362" i="12" s="1"/>
  <c r="G362" i="12"/>
  <c r="F362" i="12"/>
  <c r="Z361" i="12"/>
  <c r="Y361" i="12"/>
  <c r="W361" i="12"/>
  <c r="V361" i="12"/>
  <c r="N361" i="12"/>
  <c r="O361" i="12" s="1"/>
  <c r="Q361" i="12" s="1"/>
  <c r="I361" i="12"/>
  <c r="J361" i="12" s="1"/>
  <c r="G361" i="12"/>
  <c r="F361" i="12"/>
  <c r="Z360" i="12"/>
  <c r="Y360" i="12"/>
  <c r="W360" i="12"/>
  <c r="V360" i="12"/>
  <c r="N360" i="12"/>
  <c r="O360" i="12" s="1"/>
  <c r="I360" i="12"/>
  <c r="J360" i="12" s="1"/>
  <c r="L360" i="12" s="1"/>
  <c r="G360" i="12"/>
  <c r="F360" i="12"/>
  <c r="Z359" i="12"/>
  <c r="Y359" i="12"/>
  <c r="W359" i="12"/>
  <c r="V359" i="12"/>
  <c r="N359" i="12"/>
  <c r="O359" i="12" s="1"/>
  <c r="Q359" i="12" s="1"/>
  <c r="I359" i="12"/>
  <c r="J359" i="12" s="1"/>
  <c r="L359" i="12" s="1"/>
  <c r="G359" i="12"/>
  <c r="F359" i="12"/>
  <c r="Z358" i="12"/>
  <c r="Y358" i="12"/>
  <c r="W358" i="12"/>
  <c r="V358" i="12"/>
  <c r="N358" i="12"/>
  <c r="O358" i="12" s="1"/>
  <c r="Q358" i="12" s="1"/>
  <c r="I358" i="12"/>
  <c r="J358" i="12" s="1"/>
  <c r="K358" i="12" s="1"/>
  <c r="G358" i="12"/>
  <c r="F358" i="12"/>
  <c r="Z357" i="12"/>
  <c r="Y357" i="12"/>
  <c r="W357" i="12"/>
  <c r="V357" i="12"/>
  <c r="N357" i="12"/>
  <c r="O357" i="12" s="1"/>
  <c r="I357" i="12"/>
  <c r="J357" i="12" s="1"/>
  <c r="L357" i="12" s="1"/>
  <c r="G357" i="12"/>
  <c r="F357" i="12"/>
  <c r="Z356" i="12"/>
  <c r="Y356" i="12"/>
  <c r="W356" i="12"/>
  <c r="V356" i="12"/>
  <c r="N356" i="12"/>
  <c r="O356" i="12" s="1"/>
  <c r="Q356" i="12" s="1"/>
  <c r="I356" i="12"/>
  <c r="J356" i="12" s="1"/>
  <c r="L356" i="12" s="1"/>
  <c r="G356" i="12"/>
  <c r="F356" i="12"/>
  <c r="Z355" i="12"/>
  <c r="Y355" i="12"/>
  <c r="W355" i="12"/>
  <c r="V355" i="12"/>
  <c r="N355" i="12"/>
  <c r="O355" i="12" s="1"/>
  <c r="I355" i="12"/>
  <c r="J355" i="12" s="1"/>
  <c r="L355" i="12" s="1"/>
  <c r="G355" i="12"/>
  <c r="F355" i="12"/>
  <c r="Z354" i="12"/>
  <c r="Y354" i="12"/>
  <c r="W354" i="12"/>
  <c r="V354" i="12"/>
  <c r="N354" i="12"/>
  <c r="O354" i="12" s="1"/>
  <c r="Q354" i="12" s="1"/>
  <c r="I354" i="12"/>
  <c r="J354" i="12" s="1"/>
  <c r="G354" i="12"/>
  <c r="F354" i="12"/>
  <c r="Z353" i="12"/>
  <c r="Y353" i="12"/>
  <c r="W353" i="12"/>
  <c r="V353" i="12"/>
  <c r="N353" i="12"/>
  <c r="O353" i="12" s="1"/>
  <c r="I353" i="12"/>
  <c r="J353" i="12" s="1"/>
  <c r="G353" i="12"/>
  <c r="F353" i="12"/>
  <c r="Z352" i="12"/>
  <c r="Y352" i="12"/>
  <c r="W352" i="12"/>
  <c r="V352" i="12"/>
  <c r="N352" i="12"/>
  <c r="O352" i="12" s="1"/>
  <c r="I352" i="12"/>
  <c r="J352" i="12" s="1"/>
  <c r="G352" i="12"/>
  <c r="F352" i="12"/>
  <c r="Z351" i="12"/>
  <c r="Y351" i="12"/>
  <c r="W351" i="12"/>
  <c r="V351" i="12"/>
  <c r="N351" i="12"/>
  <c r="O351" i="12" s="1"/>
  <c r="I351" i="12"/>
  <c r="J351" i="12" s="1"/>
  <c r="G351" i="12"/>
  <c r="F351" i="12"/>
  <c r="Z350" i="12"/>
  <c r="Y350" i="12"/>
  <c r="W350" i="12"/>
  <c r="V350" i="12"/>
  <c r="N350" i="12"/>
  <c r="O350" i="12" s="1"/>
  <c r="I350" i="12"/>
  <c r="J350" i="12" s="1"/>
  <c r="G350" i="12"/>
  <c r="F350" i="12"/>
  <c r="Z349" i="12"/>
  <c r="Y349" i="12"/>
  <c r="W349" i="12"/>
  <c r="V349" i="12"/>
  <c r="N349" i="12"/>
  <c r="O349" i="12" s="1"/>
  <c r="I349" i="12"/>
  <c r="J349" i="12" s="1"/>
  <c r="G349" i="12"/>
  <c r="F349" i="12"/>
  <c r="Z348" i="12"/>
  <c r="Y348" i="12"/>
  <c r="W348" i="12"/>
  <c r="V348" i="12"/>
  <c r="N348" i="12"/>
  <c r="O348" i="12" s="1"/>
  <c r="I348" i="12"/>
  <c r="J348" i="12" s="1"/>
  <c r="G348" i="12"/>
  <c r="F348" i="12"/>
  <c r="Z347" i="12"/>
  <c r="Y347" i="12"/>
  <c r="W347" i="12"/>
  <c r="V347" i="12"/>
  <c r="N347" i="12"/>
  <c r="O347" i="12" s="1"/>
  <c r="I347" i="12"/>
  <c r="J347" i="12" s="1"/>
  <c r="G347" i="12"/>
  <c r="F347" i="12"/>
  <c r="Z346" i="12"/>
  <c r="Y346" i="12"/>
  <c r="W346" i="12"/>
  <c r="V346" i="12"/>
  <c r="N346" i="12"/>
  <c r="O346" i="12" s="1"/>
  <c r="I346" i="12"/>
  <c r="J346" i="12" s="1"/>
  <c r="G346" i="12"/>
  <c r="F346" i="12"/>
  <c r="Z345" i="12"/>
  <c r="Y345" i="12"/>
  <c r="W345" i="12"/>
  <c r="V345" i="12"/>
  <c r="N345" i="12"/>
  <c r="O345" i="12" s="1"/>
  <c r="I345" i="12"/>
  <c r="J345" i="12" s="1"/>
  <c r="G345" i="12"/>
  <c r="F345" i="12"/>
  <c r="Z344" i="12"/>
  <c r="Y344" i="12"/>
  <c r="W344" i="12"/>
  <c r="V344" i="12"/>
  <c r="N344" i="12"/>
  <c r="O344" i="12" s="1"/>
  <c r="I344" i="12"/>
  <c r="J344" i="12" s="1"/>
  <c r="G344" i="12"/>
  <c r="F344" i="12"/>
  <c r="Z343" i="12"/>
  <c r="Y343" i="12"/>
  <c r="W343" i="12"/>
  <c r="V343" i="12"/>
  <c r="N343" i="12"/>
  <c r="O343" i="12" s="1"/>
  <c r="Q343" i="12" s="1"/>
  <c r="I343" i="12"/>
  <c r="J343" i="12" s="1"/>
  <c r="L343" i="12" s="1"/>
  <c r="G343" i="12"/>
  <c r="F343" i="12"/>
  <c r="Z342" i="12"/>
  <c r="Y342" i="12"/>
  <c r="W342" i="12"/>
  <c r="V342" i="12"/>
  <c r="N342" i="12"/>
  <c r="O342" i="12" s="1"/>
  <c r="I342" i="12"/>
  <c r="J342" i="12" s="1"/>
  <c r="G342" i="12"/>
  <c r="F342" i="12"/>
  <c r="Z341" i="12"/>
  <c r="Y341" i="12"/>
  <c r="W341" i="12"/>
  <c r="V341" i="12"/>
  <c r="N341" i="12"/>
  <c r="O341" i="12" s="1"/>
  <c r="I341" i="12"/>
  <c r="J341" i="12" s="1"/>
  <c r="G341" i="12"/>
  <c r="F341" i="12"/>
  <c r="Z340" i="12"/>
  <c r="Y340" i="12"/>
  <c r="W340" i="12"/>
  <c r="V340" i="12"/>
  <c r="N340" i="12"/>
  <c r="O340" i="12" s="1"/>
  <c r="I340" i="12"/>
  <c r="J340" i="12" s="1"/>
  <c r="G340" i="12"/>
  <c r="F340" i="12"/>
  <c r="Z339" i="12"/>
  <c r="Y339" i="12"/>
  <c r="W339" i="12"/>
  <c r="V339" i="12"/>
  <c r="N339" i="12"/>
  <c r="O339" i="12" s="1"/>
  <c r="Q339" i="12" s="1"/>
  <c r="I339" i="12"/>
  <c r="J339" i="12" s="1"/>
  <c r="L339" i="12" s="1"/>
  <c r="G339" i="12"/>
  <c r="F339" i="12"/>
  <c r="Z338" i="12"/>
  <c r="Y338" i="12"/>
  <c r="W338" i="12"/>
  <c r="V338" i="12"/>
  <c r="N338" i="12"/>
  <c r="O338" i="12" s="1"/>
  <c r="I338" i="12"/>
  <c r="J338" i="12" s="1"/>
  <c r="G338" i="12"/>
  <c r="F338" i="12"/>
  <c r="Z337" i="12"/>
  <c r="Y337" i="12"/>
  <c r="W337" i="12"/>
  <c r="V337" i="12"/>
  <c r="N337" i="12"/>
  <c r="O337" i="12" s="1"/>
  <c r="I337" i="12"/>
  <c r="J337" i="12" s="1"/>
  <c r="G337" i="12"/>
  <c r="F337" i="12"/>
  <c r="Z336" i="12"/>
  <c r="Y336" i="12"/>
  <c r="W336" i="12"/>
  <c r="V336" i="12"/>
  <c r="N336" i="12"/>
  <c r="O336" i="12" s="1"/>
  <c r="I336" i="12"/>
  <c r="J336" i="12" s="1"/>
  <c r="G336" i="12"/>
  <c r="F336" i="12"/>
  <c r="Z335" i="12"/>
  <c r="Y335" i="12"/>
  <c r="W335" i="12"/>
  <c r="V335" i="12"/>
  <c r="N335" i="12"/>
  <c r="O335" i="12" s="1"/>
  <c r="Q335" i="12" s="1"/>
  <c r="I335" i="12"/>
  <c r="J335" i="12" s="1"/>
  <c r="L335" i="12" s="1"/>
  <c r="G335" i="12"/>
  <c r="F335" i="12"/>
  <c r="Z334" i="12"/>
  <c r="Y334" i="12"/>
  <c r="W334" i="12"/>
  <c r="V334" i="12"/>
  <c r="N334" i="12"/>
  <c r="O334" i="12" s="1"/>
  <c r="I334" i="12"/>
  <c r="J334" i="12" s="1"/>
  <c r="G334" i="12"/>
  <c r="F334" i="12"/>
  <c r="Z333" i="12"/>
  <c r="Y333" i="12"/>
  <c r="W333" i="12"/>
  <c r="V333" i="12"/>
  <c r="N333" i="12"/>
  <c r="O333" i="12" s="1"/>
  <c r="I333" i="12"/>
  <c r="J333" i="12" s="1"/>
  <c r="G333" i="12"/>
  <c r="F333" i="12"/>
  <c r="Z332" i="12"/>
  <c r="Y332" i="12"/>
  <c r="W332" i="12"/>
  <c r="V332" i="12"/>
  <c r="N332" i="12"/>
  <c r="O332" i="12" s="1"/>
  <c r="I332" i="12"/>
  <c r="J332" i="12" s="1"/>
  <c r="G332" i="12"/>
  <c r="F332" i="12"/>
  <c r="Z331" i="12"/>
  <c r="Y331" i="12"/>
  <c r="W331" i="12"/>
  <c r="V331" i="12"/>
  <c r="N331" i="12"/>
  <c r="O331" i="12" s="1"/>
  <c r="I331" i="12"/>
  <c r="J331" i="12" s="1"/>
  <c r="G331" i="12"/>
  <c r="F331" i="12"/>
  <c r="Z330" i="12"/>
  <c r="Y330" i="12"/>
  <c r="W330" i="12"/>
  <c r="V330" i="12"/>
  <c r="N330" i="12"/>
  <c r="O330" i="12" s="1"/>
  <c r="P330" i="12" s="1"/>
  <c r="I330" i="12"/>
  <c r="J330" i="12" s="1"/>
  <c r="K330" i="12" s="1"/>
  <c r="G330" i="12"/>
  <c r="F330" i="12"/>
  <c r="Z329" i="12"/>
  <c r="Y329" i="12"/>
  <c r="W329" i="12"/>
  <c r="V329" i="12"/>
  <c r="N329" i="12"/>
  <c r="O329" i="12" s="1"/>
  <c r="I329" i="12"/>
  <c r="J329" i="12" s="1"/>
  <c r="G329" i="12"/>
  <c r="F329" i="12"/>
  <c r="Z328" i="12"/>
  <c r="Y328" i="12"/>
  <c r="W328" i="12"/>
  <c r="V328" i="12"/>
  <c r="N328" i="12"/>
  <c r="O328" i="12" s="1"/>
  <c r="P328" i="12" s="1"/>
  <c r="I328" i="12"/>
  <c r="J328" i="12" s="1"/>
  <c r="K328" i="12" s="1"/>
  <c r="G328" i="12"/>
  <c r="F328" i="12"/>
  <c r="Z327" i="12"/>
  <c r="Y327" i="12"/>
  <c r="W327" i="12"/>
  <c r="V327" i="12"/>
  <c r="N327" i="12"/>
  <c r="O327" i="12" s="1"/>
  <c r="P327" i="12" s="1"/>
  <c r="I327" i="12"/>
  <c r="J327" i="12" s="1"/>
  <c r="K327" i="12" s="1"/>
  <c r="G327" i="12"/>
  <c r="F327" i="12"/>
  <c r="Z326" i="12"/>
  <c r="Y326" i="12"/>
  <c r="W326" i="12"/>
  <c r="V326" i="12"/>
  <c r="N326" i="12"/>
  <c r="O326" i="12" s="1"/>
  <c r="P326" i="12" s="1"/>
  <c r="I326" i="12"/>
  <c r="J326" i="12" s="1"/>
  <c r="K326" i="12" s="1"/>
  <c r="G326" i="12"/>
  <c r="F326" i="12"/>
  <c r="Z325" i="12"/>
  <c r="Y325" i="12"/>
  <c r="W325" i="12"/>
  <c r="V325" i="12"/>
  <c r="N325" i="12"/>
  <c r="O325" i="12" s="1"/>
  <c r="Q325" i="12" s="1"/>
  <c r="I325" i="12"/>
  <c r="J325" i="12" s="1"/>
  <c r="L325" i="12" s="1"/>
  <c r="G325" i="12"/>
  <c r="F325" i="12"/>
  <c r="Z324" i="12"/>
  <c r="Y324" i="12"/>
  <c r="W324" i="12"/>
  <c r="V324" i="12"/>
  <c r="N324" i="12"/>
  <c r="O324" i="12" s="1"/>
  <c r="P324" i="12" s="1"/>
  <c r="I324" i="12"/>
  <c r="J324" i="12" s="1"/>
  <c r="K324" i="12" s="1"/>
  <c r="G324" i="12"/>
  <c r="F324" i="12"/>
  <c r="Z323" i="12"/>
  <c r="Y323" i="12"/>
  <c r="W323" i="12"/>
  <c r="V323" i="12"/>
  <c r="N323" i="12"/>
  <c r="O323" i="12" s="1"/>
  <c r="I323" i="12"/>
  <c r="J323" i="12" s="1"/>
  <c r="G323" i="12"/>
  <c r="F323" i="12"/>
  <c r="Z322" i="12"/>
  <c r="Y322" i="12"/>
  <c r="W322" i="12"/>
  <c r="V322" i="12"/>
  <c r="N322" i="12"/>
  <c r="O322" i="12" s="1"/>
  <c r="P322" i="12" s="1"/>
  <c r="I322" i="12"/>
  <c r="J322" i="12" s="1"/>
  <c r="K322" i="12" s="1"/>
  <c r="G322" i="12"/>
  <c r="F322" i="12"/>
  <c r="Z321" i="12"/>
  <c r="Y321" i="12"/>
  <c r="W321" i="12"/>
  <c r="V321" i="12"/>
  <c r="N321" i="12"/>
  <c r="O321" i="12" s="1"/>
  <c r="I321" i="12"/>
  <c r="J321" i="12" s="1"/>
  <c r="G321" i="12"/>
  <c r="F321" i="12"/>
  <c r="Z320" i="12"/>
  <c r="Y320" i="12"/>
  <c r="V320" i="12"/>
  <c r="W320" i="12" s="1"/>
  <c r="N320" i="12"/>
  <c r="O320" i="12" s="1"/>
  <c r="P320" i="12" s="1"/>
  <c r="I320" i="12"/>
  <c r="J320" i="12" s="1"/>
  <c r="K320" i="12" s="1"/>
  <c r="G320" i="12"/>
  <c r="F320" i="12"/>
  <c r="Z319" i="12"/>
  <c r="Y319" i="12"/>
  <c r="W319" i="12"/>
  <c r="V319" i="12"/>
  <c r="N319" i="12"/>
  <c r="O319" i="12" s="1"/>
  <c r="Q319" i="12" s="1"/>
  <c r="I319" i="12"/>
  <c r="J319" i="12" s="1"/>
  <c r="L319" i="12" s="1"/>
  <c r="G319" i="12"/>
  <c r="F319" i="12"/>
  <c r="Z318" i="12"/>
  <c r="Y318" i="12"/>
  <c r="W318" i="12"/>
  <c r="V318" i="12"/>
  <c r="N318" i="12"/>
  <c r="O318" i="12" s="1"/>
  <c r="P318" i="12" s="1"/>
  <c r="I318" i="12"/>
  <c r="J318" i="12" s="1"/>
  <c r="K318" i="12" s="1"/>
  <c r="G318" i="12"/>
  <c r="F318" i="12"/>
  <c r="A318" i="12"/>
  <c r="Z317" i="12"/>
  <c r="Y317" i="12"/>
  <c r="W317" i="12"/>
  <c r="V317" i="12"/>
  <c r="N317" i="12"/>
  <c r="O317" i="12" s="1"/>
  <c r="I317" i="12"/>
  <c r="J317" i="12" s="1"/>
  <c r="G317" i="12"/>
  <c r="F317" i="12"/>
  <c r="A317" i="12"/>
  <c r="Z316" i="12"/>
  <c r="Y316" i="12"/>
  <c r="W316" i="12"/>
  <c r="V316" i="12"/>
  <c r="N316" i="12"/>
  <c r="O316" i="12" s="1"/>
  <c r="I316" i="12"/>
  <c r="J316" i="12" s="1"/>
  <c r="G316" i="12"/>
  <c r="F316" i="12"/>
  <c r="Z315" i="12"/>
  <c r="Y315" i="12"/>
  <c r="W315" i="12"/>
  <c r="V315" i="12"/>
  <c r="N315" i="12"/>
  <c r="O315" i="12" s="1"/>
  <c r="P315" i="12" s="1"/>
  <c r="I315" i="12"/>
  <c r="J315" i="12" s="1"/>
  <c r="K315" i="12" s="1"/>
  <c r="G315" i="12"/>
  <c r="F315" i="12"/>
  <c r="Z314" i="12"/>
  <c r="Y314" i="12"/>
  <c r="W314" i="12"/>
  <c r="V314" i="12"/>
  <c r="N314" i="12"/>
  <c r="O314" i="12" s="1"/>
  <c r="I314" i="12"/>
  <c r="J314" i="12" s="1"/>
  <c r="G314" i="12"/>
  <c r="F314" i="12"/>
  <c r="Z313" i="12"/>
  <c r="Y313" i="12"/>
  <c r="W313" i="12"/>
  <c r="V313" i="12"/>
  <c r="N313" i="12"/>
  <c r="O313" i="12" s="1"/>
  <c r="P313" i="12" s="1"/>
  <c r="I313" i="12"/>
  <c r="J313" i="12" s="1"/>
  <c r="K313" i="12" s="1"/>
  <c r="G313" i="12"/>
  <c r="F313" i="12"/>
  <c r="Z312" i="12"/>
  <c r="Y312" i="12"/>
  <c r="W312" i="12"/>
  <c r="V312" i="12"/>
  <c r="N312" i="12"/>
  <c r="O312" i="12" s="1"/>
  <c r="I312" i="12"/>
  <c r="J312" i="12" s="1"/>
  <c r="G312" i="12"/>
  <c r="F312" i="12"/>
  <c r="Z311" i="12"/>
  <c r="Y311" i="12"/>
  <c r="W311" i="12"/>
  <c r="V311" i="12"/>
  <c r="N311" i="12"/>
  <c r="O311" i="12" s="1"/>
  <c r="P311" i="12" s="1"/>
  <c r="I311" i="12"/>
  <c r="J311" i="12" s="1"/>
  <c r="K311" i="12" s="1"/>
  <c r="G311" i="12"/>
  <c r="F311" i="12"/>
  <c r="Z310" i="12"/>
  <c r="Y310" i="12"/>
  <c r="W310" i="12"/>
  <c r="V310" i="12"/>
  <c r="N310" i="12"/>
  <c r="O310" i="12" s="1"/>
  <c r="I310" i="12"/>
  <c r="J310" i="12" s="1"/>
  <c r="G310" i="12"/>
  <c r="F310" i="12"/>
  <c r="Z309" i="12"/>
  <c r="Y309" i="12"/>
  <c r="W309" i="12"/>
  <c r="V309" i="12"/>
  <c r="N309" i="12"/>
  <c r="O309" i="12" s="1"/>
  <c r="P309" i="12" s="1"/>
  <c r="I309" i="12"/>
  <c r="J309" i="12" s="1"/>
  <c r="K309" i="12" s="1"/>
  <c r="G309" i="12"/>
  <c r="F309" i="12"/>
  <c r="Z308" i="12"/>
  <c r="Y308" i="12"/>
  <c r="W308" i="12"/>
  <c r="V308" i="12"/>
  <c r="N308" i="12"/>
  <c r="O308" i="12" s="1"/>
  <c r="I308" i="12"/>
  <c r="J308" i="12" s="1"/>
  <c r="G308" i="12"/>
  <c r="F308" i="12"/>
  <c r="Z307" i="12"/>
  <c r="Y307" i="12"/>
  <c r="W307" i="12"/>
  <c r="V307" i="12"/>
  <c r="N307" i="12"/>
  <c r="O307" i="12" s="1"/>
  <c r="P307" i="12" s="1"/>
  <c r="I307" i="12"/>
  <c r="J307" i="12" s="1"/>
  <c r="K307" i="12" s="1"/>
  <c r="G307" i="12"/>
  <c r="F307" i="12"/>
  <c r="Z306" i="12"/>
  <c r="Y306" i="12"/>
  <c r="W306" i="12"/>
  <c r="V306" i="12"/>
  <c r="N306" i="12"/>
  <c r="O306" i="12" s="1"/>
  <c r="I306" i="12"/>
  <c r="J306" i="12" s="1"/>
  <c r="G306" i="12"/>
  <c r="F306" i="12"/>
  <c r="Z305" i="12"/>
  <c r="Y305" i="12"/>
  <c r="V305" i="12"/>
  <c r="W305" i="12" s="1"/>
  <c r="N305" i="12"/>
  <c r="O305" i="12" s="1"/>
  <c r="P305" i="12" s="1"/>
  <c r="I305" i="12"/>
  <c r="J305" i="12" s="1"/>
  <c r="K305" i="12" s="1"/>
  <c r="G305" i="12"/>
  <c r="F305" i="12"/>
  <c r="Z304" i="12"/>
  <c r="Y304" i="12"/>
  <c r="W304" i="12"/>
  <c r="V304" i="12"/>
  <c r="N304" i="12"/>
  <c r="O304" i="12" s="1"/>
  <c r="I304" i="12"/>
  <c r="J304" i="12" s="1"/>
  <c r="G304" i="12"/>
  <c r="F304" i="12"/>
  <c r="Z303" i="12"/>
  <c r="Y303" i="12"/>
  <c r="W303" i="12"/>
  <c r="V303" i="12"/>
  <c r="N303" i="12"/>
  <c r="O303" i="12" s="1"/>
  <c r="P303" i="12" s="1"/>
  <c r="I303" i="12"/>
  <c r="J303" i="12" s="1"/>
  <c r="K303" i="12" s="1"/>
  <c r="G303" i="12"/>
  <c r="F303" i="12"/>
  <c r="Z302" i="12"/>
  <c r="Y302" i="12"/>
  <c r="W302" i="12"/>
  <c r="V302" i="12"/>
  <c r="N302" i="12"/>
  <c r="O302" i="12" s="1"/>
  <c r="I302" i="12"/>
  <c r="J302" i="12" s="1"/>
  <c r="G302" i="12"/>
  <c r="F302" i="12"/>
  <c r="Z301" i="12"/>
  <c r="Y301" i="12"/>
  <c r="W301" i="12"/>
  <c r="V301" i="12"/>
  <c r="N301" i="12"/>
  <c r="O301" i="12" s="1"/>
  <c r="P301" i="12" s="1"/>
  <c r="I301" i="12"/>
  <c r="J301" i="12" s="1"/>
  <c r="K301" i="12" s="1"/>
  <c r="G301" i="12"/>
  <c r="F301" i="12"/>
  <c r="Z300" i="12"/>
  <c r="Y300" i="12"/>
  <c r="W300" i="12"/>
  <c r="V300" i="12"/>
  <c r="N300" i="12"/>
  <c r="O300" i="12" s="1"/>
  <c r="I300" i="12"/>
  <c r="J300" i="12" s="1"/>
  <c r="G300" i="12"/>
  <c r="F300" i="12"/>
  <c r="Z299" i="12"/>
  <c r="Y299" i="12"/>
  <c r="W299" i="12"/>
  <c r="V299" i="12"/>
  <c r="N299" i="12"/>
  <c r="O299" i="12" s="1"/>
  <c r="P299" i="12" s="1"/>
  <c r="I299" i="12"/>
  <c r="J299" i="12" s="1"/>
  <c r="K299" i="12" s="1"/>
  <c r="G299" i="12"/>
  <c r="F299" i="12"/>
  <c r="Z298" i="12"/>
  <c r="Y298" i="12"/>
  <c r="W298" i="12"/>
  <c r="V298" i="12"/>
  <c r="N298" i="12"/>
  <c r="O298" i="12" s="1"/>
  <c r="I298" i="12"/>
  <c r="J298" i="12" s="1"/>
  <c r="G298" i="12"/>
  <c r="F298" i="12"/>
  <c r="Z297" i="12"/>
  <c r="Y297" i="12"/>
  <c r="W297" i="12"/>
  <c r="V297" i="12"/>
  <c r="N297" i="12"/>
  <c r="O297" i="12" s="1"/>
  <c r="P297" i="12" s="1"/>
  <c r="I297" i="12"/>
  <c r="J297" i="12" s="1"/>
  <c r="K297" i="12" s="1"/>
  <c r="G297" i="12"/>
  <c r="F297" i="12"/>
  <c r="Z296" i="12"/>
  <c r="Y296" i="12"/>
  <c r="W296" i="12"/>
  <c r="V296" i="12"/>
  <c r="N296" i="12"/>
  <c r="O296" i="12" s="1"/>
  <c r="I296" i="12"/>
  <c r="J296" i="12" s="1"/>
  <c r="G296" i="12"/>
  <c r="F296" i="12"/>
  <c r="Z295" i="12"/>
  <c r="Y295" i="12"/>
  <c r="W295" i="12"/>
  <c r="V295" i="12"/>
  <c r="N295" i="12"/>
  <c r="O295" i="12" s="1"/>
  <c r="P295" i="12" s="1"/>
  <c r="I295" i="12"/>
  <c r="J295" i="12" s="1"/>
  <c r="K295" i="12" s="1"/>
  <c r="G295" i="12"/>
  <c r="F295" i="12"/>
  <c r="Z294" i="12"/>
  <c r="Y294" i="12"/>
  <c r="W294" i="12"/>
  <c r="V294" i="12"/>
  <c r="N294" i="12"/>
  <c r="O294" i="12" s="1"/>
  <c r="I294" i="12"/>
  <c r="J294" i="12" s="1"/>
  <c r="G294" i="12"/>
  <c r="F294" i="12"/>
  <c r="Z293" i="12"/>
  <c r="Y293" i="12"/>
  <c r="W293" i="12"/>
  <c r="V293" i="12"/>
  <c r="N293" i="12"/>
  <c r="O293" i="12" s="1"/>
  <c r="P293" i="12" s="1"/>
  <c r="I293" i="12"/>
  <c r="J293" i="12" s="1"/>
  <c r="K293" i="12" s="1"/>
  <c r="G293" i="12"/>
  <c r="F293" i="12"/>
  <c r="Z292" i="12"/>
  <c r="Y292" i="12"/>
  <c r="W292" i="12"/>
  <c r="V292" i="12"/>
  <c r="N292" i="12"/>
  <c r="O292" i="12" s="1"/>
  <c r="I292" i="12"/>
  <c r="J292" i="12" s="1"/>
  <c r="G292" i="12"/>
  <c r="F292" i="12"/>
  <c r="Z291" i="12"/>
  <c r="Y291" i="12"/>
  <c r="W291" i="12"/>
  <c r="V291" i="12"/>
  <c r="N291" i="12"/>
  <c r="O291" i="12" s="1"/>
  <c r="P291" i="12" s="1"/>
  <c r="I291" i="12"/>
  <c r="J291" i="12" s="1"/>
  <c r="K291" i="12" s="1"/>
  <c r="G291" i="12"/>
  <c r="F291" i="12"/>
  <c r="Z290" i="12"/>
  <c r="Y290" i="12"/>
  <c r="W290" i="12"/>
  <c r="V290" i="12"/>
  <c r="N290" i="12"/>
  <c r="O290" i="12" s="1"/>
  <c r="I290" i="12"/>
  <c r="J290" i="12" s="1"/>
  <c r="G290" i="12"/>
  <c r="F290" i="12"/>
  <c r="Z289" i="12"/>
  <c r="Y289" i="12"/>
  <c r="W289" i="12"/>
  <c r="V289" i="12"/>
  <c r="N289" i="12"/>
  <c r="O289" i="12" s="1"/>
  <c r="P289" i="12" s="1"/>
  <c r="I289" i="12"/>
  <c r="J289" i="12" s="1"/>
  <c r="K289" i="12" s="1"/>
  <c r="G289" i="12"/>
  <c r="F289" i="12"/>
  <c r="Z288" i="12"/>
  <c r="Y288" i="12"/>
  <c r="W288" i="12"/>
  <c r="V288" i="12"/>
  <c r="N288" i="12"/>
  <c r="O288" i="12" s="1"/>
  <c r="I288" i="12"/>
  <c r="J288" i="12" s="1"/>
  <c r="G288" i="12"/>
  <c r="F288" i="12"/>
  <c r="Z287" i="12"/>
  <c r="Y287" i="12"/>
  <c r="W287" i="12"/>
  <c r="V287" i="12"/>
  <c r="N287" i="12"/>
  <c r="O287" i="12" s="1"/>
  <c r="P287" i="12" s="1"/>
  <c r="I287" i="12"/>
  <c r="J287" i="12" s="1"/>
  <c r="K287" i="12" s="1"/>
  <c r="G287" i="12"/>
  <c r="F287" i="12"/>
  <c r="Z286" i="12"/>
  <c r="Y286" i="12"/>
  <c r="W286" i="12"/>
  <c r="V286" i="12"/>
  <c r="N286" i="12"/>
  <c r="O286" i="12" s="1"/>
  <c r="I286" i="12"/>
  <c r="J286" i="12" s="1"/>
  <c r="G286" i="12"/>
  <c r="F286" i="12"/>
  <c r="Z285" i="12"/>
  <c r="Y285" i="12"/>
  <c r="W285" i="12"/>
  <c r="V285" i="12"/>
  <c r="N285" i="12"/>
  <c r="O285" i="12" s="1"/>
  <c r="P285" i="12" s="1"/>
  <c r="I285" i="12"/>
  <c r="J285" i="12" s="1"/>
  <c r="K285" i="12" s="1"/>
  <c r="G285" i="12"/>
  <c r="F285" i="12"/>
  <c r="Z284" i="12"/>
  <c r="Y284" i="12"/>
  <c r="W284" i="12"/>
  <c r="V284" i="12"/>
  <c r="N284" i="12"/>
  <c r="O284" i="12" s="1"/>
  <c r="I284" i="12"/>
  <c r="J284" i="12" s="1"/>
  <c r="G284" i="12"/>
  <c r="F284" i="12"/>
  <c r="Z283" i="12"/>
  <c r="Y283" i="12"/>
  <c r="W283" i="12"/>
  <c r="V283" i="12"/>
  <c r="N283" i="12"/>
  <c r="O283" i="12" s="1"/>
  <c r="P283" i="12" s="1"/>
  <c r="I283" i="12"/>
  <c r="J283" i="12" s="1"/>
  <c r="K283" i="12" s="1"/>
  <c r="G283" i="12"/>
  <c r="F283" i="12"/>
  <c r="Z282" i="12"/>
  <c r="Y282" i="12"/>
  <c r="W282" i="12"/>
  <c r="V282" i="12"/>
  <c r="N282" i="12"/>
  <c r="O282" i="12" s="1"/>
  <c r="I282" i="12"/>
  <c r="J282" i="12" s="1"/>
  <c r="G282" i="12"/>
  <c r="F282" i="12"/>
  <c r="Z281" i="12"/>
  <c r="Y281" i="12"/>
  <c r="W281" i="12"/>
  <c r="V281" i="12"/>
  <c r="N281" i="12"/>
  <c r="O281" i="12" s="1"/>
  <c r="P281" i="12" s="1"/>
  <c r="I281" i="12"/>
  <c r="J281" i="12" s="1"/>
  <c r="K281" i="12" s="1"/>
  <c r="G281" i="12"/>
  <c r="F281" i="12"/>
  <c r="Z280" i="12"/>
  <c r="Y280" i="12"/>
  <c r="W280" i="12"/>
  <c r="V280" i="12"/>
  <c r="N280" i="12"/>
  <c r="O280" i="12" s="1"/>
  <c r="I280" i="12"/>
  <c r="J280" i="12" s="1"/>
  <c r="G280" i="12"/>
  <c r="F280" i="12"/>
  <c r="Z279" i="12"/>
  <c r="Y279" i="12"/>
  <c r="W279" i="12"/>
  <c r="V279" i="12"/>
  <c r="N279" i="12"/>
  <c r="O279" i="12" s="1"/>
  <c r="P279" i="12" s="1"/>
  <c r="I279" i="12"/>
  <c r="J279" i="12" s="1"/>
  <c r="K279" i="12" s="1"/>
  <c r="G279" i="12"/>
  <c r="F279" i="12"/>
  <c r="Z278" i="12"/>
  <c r="Y278" i="12"/>
  <c r="W278" i="12"/>
  <c r="V278" i="12"/>
  <c r="N278" i="12"/>
  <c r="O278" i="12" s="1"/>
  <c r="I278" i="12"/>
  <c r="J278" i="12" s="1"/>
  <c r="G278" i="12"/>
  <c r="F278" i="12"/>
  <c r="Z277" i="12"/>
  <c r="Y277" i="12"/>
  <c r="W277" i="12"/>
  <c r="V277" i="12"/>
  <c r="N277" i="12"/>
  <c r="O277" i="12" s="1"/>
  <c r="P277" i="12" s="1"/>
  <c r="I277" i="12"/>
  <c r="J277" i="12" s="1"/>
  <c r="K277" i="12" s="1"/>
  <c r="G277" i="12"/>
  <c r="F277" i="12"/>
  <c r="Z276" i="12"/>
  <c r="Y276" i="12"/>
  <c r="W276" i="12"/>
  <c r="V276" i="12"/>
  <c r="N276" i="12"/>
  <c r="O276" i="12" s="1"/>
  <c r="I276" i="12"/>
  <c r="J276" i="12" s="1"/>
  <c r="G276" i="12"/>
  <c r="F276" i="12"/>
  <c r="Z275" i="12"/>
  <c r="Y275" i="12"/>
  <c r="W275" i="12"/>
  <c r="V275" i="12"/>
  <c r="N275" i="12"/>
  <c r="O275" i="12" s="1"/>
  <c r="P275" i="12" s="1"/>
  <c r="I275" i="12"/>
  <c r="J275" i="12" s="1"/>
  <c r="K275" i="12" s="1"/>
  <c r="G275" i="12"/>
  <c r="F275" i="12"/>
  <c r="Z274" i="12"/>
  <c r="Y274" i="12"/>
  <c r="W274" i="12"/>
  <c r="V274" i="12"/>
  <c r="N274" i="12"/>
  <c r="O274" i="12" s="1"/>
  <c r="I274" i="12"/>
  <c r="J274" i="12" s="1"/>
  <c r="G274" i="12"/>
  <c r="F274" i="12"/>
  <c r="Z273" i="12"/>
  <c r="Y273" i="12"/>
  <c r="W273" i="12"/>
  <c r="V273" i="12"/>
  <c r="N273" i="12"/>
  <c r="O273" i="12" s="1"/>
  <c r="P273" i="12" s="1"/>
  <c r="I273" i="12"/>
  <c r="J273" i="12" s="1"/>
  <c r="K273" i="12" s="1"/>
  <c r="G273" i="12"/>
  <c r="F273" i="12"/>
  <c r="Z272" i="12"/>
  <c r="Y272" i="12"/>
  <c r="W272" i="12"/>
  <c r="V272" i="12"/>
  <c r="N272" i="12"/>
  <c r="O272" i="12" s="1"/>
  <c r="I272" i="12"/>
  <c r="J272" i="12" s="1"/>
  <c r="G272" i="12"/>
  <c r="F272" i="12"/>
  <c r="Z271" i="12"/>
  <c r="Y271" i="12"/>
  <c r="W271" i="12"/>
  <c r="V271" i="12"/>
  <c r="N271" i="12"/>
  <c r="O271" i="12" s="1"/>
  <c r="P271" i="12" s="1"/>
  <c r="I271" i="12"/>
  <c r="J271" i="12" s="1"/>
  <c r="K271" i="12" s="1"/>
  <c r="G271" i="12"/>
  <c r="F271" i="12"/>
  <c r="Z270" i="12"/>
  <c r="Y270" i="12"/>
  <c r="W270" i="12"/>
  <c r="V270" i="12"/>
  <c r="N270" i="12"/>
  <c r="O270" i="12" s="1"/>
  <c r="I270" i="12"/>
  <c r="J270" i="12" s="1"/>
  <c r="G270" i="12"/>
  <c r="F270" i="12"/>
  <c r="A270" i="12"/>
  <c r="Z269" i="12"/>
  <c r="Y269" i="12"/>
  <c r="W269" i="12"/>
  <c r="V269" i="12"/>
  <c r="N269" i="12"/>
  <c r="O269" i="12" s="1"/>
  <c r="Q269" i="12" s="1"/>
  <c r="I269" i="12"/>
  <c r="J269" i="12" s="1"/>
  <c r="L269" i="12" s="1"/>
  <c r="G269" i="12"/>
  <c r="F269" i="12"/>
  <c r="A269" i="12"/>
  <c r="Z268" i="12"/>
  <c r="Y268" i="12"/>
  <c r="W268" i="12"/>
  <c r="V268" i="12"/>
  <c r="N268" i="12"/>
  <c r="O268" i="12" s="1"/>
  <c r="P268" i="12" s="1"/>
  <c r="I268" i="12"/>
  <c r="J268" i="12" s="1"/>
  <c r="K268" i="12" s="1"/>
  <c r="G268" i="12"/>
  <c r="F268" i="12"/>
  <c r="Z267" i="12"/>
  <c r="Y267" i="12"/>
  <c r="W267" i="12"/>
  <c r="V267" i="12"/>
  <c r="N267" i="12"/>
  <c r="O267" i="12" s="1"/>
  <c r="I267" i="12"/>
  <c r="J267" i="12" s="1"/>
  <c r="G267" i="12"/>
  <c r="F267" i="12"/>
  <c r="Z266" i="12"/>
  <c r="Y266" i="12"/>
  <c r="W266" i="12"/>
  <c r="V266" i="12"/>
  <c r="N266" i="12"/>
  <c r="O266" i="12" s="1"/>
  <c r="P266" i="12" s="1"/>
  <c r="I266" i="12"/>
  <c r="J266" i="12" s="1"/>
  <c r="K266" i="12" s="1"/>
  <c r="G266" i="12"/>
  <c r="F266" i="12"/>
  <c r="Z265" i="12"/>
  <c r="Y265" i="12"/>
  <c r="W265" i="12"/>
  <c r="V265" i="12"/>
  <c r="N265" i="12"/>
  <c r="O265" i="12" s="1"/>
  <c r="I265" i="12"/>
  <c r="J265" i="12" s="1"/>
  <c r="G265" i="12"/>
  <c r="F265" i="12"/>
  <c r="Z264" i="12"/>
  <c r="Y264" i="12"/>
  <c r="W264" i="12"/>
  <c r="V264" i="12"/>
  <c r="N264" i="12"/>
  <c r="O264" i="12" s="1"/>
  <c r="P264" i="12" s="1"/>
  <c r="I264" i="12"/>
  <c r="J264" i="12" s="1"/>
  <c r="K264" i="12" s="1"/>
  <c r="G264" i="12"/>
  <c r="F264" i="12"/>
  <c r="Z263" i="12"/>
  <c r="Y263" i="12"/>
  <c r="W263" i="12"/>
  <c r="V263" i="12"/>
  <c r="N263" i="12"/>
  <c r="O263" i="12" s="1"/>
  <c r="Q263" i="12" s="1"/>
  <c r="I263" i="12"/>
  <c r="J263" i="12" s="1"/>
  <c r="L263" i="12" s="1"/>
  <c r="G263" i="12"/>
  <c r="F263" i="12"/>
  <c r="Z262" i="12"/>
  <c r="Y262" i="12"/>
  <c r="W262" i="12"/>
  <c r="V262" i="12"/>
  <c r="N262" i="12"/>
  <c r="O262" i="12" s="1"/>
  <c r="P262" i="12" s="1"/>
  <c r="I262" i="12"/>
  <c r="J262" i="12" s="1"/>
  <c r="K262" i="12" s="1"/>
  <c r="G262" i="12"/>
  <c r="F262" i="12"/>
  <c r="Z261" i="12"/>
  <c r="Y261" i="12"/>
  <c r="W261" i="12"/>
  <c r="V261" i="12"/>
  <c r="N261" i="12"/>
  <c r="O261" i="12" s="1"/>
  <c r="I261" i="12"/>
  <c r="J261" i="12" s="1"/>
  <c r="G261" i="12"/>
  <c r="F261" i="12"/>
  <c r="Z260" i="12"/>
  <c r="Y260" i="12"/>
  <c r="W260" i="12"/>
  <c r="V260" i="12"/>
  <c r="N260" i="12"/>
  <c r="O260" i="12" s="1"/>
  <c r="P260" i="12" s="1"/>
  <c r="I260" i="12"/>
  <c r="J260" i="12" s="1"/>
  <c r="K260" i="12" s="1"/>
  <c r="G260" i="12"/>
  <c r="F260" i="12"/>
  <c r="Z259" i="12"/>
  <c r="Y259" i="12"/>
  <c r="W259" i="12"/>
  <c r="V259" i="12"/>
  <c r="N259" i="12"/>
  <c r="O259" i="12" s="1"/>
  <c r="I259" i="12"/>
  <c r="J259" i="12" s="1"/>
  <c r="G259" i="12"/>
  <c r="F259" i="12"/>
  <c r="Z258" i="12"/>
  <c r="Y258" i="12"/>
  <c r="W258" i="12"/>
  <c r="V258" i="12"/>
  <c r="N258" i="12"/>
  <c r="O258" i="12" s="1"/>
  <c r="P258" i="12" s="1"/>
  <c r="I258" i="12"/>
  <c r="J258" i="12" s="1"/>
  <c r="K258" i="12" s="1"/>
  <c r="G258" i="12"/>
  <c r="F258" i="12"/>
  <c r="Z257" i="12"/>
  <c r="Y257" i="12"/>
  <c r="W257" i="12"/>
  <c r="V257" i="12"/>
  <c r="N257" i="12"/>
  <c r="O257" i="12" s="1"/>
  <c r="I257" i="12"/>
  <c r="J257" i="12" s="1"/>
  <c r="G257" i="12"/>
  <c r="F257" i="12"/>
  <c r="Z256" i="12"/>
  <c r="Y256" i="12"/>
  <c r="W256" i="12"/>
  <c r="V256" i="12"/>
  <c r="N256" i="12"/>
  <c r="O256" i="12" s="1"/>
  <c r="P256" i="12" s="1"/>
  <c r="I256" i="12"/>
  <c r="J256" i="12" s="1"/>
  <c r="K256" i="12" s="1"/>
  <c r="G256" i="12"/>
  <c r="F256" i="12"/>
  <c r="Z255" i="12"/>
  <c r="Y255" i="12"/>
  <c r="W255" i="12"/>
  <c r="V255" i="12"/>
  <c r="N255" i="12"/>
  <c r="O255" i="12" s="1"/>
  <c r="Q255" i="12" s="1"/>
  <c r="I255" i="12"/>
  <c r="J255" i="12" s="1"/>
  <c r="L255" i="12" s="1"/>
  <c r="G255" i="12"/>
  <c r="F255" i="12"/>
  <c r="Z254" i="12"/>
  <c r="Y254" i="12"/>
  <c r="W254" i="12"/>
  <c r="V254" i="12"/>
  <c r="N254" i="12"/>
  <c r="O254" i="12" s="1"/>
  <c r="P254" i="12" s="1"/>
  <c r="I254" i="12"/>
  <c r="J254" i="12" s="1"/>
  <c r="K254" i="12" s="1"/>
  <c r="G254" i="12"/>
  <c r="F254" i="12"/>
  <c r="Z253" i="12"/>
  <c r="Y253" i="12"/>
  <c r="W253" i="12"/>
  <c r="V253" i="12"/>
  <c r="N253" i="12"/>
  <c r="O253" i="12" s="1"/>
  <c r="I253" i="12"/>
  <c r="J253" i="12" s="1"/>
  <c r="G253" i="12"/>
  <c r="F253" i="12"/>
  <c r="Z252" i="12"/>
  <c r="Y252" i="12"/>
  <c r="W252" i="12"/>
  <c r="V252" i="12"/>
  <c r="N252" i="12"/>
  <c r="O252" i="12" s="1"/>
  <c r="I252" i="12"/>
  <c r="J252" i="12" s="1"/>
  <c r="G252" i="12"/>
  <c r="F252" i="12"/>
  <c r="Z251" i="12"/>
  <c r="Y251" i="12"/>
  <c r="W251" i="12"/>
  <c r="V251" i="12"/>
  <c r="N251" i="12"/>
  <c r="O251" i="12" s="1"/>
  <c r="I251" i="12"/>
  <c r="J251" i="12" s="1"/>
  <c r="G251" i="12"/>
  <c r="F251" i="12"/>
  <c r="Z250" i="12"/>
  <c r="Y250" i="12"/>
  <c r="W250" i="12"/>
  <c r="V250" i="12"/>
  <c r="N250" i="12"/>
  <c r="O250" i="12" s="1"/>
  <c r="I250" i="12"/>
  <c r="J250" i="12" s="1"/>
  <c r="G250" i="12"/>
  <c r="F250" i="12"/>
  <c r="Z249" i="12"/>
  <c r="Y249" i="12"/>
  <c r="W249" i="12"/>
  <c r="V249" i="12"/>
  <c r="N249" i="12"/>
  <c r="O249" i="12" s="1"/>
  <c r="I249" i="12"/>
  <c r="J249" i="12" s="1"/>
  <c r="G249" i="12"/>
  <c r="F249" i="12"/>
  <c r="Z248" i="12"/>
  <c r="Y248" i="12"/>
  <c r="W248" i="12"/>
  <c r="V248" i="12"/>
  <c r="N248" i="12"/>
  <c r="O248" i="12" s="1"/>
  <c r="I248" i="12"/>
  <c r="J248" i="12" s="1"/>
  <c r="G248" i="12"/>
  <c r="F248" i="12"/>
  <c r="Z247" i="12"/>
  <c r="Y247" i="12"/>
  <c r="W247" i="12"/>
  <c r="V247" i="12"/>
  <c r="N247" i="12"/>
  <c r="O247" i="12" s="1"/>
  <c r="Q247" i="12" s="1"/>
  <c r="I247" i="12"/>
  <c r="J247" i="12" s="1"/>
  <c r="L247" i="12" s="1"/>
  <c r="G247" i="12"/>
  <c r="F247" i="12"/>
  <c r="Z246" i="12"/>
  <c r="Y246" i="12"/>
  <c r="W246" i="12"/>
  <c r="V246" i="12"/>
  <c r="N246" i="12"/>
  <c r="O246" i="12" s="1"/>
  <c r="I246" i="12"/>
  <c r="J246" i="12" s="1"/>
  <c r="G246" i="12"/>
  <c r="F246" i="12"/>
  <c r="Z245" i="12"/>
  <c r="Y245" i="12"/>
  <c r="W245" i="12"/>
  <c r="V245" i="12"/>
  <c r="N245" i="12"/>
  <c r="O245" i="12" s="1"/>
  <c r="I245" i="12"/>
  <c r="J245" i="12" s="1"/>
  <c r="G245" i="12"/>
  <c r="F245" i="12"/>
  <c r="Z244" i="12"/>
  <c r="Y244" i="12"/>
  <c r="W244" i="12"/>
  <c r="V244" i="12"/>
  <c r="N244" i="12"/>
  <c r="O244" i="12" s="1"/>
  <c r="I244" i="12"/>
  <c r="J244" i="12" s="1"/>
  <c r="G244" i="12"/>
  <c r="F244" i="12"/>
  <c r="Z243" i="12"/>
  <c r="Y243" i="12"/>
  <c r="W243" i="12"/>
  <c r="V243" i="12"/>
  <c r="N243" i="12"/>
  <c r="O243" i="12" s="1"/>
  <c r="I243" i="12"/>
  <c r="J243" i="12" s="1"/>
  <c r="G243" i="12"/>
  <c r="F243" i="12"/>
  <c r="Z242" i="12"/>
  <c r="Y242" i="12"/>
  <c r="W242" i="12"/>
  <c r="V242" i="12"/>
  <c r="N242" i="12"/>
  <c r="O242" i="12" s="1"/>
  <c r="I242" i="12"/>
  <c r="J242" i="12" s="1"/>
  <c r="G242" i="12"/>
  <c r="F242" i="12"/>
  <c r="Z241" i="12"/>
  <c r="Y241" i="12"/>
  <c r="W241" i="12"/>
  <c r="V241" i="12"/>
  <c r="N241" i="12"/>
  <c r="O241" i="12" s="1"/>
  <c r="P241" i="12" s="1"/>
  <c r="I241" i="12"/>
  <c r="J241" i="12" s="1"/>
  <c r="K241" i="12" s="1"/>
  <c r="G241" i="12"/>
  <c r="F241" i="12"/>
  <c r="Z240" i="12"/>
  <c r="Y240" i="12"/>
  <c r="W240" i="12"/>
  <c r="V240" i="12"/>
  <c r="N240" i="12"/>
  <c r="O240" i="12" s="1"/>
  <c r="I240" i="12"/>
  <c r="J240" i="12" s="1"/>
  <c r="G240" i="12"/>
  <c r="F240" i="12"/>
  <c r="Z239" i="12"/>
  <c r="Y239" i="12"/>
  <c r="W239" i="12"/>
  <c r="V239" i="12"/>
  <c r="N239" i="12"/>
  <c r="O239" i="12" s="1"/>
  <c r="Q239" i="12" s="1"/>
  <c r="I239" i="12"/>
  <c r="J239" i="12" s="1"/>
  <c r="L239" i="12" s="1"/>
  <c r="G239" i="12"/>
  <c r="F239" i="12"/>
  <c r="Z238" i="12"/>
  <c r="Y238" i="12"/>
  <c r="W238" i="12"/>
  <c r="V238" i="12"/>
  <c r="N238" i="12"/>
  <c r="O238" i="12" s="1"/>
  <c r="I238" i="12"/>
  <c r="J238" i="12" s="1"/>
  <c r="G238" i="12"/>
  <c r="F238" i="12"/>
  <c r="Z237" i="12"/>
  <c r="Y237" i="12"/>
  <c r="W237" i="12"/>
  <c r="V237" i="12"/>
  <c r="N237" i="12"/>
  <c r="O237" i="12" s="1"/>
  <c r="I237" i="12"/>
  <c r="J237" i="12" s="1"/>
  <c r="G237" i="12"/>
  <c r="F237" i="12"/>
  <c r="Z236" i="12"/>
  <c r="Y236" i="12"/>
  <c r="W236" i="12"/>
  <c r="V236" i="12"/>
  <c r="N236" i="12"/>
  <c r="O236" i="12" s="1"/>
  <c r="I236" i="12"/>
  <c r="J236" i="12" s="1"/>
  <c r="G236" i="12"/>
  <c r="F236" i="12"/>
  <c r="Z235" i="12"/>
  <c r="Y235" i="12"/>
  <c r="W235" i="12"/>
  <c r="V235" i="12"/>
  <c r="N235" i="12"/>
  <c r="O235" i="12" s="1"/>
  <c r="I235" i="12"/>
  <c r="J235" i="12" s="1"/>
  <c r="G235" i="12"/>
  <c r="F235" i="12"/>
  <c r="Z234" i="12"/>
  <c r="Y234" i="12"/>
  <c r="W234" i="12"/>
  <c r="V234" i="12"/>
  <c r="N234" i="12"/>
  <c r="O234" i="12" s="1"/>
  <c r="I234" i="12"/>
  <c r="J234" i="12" s="1"/>
  <c r="G234" i="12"/>
  <c r="F234" i="12"/>
  <c r="Z233" i="12"/>
  <c r="Y233" i="12"/>
  <c r="W233" i="12"/>
  <c r="V233" i="12"/>
  <c r="N233" i="12"/>
  <c r="O233" i="12" s="1"/>
  <c r="I233" i="12"/>
  <c r="J233" i="12" s="1"/>
  <c r="G233" i="12"/>
  <c r="F233" i="12"/>
  <c r="Z232" i="12"/>
  <c r="Y232" i="12"/>
  <c r="W232" i="12"/>
  <c r="V232" i="12"/>
  <c r="N232" i="12"/>
  <c r="O232" i="12" s="1"/>
  <c r="I232" i="12"/>
  <c r="J232" i="12" s="1"/>
  <c r="G232" i="12"/>
  <c r="F232" i="12"/>
  <c r="Z231" i="12"/>
  <c r="Y231" i="12"/>
  <c r="W231" i="12"/>
  <c r="V231" i="12"/>
  <c r="N231" i="12"/>
  <c r="O231" i="12" s="1"/>
  <c r="Q231" i="12" s="1"/>
  <c r="I231" i="12"/>
  <c r="J231" i="12" s="1"/>
  <c r="L231" i="12" s="1"/>
  <c r="G231" i="12"/>
  <c r="F231" i="12"/>
  <c r="Z230" i="12"/>
  <c r="Y230" i="12"/>
  <c r="W230" i="12"/>
  <c r="V230" i="12"/>
  <c r="N230" i="12"/>
  <c r="O230" i="12" s="1"/>
  <c r="I230" i="12"/>
  <c r="J230" i="12" s="1"/>
  <c r="G230" i="12"/>
  <c r="F230" i="12"/>
  <c r="Z229" i="12"/>
  <c r="Y229" i="12"/>
  <c r="W229" i="12"/>
  <c r="V229" i="12"/>
  <c r="N229" i="12"/>
  <c r="O229" i="12" s="1"/>
  <c r="I229" i="12"/>
  <c r="J229" i="12" s="1"/>
  <c r="G229" i="12"/>
  <c r="F229" i="12"/>
  <c r="Z228" i="12"/>
  <c r="Y228" i="12"/>
  <c r="W228" i="12"/>
  <c r="V228" i="12"/>
  <c r="N228" i="12"/>
  <c r="O228" i="12" s="1"/>
  <c r="I228" i="12"/>
  <c r="J228" i="12" s="1"/>
  <c r="G228" i="12"/>
  <c r="F228" i="12"/>
  <c r="Z227" i="12"/>
  <c r="Y227" i="12"/>
  <c r="W227" i="12"/>
  <c r="V227" i="12"/>
  <c r="N227" i="12"/>
  <c r="O227" i="12" s="1"/>
  <c r="I227" i="12"/>
  <c r="J227" i="12" s="1"/>
  <c r="G227" i="12"/>
  <c r="F227" i="12"/>
  <c r="Z226" i="12"/>
  <c r="Y226" i="12"/>
  <c r="W226" i="12"/>
  <c r="V226" i="12"/>
  <c r="N226" i="12"/>
  <c r="O226" i="12" s="1"/>
  <c r="I226" i="12"/>
  <c r="J226" i="12" s="1"/>
  <c r="G226" i="12"/>
  <c r="F226" i="12"/>
  <c r="Z225" i="12"/>
  <c r="Y225" i="12"/>
  <c r="W225" i="12"/>
  <c r="V225" i="12"/>
  <c r="N225" i="12"/>
  <c r="O225" i="12" s="1"/>
  <c r="I225" i="12"/>
  <c r="J225" i="12" s="1"/>
  <c r="G225" i="12"/>
  <c r="F225" i="12"/>
  <c r="Z224" i="12"/>
  <c r="Y224" i="12"/>
  <c r="W224" i="12"/>
  <c r="V224" i="12"/>
  <c r="N224" i="12"/>
  <c r="O224" i="12" s="1"/>
  <c r="I224" i="12"/>
  <c r="J224" i="12" s="1"/>
  <c r="G224" i="12"/>
  <c r="F224" i="12"/>
  <c r="Z223" i="12"/>
  <c r="Y223" i="12"/>
  <c r="W223" i="12"/>
  <c r="V223" i="12"/>
  <c r="N223" i="12"/>
  <c r="O223" i="12" s="1"/>
  <c r="I223" i="12"/>
  <c r="J223" i="12" s="1"/>
  <c r="G223" i="12"/>
  <c r="F223" i="12"/>
  <c r="Z222" i="12"/>
  <c r="Y222" i="12"/>
  <c r="W222" i="12"/>
  <c r="V222" i="12"/>
  <c r="N222" i="12"/>
  <c r="O222" i="12" s="1"/>
  <c r="I222" i="12"/>
  <c r="J222" i="12" s="1"/>
  <c r="G222" i="12"/>
  <c r="F222" i="12"/>
  <c r="Z221" i="12"/>
  <c r="Y221" i="12"/>
  <c r="W221" i="12"/>
  <c r="V221" i="12"/>
  <c r="N221" i="12"/>
  <c r="O221" i="12" s="1"/>
  <c r="I221" i="12"/>
  <c r="J221" i="12" s="1"/>
  <c r="G221" i="12"/>
  <c r="F221" i="12"/>
  <c r="Z220" i="12"/>
  <c r="Y220" i="12"/>
  <c r="W220" i="12"/>
  <c r="V220" i="12"/>
  <c r="N220" i="12"/>
  <c r="O220" i="12" s="1"/>
  <c r="I220" i="12"/>
  <c r="J220" i="12" s="1"/>
  <c r="G220" i="12"/>
  <c r="F220" i="12"/>
  <c r="Z219" i="12"/>
  <c r="Y219" i="12"/>
  <c r="W219" i="12"/>
  <c r="V219" i="12"/>
  <c r="N219" i="12"/>
  <c r="O219" i="12" s="1"/>
  <c r="I219" i="12"/>
  <c r="J219" i="12" s="1"/>
  <c r="G219" i="12"/>
  <c r="F219" i="12"/>
  <c r="Z218" i="12"/>
  <c r="Y218" i="12"/>
  <c r="W218" i="12"/>
  <c r="V218" i="12"/>
  <c r="N218" i="12"/>
  <c r="O218" i="12" s="1"/>
  <c r="I218" i="12"/>
  <c r="J218" i="12" s="1"/>
  <c r="G218" i="12"/>
  <c r="F218" i="12"/>
  <c r="Z217" i="12"/>
  <c r="Y217" i="12"/>
  <c r="W217" i="12"/>
  <c r="V217" i="12"/>
  <c r="N217" i="12"/>
  <c r="O217" i="12" s="1"/>
  <c r="I217" i="12"/>
  <c r="J217" i="12" s="1"/>
  <c r="G217" i="12"/>
  <c r="F217" i="12"/>
  <c r="Z216" i="12"/>
  <c r="Y216" i="12"/>
  <c r="W216" i="12"/>
  <c r="V216" i="12"/>
  <c r="N216" i="12"/>
  <c r="O216" i="12" s="1"/>
  <c r="I216" i="12"/>
  <c r="J216" i="12" s="1"/>
  <c r="G216" i="12"/>
  <c r="F216" i="12"/>
  <c r="Z215" i="12"/>
  <c r="Y215" i="12"/>
  <c r="W215" i="12"/>
  <c r="V215" i="12"/>
  <c r="N215" i="12"/>
  <c r="O215" i="12" s="1"/>
  <c r="I215" i="12"/>
  <c r="J215" i="12" s="1"/>
  <c r="G215" i="12"/>
  <c r="F215" i="12"/>
  <c r="Z214" i="12"/>
  <c r="Y214" i="12"/>
  <c r="W214" i="12"/>
  <c r="V214" i="12"/>
  <c r="N214" i="12"/>
  <c r="O214" i="12" s="1"/>
  <c r="I214" i="12"/>
  <c r="J214" i="12" s="1"/>
  <c r="G214" i="12"/>
  <c r="F214" i="12"/>
  <c r="Z213" i="12"/>
  <c r="Y213" i="12"/>
  <c r="W213" i="12"/>
  <c r="V213" i="12"/>
  <c r="N213" i="12"/>
  <c r="O213" i="12" s="1"/>
  <c r="I213" i="12"/>
  <c r="J213" i="12" s="1"/>
  <c r="G213" i="12"/>
  <c r="F213" i="12"/>
  <c r="Z212" i="12"/>
  <c r="Y212" i="12"/>
  <c r="W212" i="12"/>
  <c r="V212" i="12"/>
  <c r="N212" i="12"/>
  <c r="O212" i="12" s="1"/>
  <c r="I212" i="12"/>
  <c r="J212" i="12" s="1"/>
  <c r="G212" i="12"/>
  <c r="F212" i="12"/>
  <c r="Z211" i="12"/>
  <c r="Y211" i="12"/>
  <c r="W211" i="12"/>
  <c r="V211" i="12"/>
  <c r="N211" i="12"/>
  <c r="O211" i="12" s="1"/>
  <c r="I211" i="12"/>
  <c r="J211" i="12" s="1"/>
  <c r="G211" i="12"/>
  <c r="F211" i="12"/>
  <c r="Z210" i="12"/>
  <c r="Y210" i="12"/>
  <c r="W210" i="12"/>
  <c r="V210" i="12"/>
  <c r="N210" i="12"/>
  <c r="O210" i="12" s="1"/>
  <c r="I210" i="12"/>
  <c r="J210" i="12" s="1"/>
  <c r="G210" i="12"/>
  <c r="F210" i="12"/>
  <c r="Z209" i="12"/>
  <c r="Y209" i="12"/>
  <c r="W209" i="12"/>
  <c r="V209" i="12"/>
  <c r="N209" i="12"/>
  <c r="O209" i="12" s="1"/>
  <c r="I209" i="12"/>
  <c r="J209" i="12" s="1"/>
  <c r="G209" i="12"/>
  <c r="F209" i="12"/>
  <c r="Z208" i="12"/>
  <c r="Y208" i="12"/>
  <c r="W208" i="12"/>
  <c r="V208" i="12"/>
  <c r="N208" i="12"/>
  <c r="O208" i="12" s="1"/>
  <c r="I208" i="12"/>
  <c r="J208" i="12" s="1"/>
  <c r="G208" i="12"/>
  <c r="F208" i="12"/>
  <c r="Z207" i="12"/>
  <c r="Y207" i="12"/>
  <c r="W207" i="12"/>
  <c r="V207" i="12"/>
  <c r="N207" i="12"/>
  <c r="O207" i="12" s="1"/>
  <c r="I207" i="12"/>
  <c r="J207" i="12" s="1"/>
  <c r="G207" i="12"/>
  <c r="F207" i="12"/>
  <c r="Z206" i="12"/>
  <c r="Y206" i="12"/>
  <c r="W206" i="12"/>
  <c r="V206" i="12"/>
  <c r="N206" i="12"/>
  <c r="O206" i="12" s="1"/>
  <c r="I206" i="12"/>
  <c r="J206" i="12" s="1"/>
  <c r="G206" i="12"/>
  <c r="F206" i="12"/>
  <c r="Z205" i="12"/>
  <c r="Y205" i="12"/>
  <c r="W205" i="12"/>
  <c r="V205" i="12"/>
  <c r="N205" i="12"/>
  <c r="O205" i="12" s="1"/>
  <c r="I205" i="12"/>
  <c r="J205" i="12" s="1"/>
  <c r="G205" i="12"/>
  <c r="F205" i="12"/>
  <c r="Z204" i="12"/>
  <c r="Y204" i="12"/>
  <c r="W204" i="12"/>
  <c r="V204" i="12"/>
  <c r="N204" i="12"/>
  <c r="O204" i="12" s="1"/>
  <c r="I204" i="12"/>
  <c r="J204" i="12" s="1"/>
  <c r="G204" i="12"/>
  <c r="F204" i="12"/>
  <c r="Z203" i="12"/>
  <c r="Y203" i="12"/>
  <c r="W203" i="12"/>
  <c r="V203" i="12"/>
  <c r="N203" i="12"/>
  <c r="O203" i="12" s="1"/>
  <c r="I203" i="12"/>
  <c r="J203" i="12" s="1"/>
  <c r="G203" i="12"/>
  <c r="F203" i="12"/>
  <c r="Z202" i="12"/>
  <c r="Y202" i="12"/>
  <c r="W202" i="12"/>
  <c r="V202" i="12"/>
  <c r="N202" i="12"/>
  <c r="O202" i="12" s="1"/>
  <c r="I202" i="12"/>
  <c r="J202" i="12" s="1"/>
  <c r="G202" i="12"/>
  <c r="F202" i="12"/>
  <c r="Z201" i="12"/>
  <c r="Y201" i="12"/>
  <c r="W201" i="12"/>
  <c r="V201" i="12"/>
  <c r="N201" i="12"/>
  <c r="O201" i="12" s="1"/>
  <c r="I201" i="12"/>
  <c r="J201" i="12" s="1"/>
  <c r="G201" i="12"/>
  <c r="F201" i="12"/>
  <c r="Z200" i="12"/>
  <c r="Y200" i="12"/>
  <c r="W200" i="12"/>
  <c r="V200" i="12"/>
  <c r="N200" i="12"/>
  <c r="O200" i="12" s="1"/>
  <c r="I200" i="12"/>
  <c r="J200" i="12" s="1"/>
  <c r="G200" i="12"/>
  <c r="F200" i="12"/>
  <c r="Z199" i="12"/>
  <c r="Y199" i="12"/>
  <c r="W199" i="12"/>
  <c r="V199" i="12"/>
  <c r="N199" i="12"/>
  <c r="O199" i="12" s="1"/>
  <c r="I199" i="12"/>
  <c r="J199" i="12" s="1"/>
  <c r="G199" i="12"/>
  <c r="F199" i="12"/>
  <c r="Z198" i="12"/>
  <c r="Y198" i="12"/>
  <c r="W198" i="12"/>
  <c r="V198" i="12"/>
  <c r="N198" i="12"/>
  <c r="O198" i="12" s="1"/>
  <c r="I198" i="12"/>
  <c r="J198" i="12" s="1"/>
  <c r="G198" i="12"/>
  <c r="F198" i="12"/>
  <c r="Z197" i="12"/>
  <c r="Y197" i="12"/>
  <c r="W197" i="12"/>
  <c r="V197" i="12"/>
  <c r="N197" i="12"/>
  <c r="O197" i="12" s="1"/>
  <c r="I197" i="12"/>
  <c r="J197" i="12" s="1"/>
  <c r="G197" i="12"/>
  <c r="F197" i="12"/>
  <c r="Z196" i="12"/>
  <c r="Y196" i="12"/>
  <c r="W196" i="12"/>
  <c r="V196" i="12"/>
  <c r="N196" i="12"/>
  <c r="O196" i="12" s="1"/>
  <c r="I196" i="12"/>
  <c r="J196" i="12" s="1"/>
  <c r="G196" i="12"/>
  <c r="F196" i="12"/>
  <c r="Z195" i="12"/>
  <c r="Y195" i="12"/>
  <c r="W195" i="12"/>
  <c r="V195" i="12"/>
  <c r="N195" i="12"/>
  <c r="O195" i="12" s="1"/>
  <c r="I195" i="12"/>
  <c r="J195" i="12" s="1"/>
  <c r="G195" i="12"/>
  <c r="F195" i="12"/>
  <c r="Z194" i="12"/>
  <c r="Y194" i="12"/>
  <c r="W194" i="12"/>
  <c r="V194" i="12"/>
  <c r="N194" i="12"/>
  <c r="O194" i="12" s="1"/>
  <c r="I194" i="12"/>
  <c r="J194" i="12" s="1"/>
  <c r="G194" i="12"/>
  <c r="F194" i="12"/>
  <c r="Z193" i="12"/>
  <c r="Y193" i="12"/>
  <c r="W193" i="12"/>
  <c r="V193" i="12"/>
  <c r="N193" i="12"/>
  <c r="O193" i="12" s="1"/>
  <c r="I193" i="12"/>
  <c r="J193" i="12" s="1"/>
  <c r="G193" i="12"/>
  <c r="F193" i="12"/>
  <c r="Z192" i="12"/>
  <c r="Y192" i="12"/>
  <c r="W192" i="12"/>
  <c r="V192" i="12"/>
  <c r="N192" i="12"/>
  <c r="O192" i="12" s="1"/>
  <c r="I192" i="12"/>
  <c r="J192" i="12" s="1"/>
  <c r="G192" i="12"/>
  <c r="F192" i="12"/>
  <c r="Z191" i="12"/>
  <c r="Y191" i="12"/>
  <c r="W191" i="12"/>
  <c r="V191" i="12"/>
  <c r="N191" i="12"/>
  <c r="O191" i="12" s="1"/>
  <c r="Q191" i="12" s="1"/>
  <c r="I191" i="12"/>
  <c r="J191" i="12" s="1"/>
  <c r="L191" i="12" s="1"/>
  <c r="G191" i="12"/>
  <c r="F191" i="12"/>
  <c r="Z190" i="12"/>
  <c r="Y190" i="12"/>
  <c r="W190" i="12"/>
  <c r="V190" i="12"/>
  <c r="N190" i="12"/>
  <c r="O190" i="12" s="1"/>
  <c r="P190" i="12" s="1"/>
  <c r="I190" i="12"/>
  <c r="J190" i="12" s="1"/>
  <c r="G190" i="12"/>
  <c r="F190" i="12"/>
  <c r="Z189" i="12"/>
  <c r="Y189" i="12"/>
  <c r="W189" i="12"/>
  <c r="V189" i="12"/>
  <c r="N189" i="12"/>
  <c r="O189" i="12" s="1"/>
  <c r="I189" i="12"/>
  <c r="J189" i="12" s="1"/>
  <c r="L189" i="12" s="1"/>
  <c r="G189" i="12"/>
  <c r="F189" i="12"/>
  <c r="Z188" i="12"/>
  <c r="Y188" i="12"/>
  <c r="W188" i="12"/>
  <c r="V188" i="12"/>
  <c r="N188" i="12"/>
  <c r="O188" i="12" s="1"/>
  <c r="P188" i="12" s="1"/>
  <c r="I188" i="12"/>
  <c r="J188" i="12" s="1"/>
  <c r="G188" i="12"/>
  <c r="F188" i="12"/>
  <c r="Z187" i="12"/>
  <c r="Y187" i="12"/>
  <c r="W187" i="12"/>
  <c r="V187" i="12"/>
  <c r="N187" i="12"/>
  <c r="O187" i="12" s="1"/>
  <c r="Q187" i="12" s="1"/>
  <c r="I187" i="12"/>
  <c r="J187" i="12" s="1"/>
  <c r="L187" i="12" s="1"/>
  <c r="G187" i="12"/>
  <c r="F187" i="12"/>
  <c r="Z186" i="12"/>
  <c r="Y186" i="12"/>
  <c r="W186" i="12"/>
  <c r="V186" i="12"/>
  <c r="N186" i="12"/>
  <c r="O186" i="12" s="1"/>
  <c r="P186" i="12" s="1"/>
  <c r="I186" i="12"/>
  <c r="J186" i="12" s="1"/>
  <c r="G186" i="12"/>
  <c r="F186" i="12"/>
  <c r="Z185" i="12"/>
  <c r="Y185" i="12"/>
  <c r="W185" i="12"/>
  <c r="V185" i="12"/>
  <c r="N185" i="12"/>
  <c r="O185" i="12" s="1"/>
  <c r="I185" i="12"/>
  <c r="J185" i="12" s="1"/>
  <c r="G185" i="12"/>
  <c r="F185" i="12"/>
  <c r="Z184" i="12"/>
  <c r="Y184" i="12"/>
  <c r="W184" i="12"/>
  <c r="V184" i="12"/>
  <c r="N184" i="12"/>
  <c r="O184" i="12" s="1"/>
  <c r="P184" i="12" s="1"/>
  <c r="I184" i="12"/>
  <c r="J184" i="12" s="1"/>
  <c r="G184" i="12"/>
  <c r="F184" i="12"/>
  <c r="Z183" i="12"/>
  <c r="Y183" i="12"/>
  <c r="V183" i="12"/>
  <c r="W183" i="12" s="1"/>
  <c r="N183" i="12"/>
  <c r="O183" i="12" s="1"/>
  <c r="Q183" i="12" s="1"/>
  <c r="I183" i="12"/>
  <c r="J183" i="12" s="1"/>
  <c r="L183" i="12" s="1"/>
  <c r="G183" i="12"/>
  <c r="F183" i="12"/>
  <c r="Z182" i="12"/>
  <c r="Y182" i="12"/>
  <c r="W182" i="12"/>
  <c r="V182" i="12"/>
  <c r="N182" i="12"/>
  <c r="O182" i="12" s="1"/>
  <c r="P182" i="12" s="1"/>
  <c r="I182" i="12"/>
  <c r="J182" i="12" s="1"/>
  <c r="G182" i="12"/>
  <c r="F182" i="12"/>
  <c r="Z181" i="12"/>
  <c r="Y181" i="12"/>
  <c r="W181" i="12"/>
  <c r="V181" i="12"/>
  <c r="N181" i="12"/>
  <c r="O181" i="12" s="1"/>
  <c r="I181" i="12"/>
  <c r="J181" i="12" s="1"/>
  <c r="L181" i="12" s="1"/>
  <c r="G181" i="12"/>
  <c r="F181" i="12"/>
  <c r="Z180" i="12"/>
  <c r="Y180" i="12"/>
  <c r="W180" i="12"/>
  <c r="V180" i="12"/>
  <c r="N180" i="12"/>
  <c r="O180" i="12" s="1"/>
  <c r="I180" i="12"/>
  <c r="J180" i="12" s="1"/>
  <c r="G180" i="12"/>
  <c r="F180" i="12"/>
  <c r="A180" i="12"/>
  <c r="Z179" i="12"/>
  <c r="Y179" i="12"/>
  <c r="W179" i="12"/>
  <c r="V179" i="12"/>
  <c r="N179" i="12"/>
  <c r="O179" i="12" s="1"/>
  <c r="Q179" i="12" s="1"/>
  <c r="I179" i="12"/>
  <c r="J179" i="12" s="1"/>
  <c r="L179" i="12" s="1"/>
  <c r="G179" i="12"/>
  <c r="F179" i="12"/>
  <c r="A179" i="12"/>
  <c r="Z178" i="12"/>
  <c r="Y178" i="12"/>
  <c r="W178" i="12"/>
  <c r="V178" i="12"/>
  <c r="N178" i="12"/>
  <c r="O178" i="12" s="1"/>
  <c r="I178" i="12"/>
  <c r="J178" i="12" s="1"/>
  <c r="L178" i="12" s="1"/>
  <c r="G178" i="12"/>
  <c r="F178" i="12"/>
  <c r="Z177" i="12"/>
  <c r="Y177" i="12"/>
  <c r="W177" i="12"/>
  <c r="V177" i="12"/>
  <c r="N177" i="12"/>
  <c r="O177" i="12" s="1"/>
  <c r="I177" i="12"/>
  <c r="J177" i="12" s="1"/>
  <c r="G177" i="12"/>
  <c r="F177" i="12"/>
  <c r="Z176" i="12"/>
  <c r="Y176" i="12"/>
  <c r="W176" i="12"/>
  <c r="V176" i="12"/>
  <c r="N176" i="12"/>
  <c r="O176" i="12" s="1"/>
  <c r="I176" i="12"/>
  <c r="J176" i="12" s="1"/>
  <c r="G176" i="12"/>
  <c r="F176" i="12"/>
  <c r="Z175" i="12"/>
  <c r="Y175" i="12"/>
  <c r="W175" i="12"/>
  <c r="V175" i="12"/>
  <c r="N175" i="12"/>
  <c r="O175" i="12" s="1"/>
  <c r="P175" i="12" s="1"/>
  <c r="I175" i="12"/>
  <c r="J175" i="12" s="1"/>
  <c r="G175" i="12"/>
  <c r="F175" i="12"/>
  <c r="Z174" i="12"/>
  <c r="Y174" i="12"/>
  <c r="W174" i="12"/>
  <c r="V174" i="12"/>
  <c r="N174" i="12"/>
  <c r="O174" i="12" s="1"/>
  <c r="Q174" i="12" s="1"/>
  <c r="I174" i="12"/>
  <c r="J174" i="12" s="1"/>
  <c r="L174" i="12" s="1"/>
  <c r="G174" i="12"/>
  <c r="F174" i="12"/>
  <c r="Z173" i="12"/>
  <c r="Y173" i="12"/>
  <c r="W173" i="12"/>
  <c r="V173" i="12"/>
  <c r="N173" i="12"/>
  <c r="O173" i="12" s="1"/>
  <c r="I173" i="12"/>
  <c r="J173" i="12" s="1"/>
  <c r="K173" i="12" s="1"/>
  <c r="G173" i="12"/>
  <c r="F173" i="12"/>
  <c r="Z172" i="12"/>
  <c r="Y172" i="12"/>
  <c r="W172" i="12"/>
  <c r="V172" i="12"/>
  <c r="N172" i="12"/>
  <c r="O172" i="12" s="1"/>
  <c r="P172" i="12" s="1"/>
  <c r="I172" i="12"/>
  <c r="J172" i="12" s="1"/>
  <c r="K172" i="12" s="1"/>
  <c r="G172" i="12"/>
  <c r="F172" i="12"/>
  <c r="Z171" i="12"/>
  <c r="Y171" i="12"/>
  <c r="W171" i="12"/>
  <c r="V171" i="12"/>
  <c r="N171" i="12"/>
  <c r="O171" i="12" s="1"/>
  <c r="P171" i="12" s="1"/>
  <c r="I171" i="12"/>
  <c r="J171" i="12" s="1"/>
  <c r="G171" i="12"/>
  <c r="F171" i="12"/>
  <c r="Z170" i="12"/>
  <c r="Y170" i="12"/>
  <c r="W170" i="12"/>
  <c r="V170" i="12"/>
  <c r="N170" i="12"/>
  <c r="O170" i="12" s="1"/>
  <c r="I170" i="12"/>
  <c r="J170" i="12" s="1"/>
  <c r="G170" i="12"/>
  <c r="F170" i="12"/>
  <c r="Z169" i="12"/>
  <c r="Y169" i="12"/>
  <c r="W169" i="12"/>
  <c r="V169" i="12"/>
  <c r="N169" i="12"/>
  <c r="O169" i="12" s="1"/>
  <c r="I169" i="12"/>
  <c r="J169" i="12" s="1"/>
  <c r="G169" i="12"/>
  <c r="F169" i="12"/>
  <c r="Z168" i="12"/>
  <c r="Y168" i="12"/>
  <c r="W168" i="12"/>
  <c r="V168" i="12"/>
  <c r="N168" i="12"/>
  <c r="O168" i="12" s="1"/>
  <c r="P168" i="12" s="1"/>
  <c r="I168" i="12"/>
  <c r="J168" i="12" s="1"/>
  <c r="K168" i="12" s="1"/>
  <c r="G168" i="12"/>
  <c r="F168" i="12"/>
  <c r="Z167" i="12"/>
  <c r="Y167" i="12"/>
  <c r="W167" i="12"/>
  <c r="V167" i="12"/>
  <c r="N167" i="12"/>
  <c r="O167" i="12" s="1"/>
  <c r="P167" i="12" s="1"/>
  <c r="I167" i="12"/>
  <c r="J167" i="12" s="1"/>
  <c r="G167" i="12"/>
  <c r="F167" i="12"/>
  <c r="Z166" i="12"/>
  <c r="Y166" i="12"/>
  <c r="W166" i="12"/>
  <c r="V166" i="12"/>
  <c r="N166" i="12"/>
  <c r="O166" i="12" s="1"/>
  <c r="I166" i="12"/>
  <c r="J166" i="12" s="1"/>
  <c r="G166" i="12"/>
  <c r="F166" i="12"/>
  <c r="Z165" i="12"/>
  <c r="Y165" i="12"/>
  <c r="W165" i="12"/>
  <c r="V165" i="12"/>
  <c r="N165" i="12"/>
  <c r="O165" i="12" s="1"/>
  <c r="I165" i="12"/>
  <c r="J165" i="12" s="1"/>
  <c r="G165" i="12"/>
  <c r="F165" i="12"/>
  <c r="Z164" i="12"/>
  <c r="Y164" i="12"/>
  <c r="W164" i="12"/>
  <c r="V164" i="12"/>
  <c r="N164" i="12"/>
  <c r="O164" i="12" s="1"/>
  <c r="I164" i="12"/>
  <c r="J164" i="12" s="1"/>
  <c r="L164" i="12" s="1"/>
  <c r="G164" i="12"/>
  <c r="F164" i="12"/>
  <c r="Z163" i="12"/>
  <c r="Y163" i="12"/>
  <c r="W163" i="12"/>
  <c r="V163" i="12"/>
  <c r="N163" i="12"/>
  <c r="O163" i="12" s="1"/>
  <c r="P163" i="12" s="1"/>
  <c r="I163" i="12"/>
  <c r="J163" i="12" s="1"/>
  <c r="G163" i="12"/>
  <c r="F163" i="12"/>
  <c r="Z162" i="12"/>
  <c r="Y162" i="12"/>
  <c r="W162" i="12"/>
  <c r="V162" i="12"/>
  <c r="N162" i="12"/>
  <c r="O162" i="12" s="1"/>
  <c r="I162" i="12"/>
  <c r="J162" i="12" s="1"/>
  <c r="L162" i="12" s="1"/>
  <c r="G162" i="12"/>
  <c r="F162" i="12"/>
  <c r="Z161" i="12"/>
  <c r="Y161" i="12"/>
  <c r="W161" i="12"/>
  <c r="V161" i="12"/>
  <c r="N161" i="12"/>
  <c r="O161" i="12" s="1"/>
  <c r="I161" i="12"/>
  <c r="J161" i="12" s="1"/>
  <c r="G161" i="12"/>
  <c r="F161" i="12"/>
  <c r="Z160" i="12"/>
  <c r="Y160" i="12"/>
  <c r="W160" i="12"/>
  <c r="V160" i="12"/>
  <c r="N160" i="12"/>
  <c r="O160" i="12" s="1"/>
  <c r="I160" i="12"/>
  <c r="J160" i="12" s="1"/>
  <c r="G160" i="12"/>
  <c r="F160" i="12"/>
  <c r="Z159" i="12"/>
  <c r="Y159" i="12"/>
  <c r="W159" i="12"/>
  <c r="V159" i="12"/>
  <c r="N159" i="12"/>
  <c r="O159" i="12" s="1"/>
  <c r="P159" i="12" s="1"/>
  <c r="I159" i="12"/>
  <c r="J159" i="12" s="1"/>
  <c r="G159" i="12"/>
  <c r="F159" i="12"/>
  <c r="Z158" i="12"/>
  <c r="Y158" i="12"/>
  <c r="W158" i="12"/>
  <c r="V158" i="12"/>
  <c r="N158" i="12"/>
  <c r="O158" i="12" s="1"/>
  <c r="Q158" i="12" s="1"/>
  <c r="I158" i="12"/>
  <c r="J158" i="12" s="1"/>
  <c r="L158" i="12" s="1"/>
  <c r="G158" i="12"/>
  <c r="F158" i="12"/>
  <c r="Z157" i="12"/>
  <c r="Y157" i="12"/>
  <c r="W157" i="12"/>
  <c r="V157" i="12"/>
  <c r="N157" i="12"/>
  <c r="O157" i="12" s="1"/>
  <c r="I157" i="12"/>
  <c r="J157" i="12" s="1"/>
  <c r="K157" i="12" s="1"/>
  <c r="G157" i="12"/>
  <c r="F157" i="12"/>
  <c r="Z156" i="12"/>
  <c r="Y156" i="12"/>
  <c r="W156" i="12"/>
  <c r="V156" i="12"/>
  <c r="N156" i="12"/>
  <c r="O156" i="12" s="1"/>
  <c r="P156" i="12" s="1"/>
  <c r="I156" i="12"/>
  <c r="J156" i="12" s="1"/>
  <c r="K156" i="12" s="1"/>
  <c r="G156" i="12"/>
  <c r="F156" i="12"/>
  <c r="Z155" i="12"/>
  <c r="Y155" i="12"/>
  <c r="W155" i="12"/>
  <c r="V155" i="12"/>
  <c r="N155" i="12"/>
  <c r="O155" i="12" s="1"/>
  <c r="P155" i="12" s="1"/>
  <c r="I155" i="12"/>
  <c r="J155" i="12" s="1"/>
  <c r="G155" i="12"/>
  <c r="F155" i="12"/>
  <c r="Z154" i="12"/>
  <c r="Y154" i="12"/>
  <c r="W154" i="12"/>
  <c r="V154" i="12"/>
  <c r="N154" i="12"/>
  <c r="O154" i="12" s="1"/>
  <c r="Q154" i="12" s="1"/>
  <c r="I154" i="12"/>
  <c r="J154" i="12" s="1"/>
  <c r="G154" i="12"/>
  <c r="F154" i="12"/>
  <c r="Z153" i="12"/>
  <c r="Y153" i="12"/>
  <c r="W153" i="12"/>
  <c r="V153" i="12"/>
  <c r="N153" i="12"/>
  <c r="O153" i="12" s="1"/>
  <c r="I153" i="12"/>
  <c r="J153" i="12" s="1"/>
  <c r="G153" i="12"/>
  <c r="F153" i="12"/>
  <c r="Z152" i="12"/>
  <c r="Y152" i="12"/>
  <c r="W152" i="12"/>
  <c r="V152" i="12"/>
  <c r="N152" i="12"/>
  <c r="O152" i="12" s="1"/>
  <c r="P152" i="12" s="1"/>
  <c r="I152" i="12"/>
  <c r="J152" i="12" s="1"/>
  <c r="K152" i="12" s="1"/>
  <c r="G152" i="12"/>
  <c r="F152" i="12"/>
  <c r="Z151" i="12"/>
  <c r="Y151" i="12"/>
  <c r="W151" i="12"/>
  <c r="V151" i="12"/>
  <c r="N151" i="12"/>
  <c r="O151" i="12" s="1"/>
  <c r="P151" i="12" s="1"/>
  <c r="I151" i="12"/>
  <c r="J151" i="12" s="1"/>
  <c r="G151" i="12"/>
  <c r="F151" i="12"/>
  <c r="Z150" i="12"/>
  <c r="Y150" i="12"/>
  <c r="W150" i="12"/>
  <c r="V150" i="12"/>
  <c r="N150" i="12"/>
  <c r="O150" i="12" s="1"/>
  <c r="I150" i="12"/>
  <c r="J150" i="12" s="1"/>
  <c r="G150" i="12"/>
  <c r="F150" i="12"/>
  <c r="Z149" i="12"/>
  <c r="Y149" i="12"/>
  <c r="W149" i="12"/>
  <c r="V149" i="12"/>
  <c r="N149" i="12"/>
  <c r="O149" i="12" s="1"/>
  <c r="I149" i="12"/>
  <c r="J149" i="12" s="1"/>
  <c r="G149" i="12"/>
  <c r="F149" i="12"/>
  <c r="Z148" i="12"/>
  <c r="Y148" i="12"/>
  <c r="W148" i="12"/>
  <c r="V148" i="12"/>
  <c r="N148" i="12"/>
  <c r="O148" i="12" s="1"/>
  <c r="Q148" i="12" s="1"/>
  <c r="I148" i="12"/>
  <c r="J148" i="12" s="1"/>
  <c r="G148" i="12"/>
  <c r="F148" i="12"/>
  <c r="Z147" i="12"/>
  <c r="Y147" i="12"/>
  <c r="W147" i="12"/>
  <c r="V147" i="12"/>
  <c r="N147" i="12"/>
  <c r="O147" i="12" s="1"/>
  <c r="P147" i="12" s="1"/>
  <c r="I147" i="12"/>
  <c r="J147" i="12" s="1"/>
  <c r="G147" i="12"/>
  <c r="F147" i="12"/>
  <c r="Z146" i="12"/>
  <c r="Y146" i="12"/>
  <c r="W146" i="12"/>
  <c r="V146" i="12"/>
  <c r="N146" i="12"/>
  <c r="O146" i="12" s="1"/>
  <c r="I146" i="12"/>
  <c r="J146" i="12" s="1"/>
  <c r="G146" i="12"/>
  <c r="F146" i="12"/>
  <c r="Z145" i="12"/>
  <c r="Y145" i="12"/>
  <c r="W145" i="12"/>
  <c r="V145" i="12"/>
  <c r="N145" i="12"/>
  <c r="O145" i="12" s="1"/>
  <c r="I145" i="12"/>
  <c r="J145" i="12" s="1"/>
  <c r="K145" i="12" s="1"/>
  <c r="G145" i="12"/>
  <c r="F145" i="12"/>
  <c r="Z144" i="12"/>
  <c r="Y144" i="12"/>
  <c r="W144" i="12"/>
  <c r="V144" i="12"/>
  <c r="N144" i="12"/>
  <c r="O144" i="12" s="1"/>
  <c r="I144" i="12"/>
  <c r="J144" i="12" s="1"/>
  <c r="G144" i="12"/>
  <c r="F144" i="12"/>
  <c r="Z143" i="12"/>
  <c r="Y143" i="12"/>
  <c r="W143" i="12"/>
  <c r="V143" i="12"/>
  <c r="N143" i="12"/>
  <c r="O143" i="12" s="1"/>
  <c r="I143" i="12"/>
  <c r="J143" i="12" s="1"/>
  <c r="G143" i="12"/>
  <c r="F143" i="12"/>
  <c r="Z142" i="12"/>
  <c r="Y142" i="12"/>
  <c r="W142" i="12"/>
  <c r="V142" i="12"/>
  <c r="N142" i="12"/>
  <c r="O142" i="12" s="1"/>
  <c r="I142" i="12"/>
  <c r="J142" i="12" s="1"/>
  <c r="G142" i="12"/>
  <c r="F142" i="12"/>
  <c r="Z141" i="12"/>
  <c r="Y141" i="12"/>
  <c r="W141" i="12"/>
  <c r="V141" i="12"/>
  <c r="N141" i="12"/>
  <c r="O141" i="12" s="1"/>
  <c r="I141" i="12"/>
  <c r="J141" i="12" s="1"/>
  <c r="G141" i="12"/>
  <c r="F141" i="12"/>
  <c r="Z140" i="12"/>
  <c r="Y140" i="12"/>
  <c r="W140" i="12"/>
  <c r="V140" i="12"/>
  <c r="N140" i="12"/>
  <c r="O140" i="12" s="1"/>
  <c r="P140" i="12" s="1"/>
  <c r="I140" i="12"/>
  <c r="J140" i="12" s="1"/>
  <c r="K140" i="12" s="1"/>
  <c r="G140" i="12"/>
  <c r="F140" i="12"/>
  <c r="Z139" i="12"/>
  <c r="Y139" i="12"/>
  <c r="W139" i="12"/>
  <c r="V139" i="12"/>
  <c r="N139" i="12"/>
  <c r="O139" i="12" s="1"/>
  <c r="I139" i="12"/>
  <c r="J139" i="12" s="1"/>
  <c r="G139" i="12"/>
  <c r="F139" i="12"/>
  <c r="Z138" i="12"/>
  <c r="Y138" i="12"/>
  <c r="W138" i="12"/>
  <c r="V138" i="12"/>
  <c r="N138" i="12"/>
  <c r="O138" i="12" s="1"/>
  <c r="Q138" i="12" s="1"/>
  <c r="I138" i="12"/>
  <c r="J138" i="12" s="1"/>
  <c r="G138" i="12"/>
  <c r="F138" i="12"/>
  <c r="Z137" i="12"/>
  <c r="Y137" i="12"/>
  <c r="W137" i="12"/>
  <c r="V137" i="12"/>
  <c r="N137" i="12"/>
  <c r="O137" i="12" s="1"/>
  <c r="P137" i="12" s="1"/>
  <c r="I137" i="12"/>
  <c r="J137" i="12" s="1"/>
  <c r="G137" i="12"/>
  <c r="F137" i="12"/>
  <c r="Z136" i="12"/>
  <c r="Y136" i="12"/>
  <c r="W136" i="12"/>
  <c r="V136" i="12"/>
  <c r="N136" i="12"/>
  <c r="O136" i="12" s="1"/>
  <c r="Q136" i="12" s="1"/>
  <c r="I136" i="12"/>
  <c r="J136" i="12" s="1"/>
  <c r="L136" i="12" s="1"/>
  <c r="G136" i="12"/>
  <c r="F136" i="12"/>
  <c r="Z135" i="12"/>
  <c r="Y135" i="12"/>
  <c r="W135" i="12"/>
  <c r="V135" i="12"/>
  <c r="N135" i="12"/>
  <c r="O135" i="12" s="1"/>
  <c r="I135" i="12"/>
  <c r="J135" i="12" s="1"/>
  <c r="G135" i="12"/>
  <c r="F135" i="12"/>
  <c r="Z134" i="12"/>
  <c r="Y134" i="12"/>
  <c r="W134" i="12"/>
  <c r="V134" i="12"/>
  <c r="N134" i="12"/>
  <c r="O134" i="12" s="1"/>
  <c r="I134" i="12"/>
  <c r="J134" i="12" s="1"/>
  <c r="G134" i="12"/>
  <c r="F134" i="12"/>
  <c r="Z133" i="12"/>
  <c r="Y133" i="12"/>
  <c r="W133" i="12"/>
  <c r="V133" i="12"/>
  <c r="N133" i="12"/>
  <c r="O133" i="12" s="1"/>
  <c r="I133" i="12"/>
  <c r="J133" i="12" s="1"/>
  <c r="G133" i="12"/>
  <c r="F133" i="12"/>
  <c r="Z132" i="12"/>
  <c r="Y132" i="12"/>
  <c r="W132" i="12"/>
  <c r="V132" i="12"/>
  <c r="N132" i="12"/>
  <c r="O132" i="12" s="1"/>
  <c r="Q132" i="12" s="1"/>
  <c r="I132" i="12"/>
  <c r="J132" i="12" s="1"/>
  <c r="G132" i="12"/>
  <c r="F132" i="12"/>
  <c r="Z131" i="12"/>
  <c r="Y131" i="12"/>
  <c r="W131" i="12"/>
  <c r="V131" i="12"/>
  <c r="N131" i="12"/>
  <c r="O131" i="12" s="1"/>
  <c r="I131" i="12"/>
  <c r="J131" i="12" s="1"/>
  <c r="G131" i="12"/>
  <c r="F131" i="12"/>
  <c r="Z130" i="12"/>
  <c r="Y130" i="12"/>
  <c r="W130" i="12"/>
  <c r="V130" i="12"/>
  <c r="N130" i="12"/>
  <c r="O130" i="12" s="1"/>
  <c r="I130" i="12"/>
  <c r="J130" i="12" s="1"/>
  <c r="G130" i="12"/>
  <c r="F130" i="12"/>
  <c r="Z129" i="12"/>
  <c r="Y129" i="12"/>
  <c r="W129" i="12"/>
  <c r="V129" i="12"/>
  <c r="N129" i="12"/>
  <c r="O129" i="12" s="1"/>
  <c r="I129" i="12"/>
  <c r="J129" i="12" s="1"/>
  <c r="G129" i="12"/>
  <c r="F129" i="12"/>
  <c r="Z128" i="12"/>
  <c r="Y128" i="12"/>
  <c r="W128" i="12"/>
  <c r="V128" i="12"/>
  <c r="N128" i="12"/>
  <c r="O128" i="12" s="1"/>
  <c r="I128" i="12"/>
  <c r="J128" i="12" s="1"/>
  <c r="G128" i="12"/>
  <c r="F128" i="12"/>
  <c r="Z127" i="12"/>
  <c r="Y127" i="12"/>
  <c r="W127" i="12"/>
  <c r="V127" i="12"/>
  <c r="N127" i="12"/>
  <c r="O127" i="12" s="1"/>
  <c r="I127" i="12"/>
  <c r="J127" i="12" s="1"/>
  <c r="G127" i="12"/>
  <c r="F127" i="12"/>
  <c r="Z126" i="12"/>
  <c r="Y126" i="12"/>
  <c r="W126" i="12"/>
  <c r="V126" i="12"/>
  <c r="N126" i="12"/>
  <c r="O126" i="12" s="1"/>
  <c r="I126" i="12"/>
  <c r="J126" i="12" s="1"/>
  <c r="G126" i="12"/>
  <c r="F126" i="12"/>
  <c r="Z125" i="12"/>
  <c r="Y125" i="12"/>
  <c r="W125" i="12"/>
  <c r="V125" i="12"/>
  <c r="N125" i="12"/>
  <c r="O125" i="12" s="1"/>
  <c r="I125" i="12"/>
  <c r="J125" i="12" s="1"/>
  <c r="G125" i="12"/>
  <c r="F125" i="12"/>
  <c r="Z124" i="12"/>
  <c r="Y124" i="12"/>
  <c r="W124" i="12"/>
  <c r="V124" i="12"/>
  <c r="N124" i="12"/>
  <c r="O124" i="12" s="1"/>
  <c r="I124" i="12"/>
  <c r="J124" i="12" s="1"/>
  <c r="G124" i="12"/>
  <c r="F124" i="12"/>
  <c r="Z123" i="12"/>
  <c r="Y123" i="12"/>
  <c r="V123" i="12"/>
  <c r="W123" i="12" s="1"/>
  <c r="N123" i="12"/>
  <c r="O123" i="12" s="1"/>
  <c r="I123" i="12"/>
  <c r="J123" i="12" s="1"/>
  <c r="G123" i="12"/>
  <c r="F123" i="12"/>
  <c r="Z122" i="12"/>
  <c r="Y122" i="12"/>
  <c r="W122" i="12"/>
  <c r="V122" i="12"/>
  <c r="N122" i="12"/>
  <c r="O122" i="12" s="1"/>
  <c r="I122" i="12"/>
  <c r="J122" i="12" s="1"/>
  <c r="G122" i="12"/>
  <c r="F122" i="12"/>
  <c r="Z121" i="12"/>
  <c r="Y121" i="12"/>
  <c r="W121" i="12"/>
  <c r="V121" i="12"/>
  <c r="N121" i="12"/>
  <c r="O121" i="12" s="1"/>
  <c r="I121" i="12"/>
  <c r="J121" i="12" s="1"/>
  <c r="G121" i="12"/>
  <c r="F121" i="12"/>
  <c r="Z120" i="12"/>
  <c r="Y120" i="12"/>
  <c r="W120" i="12"/>
  <c r="V120" i="12"/>
  <c r="N120" i="12"/>
  <c r="O120" i="12" s="1"/>
  <c r="I120" i="12"/>
  <c r="J120" i="12" s="1"/>
  <c r="G120" i="12"/>
  <c r="F120" i="12"/>
  <c r="Z119" i="12"/>
  <c r="Y119" i="12"/>
  <c r="W119" i="12"/>
  <c r="V119" i="12"/>
  <c r="N119" i="12"/>
  <c r="O119" i="12" s="1"/>
  <c r="I119" i="12"/>
  <c r="J119" i="12" s="1"/>
  <c r="G119" i="12"/>
  <c r="F119" i="12"/>
  <c r="Z118" i="12"/>
  <c r="Y118" i="12"/>
  <c r="W118" i="12"/>
  <c r="V118" i="12"/>
  <c r="N118" i="12"/>
  <c r="O118" i="12" s="1"/>
  <c r="I118" i="12"/>
  <c r="J118" i="12" s="1"/>
  <c r="G118" i="12"/>
  <c r="F118" i="12"/>
  <c r="Z117" i="12"/>
  <c r="Y117" i="12"/>
  <c r="W117" i="12"/>
  <c r="V117" i="12"/>
  <c r="N117" i="12"/>
  <c r="O117" i="12" s="1"/>
  <c r="I117" i="12"/>
  <c r="J117" i="12" s="1"/>
  <c r="G117" i="12"/>
  <c r="F117" i="12"/>
  <c r="Z116" i="12"/>
  <c r="Y116" i="12"/>
  <c r="W116" i="12"/>
  <c r="V116" i="12"/>
  <c r="N116" i="12"/>
  <c r="O116" i="12" s="1"/>
  <c r="I116" i="12"/>
  <c r="J116" i="12" s="1"/>
  <c r="G116" i="12"/>
  <c r="F116" i="12"/>
  <c r="Z115" i="12"/>
  <c r="Y115" i="12"/>
  <c r="W115" i="12"/>
  <c r="V115" i="12"/>
  <c r="N115" i="12"/>
  <c r="O115" i="12" s="1"/>
  <c r="I115" i="12"/>
  <c r="J115" i="12" s="1"/>
  <c r="G115" i="12"/>
  <c r="F115" i="12"/>
  <c r="Z114" i="12"/>
  <c r="Y114" i="12"/>
  <c r="W114" i="12"/>
  <c r="V114" i="12"/>
  <c r="N114" i="12"/>
  <c r="O114" i="12" s="1"/>
  <c r="I114" i="12"/>
  <c r="J114" i="12" s="1"/>
  <c r="L114" i="12" s="1"/>
  <c r="G114" i="12"/>
  <c r="F114" i="12"/>
  <c r="Z113" i="12"/>
  <c r="Y113" i="12"/>
  <c r="W113" i="12"/>
  <c r="V113" i="12"/>
  <c r="N113" i="12"/>
  <c r="O113" i="12" s="1"/>
  <c r="P113" i="12" s="1"/>
  <c r="I113" i="12"/>
  <c r="J113" i="12" s="1"/>
  <c r="K113" i="12" s="1"/>
  <c r="G113" i="12"/>
  <c r="F113" i="12"/>
  <c r="Z112" i="12"/>
  <c r="Y112" i="12"/>
  <c r="W112" i="12"/>
  <c r="V112" i="12"/>
  <c r="N112" i="12"/>
  <c r="O112" i="12" s="1"/>
  <c r="Q112" i="12" s="1"/>
  <c r="I112" i="12"/>
  <c r="J112" i="12" s="1"/>
  <c r="G112" i="12"/>
  <c r="F112" i="12"/>
  <c r="Z111" i="12"/>
  <c r="Y111" i="12"/>
  <c r="W111" i="12"/>
  <c r="V111" i="12"/>
  <c r="N111" i="12"/>
  <c r="O111" i="12" s="1"/>
  <c r="P111" i="12" s="1"/>
  <c r="I111" i="12"/>
  <c r="J111" i="12" s="1"/>
  <c r="K111" i="12" s="1"/>
  <c r="G111" i="12"/>
  <c r="F111" i="12"/>
  <c r="Z110" i="12"/>
  <c r="Y110" i="12"/>
  <c r="W110" i="12"/>
  <c r="V110" i="12"/>
  <c r="N110" i="12"/>
  <c r="O110" i="12" s="1"/>
  <c r="Q110" i="12" s="1"/>
  <c r="I110" i="12"/>
  <c r="J110" i="12" s="1"/>
  <c r="L110" i="12" s="1"/>
  <c r="G110" i="12"/>
  <c r="F110" i="12"/>
  <c r="Z109" i="12"/>
  <c r="Y109" i="12"/>
  <c r="W109" i="12"/>
  <c r="V109" i="12"/>
  <c r="N109" i="12"/>
  <c r="O109" i="12" s="1"/>
  <c r="P109" i="12" s="1"/>
  <c r="I109" i="12"/>
  <c r="J109" i="12" s="1"/>
  <c r="K109" i="12" s="1"/>
  <c r="G109" i="12"/>
  <c r="F109" i="12"/>
  <c r="Z108" i="12"/>
  <c r="Y108" i="12"/>
  <c r="W108" i="12"/>
  <c r="V108" i="12"/>
  <c r="N108" i="12"/>
  <c r="O108" i="12" s="1"/>
  <c r="Q108" i="12" s="1"/>
  <c r="I108" i="12"/>
  <c r="J108" i="12" s="1"/>
  <c r="G108" i="12"/>
  <c r="F108" i="12"/>
  <c r="Z107" i="12"/>
  <c r="Y107" i="12"/>
  <c r="W107" i="12"/>
  <c r="V107" i="12"/>
  <c r="N107" i="12"/>
  <c r="O107" i="12" s="1"/>
  <c r="P107" i="12" s="1"/>
  <c r="I107" i="12"/>
  <c r="J107" i="12" s="1"/>
  <c r="K107" i="12" s="1"/>
  <c r="G107" i="12"/>
  <c r="F107" i="12"/>
  <c r="Z106" i="12"/>
  <c r="Y106" i="12"/>
  <c r="W106" i="12"/>
  <c r="V106" i="12"/>
  <c r="N106" i="12"/>
  <c r="O106" i="12" s="1"/>
  <c r="Q106" i="12" s="1"/>
  <c r="I106" i="12"/>
  <c r="J106" i="12" s="1"/>
  <c r="L106" i="12" s="1"/>
  <c r="G106" i="12"/>
  <c r="F106" i="12"/>
  <c r="Z105" i="12"/>
  <c r="Y105" i="12"/>
  <c r="W105" i="12"/>
  <c r="V105" i="12"/>
  <c r="N105" i="12"/>
  <c r="O105" i="12" s="1"/>
  <c r="P105" i="12" s="1"/>
  <c r="I105" i="12"/>
  <c r="J105" i="12" s="1"/>
  <c r="K105" i="12" s="1"/>
  <c r="G105" i="12"/>
  <c r="F105" i="12"/>
  <c r="Z104" i="12"/>
  <c r="Y104" i="12"/>
  <c r="W104" i="12"/>
  <c r="V104" i="12"/>
  <c r="N104" i="12"/>
  <c r="O104" i="12" s="1"/>
  <c r="Q104" i="12" s="1"/>
  <c r="I104" i="12"/>
  <c r="J104" i="12" s="1"/>
  <c r="G104" i="12"/>
  <c r="F104" i="12"/>
  <c r="Z103" i="12"/>
  <c r="Y103" i="12"/>
  <c r="W103" i="12"/>
  <c r="V103" i="12"/>
  <c r="N103" i="12"/>
  <c r="O103" i="12" s="1"/>
  <c r="P103" i="12" s="1"/>
  <c r="I103" i="12"/>
  <c r="J103" i="12" s="1"/>
  <c r="K103" i="12" s="1"/>
  <c r="G103" i="12"/>
  <c r="F103" i="12"/>
  <c r="Z102" i="12"/>
  <c r="Y102" i="12"/>
  <c r="W102" i="12"/>
  <c r="V102" i="12"/>
  <c r="N102" i="12"/>
  <c r="O102" i="12" s="1"/>
  <c r="Q102" i="12" s="1"/>
  <c r="I102" i="12"/>
  <c r="J102" i="12" s="1"/>
  <c r="L102" i="12" s="1"/>
  <c r="G102" i="12"/>
  <c r="F102" i="12"/>
  <c r="Z101" i="12"/>
  <c r="Y101" i="12"/>
  <c r="V101" i="12"/>
  <c r="W101" i="12" s="1"/>
  <c r="N101" i="12"/>
  <c r="O101" i="12" s="1"/>
  <c r="P101" i="12" s="1"/>
  <c r="I101" i="12"/>
  <c r="J101" i="12" s="1"/>
  <c r="K101" i="12" s="1"/>
  <c r="G101" i="12"/>
  <c r="F101" i="12"/>
  <c r="Z100" i="12"/>
  <c r="Y100" i="12"/>
  <c r="W100" i="12"/>
  <c r="V100" i="12"/>
  <c r="N100" i="12"/>
  <c r="O100" i="12" s="1"/>
  <c r="I100" i="12"/>
  <c r="J100" i="12" s="1"/>
  <c r="L100" i="12" s="1"/>
  <c r="G100" i="12"/>
  <c r="F100" i="12"/>
  <c r="Z99" i="12"/>
  <c r="Y99" i="12"/>
  <c r="W99" i="12"/>
  <c r="V99" i="12"/>
  <c r="N99" i="12"/>
  <c r="O99" i="12" s="1"/>
  <c r="I99" i="12"/>
  <c r="J99" i="12" s="1"/>
  <c r="K99" i="12" s="1"/>
  <c r="G99" i="12"/>
  <c r="F99" i="12"/>
  <c r="Z98" i="12"/>
  <c r="Y98" i="12"/>
  <c r="W98" i="12"/>
  <c r="V98" i="12"/>
  <c r="N98" i="12"/>
  <c r="O98" i="12" s="1"/>
  <c r="Q98" i="12" s="1"/>
  <c r="I98" i="12"/>
  <c r="J98" i="12" s="1"/>
  <c r="L98" i="12" s="1"/>
  <c r="G98" i="12"/>
  <c r="F98" i="12"/>
  <c r="Z97" i="12"/>
  <c r="Y97" i="12"/>
  <c r="W97" i="12"/>
  <c r="V97" i="12"/>
  <c r="N97" i="12"/>
  <c r="O97" i="12" s="1"/>
  <c r="P97" i="12" s="1"/>
  <c r="I97" i="12"/>
  <c r="J97" i="12" s="1"/>
  <c r="K97" i="12" s="1"/>
  <c r="G97" i="12"/>
  <c r="F97" i="12"/>
  <c r="Z96" i="12"/>
  <c r="Y96" i="12"/>
  <c r="W96" i="12"/>
  <c r="V96" i="12"/>
  <c r="N96" i="12"/>
  <c r="O96" i="12" s="1"/>
  <c r="Q96" i="12" s="1"/>
  <c r="I96" i="12"/>
  <c r="J96" i="12" s="1"/>
  <c r="L96" i="12" s="1"/>
  <c r="G96" i="12"/>
  <c r="F96" i="12"/>
  <c r="Z95" i="12"/>
  <c r="Y95" i="12"/>
  <c r="W95" i="12"/>
  <c r="V95" i="12"/>
  <c r="N95" i="12"/>
  <c r="O95" i="12" s="1"/>
  <c r="I95" i="12"/>
  <c r="J95" i="12" s="1"/>
  <c r="K95" i="12" s="1"/>
  <c r="G95" i="12"/>
  <c r="F95" i="12"/>
  <c r="Z94" i="12"/>
  <c r="Y94" i="12"/>
  <c r="W94" i="12"/>
  <c r="V94" i="12"/>
  <c r="N94" i="12"/>
  <c r="O94" i="12" s="1"/>
  <c r="Q94" i="12" s="1"/>
  <c r="I94" i="12"/>
  <c r="J94" i="12" s="1"/>
  <c r="L94" i="12" s="1"/>
  <c r="G94" i="12"/>
  <c r="F94" i="12"/>
  <c r="Z93" i="12"/>
  <c r="Y93" i="12"/>
  <c r="W93" i="12"/>
  <c r="V93" i="12"/>
  <c r="N93" i="12"/>
  <c r="O93" i="12" s="1"/>
  <c r="P93" i="12" s="1"/>
  <c r="I93" i="12"/>
  <c r="J93" i="12" s="1"/>
  <c r="K93" i="12" s="1"/>
  <c r="G93" i="12"/>
  <c r="F93" i="12"/>
  <c r="Z92" i="12"/>
  <c r="Y92" i="12"/>
  <c r="W92" i="12"/>
  <c r="V92" i="12"/>
  <c r="N92" i="12"/>
  <c r="O92" i="12" s="1"/>
  <c r="I92" i="12"/>
  <c r="J92" i="12" s="1"/>
  <c r="L92" i="12" s="1"/>
  <c r="G92" i="12"/>
  <c r="F92" i="12"/>
  <c r="Z91" i="12"/>
  <c r="Y91" i="12"/>
  <c r="W91" i="12"/>
  <c r="V91" i="12"/>
  <c r="N91" i="12"/>
  <c r="O91" i="12" s="1"/>
  <c r="I91" i="12"/>
  <c r="J91" i="12" s="1"/>
  <c r="K91" i="12" s="1"/>
  <c r="G91" i="12"/>
  <c r="F91" i="12"/>
  <c r="Z90" i="12"/>
  <c r="Y90" i="12"/>
  <c r="W90" i="12"/>
  <c r="V90" i="12"/>
  <c r="N90" i="12"/>
  <c r="O90" i="12" s="1"/>
  <c r="Q90" i="12" s="1"/>
  <c r="I90" i="12"/>
  <c r="J90" i="12" s="1"/>
  <c r="L90" i="12" s="1"/>
  <c r="G90" i="12"/>
  <c r="F90" i="12"/>
  <c r="Z89" i="12"/>
  <c r="Y89" i="12"/>
  <c r="W89" i="12"/>
  <c r="V89" i="12"/>
  <c r="N89" i="12"/>
  <c r="O89" i="12" s="1"/>
  <c r="P89" i="12" s="1"/>
  <c r="I89" i="12"/>
  <c r="J89" i="12" s="1"/>
  <c r="K89" i="12" s="1"/>
  <c r="G89" i="12"/>
  <c r="F89" i="12"/>
  <c r="Z88" i="12"/>
  <c r="Y88" i="12"/>
  <c r="W88" i="12"/>
  <c r="V88" i="12"/>
  <c r="N88" i="12"/>
  <c r="O88" i="12" s="1"/>
  <c r="I88" i="12"/>
  <c r="J88" i="12" s="1"/>
  <c r="L88" i="12" s="1"/>
  <c r="G88" i="12"/>
  <c r="F88" i="12"/>
  <c r="Z87" i="12"/>
  <c r="Y87" i="12"/>
  <c r="W87" i="12"/>
  <c r="V87" i="12"/>
  <c r="N87" i="12"/>
  <c r="O87" i="12" s="1"/>
  <c r="I87" i="12"/>
  <c r="J87" i="12" s="1"/>
  <c r="K87" i="12" s="1"/>
  <c r="G87" i="12"/>
  <c r="F87" i="12"/>
  <c r="Z86" i="12"/>
  <c r="Y86" i="12"/>
  <c r="W86" i="12"/>
  <c r="V86" i="12"/>
  <c r="N86" i="12"/>
  <c r="O86" i="12" s="1"/>
  <c r="Q86" i="12" s="1"/>
  <c r="I86" i="12"/>
  <c r="J86" i="12" s="1"/>
  <c r="L86" i="12" s="1"/>
  <c r="G86" i="12"/>
  <c r="F86" i="12"/>
  <c r="Z85" i="12"/>
  <c r="Y85" i="12"/>
  <c r="W85" i="12"/>
  <c r="V85" i="12"/>
  <c r="N85" i="12"/>
  <c r="O85" i="12" s="1"/>
  <c r="P85" i="12" s="1"/>
  <c r="I85" i="12"/>
  <c r="J85" i="12" s="1"/>
  <c r="K85" i="12" s="1"/>
  <c r="G85" i="12"/>
  <c r="F85" i="12"/>
  <c r="Z84" i="12"/>
  <c r="Y84" i="12"/>
  <c r="W84" i="12"/>
  <c r="V84" i="12"/>
  <c r="N84" i="12"/>
  <c r="O84" i="12" s="1"/>
  <c r="I84" i="12"/>
  <c r="J84" i="12" s="1"/>
  <c r="L84" i="12" s="1"/>
  <c r="G84" i="12"/>
  <c r="F84" i="12"/>
  <c r="Z83" i="12"/>
  <c r="Y83" i="12"/>
  <c r="W83" i="12"/>
  <c r="V83" i="12"/>
  <c r="N83" i="12"/>
  <c r="O83" i="12" s="1"/>
  <c r="I83" i="12"/>
  <c r="J83" i="12" s="1"/>
  <c r="K83" i="12" s="1"/>
  <c r="G83" i="12"/>
  <c r="F83" i="12"/>
  <c r="Z82" i="12"/>
  <c r="Y82" i="12"/>
  <c r="W82" i="12"/>
  <c r="V82" i="12"/>
  <c r="N82" i="12"/>
  <c r="O82" i="12" s="1"/>
  <c r="Q82" i="12" s="1"/>
  <c r="I82" i="12"/>
  <c r="J82" i="12" s="1"/>
  <c r="L82" i="12" s="1"/>
  <c r="G82" i="12"/>
  <c r="F82" i="12"/>
  <c r="Z81" i="12"/>
  <c r="Y81" i="12"/>
  <c r="W81" i="12"/>
  <c r="V81" i="12"/>
  <c r="N81" i="12"/>
  <c r="O81" i="12" s="1"/>
  <c r="P81" i="12" s="1"/>
  <c r="I81" i="12"/>
  <c r="J81" i="12" s="1"/>
  <c r="K81" i="12" s="1"/>
  <c r="G81" i="12"/>
  <c r="F81" i="12"/>
  <c r="Z80" i="12"/>
  <c r="Y80" i="12"/>
  <c r="W80" i="12"/>
  <c r="V80" i="12"/>
  <c r="N80" i="12"/>
  <c r="O80" i="12" s="1"/>
  <c r="Q80" i="12" s="1"/>
  <c r="I80" i="12"/>
  <c r="J80" i="12" s="1"/>
  <c r="L80" i="12" s="1"/>
  <c r="G80" i="12"/>
  <c r="F80" i="12"/>
  <c r="Z79" i="12"/>
  <c r="Y79" i="12"/>
  <c r="W79" i="12"/>
  <c r="V79" i="12"/>
  <c r="N79" i="12"/>
  <c r="O79" i="12" s="1"/>
  <c r="I79" i="12"/>
  <c r="J79" i="12" s="1"/>
  <c r="K79" i="12" s="1"/>
  <c r="G79" i="12"/>
  <c r="F79" i="12"/>
  <c r="Z78" i="12"/>
  <c r="Y78" i="12"/>
  <c r="W78" i="12"/>
  <c r="V78" i="12"/>
  <c r="N78" i="12"/>
  <c r="O78" i="12" s="1"/>
  <c r="Q78" i="12" s="1"/>
  <c r="I78" i="12"/>
  <c r="J78" i="12" s="1"/>
  <c r="L78" i="12" s="1"/>
  <c r="G78" i="12"/>
  <c r="F78" i="12"/>
  <c r="Z77" i="12"/>
  <c r="Y77" i="12"/>
  <c r="W77" i="12"/>
  <c r="V77" i="12"/>
  <c r="N77" i="12"/>
  <c r="O77" i="12" s="1"/>
  <c r="I77" i="12"/>
  <c r="J77" i="12" s="1"/>
  <c r="G77" i="12"/>
  <c r="F77" i="12"/>
  <c r="Z76" i="12"/>
  <c r="Y76" i="12"/>
  <c r="W76" i="12"/>
  <c r="V76" i="12"/>
  <c r="N76" i="12"/>
  <c r="O76" i="12" s="1"/>
  <c r="Q76" i="12" s="1"/>
  <c r="I76" i="12"/>
  <c r="J76" i="12" s="1"/>
  <c r="L76" i="12" s="1"/>
  <c r="G76" i="12"/>
  <c r="F76" i="12"/>
  <c r="Z75" i="12"/>
  <c r="Y75" i="12"/>
  <c r="W75" i="12"/>
  <c r="V75" i="12"/>
  <c r="N75" i="12"/>
  <c r="O75" i="12" s="1"/>
  <c r="I75" i="12"/>
  <c r="J75" i="12" s="1"/>
  <c r="G75" i="12"/>
  <c r="F75" i="12"/>
  <c r="Z74" i="12"/>
  <c r="Y74" i="12"/>
  <c r="W74" i="12"/>
  <c r="V74" i="12"/>
  <c r="N74" i="12"/>
  <c r="O74" i="12" s="1"/>
  <c r="Q74" i="12" s="1"/>
  <c r="I74" i="12"/>
  <c r="J74" i="12" s="1"/>
  <c r="L74" i="12" s="1"/>
  <c r="G74" i="12"/>
  <c r="F74" i="12"/>
  <c r="Z73" i="12"/>
  <c r="Y73" i="12"/>
  <c r="W73" i="12"/>
  <c r="V73" i="12"/>
  <c r="N73" i="12"/>
  <c r="O73" i="12" s="1"/>
  <c r="I73" i="12"/>
  <c r="J73" i="12" s="1"/>
  <c r="G73" i="12"/>
  <c r="F73" i="12"/>
  <c r="Z72" i="12"/>
  <c r="Y72" i="12"/>
  <c r="W72" i="12"/>
  <c r="V72" i="12"/>
  <c r="N72" i="12"/>
  <c r="O72" i="12" s="1"/>
  <c r="Q72" i="12" s="1"/>
  <c r="I72" i="12"/>
  <c r="J72" i="12" s="1"/>
  <c r="L72" i="12" s="1"/>
  <c r="G72" i="12"/>
  <c r="F72" i="12"/>
  <c r="Z71" i="12"/>
  <c r="Y71" i="12"/>
  <c r="W71" i="12"/>
  <c r="V71" i="12"/>
  <c r="N71" i="12"/>
  <c r="O71" i="12" s="1"/>
  <c r="I71" i="12"/>
  <c r="J71" i="12" s="1"/>
  <c r="G71" i="12"/>
  <c r="F71" i="12"/>
  <c r="Z70" i="12"/>
  <c r="Y70" i="12"/>
  <c r="W70" i="12"/>
  <c r="V70" i="12"/>
  <c r="N70" i="12"/>
  <c r="O70" i="12" s="1"/>
  <c r="Q70" i="12" s="1"/>
  <c r="I70" i="12"/>
  <c r="J70" i="12" s="1"/>
  <c r="L70" i="12" s="1"/>
  <c r="G70" i="12"/>
  <c r="F70" i="12"/>
  <c r="Z69" i="12"/>
  <c r="Y69" i="12"/>
  <c r="W69" i="12"/>
  <c r="V69" i="12"/>
  <c r="N69" i="12"/>
  <c r="O69" i="12" s="1"/>
  <c r="I69" i="12"/>
  <c r="J69" i="12" s="1"/>
  <c r="G69" i="12"/>
  <c r="F69" i="12"/>
  <c r="Z68" i="12"/>
  <c r="Y68" i="12"/>
  <c r="W68" i="12"/>
  <c r="V68" i="12"/>
  <c r="N68" i="12"/>
  <c r="O68" i="12" s="1"/>
  <c r="Q68" i="12" s="1"/>
  <c r="I68" i="12"/>
  <c r="J68" i="12" s="1"/>
  <c r="L68" i="12" s="1"/>
  <c r="G68" i="12"/>
  <c r="F68" i="12"/>
  <c r="Z67" i="12"/>
  <c r="Y67" i="12"/>
  <c r="W67" i="12"/>
  <c r="V67" i="12"/>
  <c r="N67" i="12"/>
  <c r="O67" i="12" s="1"/>
  <c r="I67" i="12"/>
  <c r="J67" i="12" s="1"/>
  <c r="G67" i="12"/>
  <c r="F67" i="12"/>
  <c r="Z66" i="12"/>
  <c r="Y66" i="12"/>
  <c r="V66" i="12"/>
  <c r="W66" i="12" s="1"/>
  <c r="N66" i="12"/>
  <c r="O66" i="12" s="1"/>
  <c r="Q66" i="12" s="1"/>
  <c r="I66" i="12"/>
  <c r="J66" i="12" s="1"/>
  <c r="L66" i="12" s="1"/>
  <c r="G66" i="12"/>
  <c r="F66" i="12"/>
  <c r="Z65" i="12"/>
  <c r="Y65" i="12"/>
  <c r="W65" i="12"/>
  <c r="V65" i="12"/>
  <c r="N65" i="12"/>
  <c r="O65" i="12" s="1"/>
  <c r="I65" i="12"/>
  <c r="J65" i="12" s="1"/>
  <c r="G65" i="12"/>
  <c r="F65" i="12"/>
  <c r="Z64" i="12"/>
  <c r="Y64" i="12"/>
  <c r="W64" i="12"/>
  <c r="V64" i="12"/>
  <c r="N64" i="12"/>
  <c r="O64" i="12" s="1"/>
  <c r="Q64" i="12" s="1"/>
  <c r="I64" i="12"/>
  <c r="J64" i="12" s="1"/>
  <c r="L64" i="12" s="1"/>
  <c r="G64" i="12"/>
  <c r="F64" i="12"/>
  <c r="Z63" i="12"/>
  <c r="Y63" i="12"/>
  <c r="W63" i="12"/>
  <c r="V63" i="12"/>
  <c r="N63" i="12"/>
  <c r="O63" i="12" s="1"/>
  <c r="I63" i="12"/>
  <c r="J63" i="12" s="1"/>
  <c r="G63" i="12"/>
  <c r="F63" i="12"/>
  <c r="Z62" i="12"/>
  <c r="Y62" i="12"/>
  <c r="W62" i="12"/>
  <c r="V62" i="12"/>
  <c r="N62" i="12"/>
  <c r="O62" i="12" s="1"/>
  <c r="Q62" i="12" s="1"/>
  <c r="I62" i="12"/>
  <c r="J62" i="12" s="1"/>
  <c r="L62" i="12" s="1"/>
  <c r="G62" i="12"/>
  <c r="F62" i="12"/>
  <c r="A62" i="12"/>
  <c r="Z61" i="12"/>
  <c r="Y61" i="12"/>
  <c r="W61" i="12"/>
  <c r="V61" i="12"/>
  <c r="N61" i="12"/>
  <c r="O61" i="12" s="1"/>
  <c r="I61" i="12"/>
  <c r="J61" i="12" s="1"/>
  <c r="G61" i="12"/>
  <c r="F61" i="12"/>
  <c r="A61" i="12"/>
  <c r="Z60" i="12"/>
  <c r="Y60" i="12"/>
  <c r="W60" i="12"/>
  <c r="V60" i="12"/>
  <c r="N60" i="12"/>
  <c r="O60" i="12" s="1"/>
  <c r="I60" i="12"/>
  <c r="J60" i="12" s="1"/>
  <c r="G60" i="12"/>
  <c r="F60" i="12"/>
  <c r="Z59" i="12"/>
  <c r="Y59" i="12"/>
  <c r="W59" i="12"/>
  <c r="V59" i="12"/>
  <c r="N59" i="12"/>
  <c r="O59" i="12" s="1"/>
  <c r="Q59" i="12" s="1"/>
  <c r="I59" i="12"/>
  <c r="J59" i="12" s="1"/>
  <c r="L59" i="12" s="1"/>
  <c r="G59" i="12"/>
  <c r="F59" i="12"/>
  <c r="Z58" i="12"/>
  <c r="Y58" i="12"/>
  <c r="W58" i="12"/>
  <c r="V58" i="12"/>
  <c r="N58" i="12"/>
  <c r="O58" i="12" s="1"/>
  <c r="I58" i="12"/>
  <c r="J58" i="12" s="1"/>
  <c r="G58" i="12"/>
  <c r="F58" i="12"/>
  <c r="Z57" i="12"/>
  <c r="Y57" i="12"/>
  <c r="W57" i="12"/>
  <c r="V57" i="12"/>
  <c r="N57" i="12"/>
  <c r="O57" i="12" s="1"/>
  <c r="Q57" i="12" s="1"/>
  <c r="I57" i="12"/>
  <c r="J57" i="12" s="1"/>
  <c r="L57" i="12" s="1"/>
  <c r="G57" i="12"/>
  <c r="F57" i="12"/>
  <c r="Z56" i="12"/>
  <c r="Y56" i="12"/>
  <c r="W56" i="12"/>
  <c r="V56" i="12"/>
  <c r="N56" i="12"/>
  <c r="O56" i="12" s="1"/>
  <c r="I56" i="12"/>
  <c r="J56" i="12" s="1"/>
  <c r="G56" i="12"/>
  <c r="F56" i="12"/>
  <c r="Z55" i="12"/>
  <c r="Y55" i="12"/>
  <c r="W55" i="12"/>
  <c r="V55" i="12"/>
  <c r="N55" i="12"/>
  <c r="O55" i="12" s="1"/>
  <c r="Q55" i="12" s="1"/>
  <c r="I55" i="12"/>
  <c r="J55" i="12" s="1"/>
  <c r="L55" i="12" s="1"/>
  <c r="G55" i="12"/>
  <c r="F55" i="12"/>
  <c r="Z54" i="12"/>
  <c r="Y54" i="12"/>
  <c r="W54" i="12"/>
  <c r="V54" i="12"/>
  <c r="N54" i="12"/>
  <c r="O54" i="12" s="1"/>
  <c r="I54" i="12"/>
  <c r="J54" i="12" s="1"/>
  <c r="G54" i="12"/>
  <c r="F54" i="12"/>
  <c r="Z53" i="12"/>
  <c r="Y53" i="12"/>
  <c r="W53" i="12"/>
  <c r="V53" i="12"/>
  <c r="N53" i="12"/>
  <c r="O53" i="12" s="1"/>
  <c r="Q53" i="12" s="1"/>
  <c r="I53" i="12"/>
  <c r="J53" i="12" s="1"/>
  <c r="L53" i="12" s="1"/>
  <c r="G53" i="12"/>
  <c r="F53" i="12"/>
  <c r="Z52" i="12"/>
  <c r="Y52" i="12"/>
  <c r="W52" i="12"/>
  <c r="V52" i="12"/>
  <c r="N52" i="12"/>
  <c r="O52" i="12" s="1"/>
  <c r="I52" i="12"/>
  <c r="J52" i="12" s="1"/>
  <c r="G52" i="12"/>
  <c r="F52" i="12"/>
  <c r="Z51" i="12"/>
  <c r="Y51" i="12"/>
  <c r="W51" i="12"/>
  <c r="V51" i="12"/>
  <c r="N51" i="12"/>
  <c r="O51" i="12" s="1"/>
  <c r="Q51" i="12" s="1"/>
  <c r="I51" i="12"/>
  <c r="J51" i="12" s="1"/>
  <c r="L51" i="12" s="1"/>
  <c r="G51" i="12"/>
  <c r="F51" i="12"/>
  <c r="Z50" i="12"/>
  <c r="Y50" i="12"/>
  <c r="W50" i="12"/>
  <c r="V50" i="12"/>
  <c r="N50" i="12"/>
  <c r="O50" i="12" s="1"/>
  <c r="I50" i="12"/>
  <c r="J50" i="12" s="1"/>
  <c r="G50" i="12"/>
  <c r="F50" i="12"/>
  <c r="Z49" i="12"/>
  <c r="Y49" i="12"/>
  <c r="W49" i="12"/>
  <c r="V49" i="12"/>
  <c r="N49" i="12"/>
  <c r="O49" i="12" s="1"/>
  <c r="Q49" i="12" s="1"/>
  <c r="I49" i="12"/>
  <c r="J49" i="12" s="1"/>
  <c r="L49" i="12" s="1"/>
  <c r="G49" i="12"/>
  <c r="F49" i="12"/>
  <c r="Z48" i="12"/>
  <c r="Y48" i="12"/>
  <c r="W48" i="12"/>
  <c r="V48" i="12"/>
  <c r="N48" i="12"/>
  <c r="O48" i="12" s="1"/>
  <c r="I48" i="12"/>
  <c r="J48" i="12" s="1"/>
  <c r="G48" i="12"/>
  <c r="F48" i="12"/>
  <c r="Z47" i="12"/>
  <c r="Y47" i="12"/>
  <c r="W47" i="12"/>
  <c r="V47" i="12"/>
  <c r="N47" i="12"/>
  <c r="O47" i="12" s="1"/>
  <c r="Q47" i="12" s="1"/>
  <c r="I47" i="12"/>
  <c r="J47" i="12" s="1"/>
  <c r="L47" i="12" s="1"/>
  <c r="G47" i="12"/>
  <c r="F47" i="12"/>
  <c r="Z46" i="12"/>
  <c r="Y46" i="12"/>
  <c r="W46" i="12"/>
  <c r="V46" i="12"/>
  <c r="N46" i="12"/>
  <c r="O46" i="12" s="1"/>
  <c r="I46" i="12"/>
  <c r="J46" i="12" s="1"/>
  <c r="G46" i="12"/>
  <c r="F46" i="12"/>
  <c r="Z45" i="12"/>
  <c r="Y45" i="12"/>
  <c r="W45" i="12"/>
  <c r="V45" i="12"/>
  <c r="N45" i="12"/>
  <c r="O45" i="12" s="1"/>
  <c r="Q45" i="12" s="1"/>
  <c r="I45" i="12"/>
  <c r="J45" i="12" s="1"/>
  <c r="L45" i="12" s="1"/>
  <c r="G45" i="12"/>
  <c r="F45" i="12"/>
  <c r="Z44" i="12"/>
  <c r="Y44" i="12"/>
  <c r="W44" i="12"/>
  <c r="V44" i="12"/>
  <c r="N44" i="12"/>
  <c r="O44" i="12" s="1"/>
  <c r="I44" i="12"/>
  <c r="J44" i="12" s="1"/>
  <c r="G44" i="12"/>
  <c r="F44" i="12"/>
  <c r="Z43" i="12"/>
  <c r="Y43" i="12"/>
  <c r="W43" i="12"/>
  <c r="V43" i="12"/>
  <c r="N43" i="12"/>
  <c r="O43" i="12" s="1"/>
  <c r="Q43" i="12" s="1"/>
  <c r="I43" i="12"/>
  <c r="J43" i="12" s="1"/>
  <c r="L43" i="12" s="1"/>
  <c r="G43" i="12"/>
  <c r="F43" i="12"/>
  <c r="Z42" i="12"/>
  <c r="Y42" i="12"/>
  <c r="W42" i="12"/>
  <c r="V42" i="12"/>
  <c r="N42" i="12"/>
  <c r="O42" i="12" s="1"/>
  <c r="I42" i="12"/>
  <c r="J42" i="12" s="1"/>
  <c r="G42" i="12"/>
  <c r="F42" i="12"/>
  <c r="Z41" i="12"/>
  <c r="Y41" i="12"/>
  <c r="W41" i="12"/>
  <c r="V41" i="12"/>
  <c r="N41" i="12"/>
  <c r="O41" i="12" s="1"/>
  <c r="Q41" i="12" s="1"/>
  <c r="I41" i="12"/>
  <c r="J41" i="12" s="1"/>
  <c r="L41" i="12" s="1"/>
  <c r="G41" i="12"/>
  <c r="F41" i="12"/>
  <c r="Z40" i="12"/>
  <c r="Y40" i="12"/>
  <c r="W40" i="12"/>
  <c r="V40" i="12"/>
  <c r="N40" i="12"/>
  <c r="O40" i="12" s="1"/>
  <c r="I40" i="12"/>
  <c r="J40" i="12" s="1"/>
  <c r="G40" i="12"/>
  <c r="F40" i="12"/>
  <c r="Z39" i="12"/>
  <c r="Y39" i="12"/>
  <c r="W39" i="12"/>
  <c r="V39" i="12"/>
  <c r="N39" i="12"/>
  <c r="O39" i="12" s="1"/>
  <c r="Q39" i="12" s="1"/>
  <c r="I39" i="12"/>
  <c r="J39" i="12" s="1"/>
  <c r="L39" i="12" s="1"/>
  <c r="G39" i="12"/>
  <c r="F39" i="12"/>
  <c r="Z38" i="12"/>
  <c r="Y38" i="12"/>
  <c r="W38" i="12"/>
  <c r="V38" i="12"/>
  <c r="N38" i="12"/>
  <c r="O38" i="12" s="1"/>
  <c r="I38" i="12"/>
  <c r="J38" i="12" s="1"/>
  <c r="G38" i="12"/>
  <c r="F38" i="12"/>
  <c r="Z37" i="12"/>
  <c r="Y37" i="12"/>
  <c r="W37" i="12"/>
  <c r="V37" i="12"/>
  <c r="N37" i="12"/>
  <c r="O37" i="12" s="1"/>
  <c r="Q37" i="12" s="1"/>
  <c r="I37" i="12"/>
  <c r="J37" i="12" s="1"/>
  <c r="L37" i="12" s="1"/>
  <c r="G37" i="12"/>
  <c r="F37" i="12"/>
  <c r="Z36" i="12"/>
  <c r="Y36" i="12"/>
  <c r="W36" i="12"/>
  <c r="V36" i="12"/>
  <c r="N36" i="12"/>
  <c r="O36" i="12" s="1"/>
  <c r="I36" i="12"/>
  <c r="J36" i="12" s="1"/>
  <c r="G36" i="12"/>
  <c r="F36" i="12"/>
  <c r="Z35" i="12"/>
  <c r="Y35" i="12"/>
  <c r="W35" i="12"/>
  <c r="V35" i="12"/>
  <c r="N35" i="12"/>
  <c r="O35" i="12" s="1"/>
  <c r="Q35" i="12" s="1"/>
  <c r="I35" i="12"/>
  <c r="J35" i="12" s="1"/>
  <c r="L35" i="12" s="1"/>
  <c r="G35" i="12"/>
  <c r="F35" i="12"/>
  <c r="Z34" i="12"/>
  <c r="Y34" i="12"/>
  <c r="W34" i="12"/>
  <c r="V34" i="12"/>
  <c r="N34" i="12"/>
  <c r="O34" i="12" s="1"/>
  <c r="I34" i="12"/>
  <c r="J34" i="12" s="1"/>
  <c r="G34" i="12"/>
  <c r="F34" i="12"/>
  <c r="Z33" i="12"/>
  <c r="Y33" i="12"/>
  <c r="W33" i="12"/>
  <c r="V33" i="12"/>
  <c r="N33" i="12"/>
  <c r="O33" i="12" s="1"/>
  <c r="Q33" i="12" s="1"/>
  <c r="I33" i="12"/>
  <c r="J33" i="12" s="1"/>
  <c r="L33" i="12" s="1"/>
  <c r="G33" i="12"/>
  <c r="F33" i="12"/>
  <c r="Z32" i="12"/>
  <c r="Y32" i="12"/>
  <c r="W32" i="12"/>
  <c r="V32" i="12"/>
  <c r="N32" i="12"/>
  <c r="O32" i="12" s="1"/>
  <c r="I32" i="12"/>
  <c r="J32" i="12" s="1"/>
  <c r="G32" i="12"/>
  <c r="F32" i="12"/>
  <c r="Z31" i="12"/>
  <c r="Y31" i="12"/>
  <c r="W31" i="12"/>
  <c r="V31" i="12"/>
  <c r="N31" i="12"/>
  <c r="O31" i="12" s="1"/>
  <c r="Q31" i="12" s="1"/>
  <c r="I31" i="12"/>
  <c r="J31" i="12" s="1"/>
  <c r="L31" i="12" s="1"/>
  <c r="G31" i="12"/>
  <c r="F31" i="12"/>
  <c r="Z30" i="12"/>
  <c r="Y30" i="12"/>
  <c r="W30" i="12"/>
  <c r="V30" i="12"/>
  <c r="N30" i="12"/>
  <c r="O30" i="12" s="1"/>
  <c r="I30" i="12"/>
  <c r="J30" i="12" s="1"/>
  <c r="G30" i="12"/>
  <c r="F30" i="12"/>
  <c r="Z29" i="12"/>
  <c r="Y29" i="12"/>
  <c r="W29" i="12"/>
  <c r="V29" i="12"/>
  <c r="N29" i="12"/>
  <c r="O29" i="12" s="1"/>
  <c r="Q29" i="12" s="1"/>
  <c r="I29" i="12"/>
  <c r="J29" i="12" s="1"/>
  <c r="L29" i="12" s="1"/>
  <c r="G29" i="12"/>
  <c r="F29" i="12"/>
  <c r="Z28" i="12"/>
  <c r="Y28" i="12"/>
  <c r="W28" i="12"/>
  <c r="V28" i="12"/>
  <c r="N28" i="12"/>
  <c r="O28" i="12" s="1"/>
  <c r="I28" i="12"/>
  <c r="J28" i="12" s="1"/>
  <c r="G28" i="12"/>
  <c r="F28" i="12"/>
  <c r="Z27" i="12"/>
  <c r="Y27" i="12"/>
  <c r="W27" i="12"/>
  <c r="V27" i="12"/>
  <c r="N27" i="12"/>
  <c r="O27" i="12" s="1"/>
  <c r="Q27" i="12" s="1"/>
  <c r="I27" i="12"/>
  <c r="J27" i="12" s="1"/>
  <c r="L27" i="12" s="1"/>
  <c r="G27" i="12"/>
  <c r="F27" i="12"/>
  <c r="Z26" i="12"/>
  <c r="Y26" i="12"/>
  <c r="W26" i="12"/>
  <c r="V26" i="12"/>
  <c r="N26" i="12"/>
  <c r="O26" i="12" s="1"/>
  <c r="I26" i="12"/>
  <c r="J26" i="12" s="1"/>
  <c r="G26" i="12"/>
  <c r="F26" i="12"/>
  <c r="Z25" i="12"/>
  <c r="Y25" i="12"/>
  <c r="W25" i="12"/>
  <c r="V25" i="12"/>
  <c r="N25" i="12"/>
  <c r="O25" i="12" s="1"/>
  <c r="Q25" i="12" s="1"/>
  <c r="I25" i="12"/>
  <c r="J25" i="12" s="1"/>
  <c r="L25" i="12" s="1"/>
  <c r="G25" i="12"/>
  <c r="F25" i="12"/>
  <c r="Z24" i="12"/>
  <c r="Y24" i="12"/>
  <c r="W24" i="12"/>
  <c r="V24" i="12"/>
  <c r="N24" i="12"/>
  <c r="O24" i="12" s="1"/>
  <c r="I24" i="12"/>
  <c r="J24" i="12" s="1"/>
  <c r="G24" i="12"/>
  <c r="F24" i="12"/>
  <c r="Z23" i="12"/>
  <c r="Y23" i="12"/>
  <c r="W23" i="12"/>
  <c r="V23" i="12"/>
  <c r="N23" i="12"/>
  <c r="O23" i="12" s="1"/>
  <c r="Q23" i="12" s="1"/>
  <c r="I23" i="12"/>
  <c r="J23" i="12" s="1"/>
  <c r="L23" i="12" s="1"/>
  <c r="G23" i="12"/>
  <c r="F23" i="12"/>
  <c r="Z22" i="12"/>
  <c r="Y22" i="12"/>
  <c r="W22" i="12"/>
  <c r="V22" i="12"/>
  <c r="N22" i="12"/>
  <c r="O22" i="12" s="1"/>
  <c r="I22" i="12"/>
  <c r="J22" i="12" s="1"/>
  <c r="G22" i="12"/>
  <c r="F22" i="12"/>
  <c r="Z21" i="12"/>
  <c r="Y21" i="12"/>
  <c r="W21" i="12"/>
  <c r="V21" i="12"/>
  <c r="N21" i="12"/>
  <c r="O21" i="12" s="1"/>
  <c r="Q21" i="12" s="1"/>
  <c r="I21" i="12"/>
  <c r="J21" i="12" s="1"/>
  <c r="L21" i="12" s="1"/>
  <c r="G21" i="12"/>
  <c r="F21" i="12"/>
  <c r="Z20" i="12"/>
  <c r="Y20" i="12"/>
  <c r="W20" i="12"/>
  <c r="V20" i="12"/>
  <c r="N20" i="12"/>
  <c r="O20" i="12" s="1"/>
  <c r="I20" i="12"/>
  <c r="J20" i="12" s="1"/>
  <c r="G20" i="12"/>
  <c r="F20" i="12"/>
  <c r="Z19" i="12"/>
  <c r="Y19" i="12"/>
  <c r="W19" i="12"/>
  <c r="V19" i="12"/>
  <c r="N19" i="12"/>
  <c r="O19" i="12" s="1"/>
  <c r="Q19" i="12" s="1"/>
  <c r="I19" i="12"/>
  <c r="J19" i="12" s="1"/>
  <c r="L19" i="12" s="1"/>
  <c r="G19" i="12"/>
  <c r="F19" i="12"/>
  <c r="Z18" i="12"/>
  <c r="Y18" i="12"/>
  <c r="W18" i="12"/>
  <c r="V18" i="12"/>
  <c r="N18" i="12"/>
  <c r="O18" i="12" s="1"/>
  <c r="I18" i="12"/>
  <c r="J18" i="12" s="1"/>
  <c r="G18" i="12"/>
  <c r="F18" i="12"/>
  <c r="Z17" i="12"/>
  <c r="Y17" i="12"/>
  <c r="W17" i="12"/>
  <c r="V17" i="12"/>
  <c r="N17" i="12"/>
  <c r="O17" i="12" s="1"/>
  <c r="Q17" i="12" s="1"/>
  <c r="I17" i="12"/>
  <c r="J17" i="12" s="1"/>
  <c r="L17" i="12" s="1"/>
  <c r="G17" i="12"/>
  <c r="F17" i="12"/>
  <c r="Z16" i="12"/>
  <c r="Y16" i="12"/>
  <c r="W16" i="12"/>
  <c r="V16" i="12"/>
  <c r="N16" i="12"/>
  <c r="O16" i="12" s="1"/>
  <c r="I16" i="12"/>
  <c r="J16" i="12" s="1"/>
  <c r="G16" i="12"/>
  <c r="F16" i="12"/>
  <c r="Z15" i="12"/>
  <c r="Y15" i="12"/>
  <c r="W15" i="12"/>
  <c r="V15" i="12"/>
  <c r="N15" i="12"/>
  <c r="O15" i="12" s="1"/>
  <c r="Q15" i="12" s="1"/>
  <c r="I15" i="12"/>
  <c r="J15" i="12" s="1"/>
  <c r="L15" i="12" s="1"/>
  <c r="G15" i="12"/>
  <c r="F15" i="12"/>
  <c r="Z14" i="12"/>
  <c r="Y14" i="12"/>
  <c r="W14" i="12"/>
  <c r="V14" i="12"/>
  <c r="N14" i="12"/>
  <c r="O14" i="12" s="1"/>
  <c r="I14" i="12"/>
  <c r="J14" i="12" s="1"/>
  <c r="G14" i="12"/>
  <c r="F14" i="12"/>
  <c r="Z13" i="12"/>
  <c r="Y13" i="12"/>
  <c r="W13" i="12"/>
  <c r="V13" i="12"/>
  <c r="N13" i="12"/>
  <c r="O13" i="12" s="1"/>
  <c r="Q13" i="12" s="1"/>
  <c r="I13" i="12"/>
  <c r="J13" i="12" s="1"/>
  <c r="L13" i="12" s="1"/>
  <c r="G13" i="12"/>
  <c r="F13" i="12"/>
  <c r="Z12" i="12"/>
  <c r="Y12" i="12"/>
  <c r="W12" i="12"/>
  <c r="V12" i="12"/>
  <c r="N12" i="12"/>
  <c r="O12" i="12" s="1"/>
  <c r="I12" i="12"/>
  <c r="J12" i="12" s="1"/>
  <c r="G12" i="12"/>
  <c r="F12" i="12"/>
  <c r="Z11" i="12"/>
  <c r="Y11" i="12"/>
  <c r="W11" i="12"/>
  <c r="V11" i="12"/>
  <c r="N11" i="12"/>
  <c r="O11" i="12" s="1"/>
  <c r="Q11" i="12" s="1"/>
  <c r="I11" i="12"/>
  <c r="J11" i="12" s="1"/>
  <c r="L11" i="12" s="1"/>
  <c r="G11" i="12"/>
  <c r="F11" i="12"/>
  <c r="Z10" i="12"/>
  <c r="Y10" i="12"/>
  <c r="W10" i="12"/>
  <c r="V10" i="12"/>
  <c r="N10" i="12"/>
  <c r="O10" i="12" s="1"/>
  <c r="I10" i="12"/>
  <c r="J10" i="12" s="1"/>
  <c r="G10" i="12"/>
  <c r="F10" i="12"/>
  <c r="Z9" i="12"/>
  <c r="Y9" i="12"/>
  <c r="W9" i="12"/>
  <c r="V9" i="12"/>
  <c r="N9" i="12"/>
  <c r="O9" i="12" s="1"/>
  <c r="Q9" i="12" s="1"/>
  <c r="I9" i="12"/>
  <c r="J9" i="12" s="1"/>
  <c r="L9" i="12" s="1"/>
  <c r="G9" i="12"/>
  <c r="F9" i="12"/>
  <c r="Z8" i="12"/>
  <c r="Y8" i="12"/>
  <c r="W8" i="12"/>
  <c r="V8" i="12"/>
  <c r="N8" i="12"/>
  <c r="O8" i="12" s="1"/>
  <c r="I8" i="12"/>
  <c r="J8" i="12" s="1"/>
  <c r="G8" i="12"/>
  <c r="F8" i="12"/>
  <c r="Z7" i="12"/>
  <c r="Y7" i="12"/>
  <c r="W7" i="12"/>
  <c r="V7" i="12"/>
  <c r="N7" i="12"/>
  <c r="O7" i="12" s="1"/>
  <c r="Q7" i="12" s="1"/>
  <c r="I7" i="12"/>
  <c r="J7" i="12" s="1"/>
  <c r="L7" i="12" s="1"/>
  <c r="G7" i="12"/>
  <c r="F7" i="12"/>
  <c r="A7" i="12"/>
  <c r="Z6" i="12"/>
  <c r="Y6" i="12"/>
  <c r="W6" i="12"/>
  <c r="V6" i="12"/>
  <c r="N6" i="12"/>
  <c r="O6" i="12" s="1"/>
  <c r="I6" i="12"/>
  <c r="J6" i="12" s="1"/>
  <c r="G6" i="12"/>
  <c r="F6" i="12"/>
  <c r="A6" i="12"/>
  <c r="Z5" i="12"/>
  <c r="Y5" i="12"/>
  <c r="W5" i="12"/>
  <c r="V5" i="12"/>
  <c r="N5" i="12"/>
  <c r="O5" i="12" s="1"/>
  <c r="Q5" i="12" s="1"/>
  <c r="I5" i="12"/>
  <c r="J5" i="12" s="1"/>
  <c r="L5" i="12" s="1"/>
  <c r="G5" i="12"/>
  <c r="F5" i="12"/>
  <c r="Q61" i="14" l="1"/>
  <c r="Q74" i="14"/>
  <c r="Q283" i="14"/>
  <c r="Q291" i="14"/>
  <c r="Q299" i="14"/>
  <c r="Q316" i="14"/>
  <c r="Q118" i="14"/>
  <c r="Q178" i="14"/>
  <c r="Q397" i="14"/>
  <c r="G647" i="14"/>
  <c r="Q284" i="14"/>
  <c r="Q292" i="14"/>
  <c r="Q647" i="14"/>
  <c r="Q156" i="14"/>
  <c r="Q93" i="14"/>
  <c r="Q119" i="14"/>
  <c r="Q279" i="14"/>
  <c r="Q401" i="14"/>
  <c r="G5" i="14"/>
  <c r="Q5" i="14" s="1"/>
  <c r="V57" i="10"/>
  <c r="R647" i="14"/>
  <c r="AE647" i="10"/>
  <c r="L481" i="12"/>
  <c r="L485" i="12"/>
  <c r="L358" i="12"/>
  <c r="Q152" i="12"/>
  <c r="K179" i="12"/>
  <c r="L152" i="12"/>
  <c r="Q526" i="12"/>
  <c r="K368" i="12"/>
  <c r="K388" i="12"/>
  <c r="K359" i="12"/>
  <c r="K392" i="12"/>
  <c r="Q635" i="12"/>
  <c r="L93" i="12"/>
  <c r="Q327" i="12"/>
  <c r="L530" i="12"/>
  <c r="P591" i="12"/>
  <c r="L605" i="12"/>
  <c r="L126" i="12"/>
  <c r="K126" i="12"/>
  <c r="Q441" i="12"/>
  <c r="P441" i="12"/>
  <c r="L257" i="12"/>
  <c r="K257" i="12"/>
  <c r="L409" i="12"/>
  <c r="K409" i="12"/>
  <c r="Q257" i="12"/>
  <c r="P257" i="12"/>
  <c r="Q357" i="12"/>
  <c r="P357" i="12"/>
  <c r="L241" i="12"/>
  <c r="Q241" i="12"/>
  <c r="P358" i="12"/>
  <c r="P409" i="12"/>
  <c r="K441" i="12"/>
  <c r="K453" i="12"/>
  <c r="Q643" i="12"/>
  <c r="Q156" i="12"/>
  <c r="Q168" i="12"/>
  <c r="L327" i="12"/>
  <c r="P153" i="12"/>
  <c r="Q153" i="12"/>
  <c r="L265" i="12"/>
  <c r="K265" i="12"/>
  <c r="Q233" i="12"/>
  <c r="P233" i="12"/>
  <c r="L130" i="12"/>
  <c r="K130" i="12"/>
  <c r="L249" i="12"/>
  <c r="K249" i="12"/>
  <c r="L168" i="12"/>
  <c r="P356" i="12"/>
  <c r="Q400" i="12"/>
  <c r="L403" i="12"/>
  <c r="K403" i="12"/>
  <c r="L425" i="12"/>
  <c r="K425" i="12"/>
  <c r="P477" i="12"/>
  <c r="Q477" i="12"/>
  <c r="L617" i="12"/>
  <c r="K617" i="12"/>
  <c r="Q249" i="12"/>
  <c r="P249" i="12"/>
  <c r="Q425" i="12"/>
  <c r="P425" i="12"/>
  <c r="Q599" i="12"/>
  <c r="P599" i="12"/>
  <c r="L233" i="12"/>
  <c r="K233" i="12"/>
  <c r="Q265" i="12"/>
  <c r="P265" i="12"/>
  <c r="Q378" i="12"/>
  <c r="P378" i="12"/>
  <c r="L124" i="12"/>
  <c r="K124" i="12"/>
  <c r="L132" i="12"/>
  <c r="K132" i="12"/>
  <c r="L146" i="12"/>
  <c r="K146" i="12"/>
  <c r="L148" i="12"/>
  <c r="K148" i="12"/>
  <c r="K180" i="12"/>
  <c r="L180" i="12"/>
  <c r="L193" i="12"/>
  <c r="K193" i="12"/>
  <c r="Q199" i="12"/>
  <c r="P199" i="12"/>
  <c r="L201" i="12"/>
  <c r="K201" i="12"/>
  <c r="Q207" i="12"/>
  <c r="P207" i="12"/>
  <c r="L209" i="12"/>
  <c r="K209" i="12"/>
  <c r="Q215" i="12"/>
  <c r="P215" i="12"/>
  <c r="L217" i="12"/>
  <c r="K217" i="12"/>
  <c r="Q223" i="12"/>
  <c r="P223" i="12"/>
  <c r="L225" i="12"/>
  <c r="K225" i="12"/>
  <c r="Q235" i="12"/>
  <c r="P235" i="12"/>
  <c r="Q237" i="12"/>
  <c r="P237" i="12"/>
  <c r="Q251" i="12"/>
  <c r="P251" i="12"/>
  <c r="Q253" i="12"/>
  <c r="P253" i="12"/>
  <c r="Q267" i="12"/>
  <c r="P267" i="12"/>
  <c r="L329" i="12"/>
  <c r="K329" i="12"/>
  <c r="L331" i="12"/>
  <c r="K331" i="12"/>
  <c r="Q351" i="12"/>
  <c r="P351" i="12"/>
  <c r="L429" i="12"/>
  <c r="K429" i="12"/>
  <c r="L433" i="12"/>
  <c r="K433" i="12"/>
  <c r="L459" i="12"/>
  <c r="K459" i="12"/>
  <c r="K489" i="12"/>
  <c r="L489" i="12"/>
  <c r="K518" i="12"/>
  <c r="L518" i="12"/>
  <c r="L116" i="12"/>
  <c r="K116" i="12"/>
  <c r="L118" i="12"/>
  <c r="K118" i="12"/>
  <c r="L120" i="12"/>
  <c r="K120" i="12"/>
  <c r="L122" i="12"/>
  <c r="K122" i="12"/>
  <c r="K141" i="12"/>
  <c r="L141" i="12"/>
  <c r="L142" i="12"/>
  <c r="K142" i="12"/>
  <c r="P169" i="12"/>
  <c r="Q169" i="12"/>
  <c r="Q193" i="12"/>
  <c r="P193" i="12"/>
  <c r="L195" i="12"/>
  <c r="K195" i="12"/>
  <c r="Q201" i="12"/>
  <c r="P201" i="12"/>
  <c r="L203" i="12"/>
  <c r="K203" i="12"/>
  <c r="Q209" i="12"/>
  <c r="P209" i="12"/>
  <c r="L211" i="12"/>
  <c r="K211" i="12"/>
  <c r="Q217" i="12"/>
  <c r="P217" i="12"/>
  <c r="L219" i="12"/>
  <c r="K219" i="12"/>
  <c r="Q225" i="12"/>
  <c r="P225" i="12"/>
  <c r="L227" i="12"/>
  <c r="K227" i="12"/>
  <c r="L229" i="12"/>
  <c r="K229" i="12"/>
  <c r="L243" i="12"/>
  <c r="K243" i="12"/>
  <c r="L245" i="12"/>
  <c r="K245" i="12"/>
  <c r="L259" i="12"/>
  <c r="K259" i="12"/>
  <c r="L261" i="12"/>
  <c r="K261" i="12"/>
  <c r="Q329" i="12"/>
  <c r="P329" i="12"/>
  <c r="Q331" i="12"/>
  <c r="P331" i="12"/>
  <c r="Q355" i="12"/>
  <c r="P355" i="12"/>
  <c r="Q429" i="12"/>
  <c r="P429" i="12"/>
  <c r="Q433" i="12"/>
  <c r="P433" i="12"/>
  <c r="K493" i="12"/>
  <c r="L493" i="12"/>
  <c r="Q528" i="12"/>
  <c r="P528" i="12"/>
  <c r="Q114" i="12"/>
  <c r="P114" i="12"/>
  <c r="Q116" i="12"/>
  <c r="P116" i="12"/>
  <c r="Q118" i="12"/>
  <c r="P118" i="12"/>
  <c r="Q120" i="12"/>
  <c r="P120" i="12"/>
  <c r="Q122" i="12"/>
  <c r="P122" i="12"/>
  <c r="L128" i="12"/>
  <c r="K128" i="12"/>
  <c r="P141" i="12"/>
  <c r="Q141" i="12"/>
  <c r="Q142" i="12"/>
  <c r="P142" i="12"/>
  <c r="P157" i="12"/>
  <c r="Q157" i="12"/>
  <c r="K161" i="12"/>
  <c r="L161" i="12"/>
  <c r="Q164" i="12"/>
  <c r="P164" i="12"/>
  <c r="Q170" i="12"/>
  <c r="P170" i="12"/>
  <c r="Q195" i="12"/>
  <c r="P195" i="12"/>
  <c r="L197" i="12"/>
  <c r="K197" i="12"/>
  <c r="Q203" i="12"/>
  <c r="P203" i="12"/>
  <c r="L205" i="12"/>
  <c r="K205" i="12"/>
  <c r="Q211" i="12"/>
  <c r="P211" i="12"/>
  <c r="L213" i="12"/>
  <c r="K213" i="12"/>
  <c r="Q219" i="12"/>
  <c r="P219" i="12"/>
  <c r="L221" i="12"/>
  <c r="K221" i="12"/>
  <c r="Q227" i="12"/>
  <c r="P227" i="12"/>
  <c r="Q229" i="12"/>
  <c r="P229" i="12"/>
  <c r="Q243" i="12"/>
  <c r="P243" i="12"/>
  <c r="Q245" i="12"/>
  <c r="P245" i="12"/>
  <c r="Q259" i="12"/>
  <c r="P259" i="12"/>
  <c r="Q261" i="12"/>
  <c r="P261" i="12"/>
  <c r="L321" i="12"/>
  <c r="K321" i="12"/>
  <c r="L323" i="12"/>
  <c r="K323" i="12"/>
  <c r="K337" i="12"/>
  <c r="L337" i="12"/>
  <c r="L347" i="12"/>
  <c r="K347" i="12"/>
  <c r="L413" i="12"/>
  <c r="K413" i="12"/>
  <c r="L417" i="12"/>
  <c r="K417" i="12"/>
  <c r="Q604" i="12"/>
  <c r="P604" i="12"/>
  <c r="P173" i="12"/>
  <c r="Q173" i="12"/>
  <c r="K177" i="12"/>
  <c r="L177" i="12"/>
  <c r="L185" i="12"/>
  <c r="K185" i="12"/>
  <c r="Q197" i="12"/>
  <c r="P197" i="12"/>
  <c r="L199" i="12"/>
  <c r="K199" i="12"/>
  <c r="Q205" i="12"/>
  <c r="P205" i="12"/>
  <c r="L207" i="12"/>
  <c r="K207" i="12"/>
  <c r="Q213" i="12"/>
  <c r="P213" i="12"/>
  <c r="L215" i="12"/>
  <c r="K215" i="12"/>
  <c r="Q221" i="12"/>
  <c r="P221" i="12"/>
  <c r="L223" i="12"/>
  <c r="K223" i="12"/>
  <c r="L235" i="12"/>
  <c r="K235" i="12"/>
  <c r="L237" i="12"/>
  <c r="K237" i="12"/>
  <c r="L251" i="12"/>
  <c r="K251" i="12"/>
  <c r="L253" i="12"/>
  <c r="K253" i="12"/>
  <c r="L267" i="12"/>
  <c r="K267" i="12"/>
  <c r="Q321" i="12"/>
  <c r="P321" i="12"/>
  <c r="Q323" i="12"/>
  <c r="P323" i="12"/>
  <c r="Q347" i="12"/>
  <c r="P347" i="12"/>
  <c r="L351" i="12"/>
  <c r="K351" i="12"/>
  <c r="Q413" i="12"/>
  <c r="P413" i="12"/>
  <c r="Q417" i="12"/>
  <c r="P417" i="12"/>
  <c r="K136" i="12"/>
  <c r="P136" i="12"/>
  <c r="L145" i="12"/>
  <c r="P148" i="12"/>
  <c r="P158" i="12"/>
  <c r="K162" i="12"/>
  <c r="P174" i="12"/>
  <c r="K178" i="12"/>
  <c r="K181" i="12"/>
  <c r="K189" i="12"/>
  <c r="K231" i="12"/>
  <c r="P231" i="12"/>
  <c r="K239" i="12"/>
  <c r="P239" i="12"/>
  <c r="K247" i="12"/>
  <c r="P247" i="12"/>
  <c r="K255" i="12"/>
  <c r="P255" i="12"/>
  <c r="K263" i="12"/>
  <c r="P263" i="12"/>
  <c r="P269" i="12"/>
  <c r="K319" i="12"/>
  <c r="P319" i="12"/>
  <c r="K325" i="12"/>
  <c r="P325" i="12"/>
  <c r="K339" i="12"/>
  <c r="P339" i="12"/>
  <c r="L366" i="12"/>
  <c r="P382" i="12"/>
  <c r="Q388" i="12"/>
  <c r="Q394" i="12"/>
  <c r="K405" i="12"/>
  <c r="P405" i="12"/>
  <c r="K421" i="12"/>
  <c r="P421" i="12"/>
  <c r="K437" i="12"/>
  <c r="P437" i="12"/>
  <c r="L497" i="12"/>
  <c r="K520" i="12"/>
  <c r="P520" i="12"/>
  <c r="P606" i="12"/>
  <c r="Q608" i="12"/>
  <c r="P614" i="12"/>
  <c r="Q616" i="12"/>
  <c r="K625" i="12"/>
  <c r="Q639" i="12"/>
  <c r="K90" i="12"/>
  <c r="Q101" i="12"/>
  <c r="Q140" i="12"/>
  <c r="L172" i="12"/>
  <c r="K356" i="12"/>
  <c r="P362" i="12"/>
  <c r="K363" i="12"/>
  <c r="Q386" i="12"/>
  <c r="K390" i="12"/>
  <c r="L396" i="12"/>
  <c r="Q403" i="12"/>
  <c r="P445" i="12"/>
  <c r="Q505" i="12"/>
  <c r="Q512" i="12"/>
  <c r="P595" i="12"/>
  <c r="P601" i="12"/>
  <c r="K608" i="12"/>
  <c r="L610" i="12"/>
  <c r="K616" i="12"/>
  <c r="Q92" i="12"/>
  <c r="P92" i="12"/>
  <c r="L138" i="12"/>
  <c r="K138" i="12"/>
  <c r="Q272" i="12"/>
  <c r="P272" i="12"/>
  <c r="L274" i="12"/>
  <c r="K274" i="12"/>
  <c r="Q280" i="12"/>
  <c r="P280" i="12"/>
  <c r="L282" i="12"/>
  <c r="K282" i="12"/>
  <c r="Q288" i="12"/>
  <c r="P288" i="12"/>
  <c r="L290" i="12"/>
  <c r="K290" i="12"/>
  <c r="L104" i="12"/>
  <c r="K104" i="12"/>
  <c r="Q144" i="12"/>
  <c r="P144" i="12"/>
  <c r="L160" i="12"/>
  <c r="K160" i="12"/>
  <c r="K169" i="12"/>
  <c r="L169" i="12"/>
  <c r="L176" i="12"/>
  <c r="K176" i="12"/>
  <c r="Q274" i="12"/>
  <c r="P274" i="12"/>
  <c r="L276" i="12"/>
  <c r="K276" i="12"/>
  <c r="Q282" i="12"/>
  <c r="P282" i="12"/>
  <c r="L284" i="12"/>
  <c r="K284" i="12"/>
  <c r="Q290" i="12"/>
  <c r="P290" i="12"/>
  <c r="Q100" i="12"/>
  <c r="P100" i="12"/>
  <c r="L112" i="12"/>
  <c r="K112" i="12"/>
  <c r="L270" i="12"/>
  <c r="K270" i="12"/>
  <c r="Q276" i="12"/>
  <c r="P276" i="12"/>
  <c r="L278" i="12"/>
  <c r="K278" i="12"/>
  <c r="Q284" i="12"/>
  <c r="P284" i="12"/>
  <c r="L286" i="12"/>
  <c r="K286" i="12"/>
  <c r="Q84" i="12"/>
  <c r="P84" i="12"/>
  <c r="Q88" i="12"/>
  <c r="P88" i="12"/>
  <c r="L108" i="12"/>
  <c r="K108" i="12"/>
  <c r="Q150" i="12"/>
  <c r="P150" i="12"/>
  <c r="P165" i="12"/>
  <c r="Q165" i="12"/>
  <c r="Q166" i="12"/>
  <c r="P166" i="12"/>
  <c r="Q270" i="12"/>
  <c r="P270" i="12"/>
  <c r="L272" i="12"/>
  <c r="K272" i="12"/>
  <c r="Q278" i="12"/>
  <c r="P278" i="12"/>
  <c r="L280" i="12"/>
  <c r="K280" i="12"/>
  <c r="Q286" i="12"/>
  <c r="P286" i="12"/>
  <c r="L288" i="12"/>
  <c r="K288" i="12"/>
  <c r="K82" i="12"/>
  <c r="L85" i="12"/>
  <c r="P91" i="12"/>
  <c r="Q91" i="12"/>
  <c r="L101" i="12"/>
  <c r="Q126" i="12"/>
  <c r="P126" i="12"/>
  <c r="Q130" i="12"/>
  <c r="P130" i="12"/>
  <c r="K133" i="12"/>
  <c r="L133" i="12"/>
  <c r="P138" i="12"/>
  <c r="L140" i="12"/>
  <c r="L157" i="12"/>
  <c r="K158" i="12"/>
  <c r="P161" i="12"/>
  <c r="Q161" i="12"/>
  <c r="K164" i="12"/>
  <c r="Q172" i="12"/>
  <c r="P183" i="12"/>
  <c r="P187" i="12"/>
  <c r="P191" i="12"/>
  <c r="Q296" i="12"/>
  <c r="P296" i="12"/>
  <c r="L298" i="12"/>
  <c r="K298" i="12"/>
  <c r="Q304" i="12"/>
  <c r="P304" i="12"/>
  <c r="L306" i="12"/>
  <c r="K306" i="12"/>
  <c r="Q312" i="12"/>
  <c r="P312" i="12"/>
  <c r="L314" i="12"/>
  <c r="K314" i="12"/>
  <c r="P341" i="12"/>
  <c r="Q341" i="12"/>
  <c r="L354" i="12"/>
  <c r="K354" i="12"/>
  <c r="Q419" i="12"/>
  <c r="P419" i="12"/>
  <c r="Q435" i="12"/>
  <c r="P435" i="12"/>
  <c r="Q447" i="12"/>
  <c r="P447" i="12"/>
  <c r="Q449" i="12"/>
  <c r="P449" i="12"/>
  <c r="L461" i="12"/>
  <c r="K461" i="12"/>
  <c r="K468" i="12"/>
  <c r="L468" i="12"/>
  <c r="K472" i="12"/>
  <c r="L472" i="12"/>
  <c r="L511" i="12"/>
  <c r="K511" i="12"/>
  <c r="Q536" i="12"/>
  <c r="P536" i="12"/>
  <c r="Q538" i="12"/>
  <c r="P538" i="12"/>
  <c r="Q540" i="12"/>
  <c r="P540" i="12"/>
  <c r="Q542" i="12"/>
  <c r="P542" i="12"/>
  <c r="L548" i="12"/>
  <c r="K548" i="12"/>
  <c r="Q568" i="12"/>
  <c r="P568" i="12"/>
  <c r="Q570" i="12"/>
  <c r="P570" i="12"/>
  <c r="Q572" i="12"/>
  <c r="P572" i="12"/>
  <c r="Q574" i="12"/>
  <c r="P574" i="12"/>
  <c r="Q597" i="12"/>
  <c r="P597" i="12"/>
  <c r="L639" i="12"/>
  <c r="K639" i="12"/>
  <c r="W647" i="12"/>
  <c r="P79" i="12"/>
  <c r="Q79" i="12"/>
  <c r="K86" i="12"/>
  <c r="L89" i="12"/>
  <c r="P95" i="12"/>
  <c r="Q95" i="12"/>
  <c r="L99" i="12"/>
  <c r="K102" i="12"/>
  <c r="L105" i="12"/>
  <c r="Q107" i="12"/>
  <c r="P108" i="12"/>
  <c r="L109" i="12"/>
  <c r="Q111" i="12"/>
  <c r="P112" i="12"/>
  <c r="L113" i="12"/>
  <c r="P132" i="12"/>
  <c r="L134" i="12"/>
  <c r="K134" i="12"/>
  <c r="Q137" i="12"/>
  <c r="Q146" i="12"/>
  <c r="P146" i="12"/>
  <c r="K149" i="12"/>
  <c r="L149" i="12"/>
  <c r="P154" i="12"/>
  <c r="L156" i="12"/>
  <c r="L173" i="12"/>
  <c r="K174" i="12"/>
  <c r="P177" i="12"/>
  <c r="Q177" i="12"/>
  <c r="P180" i="12"/>
  <c r="Q180" i="12"/>
  <c r="K183" i="12"/>
  <c r="K187" i="12"/>
  <c r="K191" i="12"/>
  <c r="L292" i="12"/>
  <c r="K292" i="12"/>
  <c r="Q298" i="12"/>
  <c r="P298" i="12"/>
  <c r="L300" i="12"/>
  <c r="K300" i="12"/>
  <c r="Q306" i="12"/>
  <c r="P306" i="12"/>
  <c r="L308" i="12"/>
  <c r="K308" i="12"/>
  <c r="Q314" i="12"/>
  <c r="P314" i="12"/>
  <c r="L316" i="12"/>
  <c r="K316" i="12"/>
  <c r="P333" i="12"/>
  <c r="Q333" i="12"/>
  <c r="P337" i="12"/>
  <c r="Q337" i="12"/>
  <c r="Q353" i="12"/>
  <c r="P353" i="12"/>
  <c r="L386" i="12"/>
  <c r="K386" i="12"/>
  <c r="P392" i="12"/>
  <c r="Q392" i="12"/>
  <c r="Q415" i="12"/>
  <c r="P415" i="12"/>
  <c r="Q431" i="12"/>
  <c r="P431" i="12"/>
  <c r="L445" i="12"/>
  <c r="K445" i="12"/>
  <c r="L457" i="12"/>
  <c r="K457" i="12"/>
  <c r="K505" i="12"/>
  <c r="L505" i="12"/>
  <c r="P83" i="12"/>
  <c r="Q83" i="12"/>
  <c r="P99" i="12"/>
  <c r="Q99" i="12"/>
  <c r="Q124" i="12"/>
  <c r="P124" i="12"/>
  <c r="Q128" i="12"/>
  <c r="P128" i="12"/>
  <c r="P133" i="12"/>
  <c r="Q133" i="12"/>
  <c r="K137" i="12"/>
  <c r="L137" i="12"/>
  <c r="L150" i="12"/>
  <c r="K150" i="12"/>
  <c r="L154" i="12"/>
  <c r="K154" i="12"/>
  <c r="Q160" i="12"/>
  <c r="P160" i="12"/>
  <c r="Q162" i="12"/>
  <c r="P162" i="12"/>
  <c r="K165" i="12"/>
  <c r="L165" i="12"/>
  <c r="Q292" i="12"/>
  <c r="P292" i="12"/>
  <c r="L294" i="12"/>
  <c r="K294" i="12"/>
  <c r="Q300" i="12"/>
  <c r="P300" i="12"/>
  <c r="L302" i="12"/>
  <c r="K302" i="12"/>
  <c r="Q308" i="12"/>
  <c r="P308" i="12"/>
  <c r="L310" i="12"/>
  <c r="K310" i="12"/>
  <c r="Q316" i="12"/>
  <c r="P316" i="12"/>
  <c r="K341" i="12"/>
  <c r="L341" i="12"/>
  <c r="Q349" i="12"/>
  <c r="P349" i="12"/>
  <c r="Q411" i="12"/>
  <c r="P411" i="12"/>
  <c r="Q427" i="12"/>
  <c r="P427" i="12"/>
  <c r="Q443" i="12"/>
  <c r="P443" i="12"/>
  <c r="P481" i="12"/>
  <c r="Q481" i="12"/>
  <c r="P482" i="12"/>
  <c r="Q482" i="12"/>
  <c r="P485" i="12"/>
  <c r="Q485" i="12"/>
  <c r="P486" i="12"/>
  <c r="Q486" i="12"/>
  <c r="P490" i="12"/>
  <c r="Q490" i="12"/>
  <c r="P494" i="12"/>
  <c r="Q494" i="12"/>
  <c r="K78" i="12"/>
  <c r="P80" i="12"/>
  <c r="L81" i="12"/>
  <c r="P87" i="12"/>
  <c r="Q87" i="12"/>
  <c r="K94" i="12"/>
  <c r="P96" i="12"/>
  <c r="L97" i="12"/>
  <c r="Q134" i="12"/>
  <c r="P134" i="12"/>
  <c r="L144" i="12"/>
  <c r="K144" i="12"/>
  <c r="P145" i="12"/>
  <c r="Q145" i="12"/>
  <c r="P149" i="12"/>
  <c r="Q149" i="12"/>
  <c r="K153" i="12"/>
  <c r="L153" i="12"/>
  <c r="L166" i="12"/>
  <c r="K166" i="12"/>
  <c r="L170" i="12"/>
  <c r="K170" i="12"/>
  <c r="Q176" i="12"/>
  <c r="P176" i="12"/>
  <c r="Q178" i="12"/>
  <c r="P178" i="12"/>
  <c r="Q181" i="12"/>
  <c r="P181" i="12"/>
  <c r="Q185" i="12"/>
  <c r="P185" i="12"/>
  <c r="Q189" i="12"/>
  <c r="P189" i="12"/>
  <c r="K269" i="12"/>
  <c r="Q294" i="12"/>
  <c r="P294" i="12"/>
  <c r="L296" i="12"/>
  <c r="K296" i="12"/>
  <c r="Q302" i="12"/>
  <c r="P302" i="12"/>
  <c r="L304" i="12"/>
  <c r="K304" i="12"/>
  <c r="Q310" i="12"/>
  <c r="P310" i="12"/>
  <c r="L312" i="12"/>
  <c r="K312" i="12"/>
  <c r="K333" i="12"/>
  <c r="L333" i="12"/>
  <c r="Q345" i="12"/>
  <c r="P345" i="12"/>
  <c r="L365" i="12"/>
  <c r="K365" i="12"/>
  <c r="L395" i="12"/>
  <c r="K395" i="12"/>
  <c r="Q407" i="12"/>
  <c r="P407" i="12"/>
  <c r="Q423" i="12"/>
  <c r="P423" i="12"/>
  <c r="Q439" i="12"/>
  <c r="P439" i="12"/>
  <c r="L447" i="12"/>
  <c r="K447" i="12"/>
  <c r="Q364" i="12"/>
  <c r="P364" i="12"/>
  <c r="Q384" i="12"/>
  <c r="P384" i="12"/>
  <c r="L394" i="12"/>
  <c r="K394" i="12"/>
  <c r="L451" i="12"/>
  <c r="K451" i="12"/>
  <c r="P497" i="12"/>
  <c r="Q497" i="12"/>
  <c r="Q503" i="12"/>
  <c r="P503" i="12"/>
  <c r="Q507" i="12"/>
  <c r="P507" i="12"/>
  <c r="Q509" i="12"/>
  <c r="P509" i="12"/>
  <c r="Q511" i="12"/>
  <c r="P511" i="12"/>
  <c r="P514" i="12"/>
  <c r="Q514" i="12"/>
  <c r="P518" i="12"/>
  <c r="Q518" i="12"/>
  <c r="L528" i="12"/>
  <c r="K528" i="12"/>
  <c r="Q544" i="12"/>
  <c r="P544" i="12"/>
  <c r="Q546" i="12"/>
  <c r="P546" i="12"/>
  <c r="Q548" i="12"/>
  <c r="P548" i="12"/>
  <c r="Q550" i="12"/>
  <c r="P550" i="12"/>
  <c r="L556" i="12"/>
  <c r="K556" i="12"/>
  <c r="Q576" i="12"/>
  <c r="P576" i="12"/>
  <c r="Q578" i="12"/>
  <c r="P578" i="12"/>
  <c r="L618" i="12"/>
  <c r="K618" i="12"/>
  <c r="L619" i="12"/>
  <c r="K619" i="12"/>
  <c r="K335" i="12"/>
  <c r="P335" i="12"/>
  <c r="K343" i="12"/>
  <c r="P343" i="12"/>
  <c r="P354" i="12"/>
  <c r="L361" i="12"/>
  <c r="K361" i="12"/>
  <c r="Q380" i="12"/>
  <c r="P380" i="12"/>
  <c r="Q396" i="12"/>
  <c r="P398" i="12"/>
  <c r="L400" i="12"/>
  <c r="K449" i="12"/>
  <c r="Q479" i="12"/>
  <c r="P498" i="12"/>
  <c r="Q498" i="12"/>
  <c r="L501" i="12"/>
  <c r="K522" i="12"/>
  <c r="L522" i="12"/>
  <c r="Q552" i="12"/>
  <c r="P552" i="12"/>
  <c r="Q554" i="12"/>
  <c r="P554" i="12"/>
  <c r="Q556" i="12"/>
  <c r="P556" i="12"/>
  <c r="Q558" i="12"/>
  <c r="P558" i="12"/>
  <c r="L564" i="12"/>
  <c r="K564" i="12"/>
  <c r="L626" i="12"/>
  <c r="K626" i="12"/>
  <c r="L627" i="12"/>
  <c r="K627" i="12"/>
  <c r="L345" i="12"/>
  <c r="K345" i="12"/>
  <c r="L349" i="12"/>
  <c r="K349" i="12"/>
  <c r="L353" i="12"/>
  <c r="K353" i="12"/>
  <c r="Q360" i="12"/>
  <c r="P360" i="12"/>
  <c r="Q376" i="12"/>
  <c r="P376" i="12"/>
  <c r="P390" i="12"/>
  <c r="Q390" i="12"/>
  <c r="L398" i="12"/>
  <c r="K398" i="12"/>
  <c r="L407" i="12"/>
  <c r="K407" i="12"/>
  <c r="L411" i="12"/>
  <c r="K411" i="12"/>
  <c r="L415" i="12"/>
  <c r="K415" i="12"/>
  <c r="L419" i="12"/>
  <c r="K419" i="12"/>
  <c r="L423" i="12"/>
  <c r="K423" i="12"/>
  <c r="L427" i="12"/>
  <c r="K427" i="12"/>
  <c r="L431" i="12"/>
  <c r="K431" i="12"/>
  <c r="L435" i="12"/>
  <c r="K435" i="12"/>
  <c r="L439" i="12"/>
  <c r="K439" i="12"/>
  <c r="L443" i="12"/>
  <c r="K443" i="12"/>
  <c r="Q451" i="12"/>
  <c r="P451" i="12"/>
  <c r="L455" i="12"/>
  <c r="K455" i="12"/>
  <c r="L466" i="12"/>
  <c r="L470" i="12"/>
  <c r="L474" i="12"/>
  <c r="P489" i="12"/>
  <c r="Q489" i="12"/>
  <c r="P493" i="12"/>
  <c r="Q493" i="12"/>
  <c r="P501" i="12"/>
  <c r="Q501" i="12"/>
  <c r="L503" i="12"/>
  <c r="K503" i="12"/>
  <c r="L507" i="12"/>
  <c r="K507" i="12"/>
  <c r="K514" i="12"/>
  <c r="L514" i="12"/>
  <c r="Q534" i="12"/>
  <c r="P534" i="12"/>
  <c r="L540" i="12"/>
  <c r="K540" i="12"/>
  <c r="Q560" i="12"/>
  <c r="P560" i="12"/>
  <c r="Q562" i="12"/>
  <c r="P562" i="12"/>
  <c r="Q564" i="12"/>
  <c r="P564" i="12"/>
  <c r="Q566" i="12"/>
  <c r="P566" i="12"/>
  <c r="L572" i="12"/>
  <c r="K572" i="12"/>
  <c r="Q585" i="12"/>
  <c r="P585" i="12"/>
  <c r="Q607" i="12"/>
  <c r="P607" i="12"/>
  <c r="L534" i="12"/>
  <c r="K534" i="12"/>
  <c r="L542" i="12"/>
  <c r="K542" i="12"/>
  <c r="L550" i="12"/>
  <c r="K550" i="12"/>
  <c r="L558" i="12"/>
  <c r="K558" i="12"/>
  <c r="L566" i="12"/>
  <c r="K566" i="12"/>
  <c r="L574" i="12"/>
  <c r="K574" i="12"/>
  <c r="L606" i="12"/>
  <c r="K606" i="12"/>
  <c r="Q609" i="12"/>
  <c r="P609" i="12"/>
  <c r="L620" i="12"/>
  <c r="K620" i="12"/>
  <c r="L628" i="12"/>
  <c r="K628" i="12"/>
  <c r="P631" i="12"/>
  <c r="Q631" i="12"/>
  <c r="Q638" i="12"/>
  <c r="P638" i="12"/>
  <c r="Q646" i="12"/>
  <c r="P646" i="12"/>
  <c r="K509" i="12"/>
  <c r="K516" i="12"/>
  <c r="P516" i="12"/>
  <c r="P524" i="12"/>
  <c r="L526" i="12"/>
  <c r="Q530" i="12"/>
  <c r="P532" i="12"/>
  <c r="L536" i="12"/>
  <c r="K536" i="12"/>
  <c r="L544" i="12"/>
  <c r="K544" i="12"/>
  <c r="L552" i="12"/>
  <c r="K552" i="12"/>
  <c r="L560" i="12"/>
  <c r="K560" i="12"/>
  <c r="L568" i="12"/>
  <c r="K568" i="12"/>
  <c r="L576" i="12"/>
  <c r="K576" i="12"/>
  <c r="P593" i="12"/>
  <c r="Q611" i="12"/>
  <c r="P611" i="12"/>
  <c r="Q612" i="12"/>
  <c r="P612" i="12"/>
  <c r="L614" i="12"/>
  <c r="K614" i="12"/>
  <c r="P615" i="12"/>
  <c r="K621" i="12"/>
  <c r="L622" i="12"/>
  <c r="K622" i="12"/>
  <c r="K629" i="12"/>
  <c r="L630" i="12"/>
  <c r="K630" i="12"/>
  <c r="L635" i="12"/>
  <c r="K635" i="12"/>
  <c r="L643" i="12"/>
  <c r="K643" i="12"/>
  <c r="Q466" i="12"/>
  <c r="Q468" i="12"/>
  <c r="Q470" i="12"/>
  <c r="Q472" i="12"/>
  <c r="Q474" i="12"/>
  <c r="L477" i="12"/>
  <c r="L479" i="12"/>
  <c r="Q522" i="12"/>
  <c r="K524" i="12"/>
  <c r="K532" i="12"/>
  <c r="L538" i="12"/>
  <c r="K538" i="12"/>
  <c r="L546" i="12"/>
  <c r="K546" i="12"/>
  <c r="L554" i="12"/>
  <c r="K554" i="12"/>
  <c r="L562" i="12"/>
  <c r="K562" i="12"/>
  <c r="L570" i="12"/>
  <c r="K570" i="12"/>
  <c r="L578" i="12"/>
  <c r="K578" i="12"/>
  <c r="P581" i="12"/>
  <c r="P589" i="12"/>
  <c r="Q613" i="12"/>
  <c r="P613" i="12"/>
  <c r="K623" i="12"/>
  <c r="L624" i="12"/>
  <c r="K624" i="12"/>
  <c r="Q634" i="12"/>
  <c r="P634" i="12"/>
  <c r="Q642" i="12"/>
  <c r="P642" i="12"/>
  <c r="P610" i="12"/>
  <c r="K612" i="12"/>
  <c r="P633" i="12"/>
  <c r="P637" i="12"/>
  <c r="P641" i="12"/>
  <c r="P645" i="12"/>
  <c r="P579" i="12"/>
  <c r="P583" i="12"/>
  <c r="P587" i="12"/>
  <c r="L6" i="12"/>
  <c r="K6" i="12"/>
  <c r="Q8" i="12"/>
  <c r="P8" i="12"/>
  <c r="Q12" i="12"/>
  <c r="P12" i="12"/>
  <c r="Q16" i="12"/>
  <c r="P16" i="12"/>
  <c r="Q20" i="12"/>
  <c r="P20" i="12"/>
  <c r="Q24" i="12"/>
  <c r="P24" i="12"/>
  <c r="Q28" i="12"/>
  <c r="P28" i="12"/>
  <c r="Q32" i="12"/>
  <c r="P32" i="12"/>
  <c r="Q36" i="12"/>
  <c r="P36" i="12"/>
  <c r="Q40" i="12"/>
  <c r="P40" i="12"/>
  <c r="Q44" i="12"/>
  <c r="P44" i="12"/>
  <c r="Q48" i="12"/>
  <c r="P48" i="12"/>
  <c r="Q52" i="12"/>
  <c r="P52" i="12"/>
  <c r="Q56" i="12"/>
  <c r="P56" i="12"/>
  <c r="Q60" i="12"/>
  <c r="P60" i="12"/>
  <c r="L61" i="12"/>
  <c r="K61" i="12"/>
  <c r="Q63" i="12"/>
  <c r="P63" i="12"/>
  <c r="Q67" i="12"/>
  <c r="P67" i="12"/>
  <c r="Q71" i="12"/>
  <c r="P71" i="12"/>
  <c r="Q75" i="12"/>
  <c r="P75" i="12"/>
  <c r="Q6" i="12"/>
  <c r="P6" i="12"/>
  <c r="L10" i="12"/>
  <c r="K10" i="12"/>
  <c r="L14" i="12"/>
  <c r="K14" i="12"/>
  <c r="L18" i="12"/>
  <c r="K18" i="12"/>
  <c r="L22" i="12"/>
  <c r="K22" i="12"/>
  <c r="L26" i="12"/>
  <c r="K26" i="12"/>
  <c r="L30" i="12"/>
  <c r="K30" i="12"/>
  <c r="L34" i="12"/>
  <c r="K34" i="12"/>
  <c r="L38" i="12"/>
  <c r="K38" i="12"/>
  <c r="L42" i="12"/>
  <c r="K42" i="12"/>
  <c r="L46" i="12"/>
  <c r="K46" i="12"/>
  <c r="L50" i="12"/>
  <c r="K50" i="12"/>
  <c r="L54" i="12"/>
  <c r="K54" i="12"/>
  <c r="L58" i="12"/>
  <c r="K58" i="12"/>
  <c r="Q61" i="12"/>
  <c r="P61" i="12"/>
  <c r="L65" i="12"/>
  <c r="K65" i="12"/>
  <c r="L69" i="12"/>
  <c r="K69" i="12"/>
  <c r="L73" i="12"/>
  <c r="K73" i="12"/>
  <c r="K77" i="12"/>
  <c r="L77" i="12"/>
  <c r="Q10" i="12"/>
  <c r="P10" i="12"/>
  <c r="Q14" i="12"/>
  <c r="P14" i="12"/>
  <c r="Q18" i="12"/>
  <c r="P18" i="12"/>
  <c r="Q22" i="12"/>
  <c r="P22" i="12"/>
  <c r="Q26" i="12"/>
  <c r="P26" i="12"/>
  <c r="Q30" i="12"/>
  <c r="P30" i="12"/>
  <c r="Q34" i="12"/>
  <c r="P34" i="12"/>
  <c r="Q38" i="12"/>
  <c r="P38" i="12"/>
  <c r="Q42" i="12"/>
  <c r="P42" i="12"/>
  <c r="Q46" i="12"/>
  <c r="P46" i="12"/>
  <c r="Q50" i="12"/>
  <c r="P50" i="12"/>
  <c r="Q54" i="12"/>
  <c r="P54" i="12"/>
  <c r="Q58" i="12"/>
  <c r="P58" i="12"/>
  <c r="Q65" i="12"/>
  <c r="P65" i="12"/>
  <c r="Q69" i="12"/>
  <c r="P69" i="12"/>
  <c r="Q73" i="12"/>
  <c r="P73" i="12"/>
  <c r="P77" i="12"/>
  <c r="Q77" i="12"/>
  <c r="L8" i="12"/>
  <c r="K8" i="12"/>
  <c r="L12" i="12"/>
  <c r="K12" i="12"/>
  <c r="L16" i="12"/>
  <c r="K16" i="12"/>
  <c r="L20" i="12"/>
  <c r="K20" i="12"/>
  <c r="L24" i="12"/>
  <c r="K24" i="12"/>
  <c r="L28" i="12"/>
  <c r="K28" i="12"/>
  <c r="L32" i="12"/>
  <c r="K32" i="12"/>
  <c r="L36" i="12"/>
  <c r="K36" i="12"/>
  <c r="L40" i="12"/>
  <c r="K40" i="12"/>
  <c r="L44" i="12"/>
  <c r="K44" i="12"/>
  <c r="L48" i="12"/>
  <c r="K48" i="12"/>
  <c r="L52" i="12"/>
  <c r="K52" i="12"/>
  <c r="L56" i="12"/>
  <c r="K56" i="12"/>
  <c r="L60" i="12"/>
  <c r="K60" i="12"/>
  <c r="L63" i="12"/>
  <c r="K63" i="12"/>
  <c r="L67" i="12"/>
  <c r="K67" i="12"/>
  <c r="L71" i="12"/>
  <c r="K71" i="12"/>
  <c r="L75" i="12"/>
  <c r="K75" i="12"/>
  <c r="K7" i="12"/>
  <c r="P7" i="12"/>
  <c r="K9" i="12"/>
  <c r="P9" i="12"/>
  <c r="K11" i="12"/>
  <c r="P11" i="12"/>
  <c r="K13" i="12"/>
  <c r="P13" i="12"/>
  <c r="K15" i="12"/>
  <c r="P15" i="12"/>
  <c r="K17" i="12"/>
  <c r="P17" i="12"/>
  <c r="K19" i="12"/>
  <c r="P19" i="12"/>
  <c r="K21" i="12"/>
  <c r="P21" i="12"/>
  <c r="K23" i="12"/>
  <c r="P23" i="12"/>
  <c r="K25" i="12"/>
  <c r="P25" i="12"/>
  <c r="K27" i="12"/>
  <c r="P27" i="12"/>
  <c r="K29" i="12"/>
  <c r="P29" i="12"/>
  <c r="K31" i="12"/>
  <c r="P31" i="12"/>
  <c r="K33" i="12"/>
  <c r="P33" i="12"/>
  <c r="K35" i="12"/>
  <c r="P35" i="12"/>
  <c r="K37" i="12"/>
  <c r="P37" i="12"/>
  <c r="K39" i="12"/>
  <c r="P39" i="12"/>
  <c r="K41" i="12"/>
  <c r="P41" i="12"/>
  <c r="K43" i="12"/>
  <c r="P43" i="12"/>
  <c r="K45" i="12"/>
  <c r="P45" i="12"/>
  <c r="K47" i="12"/>
  <c r="P47" i="12"/>
  <c r="K49" i="12"/>
  <c r="P49" i="12"/>
  <c r="K51" i="12"/>
  <c r="P51" i="12"/>
  <c r="K53" i="12"/>
  <c r="P53" i="12"/>
  <c r="K55" i="12"/>
  <c r="P55" i="12"/>
  <c r="K57" i="12"/>
  <c r="P57" i="12"/>
  <c r="K59" i="12"/>
  <c r="P59" i="12"/>
  <c r="K62" i="12"/>
  <c r="P62" i="12"/>
  <c r="K64" i="12"/>
  <c r="P64" i="12"/>
  <c r="K66" i="12"/>
  <c r="P66" i="12"/>
  <c r="K68" i="12"/>
  <c r="P68" i="12"/>
  <c r="K70" i="12"/>
  <c r="P70" i="12"/>
  <c r="K72" i="12"/>
  <c r="P72" i="12"/>
  <c r="K74" i="12"/>
  <c r="P74" i="12"/>
  <c r="K76" i="12"/>
  <c r="P76" i="12"/>
  <c r="K80" i="12"/>
  <c r="K84" i="12"/>
  <c r="K88" i="12"/>
  <c r="K92" i="12"/>
  <c r="K96" i="12"/>
  <c r="K100" i="12"/>
  <c r="P102" i="12"/>
  <c r="L103" i="12"/>
  <c r="Q105" i="12"/>
  <c r="P106" i="12"/>
  <c r="L107" i="12"/>
  <c r="Q109" i="12"/>
  <c r="P110" i="12"/>
  <c r="L111" i="12"/>
  <c r="Q113" i="12"/>
  <c r="P115" i="12"/>
  <c r="Q115" i="12"/>
  <c r="P117" i="12"/>
  <c r="Q117" i="12"/>
  <c r="P119" i="12"/>
  <c r="Q119" i="12"/>
  <c r="P121" i="12"/>
  <c r="Q121" i="12"/>
  <c r="P123" i="12"/>
  <c r="Q123" i="12"/>
  <c r="P131" i="12"/>
  <c r="Q131" i="12"/>
  <c r="K139" i="12"/>
  <c r="L139" i="12"/>
  <c r="K155" i="12"/>
  <c r="L155" i="12"/>
  <c r="K171" i="12"/>
  <c r="L171" i="12"/>
  <c r="P78" i="12"/>
  <c r="L79" i="12"/>
  <c r="Q81" i="12"/>
  <c r="P82" i="12"/>
  <c r="L83" i="12"/>
  <c r="Q85" i="12"/>
  <c r="P86" i="12"/>
  <c r="L87" i="12"/>
  <c r="Q89" i="12"/>
  <c r="P90" i="12"/>
  <c r="L91" i="12"/>
  <c r="Q93" i="12"/>
  <c r="P94" i="12"/>
  <c r="L95" i="12"/>
  <c r="Q97" i="12"/>
  <c r="P98" i="12"/>
  <c r="K106" i="12"/>
  <c r="K110" i="12"/>
  <c r="K114" i="12"/>
  <c r="K135" i="12"/>
  <c r="L135" i="12"/>
  <c r="P143" i="12"/>
  <c r="Q143" i="12"/>
  <c r="K151" i="12"/>
  <c r="L151" i="12"/>
  <c r="K167" i="12"/>
  <c r="L167" i="12"/>
  <c r="K184" i="12"/>
  <c r="L184" i="12"/>
  <c r="K188" i="12"/>
  <c r="L188" i="12"/>
  <c r="K192" i="12"/>
  <c r="L192" i="12"/>
  <c r="K5" i="12"/>
  <c r="P5" i="12"/>
  <c r="K98" i="12"/>
  <c r="Q103" i="12"/>
  <c r="P104" i="12"/>
  <c r="K125" i="12"/>
  <c r="L125" i="12"/>
  <c r="K127" i="12"/>
  <c r="L127" i="12"/>
  <c r="K129" i="12"/>
  <c r="L129" i="12"/>
  <c r="K131" i="12"/>
  <c r="L131" i="12"/>
  <c r="P139" i="12"/>
  <c r="Q139" i="12"/>
  <c r="K147" i="12"/>
  <c r="L147" i="12"/>
  <c r="K163" i="12"/>
  <c r="L163" i="12"/>
  <c r="K182" i="12"/>
  <c r="L182" i="12"/>
  <c r="K186" i="12"/>
  <c r="L186" i="12"/>
  <c r="K190" i="12"/>
  <c r="L190" i="12"/>
  <c r="K115" i="12"/>
  <c r="L115" i="12"/>
  <c r="K117" i="12"/>
  <c r="L117" i="12"/>
  <c r="K119" i="12"/>
  <c r="L119" i="12"/>
  <c r="K121" i="12"/>
  <c r="L121" i="12"/>
  <c r="K123" i="12"/>
  <c r="L123" i="12"/>
  <c r="P125" i="12"/>
  <c r="Q125" i="12"/>
  <c r="P127" i="12"/>
  <c r="Q127" i="12"/>
  <c r="P129" i="12"/>
  <c r="Q129" i="12"/>
  <c r="P135" i="12"/>
  <c r="Q135" i="12"/>
  <c r="K143" i="12"/>
  <c r="L143" i="12"/>
  <c r="K159" i="12"/>
  <c r="L159" i="12"/>
  <c r="K175" i="12"/>
  <c r="L175" i="12"/>
  <c r="Q184" i="12"/>
  <c r="Q188" i="12"/>
  <c r="Q317" i="12"/>
  <c r="P317" i="12"/>
  <c r="K332" i="12"/>
  <c r="L332" i="12"/>
  <c r="K336" i="12"/>
  <c r="L336" i="12"/>
  <c r="K340" i="12"/>
  <c r="L340" i="12"/>
  <c r="K344" i="12"/>
  <c r="L344" i="12"/>
  <c r="K348" i="12"/>
  <c r="L348" i="12"/>
  <c r="K352" i="12"/>
  <c r="L352" i="12"/>
  <c r="K194" i="12"/>
  <c r="L194" i="12"/>
  <c r="K196" i="12"/>
  <c r="L196" i="12"/>
  <c r="K198" i="12"/>
  <c r="L198" i="12"/>
  <c r="K200" i="12"/>
  <c r="L200" i="12"/>
  <c r="K202" i="12"/>
  <c r="L202" i="12"/>
  <c r="K204" i="12"/>
  <c r="L204" i="12"/>
  <c r="K206" i="12"/>
  <c r="L206" i="12"/>
  <c r="K208" i="12"/>
  <c r="L208" i="12"/>
  <c r="K210" i="12"/>
  <c r="L210" i="12"/>
  <c r="K212" i="12"/>
  <c r="L212" i="12"/>
  <c r="K214" i="12"/>
  <c r="L214" i="12"/>
  <c r="K216" i="12"/>
  <c r="L216" i="12"/>
  <c r="K218" i="12"/>
  <c r="L218" i="12"/>
  <c r="K220" i="12"/>
  <c r="L220" i="12"/>
  <c r="K222" i="12"/>
  <c r="L222" i="12"/>
  <c r="K224" i="12"/>
  <c r="L224" i="12"/>
  <c r="K226" i="12"/>
  <c r="L226" i="12"/>
  <c r="K228" i="12"/>
  <c r="L228" i="12"/>
  <c r="K230" i="12"/>
  <c r="L230" i="12"/>
  <c r="K232" i="12"/>
  <c r="L232" i="12"/>
  <c r="K234" i="12"/>
  <c r="L234" i="12"/>
  <c r="K236" i="12"/>
  <c r="L236" i="12"/>
  <c r="K238" i="12"/>
  <c r="L238" i="12"/>
  <c r="K240" i="12"/>
  <c r="L240" i="12"/>
  <c r="K242" i="12"/>
  <c r="L242" i="12"/>
  <c r="K244" i="12"/>
  <c r="L244" i="12"/>
  <c r="K246" i="12"/>
  <c r="L246" i="12"/>
  <c r="K248" i="12"/>
  <c r="L248" i="12"/>
  <c r="K250" i="12"/>
  <c r="L250" i="12"/>
  <c r="K252" i="12"/>
  <c r="L252" i="12"/>
  <c r="P332" i="12"/>
  <c r="Q332" i="12"/>
  <c r="P336" i="12"/>
  <c r="Q336" i="12"/>
  <c r="P340" i="12"/>
  <c r="Q340" i="12"/>
  <c r="P344" i="12"/>
  <c r="Q344" i="12"/>
  <c r="P348" i="12"/>
  <c r="Q348" i="12"/>
  <c r="P352" i="12"/>
  <c r="Q352" i="12"/>
  <c r="Q147" i="12"/>
  <c r="Q151" i="12"/>
  <c r="Q155" i="12"/>
  <c r="Q159" i="12"/>
  <c r="Q163" i="12"/>
  <c r="Q167" i="12"/>
  <c r="Q171" i="12"/>
  <c r="Q175" i="12"/>
  <c r="P179" i="12"/>
  <c r="Q182" i="12"/>
  <c r="Q186" i="12"/>
  <c r="Q190" i="12"/>
  <c r="K334" i="12"/>
  <c r="L334" i="12"/>
  <c r="K338" i="12"/>
  <c r="L338" i="12"/>
  <c r="K342" i="12"/>
  <c r="L342" i="12"/>
  <c r="K346" i="12"/>
  <c r="L346" i="12"/>
  <c r="K350" i="12"/>
  <c r="L350" i="12"/>
  <c r="P192" i="12"/>
  <c r="Q192" i="12"/>
  <c r="P194" i="12"/>
  <c r="Q194" i="12"/>
  <c r="P196" i="12"/>
  <c r="Q196" i="12"/>
  <c r="P198" i="12"/>
  <c r="Q198" i="12"/>
  <c r="P200" i="12"/>
  <c r="Q200" i="12"/>
  <c r="P202" i="12"/>
  <c r="Q202" i="12"/>
  <c r="P204" i="12"/>
  <c r="Q204" i="12"/>
  <c r="P206" i="12"/>
  <c r="Q206" i="12"/>
  <c r="P208" i="12"/>
  <c r="Q208" i="12"/>
  <c r="P210" i="12"/>
  <c r="Q210" i="12"/>
  <c r="P212" i="12"/>
  <c r="Q212" i="12"/>
  <c r="P214" i="12"/>
  <c r="Q214" i="12"/>
  <c r="P216" i="12"/>
  <c r="Q216" i="12"/>
  <c r="P218" i="12"/>
  <c r="Q218" i="12"/>
  <c r="P220" i="12"/>
  <c r="Q220" i="12"/>
  <c r="P222" i="12"/>
  <c r="Q222" i="12"/>
  <c r="P224" i="12"/>
  <c r="Q224" i="12"/>
  <c r="P226" i="12"/>
  <c r="Q226" i="12"/>
  <c r="P228" i="12"/>
  <c r="Q228" i="12"/>
  <c r="P230" i="12"/>
  <c r="Q230" i="12"/>
  <c r="P232" i="12"/>
  <c r="Q232" i="12"/>
  <c r="P234" i="12"/>
  <c r="Q234" i="12"/>
  <c r="P236" i="12"/>
  <c r="Q236" i="12"/>
  <c r="P238" i="12"/>
  <c r="Q238" i="12"/>
  <c r="P240" i="12"/>
  <c r="Q240" i="12"/>
  <c r="P242" i="12"/>
  <c r="Q242" i="12"/>
  <c r="P244" i="12"/>
  <c r="Q244" i="12"/>
  <c r="P246" i="12"/>
  <c r="Q246" i="12"/>
  <c r="P248" i="12"/>
  <c r="Q248" i="12"/>
  <c r="P250" i="12"/>
  <c r="Q250" i="12"/>
  <c r="P252" i="12"/>
  <c r="Q252" i="12"/>
  <c r="L317" i="12"/>
  <c r="K317" i="12"/>
  <c r="P334" i="12"/>
  <c r="Q334" i="12"/>
  <c r="P338" i="12"/>
  <c r="Q338" i="12"/>
  <c r="P342" i="12"/>
  <c r="Q342" i="12"/>
  <c r="P346" i="12"/>
  <c r="Q346" i="12"/>
  <c r="P350" i="12"/>
  <c r="Q350" i="12"/>
  <c r="L254" i="12"/>
  <c r="Q254" i="12"/>
  <c r="L256" i="12"/>
  <c r="Q256" i="12"/>
  <c r="L258" i="12"/>
  <c r="Q258" i="12"/>
  <c r="L260" i="12"/>
  <c r="Q260" i="12"/>
  <c r="L262" i="12"/>
  <c r="Q262" i="12"/>
  <c r="L264" i="12"/>
  <c r="Q264" i="12"/>
  <c r="L266" i="12"/>
  <c r="Q266" i="12"/>
  <c r="L268" i="12"/>
  <c r="Q268" i="12"/>
  <c r="L271" i="12"/>
  <c r="Q271" i="12"/>
  <c r="L273" i="12"/>
  <c r="Q273" i="12"/>
  <c r="L275" i="12"/>
  <c r="Q275" i="12"/>
  <c r="L277" i="12"/>
  <c r="Q277" i="12"/>
  <c r="L279" i="12"/>
  <c r="Q279" i="12"/>
  <c r="L281" i="12"/>
  <c r="Q281" i="12"/>
  <c r="L283" i="12"/>
  <c r="Q283" i="12"/>
  <c r="L285" i="12"/>
  <c r="Q285" i="12"/>
  <c r="L287" i="12"/>
  <c r="Q287" i="12"/>
  <c r="L289" i="12"/>
  <c r="Q289" i="12"/>
  <c r="L291" i="12"/>
  <c r="Q291" i="12"/>
  <c r="L293" i="12"/>
  <c r="Q293" i="12"/>
  <c r="L295" i="12"/>
  <c r="Q295" i="12"/>
  <c r="L297" i="12"/>
  <c r="Q297" i="12"/>
  <c r="L299" i="12"/>
  <c r="Q299" i="12"/>
  <c r="L301" i="12"/>
  <c r="Q301" i="12"/>
  <c r="L303" i="12"/>
  <c r="Q303" i="12"/>
  <c r="L305" i="12"/>
  <c r="Q305" i="12"/>
  <c r="L307" i="12"/>
  <c r="Q307" i="12"/>
  <c r="L309" i="12"/>
  <c r="Q309" i="12"/>
  <c r="L311" i="12"/>
  <c r="Q311" i="12"/>
  <c r="L313" i="12"/>
  <c r="Q313" i="12"/>
  <c r="L315" i="12"/>
  <c r="Q315" i="12"/>
  <c r="L318" i="12"/>
  <c r="Q318" i="12"/>
  <c r="L320" i="12"/>
  <c r="Q320" i="12"/>
  <c r="L322" i="12"/>
  <c r="Q322" i="12"/>
  <c r="L324" i="12"/>
  <c r="Q324" i="12"/>
  <c r="L326" i="12"/>
  <c r="Q326" i="12"/>
  <c r="L328" i="12"/>
  <c r="Q328" i="12"/>
  <c r="L330" i="12"/>
  <c r="Q330" i="12"/>
  <c r="Q366" i="12"/>
  <c r="K367" i="12"/>
  <c r="L367" i="12"/>
  <c r="P370" i="12"/>
  <c r="P371" i="12"/>
  <c r="Q371" i="12"/>
  <c r="K372" i="12"/>
  <c r="P374" i="12"/>
  <c r="L376" i="12"/>
  <c r="K376" i="12"/>
  <c r="Q389" i="12"/>
  <c r="P389" i="12"/>
  <c r="K399" i="12"/>
  <c r="L399" i="12"/>
  <c r="K406" i="12"/>
  <c r="L406" i="12"/>
  <c r="K410" i="12"/>
  <c r="L410" i="12"/>
  <c r="K414" i="12"/>
  <c r="L414" i="12"/>
  <c r="K418" i="12"/>
  <c r="L418" i="12"/>
  <c r="K422" i="12"/>
  <c r="L422" i="12"/>
  <c r="K426" i="12"/>
  <c r="L426" i="12"/>
  <c r="K430" i="12"/>
  <c r="L430" i="12"/>
  <c r="K434" i="12"/>
  <c r="L434" i="12"/>
  <c r="K438" i="12"/>
  <c r="L438" i="12"/>
  <c r="K442" i="12"/>
  <c r="L442" i="12"/>
  <c r="K446" i="12"/>
  <c r="L446" i="12"/>
  <c r="K450" i="12"/>
  <c r="L450" i="12"/>
  <c r="P367" i="12"/>
  <c r="Q367" i="12"/>
  <c r="K369" i="12"/>
  <c r="L369" i="12"/>
  <c r="K373" i="12"/>
  <c r="L373" i="12"/>
  <c r="Q375" i="12"/>
  <c r="P375" i="12"/>
  <c r="L377" i="12"/>
  <c r="K377" i="12"/>
  <c r="Q379" i="12"/>
  <c r="P379" i="12"/>
  <c r="L381" i="12"/>
  <c r="K381" i="12"/>
  <c r="Q387" i="12"/>
  <c r="P387" i="12"/>
  <c r="K404" i="12"/>
  <c r="L404" i="12"/>
  <c r="K408" i="12"/>
  <c r="L408" i="12"/>
  <c r="K412" i="12"/>
  <c r="L412" i="12"/>
  <c r="K416" i="12"/>
  <c r="L416" i="12"/>
  <c r="K420" i="12"/>
  <c r="L420" i="12"/>
  <c r="K424" i="12"/>
  <c r="L424" i="12"/>
  <c r="K428" i="12"/>
  <c r="L428" i="12"/>
  <c r="K432" i="12"/>
  <c r="L432" i="12"/>
  <c r="K436" i="12"/>
  <c r="L436" i="12"/>
  <c r="K440" i="12"/>
  <c r="L440" i="12"/>
  <c r="K444" i="12"/>
  <c r="L444" i="12"/>
  <c r="K448" i="12"/>
  <c r="L448" i="12"/>
  <c r="K452" i="12"/>
  <c r="L452" i="12"/>
  <c r="K355" i="12"/>
  <c r="K357" i="12"/>
  <c r="P369" i="12"/>
  <c r="Q369" i="12"/>
  <c r="K370" i="12"/>
  <c r="P372" i="12"/>
  <c r="P373" i="12"/>
  <c r="Q373" i="12"/>
  <c r="K374" i="12"/>
  <c r="L378" i="12"/>
  <c r="K378" i="12"/>
  <c r="Q385" i="12"/>
  <c r="P385" i="12"/>
  <c r="Q393" i="12"/>
  <c r="P393" i="12"/>
  <c r="P359" i="12"/>
  <c r="K360" i="12"/>
  <c r="P361" i="12"/>
  <c r="K362" i="12"/>
  <c r="P363" i="12"/>
  <c r="K364" i="12"/>
  <c r="P365" i="12"/>
  <c r="P368" i="12"/>
  <c r="K371" i="12"/>
  <c r="L371" i="12"/>
  <c r="L375" i="12"/>
  <c r="K375" i="12"/>
  <c r="Q377" i="12"/>
  <c r="P377" i="12"/>
  <c r="L379" i="12"/>
  <c r="K379" i="12"/>
  <c r="L383" i="12"/>
  <c r="K383" i="12"/>
  <c r="Q391" i="12"/>
  <c r="P391" i="12"/>
  <c r="K397" i="12"/>
  <c r="L397" i="12"/>
  <c r="K401" i="12"/>
  <c r="L401" i="12"/>
  <c r="Q402" i="12"/>
  <c r="P402" i="12"/>
  <c r="Q397" i="12"/>
  <c r="Q401" i="12"/>
  <c r="Q406" i="12"/>
  <c r="Q410" i="12"/>
  <c r="Q414" i="12"/>
  <c r="Q418" i="12"/>
  <c r="Q422" i="12"/>
  <c r="Q426" i="12"/>
  <c r="Q430" i="12"/>
  <c r="Q434" i="12"/>
  <c r="Q438" i="12"/>
  <c r="Q442" i="12"/>
  <c r="Q446" i="12"/>
  <c r="Q450" i="12"/>
  <c r="Q454" i="12"/>
  <c r="P455" i="12"/>
  <c r="L456" i="12"/>
  <c r="Q458" i="12"/>
  <c r="P459" i="12"/>
  <c r="L460" i="12"/>
  <c r="Q462" i="12"/>
  <c r="L463" i="12"/>
  <c r="K463" i="12"/>
  <c r="Q464" i="12"/>
  <c r="Q475" i="12"/>
  <c r="P475" i="12"/>
  <c r="Q502" i="12"/>
  <c r="P502" i="12"/>
  <c r="Q506" i="12"/>
  <c r="P506" i="12"/>
  <c r="Q510" i="12"/>
  <c r="P510" i="12"/>
  <c r="L513" i="12"/>
  <c r="K513" i="12"/>
  <c r="L517" i="12"/>
  <c r="K517" i="12"/>
  <c r="L521" i="12"/>
  <c r="K521" i="12"/>
  <c r="L525" i="12"/>
  <c r="K525" i="12"/>
  <c r="L529" i="12"/>
  <c r="K529" i="12"/>
  <c r="Q465" i="12"/>
  <c r="P465" i="12"/>
  <c r="Q467" i="12"/>
  <c r="P467" i="12"/>
  <c r="Q469" i="12"/>
  <c r="P469" i="12"/>
  <c r="Q471" i="12"/>
  <c r="P471" i="12"/>
  <c r="Q473" i="12"/>
  <c r="P473" i="12"/>
  <c r="L476" i="12"/>
  <c r="K476" i="12"/>
  <c r="L478" i="12"/>
  <c r="K478" i="12"/>
  <c r="L480" i="12"/>
  <c r="K480" i="12"/>
  <c r="L483" i="12"/>
  <c r="K483" i="12"/>
  <c r="L487" i="12"/>
  <c r="K487" i="12"/>
  <c r="L491" i="12"/>
  <c r="K491" i="12"/>
  <c r="L495" i="12"/>
  <c r="K495" i="12"/>
  <c r="L499" i="12"/>
  <c r="K499" i="12"/>
  <c r="L504" i="12"/>
  <c r="K504" i="12"/>
  <c r="L508" i="12"/>
  <c r="K508" i="12"/>
  <c r="Q513" i="12"/>
  <c r="P513" i="12"/>
  <c r="Q517" i="12"/>
  <c r="P517" i="12"/>
  <c r="Q521" i="12"/>
  <c r="P521" i="12"/>
  <c r="Q525" i="12"/>
  <c r="P525" i="12"/>
  <c r="Q529" i="12"/>
  <c r="P529" i="12"/>
  <c r="K380" i="12"/>
  <c r="P381" i="12"/>
  <c r="K382" i="12"/>
  <c r="P383" i="12"/>
  <c r="K384" i="12"/>
  <c r="K385" i="12"/>
  <c r="K387" i="12"/>
  <c r="K389" i="12"/>
  <c r="K391" i="12"/>
  <c r="K393" i="12"/>
  <c r="P395" i="12"/>
  <c r="Q399" i="12"/>
  <c r="K402" i="12"/>
  <c r="Q404" i="12"/>
  <c r="Q408" i="12"/>
  <c r="Q412" i="12"/>
  <c r="Q416" i="12"/>
  <c r="Q420" i="12"/>
  <c r="Q424" i="12"/>
  <c r="Q428" i="12"/>
  <c r="Q432" i="12"/>
  <c r="Q436" i="12"/>
  <c r="Q440" i="12"/>
  <c r="Q444" i="12"/>
  <c r="Q448" i="12"/>
  <c r="Q452" i="12"/>
  <c r="P453" i="12"/>
  <c r="L454" i="12"/>
  <c r="Q456" i="12"/>
  <c r="P457" i="12"/>
  <c r="L458" i="12"/>
  <c r="Q460" i="12"/>
  <c r="P461" i="12"/>
  <c r="L462" i="12"/>
  <c r="Q463" i="12"/>
  <c r="P463" i="12"/>
  <c r="L464" i="12"/>
  <c r="K484" i="12"/>
  <c r="L484" i="12"/>
  <c r="K488" i="12"/>
  <c r="L488" i="12"/>
  <c r="K492" i="12"/>
  <c r="L492" i="12"/>
  <c r="K496" i="12"/>
  <c r="L496" i="12"/>
  <c r="K500" i="12"/>
  <c r="L500" i="12"/>
  <c r="Q504" i="12"/>
  <c r="P504" i="12"/>
  <c r="Q508" i="12"/>
  <c r="P508" i="12"/>
  <c r="L515" i="12"/>
  <c r="K515" i="12"/>
  <c r="L519" i="12"/>
  <c r="K519" i="12"/>
  <c r="L523" i="12"/>
  <c r="K523" i="12"/>
  <c r="L527" i="12"/>
  <c r="K527" i="12"/>
  <c r="L531" i="12"/>
  <c r="K531" i="12"/>
  <c r="L465" i="12"/>
  <c r="K465" i="12"/>
  <c r="L467" i="12"/>
  <c r="K467" i="12"/>
  <c r="L469" i="12"/>
  <c r="K469" i="12"/>
  <c r="L471" i="12"/>
  <c r="K471" i="12"/>
  <c r="L473" i="12"/>
  <c r="K473" i="12"/>
  <c r="L475" i="12"/>
  <c r="K475" i="12"/>
  <c r="Q476" i="12"/>
  <c r="P476" i="12"/>
  <c r="Q478" i="12"/>
  <c r="P478" i="12"/>
  <c r="Q480" i="12"/>
  <c r="P480" i="12"/>
  <c r="K482" i="12"/>
  <c r="L482" i="12"/>
  <c r="Q483" i="12"/>
  <c r="P483" i="12"/>
  <c r="P484" i="12"/>
  <c r="Q484" i="12"/>
  <c r="K486" i="12"/>
  <c r="L486" i="12"/>
  <c r="Q487" i="12"/>
  <c r="P487" i="12"/>
  <c r="P488" i="12"/>
  <c r="Q488" i="12"/>
  <c r="K490" i="12"/>
  <c r="L490" i="12"/>
  <c r="Q491" i="12"/>
  <c r="P491" i="12"/>
  <c r="P492" i="12"/>
  <c r="Q492" i="12"/>
  <c r="K494" i="12"/>
  <c r="L494" i="12"/>
  <c r="Q495" i="12"/>
  <c r="P495" i="12"/>
  <c r="P496" i="12"/>
  <c r="Q496" i="12"/>
  <c r="K498" i="12"/>
  <c r="L498" i="12"/>
  <c r="Q499" i="12"/>
  <c r="P499" i="12"/>
  <c r="P500" i="12"/>
  <c r="Q500" i="12"/>
  <c r="K502" i="12"/>
  <c r="L502" i="12"/>
  <c r="L506" i="12"/>
  <c r="K506" i="12"/>
  <c r="L510" i="12"/>
  <c r="K510" i="12"/>
  <c r="Q515" i="12"/>
  <c r="P515" i="12"/>
  <c r="Q519" i="12"/>
  <c r="P519" i="12"/>
  <c r="Q523" i="12"/>
  <c r="P523" i="12"/>
  <c r="Q527" i="12"/>
  <c r="P527" i="12"/>
  <c r="Q531" i="12"/>
  <c r="P531" i="12"/>
  <c r="L533" i="12"/>
  <c r="K533" i="12"/>
  <c r="L535" i="12"/>
  <c r="K535" i="12"/>
  <c r="L537" i="12"/>
  <c r="K537" i="12"/>
  <c r="L539" i="12"/>
  <c r="K539" i="12"/>
  <c r="L541" i="12"/>
  <c r="K541" i="12"/>
  <c r="L543" i="12"/>
  <c r="K543" i="12"/>
  <c r="L545" i="12"/>
  <c r="K545" i="12"/>
  <c r="L547" i="12"/>
  <c r="K547" i="12"/>
  <c r="L549" i="12"/>
  <c r="K549" i="12"/>
  <c r="L551" i="12"/>
  <c r="K551" i="12"/>
  <c r="L553" i="12"/>
  <c r="K553" i="12"/>
  <c r="L555" i="12"/>
  <c r="K555" i="12"/>
  <c r="L557" i="12"/>
  <c r="K557" i="12"/>
  <c r="L559" i="12"/>
  <c r="K559" i="12"/>
  <c r="L561" i="12"/>
  <c r="K561" i="12"/>
  <c r="L563" i="12"/>
  <c r="K563" i="12"/>
  <c r="L565" i="12"/>
  <c r="K565" i="12"/>
  <c r="L567" i="12"/>
  <c r="K567" i="12"/>
  <c r="L569" i="12"/>
  <c r="K569" i="12"/>
  <c r="L571" i="12"/>
  <c r="K571" i="12"/>
  <c r="L573" i="12"/>
  <c r="K573" i="12"/>
  <c r="L575" i="12"/>
  <c r="K575" i="12"/>
  <c r="L577" i="12"/>
  <c r="K577" i="12"/>
  <c r="Q533" i="12"/>
  <c r="P533" i="12"/>
  <c r="Q535" i="12"/>
  <c r="P535" i="12"/>
  <c r="Q537" i="12"/>
  <c r="P537" i="12"/>
  <c r="Q539" i="12"/>
  <c r="P539" i="12"/>
  <c r="Q541" i="12"/>
  <c r="P541" i="12"/>
  <c r="Q543" i="12"/>
  <c r="P543" i="12"/>
  <c r="Q545" i="12"/>
  <c r="P545" i="12"/>
  <c r="Q547" i="12"/>
  <c r="P547" i="12"/>
  <c r="Q549" i="12"/>
  <c r="P549" i="12"/>
  <c r="Q551" i="12"/>
  <c r="P551" i="12"/>
  <c r="Q553" i="12"/>
  <c r="P553" i="12"/>
  <c r="Q555" i="12"/>
  <c r="P555" i="12"/>
  <c r="Q557" i="12"/>
  <c r="P557" i="12"/>
  <c r="Q559" i="12"/>
  <c r="P559" i="12"/>
  <c r="Q561" i="12"/>
  <c r="P561" i="12"/>
  <c r="Q563" i="12"/>
  <c r="P563" i="12"/>
  <c r="Q565" i="12"/>
  <c r="P565" i="12"/>
  <c r="Q567" i="12"/>
  <c r="P567" i="12"/>
  <c r="Q569" i="12"/>
  <c r="P569" i="12"/>
  <c r="Q571" i="12"/>
  <c r="P571" i="12"/>
  <c r="Q573" i="12"/>
  <c r="P573" i="12"/>
  <c r="Q575" i="12"/>
  <c r="P575" i="12"/>
  <c r="Q577" i="12"/>
  <c r="P577" i="12"/>
  <c r="L580" i="12"/>
  <c r="K580" i="12"/>
  <c r="L584" i="12"/>
  <c r="K584" i="12"/>
  <c r="L588" i="12"/>
  <c r="K588" i="12"/>
  <c r="L592" i="12"/>
  <c r="K592" i="12"/>
  <c r="L596" i="12"/>
  <c r="K596" i="12"/>
  <c r="L600" i="12"/>
  <c r="K600" i="12"/>
  <c r="L634" i="12"/>
  <c r="K634" i="12"/>
  <c r="L638" i="12"/>
  <c r="K638" i="12"/>
  <c r="L642" i="12"/>
  <c r="K642" i="12"/>
  <c r="L646" i="12"/>
  <c r="K646" i="12"/>
  <c r="L512" i="12"/>
  <c r="L632" i="12"/>
  <c r="K632" i="12"/>
  <c r="L636" i="12"/>
  <c r="K636" i="12"/>
  <c r="L640" i="12"/>
  <c r="K640" i="12"/>
  <c r="L644" i="12"/>
  <c r="K644" i="12"/>
  <c r="L582" i="12"/>
  <c r="K582" i="12"/>
  <c r="L586" i="12"/>
  <c r="K586" i="12"/>
  <c r="L590" i="12"/>
  <c r="K590" i="12"/>
  <c r="L594" i="12"/>
  <c r="K594" i="12"/>
  <c r="L598" i="12"/>
  <c r="K598" i="12"/>
  <c r="L602" i="12"/>
  <c r="K602" i="12"/>
  <c r="Q605" i="12"/>
  <c r="P632" i="12"/>
  <c r="K633" i="12"/>
  <c r="P636" i="12"/>
  <c r="K637" i="12"/>
  <c r="P640" i="12"/>
  <c r="K641" i="12"/>
  <c r="P644" i="12"/>
  <c r="K645" i="12"/>
  <c r="K579" i="12"/>
  <c r="P580" i="12"/>
  <c r="K581" i="12"/>
  <c r="P582" i="12"/>
  <c r="K583" i="12"/>
  <c r="P584" i="12"/>
  <c r="K585" i="12"/>
  <c r="P586" i="12"/>
  <c r="K587" i="12"/>
  <c r="P588" i="12"/>
  <c r="K589" i="12"/>
  <c r="P590" i="12"/>
  <c r="K591" i="12"/>
  <c r="P592" i="12"/>
  <c r="K593" i="12"/>
  <c r="P594" i="12"/>
  <c r="K595" i="12"/>
  <c r="P596" i="12"/>
  <c r="K597" i="12"/>
  <c r="P598" i="12"/>
  <c r="K599" i="12"/>
  <c r="P600" i="12"/>
  <c r="K601" i="12"/>
  <c r="P602" i="12"/>
  <c r="L603" i="12"/>
  <c r="K607" i="12"/>
  <c r="K609" i="12"/>
  <c r="K611" i="12"/>
  <c r="K613" i="12"/>
  <c r="K615" i="12"/>
  <c r="Q617" i="12"/>
  <c r="P617" i="12"/>
  <c r="Q619" i="12"/>
  <c r="P619" i="12"/>
  <c r="Q621" i="12"/>
  <c r="P621" i="12"/>
  <c r="Q623" i="12"/>
  <c r="P623" i="12"/>
  <c r="Q625" i="12"/>
  <c r="P625" i="12"/>
  <c r="Q627" i="12"/>
  <c r="P627" i="12"/>
  <c r="Q629" i="12"/>
  <c r="P629" i="12"/>
  <c r="L631" i="12"/>
  <c r="Q603" i="12"/>
  <c r="K604" i="12"/>
  <c r="Q618" i="12"/>
  <c r="P618" i="12"/>
  <c r="Q620" i="12"/>
  <c r="P620" i="12"/>
  <c r="Q622" i="12"/>
  <c r="P622" i="12"/>
  <c r="Q624" i="12"/>
  <c r="P624" i="12"/>
  <c r="Q626" i="12"/>
  <c r="P626" i="12"/>
  <c r="Q628" i="12"/>
  <c r="P628" i="12"/>
  <c r="Q630" i="12"/>
  <c r="P630" i="12"/>
  <c r="L647" i="12" l="1"/>
  <c r="Q647" i="12"/>
  <c r="P647" i="12"/>
  <c r="K64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行政情報化推進課</author>
    <author>国土交通省</author>
    <author>なし</author>
    <author>行政情報システム室</author>
  </authors>
  <commentList>
    <comment ref="E69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つがる市　35,184人</t>
        </r>
      </text>
    </comment>
    <comment ref="E74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盛岡市　292,980
旧玉山　12,304
H28．3現在</t>
        </r>
      </text>
    </comment>
    <comment ref="E75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宮古市全体は５万人超え</t>
        </r>
      </text>
    </comment>
    <comment ref="E76" authorId="1" shapeId="0" xr:uid="{00000000-0006-0000-0C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28.3末</t>
        </r>
      </text>
    </comment>
    <comment ref="E83" authorId="0" shapeId="0" xr:uid="{00000000-0006-0000-0C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奥州市 120,664人</t>
        </r>
      </text>
    </comment>
    <comment ref="E86" authorId="0" shapeId="0" xr:uid="{00000000-0006-0000-0C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奥州市 123,004人</t>
        </r>
      </text>
    </comment>
    <comment ref="E91" authorId="0" shapeId="0" xr:uid="{00000000-0006-0000-0C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一関市 120,514人</t>
        </r>
      </text>
    </comment>
    <comment ref="E95" authorId="0" shapeId="0" xr:uid="{00000000-0006-0000-0C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気仙沼市　66,248人</t>
        </r>
      </text>
    </comment>
    <comment ref="C394" authorId="2" shapeId="0" xr:uid="{00000000-0006-0000-0C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C586" authorId="3" shapeId="0" xr:uid="{00000000-0006-0000-0C00-00000A000000}">
      <text>
        <r>
          <rPr>
            <sz val="9"/>
            <color indexed="81"/>
            <rFont val="ＭＳ Ｐゴシック"/>
            <family val="3"/>
            <charset val="128"/>
          </rPr>
          <t>城南町は平成22年3月23日付けで熊本市に編入されたため主要都市を美里町に変更。※下益城郡は美里町のみ</t>
        </r>
      </text>
    </comment>
    <comment ref="C588" authorId="3" shapeId="0" xr:uid="{00000000-0006-0000-0C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国土交通省</author>
    <author>なし</author>
    <author>行政情報システム室</author>
  </authors>
  <commentList>
    <comment ref="D372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提出事業者数2186</t>
        </r>
      </text>
    </comment>
    <comment ref="C394" authorId="1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C516" authorId="2" shapeId="0" xr:uid="{00000000-0006-0000-0D00-000003000000}">
      <text>
        <r>
          <rPr>
            <sz val="9"/>
            <color indexed="81"/>
            <rFont val="ＭＳ Ｐゴシック"/>
            <family val="3"/>
            <charset val="128"/>
          </rPr>
          <t>直鞍交通圏へ飯塚市を含め　筑豊交通圏とした。</t>
        </r>
      </text>
    </comment>
    <comment ref="C551" authorId="2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33038雲仙タクシー</t>
        </r>
      </text>
    </comment>
    <comment ref="C555" authorId="2" shapeId="0" xr:uid="{00000000-0006-0000-0D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33075西海タクシー
33104せいひ観光
</t>
        </r>
      </text>
    </comment>
    <comment ref="C556" authorId="2" shapeId="0" xr:uid="{00000000-0006-0000-0D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33019有明物産
33100大島村産業</t>
        </r>
      </text>
    </comment>
    <comment ref="C561" authorId="2" shapeId="0" xr:uid="{00000000-0006-0000-0D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33054丸まタクシー</t>
        </r>
      </text>
    </comment>
    <comment ref="C562" authorId="2" shapeId="0" xr:uid="{00000000-0006-0000-0D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33057若松タクシー
33063はとタクシー</t>
        </r>
      </text>
    </comment>
    <comment ref="C564" authorId="2" shapeId="0" xr:uid="{00000000-0006-0000-0D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60036 大洋タクシー
夜逃げ</t>
        </r>
      </text>
    </comment>
    <comment ref="C578" authorId="2" shapeId="0" xr:uid="{00000000-0006-0000-0D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４２１２４宮原観光タクシー
４２１２５有佐観光タクシー
４２００７観光タクシー</t>
        </r>
      </text>
    </comment>
    <comment ref="C582" authorId="2" shapeId="0" xr:uid="{00000000-0006-0000-0D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42024 国際観光ﾀｸｼｰ</t>
        </r>
      </text>
    </comment>
    <comment ref="C583" authorId="2" shapeId="0" xr:uid="{00000000-0006-0000-0D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42021 西田タクシー</t>
        </r>
      </text>
    </comment>
    <comment ref="C585" authorId="2" shapeId="0" xr:uid="{00000000-0006-0000-0D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42114おがたタクシー</t>
        </r>
      </text>
    </comment>
    <comment ref="C586" authorId="2" shapeId="0" xr:uid="{00000000-0006-0000-0D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42042つばめタクシー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城南町は平成22年3月23日付けで熊本市に編入されたため主要都市を美里町に変更。※下益城郡は美里町のみ</t>
        </r>
      </text>
    </comment>
    <comment ref="C588" authorId="2" shapeId="0" xr:uid="{00000000-0006-0000-0D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  <comment ref="C591" authorId="2" shapeId="0" xr:uid="{00000000-0006-0000-0D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42092第一タクシー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国土交通省</author>
    <author>なし</author>
    <author>行政情報システム室</author>
    <author>User</author>
  </authors>
  <commentList>
    <comment ref="F365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Z365" authorId="1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休止事業者分により、１００％にならない</t>
        </r>
      </text>
    </comment>
    <comment ref="F367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F378" authorId="0" shapeId="0" xr:uid="{00000000-0006-0000-0E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１者連絡とれず</t>
        </r>
      </text>
    </comment>
    <comment ref="F383" authorId="0" shapeId="0" xr:uid="{00000000-0006-0000-0E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C394" authorId="1" shapeId="0" xr:uid="{00000000-0006-0000-0E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D397" authorId="0" shapeId="0" xr:uid="{00000000-0006-0000-0E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３者休止
</t>
        </r>
      </text>
    </comment>
    <comment ref="F397" authorId="0" shapeId="0" xr:uid="{00000000-0006-0000-0E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休止中３者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97" authorId="1" shapeId="0" xr:uid="{00000000-0006-0000-0E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休止事業者分により、１００％にならない</t>
        </r>
      </text>
    </comment>
    <comment ref="F400" authorId="0" shapeId="0" xr:uid="{00000000-0006-0000-0E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休止中２者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02" authorId="0" shapeId="0" xr:uid="{00000000-0006-0000-0E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ハスミ工業（有）休止中</t>
        </r>
      </text>
    </comment>
    <comment ref="F403" authorId="0" shapeId="0" xr:uid="{00000000-0006-0000-0E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（株）神交タクシー休止中</t>
        </r>
      </text>
    </comment>
    <comment ref="F407" authorId="0" shapeId="0" xr:uid="{00000000-0006-0000-0E00-00000D000000}">
      <text>
        <r>
          <rPr>
            <sz val="9"/>
            <color indexed="81"/>
            <rFont val="ＭＳ Ｐゴシック"/>
            <family val="3"/>
            <charset val="128"/>
          </rPr>
          <t>（有）せとうち観光タクシー営業実績なし</t>
        </r>
      </text>
    </comment>
    <comment ref="F410" authorId="0" shapeId="0" xr:uid="{00000000-0006-0000-0E00-00000E000000}">
      <text>
        <r>
          <rPr>
            <sz val="9"/>
            <color indexed="81"/>
            <rFont val="ＭＳ Ｐゴシック"/>
            <family val="3"/>
            <charset val="128"/>
          </rPr>
          <t>熊田譲二休止中</t>
        </r>
      </text>
    </comment>
    <comment ref="F411" authorId="0" shapeId="0" xr:uid="{00000000-0006-0000-0E00-00000F000000}">
      <text>
        <r>
          <rPr>
            <sz val="9"/>
            <color indexed="81"/>
            <rFont val="ＭＳ Ｐゴシック"/>
            <family val="3"/>
            <charset val="128"/>
          </rPr>
          <t>豊高充史休止中</t>
        </r>
      </text>
    </comment>
    <comment ref="F417" authorId="0" shapeId="0" xr:uid="{00000000-0006-0000-0E00-000010000000}">
      <text>
        <r>
          <rPr>
            <sz val="9"/>
            <color indexed="81"/>
            <rFont val="ＭＳ Ｐゴシック"/>
            <family val="3"/>
            <charset val="128"/>
          </rPr>
          <t>藤原敏治休止中</t>
        </r>
      </text>
    </comment>
    <comment ref="F432" authorId="0" shapeId="0" xr:uid="{00000000-0006-0000-0E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中家孝之：担当者入院</t>
        </r>
      </text>
    </comment>
    <comment ref="G432" authorId="0" shapeId="0" xr:uid="{00000000-0006-0000-0E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中家孝之　１両減</t>
        </r>
      </text>
    </comment>
    <comment ref="F442" authorId="0" shapeId="0" xr:uid="{00000000-0006-0000-0E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加藤運送（有）休止中</t>
        </r>
      </text>
    </comment>
    <comment ref="F451" authorId="0" shapeId="0" xr:uid="{00000000-0006-0000-0E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（有）近藤タクシー所在不明</t>
        </r>
      </text>
    </comment>
    <comment ref="G451" authorId="0" shapeId="0" xr:uid="{00000000-0006-0000-0E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（有）近藤タクシー0</t>
        </r>
      </text>
    </comment>
    <comment ref="F456" authorId="0" shapeId="0" xr:uid="{00000000-0006-0000-0E00-00001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（有）勝山交通：休止中
（有）河内タクシー：休止中
</t>
        </r>
      </text>
    </comment>
    <comment ref="F461" authorId="0" shapeId="0" xr:uid="{00000000-0006-0000-0E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富田タクシー（株）連絡全くとれず</t>
        </r>
      </text>
    </comment>
    <comment ref="G461" authorId="0" shapeId="0" xr:uid="{00000000-0006-0000-0E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富田タクシー（株）12減</t>
        </r>
      </text>
    </comment>
    <comment ref="F473" authorId="0" shapeId="0" xr:uid="{00000000-0006-0000-0E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島本純一休止中</t>
        </r>
      </text>
    </comment>
    <comment ref="C516" authorId="2" shapeId="0" xr:uid="{00000000-0006-0000-0E00-00001A000000}">
      <text>
        <r>
          <rPr>
            <sz val="9"/>
            <color indexed="81"/>
            <rFont val="ＭＳ Ｐゴシック"/>
            <family val="3"/>
            <charset val="128"/>
          </rPr>
          <t>直鞍交通圏へ飯塚市を含め　筑豊交通圏とした。</t>
        </r>
      </text>
    </comment>
    <comment ref="C586" authorId="2" shapeId="0" xr:uid="{00000000-0006-0000-0E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42042つばめタクシー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城南町は平成22年3月23日付けで熊本市に編入されたため主要都市を美里町に変更。※下益城郡は美里町のみ</t>
        </r>
      </text>
    </comment>
    <comment ref="C588" authorId="2" shapeId="0" xr:uid="{00000000-0006-0000-0E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  <comment ref="F630" authorId="3" shapeId="0" xr:uid="{00000000-0006-0000-0E00-00001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かりゆしタクシーが未提出
</t>
        </r>
      </text>
    </comment>
    <comment ref="F641" authorId="3" shapeId="0" xr:uid="{00000000-0006-0000-0E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阿嘉島交通がH27.１０に廃止→H27年度分提出</t>
        </r>
      </text>
    </comment>
    <comment ref="G641" authorId="3" shapeId="0" xr:uid="{00000000-0006-0000-0E00-00001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阿嘉島交通がH27.１０に廃止→H27年度分提出
</t>
        </r>
      </text>
    </comment>
    <comment ref="E646" authorId="3" shapeId="0" xr:uid="{00000000-0006-0000-0E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友利観光：福祉兼用１台+通常タクシー３台
南ぬ島交通：1台</t>
        </r>
      </text>
    </comment>
    <comment ref="G646" authorId="3" shapeId="0" xr:uid="{00000000-0006-0000-0E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友利観光→福祉兼用２台+通常タクシー２台
南ぬ島交通：１台</t>
        </r>
      </text>
    </comment>
  </commentList>
</comments>
</file>

<file path=xl/sharedStrings.xml><?xml version="1.0" encoding="utf-8"?>
<sst xmlns="http://schemas.openxmlformats.org/spreadsheetml/2006/main" count="7211" uniqueCount="1294">
  <si>
    <t>東北</t>
    <rPh sb="0" eb="2">
      <t>トウホク</t>
    </rPh>
    <phoneticPr fontId="2"/>
  </si>
  <si>
    <t>串間市</t>
    <rPh sb="0" eb="3">
      <t>クシマシ</t>
    </rPh>
    <phoneticPr fontId="13"/>
  </si>
  <si>
    <t>東神楽町</t>
    <rPh sb="0" eb="4">
      <t>ヒガシカグラチョウ</t>
    </rPh>
    <phoneticPr fontId="2"/>
  </si>
  <si>
    <t>小林交通圏</t>
    <rPh sb="0" eb="2">
      <t>コバヤシ</t>
    </rPh>
    <rPh sb="2" eb="5">
      <t>コウツウケン</t>
    </rPh>
    <phoneticPr fontId="13"/>
  </si>
  <si>
    <t>東根市</t>
    <rPh sb="0" eb="3">
      <t>ヒガシネシ</t>
    </rPh>
    <phoneticPr fontId="2"/>
  </si>
  <si>
    <t>鏡野町</t>
    <rPh sb="0" eb="1">
      <t>カガミ</t>
    </rPh>
    <rPh sb="1" eb="2">
      <t>ノ</t>
    </rPh>
    <rPh sb="2" eb="3">
      <t>マチ</t>
    </rPh>
    <phoneticPr fontId="2"/>
  </si>
  <si>
    <t>山口</t>
    <rPh sb="0" eb="2">
      <t>ヤマグチ</t>
    </rPh>
    <phoneticPr fontId="2"/>
  </si>
  <si>
    <t>北海道</t>
    <rPh sb="0" eb="3">
      <t>ホッカイドウ</t>
    </rPh>
    <phoneticPr fontId="2"/>
  </si>
  <si>
    <t>三宅島</t>
    <rPh sb="0" eb="3">
      <t>ミヤケジマ</t>
    </rPh>
    <phoneticPr fontId="2"/>
  </si>
  <si>
    <t>富山市</t>
    <rPh sb="0" eb="3">
      <t>トヤマシ</t>
    </rPh>
    <phoneticPr fontId="2"/>
  </si>
  <si>
    <t>仁多郡</t>
    <rPh sb="0" eb="1">
      <t>ジン</t>
    </rPh>
    <rPh sb="1" eb="2">
      <t>タ</t>
    </rPh>
    <rPh sb="2" eb="3">
      <t>グン</t>
    </rPh>
    <phoneticPr fontId="2"/>
  </si>
  <si>
    <t>運輸局</t>
    <rPh sb="0" eb="3">
      <t>ウンユキョク</t>
    </rPh>
    <phoneticPr fontId="2"/>
  </si>
  <si>
    <t>西紋別圏</t>
    <rPh sb="0" eb="1">
      <t>ニシ</t>
    </rPh>
    <rPh sb="1" eb="3">
      <t>モンベツ</t>
    </rPh>
    <rPh sb="3" eb="4">
      <t>ケン</t>
    </rPh>
    <phoneticPr fontId="2"/>
  </si>
  <si>
    <t>外房交通圏(旧：東海交通圏)</t>
    <rPh sb="0" eb="2">
      <t>ソトボウ</t>
    </rPh>
    <rPh sb="2" eb="5">
      <t>コウツウケン</t>
    </rPh>
    <rPh sb="6" eb="7">
      <t>キュウ</t>
    </rPh>
    <rPh sb="8" eb="10">
      <t>トウカイ</t>
    </rPh>
    <rPh sb="10" eb="13">
      <t>コウツウケン</t>
    </rPh>
    <phoneticPr fontId="2"/>
  </si>
  <si>
    <t>五所川原交通圏</t>
    <rPh sb="0" eb="4">
      <t>ゴショガワラ</t>
    </rPh>
    <rPh sb="4" eb="7">
      <t>コウツウケン</t>
    </rPh>
    <phoneticPr fontId="2"/>
  </si>
  <si>
    <t>鹿児島市</t>
    <rPh sb="0" eb="4">
      <t>カゴシマシ</t>
    </rPh>
    <phoneticPr fontId="13"/>
  </si>
  <si>
    <t>真庭交通圏</t>
  </si>
  <si>
    <t>東葛交通圏</t>
    <rPh sb="0" eb="1">
      <t>ヒガシ</t>
    </rPh>
    <rPh sb="1" eb="2">
      <t>カツ</t>
    </rPh>
    <rPh sb="2" eb="5">
      <t>コウツウケン</t>
    </rPh>
    <phoneticPr fontId="2"/>
  </si>
  <si>
    <t>都道府県</t>
    <rPh sb="0" eb="4">
      <t>トドウフケン</t>
    </rPh>
    <phoneticPr fontId="2"/>
  </si>
  <si>
    <t>東松浦郡</t>
    <rPh sb="0" eb="4">
      <t>ヒガシマツウラグン</t>
    </rPh>
    <phoneticPr fontId="13"/>
  </si>
  <si>
    <t>門別圏</t>
    <rPh sb="0" eb="2">
      <t>モンベツ</t>
    </rPh>
    <rPh sb="2" eb="3">
      <t>ケン</t>
    </rPh>
    <phoneticPr fontId="2"/>
  </si>
  <si>
    <t>久慈市</t>
    <rPh sb="0" eb="3">
      <t>クジシ</t>
    </rPh>
    <phoneticPr fontId="2"/>
  </si>
  <si>
    <t>宮田村</t>
    <rPh sb="0" eb="2">
      <t>ミヤタ</t>
    </rPh>
    <rPh sb="2" eb="3">
      <t>ムラ</t>
    </rPh>
    <phoneticPr fontId="2"/>
  </si>
  <si>
    <t>高山交通圏</t>
    <rPh sb="0" eb="2">
      <t>タカヤマ</t>
    </rPh>
    <rPh sb="2" eb="5">
      <t>コウツウケン</t>
    </rPh>
    <phoneticPr fontId="2"/>
  </si>
  <si>
    <t>函館交通圏</t>
    <rPh sb="0" eb="2">
      <t>ハコダテ</t>
    </rPh>
    <rPh sb="2" eb="5">
      <t>コウツウケン</t>
    </rPh>
    <phoneticPr fontId="2"/>
  </si>
  <si>
    <t>倉敷市</t>
    <rPh sb="0" eb="2">
      <t>クラシキ</t>
    </rPh>
    <rPh sb="2" eb="3">
      <t>シ</t>
    </rPh>
    <phoneticPr fontId="2"/>
  </si>
  <si>
    <t>久慈交通圏</t>
    <rPh sb="0" eb="2">
      <t>クジ</t>
    </rPh>
    <rPh sb="2" eb="5">
      <t>コウツウケン</t>
    </rPh>
    <phoneticPr fontId="2"/>
  </si>
  <si>
    <t>県南西部交通圏</t>
    <rPh sb="0" eb="2">
      <t>ケンナン</t>
    </rPh>
    <rPh sb="2" eb="4">
      <t>セイブ</t>
    </rPh>
    <rPh sb="4" eb="7">
      <t>コウツウケン</t>
    </rPh>
    <phoneticPr fontId="2"/>
  </si>
  <si>
    <t>岩内余市圏</t>
    <rPh sb="0" eb="2">
      <t>イワナイ</t>
    </rPh>
    <rPh sb="2" eb="4">
      <t>ヨイチ</t>
    </rPh>
    <rPh sb="4" eb="5">
      <t>ケン</t>
    </rPh>
    <phoneticPr fontId="2"/>
  </si>
  <si>
    <t>加茂郡（川辺町、七宗町、八百津町、白川町、東白川村）</t>
  </si>
  <si>
    <t>砺波市Ｂ・南砺市</t>
  </si>
  <si>
    <t>綾歌郡綾川町（旧綾上町）</t>
    <rPh sb="0" eb="1">
      <t>アヤ</t>
    </rPh>
    <rPh sb="1" eb="2">
      <t>ウタ</t>
    </rPh>
    <rPh sb="2" eb="3">
      <t>グン</t>
    </rPh>
    <rPh sb="3" eb="4">
      <t>アヤ</t>
    </rPh>
    <rPh sb="4" eb="5">
      <t>カワ</t>
    </rPh>
    <rPh sb="5" eb="6">
      <t>マチ</t>
    </rPh>
    <rPh sb="7" eb="8">
      <t>キュウ</t>
    </rPh>
    <rPh sb="8" eb="9">
      <t>アヤ</t>
    </rPh>
    <rPh sb="9" eb="10">
      <t>ウエ</t>
    </rPh>
    <rPh sb="10" eb="11">
      <t>マチ</t>
    </rPh>
    <phoneticPr fontId="2"/>
  </si>
  <si>
    <t>伊是名村</t>
    <rPh sb="0" eb="4">
      <t>イゼナソン</t>
    </rPh>
    <phoneticPr fontId="2"/>
  </si>
  <si>
    <t>千歳市</t>
    <rPh sb="0" eb="3">
      <t>チトセシ</t>
    </rPh>
    <phoneticPr fontId="2"/>
  </si>
  <si>
    <t>郡上市</t>
  </si>
  <si>
    <t>羽咋郡Ａ</t>
    <rPh sb="0" eb="1">
      <t>ハ</t>
    </rPh>
    <rPh sb="2" eb="3">
      <t>グン</t>
    </rPh>
    <phoneticPr fontId="2"/>
  </si>
  <si>
    <t>新潟交通圏</t>
    <rPh sb="0" eb="2">
      <t>ニイガタ</t>
    </rPh>
    <rPh sb="2" eb="5">
      <t>コウツウケン</t>
    </rPh>
    <phoneticPr fontId="2"/>
  </si>
  <si>
    <t>今治交通圏</t>
    <rPh sb="0" eb="2">
      <t>イマバリ</t>
    </rPh>
    <rPh sb="2" eb="5">
      <t>コウツウケン</t>
    </rPh>
    <phoneticPr fontId="2"/>
  </si>
  <si>
    <t>提出率</t>
    <rPh sb="0" eb="2">
      <t>テイシュツ</t>
    </rPh>
    <rPh sb="2" eb="3">
      <t>リツ</t>
    </rPh>
    <phoneticPr fontId="2"/>
  </si>
  <si>
    <t>大崎市（旧岩出山町）</t>
    <rPh sb="0" eb="3">
      <t>オオサキシ</t>
    </rPh>
    <rPh sb="4" eb="5">
      <t>キュウ</t>
    </rPh>
    <rPh sb="5" eb="8">
      <t>イワデヤマ</t>
    </rPh>
    <rPh sb="8" eb="9">
      <t>チョウ</t>
    </rPh>
    <phoneticPr fontId="2"/>
  </si>
  <si>
    <t>徳之島町</t>
    <rPh sb="0" eb="3">
      <t>トクノシマ</t>
    </rPh>
    <rPh sb="3" eb="4">
      <t>マチ</t>
    </rPh>
    <phoneticPr fontId="13"/>
  </si>
  <si>
    <t>会津交通圏</t>
    <rPh sb="0" eb="2">
      <t>アイヅ</t>
    </rPh>
    <rPh sb="2" eb="5">
      <t>コウツウケン</t>
    </rPh>
    <phoneticPr fontId="2"/>
  </si>
  <si>
    <t>札幌交通圏</t>
    <rPh sb="0" eb="2">
      <t>サッポロ</t>
    </rPh>
    <rPh sb="2" eb="4">
      <t>コウツウ</t>
    </rPh>
    <rPh sb="4" eb="5">
      <t>ケン</t>
    </rPh>
    <phoneticPr fontId="2"/>
  </si>
  <si>
    <t>吉野ヶ里町</t>
    <rPh sb="0" eb="4">
      <t>ヨシノガリ</t>
    </rPh>
    <rPh sb="4" eb="5">
      <t>マチ</t>
    </rPh>
    <phoneticPr fontId="2"/>
  </si>
  <si>
    <t>交通圏</t>
    <rPh sb="0" eb="3">
      <t>コウツウケン</t>
    </rPh>
    <phoneticPr fontId="2"/>
  </si>
  <si>
    <t>最上町</t>
    <rPh sb="0" eb="3">
      <t>モガミマチ</t>
    </rPh>
    <phoneticPr fontId="2"/>
  </si>
  <si>
    <t>旧巻町</t>
    <rPh sb="0" eb="1">
      <t>キュウ</t>
    </rPh>
    <rPh sb="1" eb="3">
      <t>マキマチ</t>
    </rPh>
    <phoneticPr fontId="2"/>
  </si>
  <si>
    <t>宝達志水町</t>
    <rPh sb="0" eb="1">
      <t>ホウ</t>
    </rPh>
    <rPh sb="1" eb="2">
      <t>タツ</t>
    </rPh>
    <rPh sb="2" eb="4">
      <t>シミズ</t>
    </rPh>
    <rPh sb="4" eb="5">
      <t>マチ</t>
    </rPh>
    <phoneticPr fontId="2"/>
  </si>
  <si>
    <t>千葉</t>
    <rPh sb="0" eb="2">
      <t>チバ</t>
    </rPh>
    <phoneticPr fontId="2"/>
  </si>
  <si>
    <t>佐久市Ｂ・南佐久郡</t>
    <rPh sb="5" eb="9">
      <t>ミナミサクグン</t>
    </rPh>
    <phoneticPr fontId="2"/>
  </si>
  <si>
    <t>山形交通圏</t>
    <rPh sb="0" eb="2">
      <t>ヤマガタ</t>
    </rPh>
    <rPh sb="2" eb="5">
      <t>コウツウケン</t>
    </rPh>
    <phoneticPr fontId="2"/>
  </si>
  <si>
    <t>金沢市</t>
    <rPh sb="0" eb="3">
      <t>カナザワシ</t>
    </rPh>
    <phoneticPr fontId="2"/>
  </si>
  <si>
    <t>舞鶴市</t>
    <rPh sb="0" eb="2">
      <t>マイヅル</t>
    </rPh>
    <rPh sb="2" eb="3">
      <t>シ</t>
    </rPh>
    <phoneticPr fontId="2"/>
  </si>
  <si>
    <t>小樽市</t>
    <rPh sb="0" eb="2">
      <t>オタル</t>
    </rPh>
    <rPh sb="2" eb="3">
      <t>シ</t>
    </rPh>
    <phoneticPr fontId="2"/>
  </si>
  <si>
    <t>新居浜市</t>
    <rPh sb="0" eb="3">
      <t>ニイハマ</t>
    </rPh>
    <rPh sb="3" eb="4">
      <t>シ</t>
    </rPh>
    <phoneticPr fontId="2"/>
  </si>
  <si>
    <t>稚内圏</t>
    <rPh sb="0" eb="2">
      <t>ワッカナイ</t>
    </rPh>
    <rPh sb="2" eb="3">
      <t>ケン</t>
    </rPh>
    <phoneticPr fontId="2"/>
  </si>
  <si>
    <t>長岡市</t>
    <rPh sb="0" eb="3">
      <t>ナガオカシ</t>
    </rPh>
    <phoneticPr fontId="2"/>
  </si>
  <si>
    <t>近畿</t>
    <rPh sb="0" eb="2">
      <t>キンキ</t>
    </rPh>
    <phoneticPr fontId="2"/>
  </si>
  <si>
    <t>伊達圏</t>
    <rPh sb="0" eb="2">
      <t>ダテ</t>
    </rPh>
    <rPh sb="2" eb="3">
      <t>ケン</t>
    </rPh>
    <phoneticPr fontId="2"/>
  </si>
  <si>
    <t>松山市（旧温泉郡中島町）</t>
    <rPh sb="0" eb="3">
      <t>マツヤマシ</t>
    </rPh>
    <rPh sb="4" eb="5">
      <t>キュウ</t>
    </rPh>
    <rPh sb="5" eb="8">
      <t>オンセングン</t>
    </rPh>
    <rPh sb="8" eb="10">
      <t>ナカジマ</t>
    </rPh>
    <rPh sb="10" eb="11">
      <t>マチ</t>
    </rPh>
    <phoneticPr fontId="2"/>
  </si>
  <si>
    <t>尾張北部交通圏</t>
    <rPh sb="0" eb="2">
      <t>オワリ</t>
    </rPh>
    <rPh sb="2" eb="4">
      <t>ホクブ</t>
    </rPh>
    <rPh sb="4" eb="7">
      <t>コウツウケン</t>
    </rPh>
    <phoneticPr fontId="2"/>
  </si>
  <si>
    <t>白糠町</t>
    <rPh sb="0" eb="2">
      <t>シラヌカ</t>
    </rPh>
    <rPh sb="2" eb="3">
      <t>マチ</t>
    </rPh>
    <phoneticPr fontId="2"/>
  </si>
  <si>
    <t>旧村松町</t>
    <rPh sb="0" eb="1">
      <t>キュウ</t>
    </rPh>
    <rPh sb="1" eb="4">
      <t>ムラマツマチ</t>
    </rPh>
    <phoneticPr fontId="2"/>
  </si>
  <si>
    <t>森圏</t>
    <rPh sb="0" eb="1">
      <t>モリ</t>
    </rPh>
    <rPh sb="1" eb="2">
      <t>ケン</t>
    </rPh>
    <phoneticPr fontId="2"/>
  </si>
  <si>
    <t>半田市</t>
  </si>
  <si>
    <t>橋本交通圏</t>
    <rPh sb="0" eb="2">
      <t>ハシモト</t>
    </rPh>
    <rPh sb="2" eb="5">
      <t>コウツウケン</t>
    </rPh>
    <phoneticPr fontId="2"/>
  </si>
  <si>
    <t>倉敷交通圏</t>
    <rPh sb="0" eb="2">
      <t>クラシキ</t>
    </rPh>
    <rPh sb="2" eb="5">
      <t>コウツウケン</t>
    </rPh>
    <phoneticPr fontId="2"/>
  </si>
  <si>
    <t>美咲町</t>
    <rPh sb="0" eb="3">
      <t>ミサキチョウ</t>
    </rPh>
    <phoneticPr fontId="2"/>
  </si>
  <si>
    <t>恵庭市</t>
    <rPh sb="0" eb="2">
      <t>エニワ</t>
    </rPh>
    <rPh sb="2" eb="3">
      <t>シ</t>
    </rPh>
    <phoneticPr fontId="2"/>
  </si>
  <si>
    <t>豊田郡</t>
  </si>
  <si>
    <t>倶知安圏</t>
    <rPh sb="0" eb="3">
      <t>クッチャン</t>
    </rPh>
    <rPh sb="3" eb="4">
      <t>ケン</t>
    </rPh>
    <phoneticPr fontId="2"/>
  </si>
  <si>
    <t>津和野町</t>
    <rPh sb="0" eb="4">
      <t>ツワノチョウ</t>
    </rPh>
    <phoneticPr fontId="2"/>
  </si>
  <si>
    <t>東三河南部交通圏</t>
    <rPh sb="0" eb="1">
      <t>ヒガシ</t>
    </rPh>
    <rPh sb="1" eb="3">
      <t>ミカワ</t>
    </rPh>
    <rPh sb="3" eb="5">
      <t>ナンブ</t>
    </rPh>
    <rPh sb="5" eb="8">
      <t>コウツウケン</t>
    </rPh>
    <phoneticPr fontId="2"/>
  </si>
  <si>
    <t>諏訪交通圏</t>
    <rPh sb="0" eb="2">
      <t>スワ</t>
    </rPh>
    <rPh sb="2" eb="5">
      <t>コウツウケン</t>
    </rPh>
    <phoneticPr fontId="2"/>
  </si>
  <si>
    <t>奥尻島</t>
    <rPh sb="0" eb="2">
      <t>オクシリ</t>
    </rPh>
    <rPh sb="2" eb="3">
      <t>トウ</t>
    </rPh>
    <phoneticPr fontId="2"/>
  </si>
  <si>
    <t>笠岡市</t>
    <rPh sb="0" eb="3">
      <t>カサオカシ</t>
    </rPh>
    <phoneticPr fontId="2"/>
  </si>
  <si>
    <t>宮古交通圏</t>
    <rPh sb="0" eb="2">
      <t>ミヤコ</t>
    </rPh>
    <rPh sb="2" eb="5">
      <t>コウツウケン</t>
    </rPh>
    <phoneticPr fontId="2"/>
  </si>
  <si>
    <t>岩見沢圏</t>
    <rPh sb="0" eb="2">
      <t>イワミ</t>
    </rPh>
    <rPh sb="2" eb="3">
      <t>サワ</t>
    </rPh>
    <rPh sb="3" eb="4">
      <t>ケン</t>
    </rPh>
    <phoneticPr fontId="2"/>
  </si>
  <si>
    <t>運転者数</t>
    <rPh sb="0" eb="3">
      <t>ウンテンシャ</t>
    </rPh>
    <rPh sb="3" eb="4">
      <t>スウ</t>
    </rPh>
    <phoneticPr fontId="2"/>
  </si>
  <si>
    <t>さいたま市</t>
    <rPh sb="4" eb="5">
      <t>シ</t>
    </rPh>
    <phoneticPr fontId="14"/>
  </si>
  <si>
    <t>耶麻郡</t>
    <rPh sb="0" eb="3">
      <t>ヤマグン</t>
    </rPh>
    <phoneticPr fontId="2"/>
  </si>
  <si>
    <t>夕張圏</t>
    <rPh sb="0" eb="2">
      <t>ユウバリ</t>
    </rPh>
    <rPh sb="2" eb="3">
      <t>ケン</t>
    </rPh>
    <phoneticPr fontId="2"/>
  </si>
  <si>
    <t>旧穂高町</t>
    <rPh sb="0" eb="1">
      <t>キュウ</t>
    </rPh>
    <rPh sb="1" eb="3">
      <t>ホタカ</t>
    </rPh>
    <rPh sb="3" eb="4">
      <t>マチ</t>
    </rPh>
    <phoneticPr fontId="2"/>
  </si>
  <si>
    <t>三養基郡</t>
    <rPh sb="0" eb="1">
      <t>3</t>
    </rPh>
    <rPh sb="1" eb="2">
      <t>ヨウ</t>
    </rPh>
    <rPh sb="2" eb="3">
      <t>キ</t>
    </rPh>
    <rPh sb="3" eb="4">
      <t>グン</t>
    </rPh>
    <phoneticPr fontId="13"/>
  </si>
  <si>
    <t>美唄圏</t>
    <rPh sb="0" eb="1">
      <t>ミ</t>
    </rPh>
    <rPh sb="1" eb="2">
      <t>ウタ</t>
    </rPh>
    <rPh sb="2" eb="3">
      <t>ケン</t>
    </rPh>
    <phoneticPr fontId="2"/>
  </si>
  <si>
    <t>利尻島</t>
    <rPh sb="0" eb="2">
      <t>リシリ</t>
    </rPh>
    <rPh sb="2" eb="3">
      <t>シマ</t>
    </rPh>
    <phoneticPr fontId="2"/>
  </si>
  <si>
    <t>草津市</t>
    <rPh sb="0" eb="3">
      <t>クサツシ</t>
    </rPh>
    <phoneticPr fontId="2"/>
  </si>
  <si>
    <t>淡路島交通圏</t>
    <rPh sb="0" eb="3">
      <t>アワジシマ</t>
    </rPh>
    <rPh sb="3" eb="6">
      <t>コウツウケン</t>
    </rPh>
    <phoneticPr fontId="2"/>
  </si>
  <si>
    <t>芦別圏</t>
    <rPh sb="0" eb="2">
      <t>アシベツ</t>
    </rPh>
    <rPh sb="2" eb="3">
      <t>ケン</t>
    </rPh>
    <phoneticPr fontId="2"/>
  </si>
  <si>
    <t>柏崎市Ｃ</t>
  </si>
  <si>
    <t>名寄圏</t>
    <rPh sb="0" eb="1">
      <t>ナ</t>
    </rPh>
    <rPh sb="1" eb="2">
      <t>ヨ</t>
    </rPh>
    <rPh sb="2" eb="3">
      <t>ケン</t>
    </rPh>
    <phoneticPr fontId="2"/>
  </si>
  <si>
    <t>喜多方交通圏</t>
    <rPh sb="0" eb="3">
      <t>キタカタ</t>
    </rPh>
    <rPh sb="3" eb="6">
      <t>コウツウケン</t>
    </rPh>
    <phoneticPr fontId="2"/>
  </si>
  <si>
    <t>各務原市</t>
  </si>
  <si>
    <t>呉市Ａ</t>
  </si>
  <si>
    <t>滝川圏</t>
    <rPh sb="0" eb="2">
      <t>タキガワ</t>
    </rPh>
    <rPh sb="2" eb="3">
      <t>ケン</t>
    </rPh>
    <phoneticPr fontId="2"/>
  </si>
  <si>
    <t>多治見市</t>
  </si>
  <si>
    <t>関東</t>
    <rPh sb="0" eb="2">
      <t>カントウ</t>
    </rPh>
    <phoneticPr fontId="2"/>
  </si>
  <si>
    <t>別府市</t>
    <rPh sb="0" eb="3">
      <t>ベップシ</t>
    </rPh>
    <phoneticPr fontId="2"/>
  </si>
  <si>
    <t>当別圏</t>
    <rPh sb="0" eb="2">
      <t>トウベツ</t>
    </rPh>
    <rPh sb="2" eb="3">
      <t>ケン</t>
    </rPh>
    <phoneticPr fontId="2"/>
  </si>
  <si>
    <t>八戸交通圏</t>
    <rPh sb="0" eb="2">
      <t>ハチノヘ</t>
    </rPh>
    <rPh sb="2" eb="5">
      <t>コウツウケン</t>
    </rPh>
    <phoneticPr fontId="2"/>
  </si>
  <si>
    <t>仙北市</t>
    <rPh sb="0" eb="3">
      <t>センボクシ</t>
    </rPh>
    <phoneticPr fontId="2"/>
  </si>
  <si>
    <t>埼玉県及び群馬県中・西毛交通圏</t>
    <rPh sb="8" eb="9">
      <t>ナカ</t>
    </rPh>
    <rPh sb="10" eb="11">
      <t>ニシ</t>
    </rPh>
    <rPh sb="11" eb="12">
      <t>ケ</t>
    </rPh>
    <rPh sb="12" eb="15">
      <t>コウツウケン</t>
    </rPh>
    <phoneticPr fontId="2"/>
  </si>
  <si>
    <t>勇払圏</t>
    <rPh sb="0" eb="2">
      <t>ユウフツ</t>
    </rPh>
    <rPh sb="2" eb="3">
      <t>ケン</t>
    </rPh>
    <phoneticPr fontId="2"/>
  </si>
  <si>
    <t>松前圏</t>
    <rPh sb="0" eb="2">
      <t>マツマエ</t>
    </rPh>
    <rPh sb="2" eb="3">
      <t>ケン</t>
    </rPh>
    <phoneticPr fontId="2"/>
  </si>
  <si>
    <t>伊達市（柳川、霊山、月舘地区）</t>
    <rPh sb="0" eb="3">
      <t>ダテシ</t>
    </rPh>
    <rPh sb="4" eb="6">
      <t>ヤナガワ</t>
    </rPh>
    <rPh sb="7" eb="9">
      <t>リョウゼン</t>
    </rPh>
    <rPh sb="10" eb="12">
      <t>ツキダテ</t>
    </rPh>
    <rPh sb="12" eb="14">
      <t>チク</t>
    </rPh>
    <phoneticPr fontId="2"/>
  </si>
  <si>
    <t>県北交通圏</t>
    <rPh sb="0" eb="2">
      <t>ケンホク</t>
    </rPh>
    <rPh sb="2" eb="4">
      <t>コウツウ</t>
    </rPh>
    <rPh sb="4" eb="5">
      <t>ケン</t>
    </rPh>
    <phoneticPr fontId="2"/>
  </si>
  <si>
    <t>白石町</t>
    <rPh sb="0" eb="3">
      <t>シロイシマチ</t>
    </rPh>
    <phoneticPr fontId="2"/>
  </si>
  <si>
    <t>京築交通圏</t>
    <rPh sb="0" eb="1">
      <t>ケイ</t>
    </rPh>
    <rPh sb="1" eb="2">
      <t>チク</t>
    </rPh>
    <rPh sb="2" eb="5">
      <t>コウツウケン</t>
    </rPh>
    <phoneticPr fontId="13"/>
  </si>
  <si>
    <t>礼文島</t>
    <rPh sb="0" eb="3">
      <t>レブントウ</t>
    </rPh>
    <phoneticPr fontId="2"/>
  </si>
  <si>
    <t>西三河北部交通圏</t>
    <rPh sb="0" eb="1">
      <t>ニシ</t>
    </rPh>
    <rPh sb="1" eb="3">
      <t>ミカワ</t>
    </rPh>
    <rPh sb="3" eb="5">
      <t>ホクブ</t>
    </rPh>
    <rPh sb="5" eb="8">
      <t>コウツウケン</t>
    </rPh>
    <phoneticPr fontId="2"/>
  </si>
  <si>
    <t>伊佐市（大口市と伊佐郡が合併）</t>
    <rPh sb="0" eb="2">
      <t>イサ</t>
    </rPh>
    <rPh sb="2" eb="3">
      <t>シ</t>
    </rPh>
    <rPh sb="4" eb="6">
      <t>オオクチ</t>
    </rPh>
    <rPh sb="6" eb="7">
      <t>シ</t>
    </rPh>
    <rPh sb="8" eb="11">
      <t>イサグン</t>
    </rPh>
    <rPh sb="12" eb="14">
      <t>ガッペイ</t>
    </rPh>
    <phoneticPr fontId="13"/>
  </si>
  <si>
    <t>紋別市</t>
    <rPh sb="0" eb="2">
      <t>モンベツ</t>
    </rPh>
    <rPh sb="2" eb="3">
      <t>シ</t>
    </rPh>
    <phoneticPr fontId="2"/>
  </si>
  <si>
    <t>越智郡島嶼部交通圏</t>
    <rPh sb="0" eb="3">
      <t>オチグン</t>
    </rPh>
    <rPh sb="3" eb="5">
      <t>トウショ</t>
    </rPh>
    <rPh sb="5" eb="6">
      <t>ブ</t>
    </rPh>
    <rPh sb="6" eb="9">
      <t>コウツウケン</t>
    </rPh>
    <phoneticPr fontId="2"/>
  </si>
  <si>
    <t>檜山圏</t>
    <rPh sb="0" eb="2">
      <t>ヒヤマ</t>
    </rPh>
    <rPh sb="2" eb="3">
      <t>ケン</t>
    </rPh>
    <phoneticPr fontId="2"/>
  </si>
  <si>
    <t>常呂圏</t>
    <rPh sb="0" eb="1">
      <t>ツネ</t>
    </rPh>
    <rPh sb="1" eb="2">
      <t>ロ</t>
    </rPh>
    <rPh sb="2" eb="3">
      <t>ケン</t>
    </rPh>
    <phoneticPr fontId="2"/>
  </si>
  <si>
    <t>南会津郡</t>
    <rPh sb="0" eb="4">
      <t>ミナミアイヅグン</t>
    </rPh>
    <phoneticPr fontId="2"/>
  </si>
  <si>
    <t>長島町</t>
    <rPh sb="0" eb="2">
      <t>ナガシマ</t>
    </rPh>
    <rPh sb="2" eb="3">
      <t>マチ</t>
    </rPh>
    <phoneticPr fontId="13"/>
  </si>
  <si>
    <t>長岡市Ｆ</t>
  </si>
  <si>
    <t>要請あり</t>
    <rPh sb="0" eb="2">
      <t>ヨウセイ</t>
    </rPh>
    <phoneticPr fontId="2"/>
  </si>
  <si>
    <t>静内圏</t>
    <rPh sb="0" eb="2">
      <t>シズナイ</t>
    </rPh>
    <rPh sb="2" eb="3">
      <t>ケン</t>
    </rPh>
    <phoneticPr fontId="2"/>
  </si>
  <si>
    <t>宮城郡</t>
    <rPh sb="0" eb="3">
      <t>ミヤギグン</t>
    </rPh>
    <phoneticPr fontId="2"/>
  </si>
  <si>
    <t>八雲圏</t>
    <rPh sb="0" eb="2">
      <t>ヤクモ</t>
    </rPh>
    <rPh sb="2" eb="3">
      <t>ケン</t>
    </rPh>
    <phoneticPr fontId="2"/>
  </si>
  <si>
    <t>南さつま市</t>
    <rPh sb="0" eb="1">
      <t>ミナミ</t>
    </rPh>
    <rPh sb="4" eb="5">
      <t>シ</t>
    </rPh>
    <phoneticPr fontId="13"/>
  </si>
  <si>
    <t>渋川・吾妻交通圏</t>
    <rPh sb="0" eb="2">
      <t>シブカワ</t>
    </rPh>
    <rPh sb="3" eb="5">
      <t>アヅマ</t>
    </rPh>
    <rPh sb="5" eb="8">
      <t>コウツウケン</t>
    </rPh>
    <phoneticPr fontId="2"/>
  </si>
  <si>
    <t>柏崎市Ａ</t>
    <rPh sb="0" eb="2">
      <t>カシワザキ</t>
    </rPh>
    <rPh sb="2" eb="3">
      <t>シ</t>
    </rPh>
    <phoneticPr fontId="2"/>
  </si>
  <si>
    <t>岩瀬郡</t>
    <rPh sb="0" eb="3">
      <t>イワセグン</t>
    </rPh>
    <phoneticPr fontId="2"/>
  </si>
  <si>
    <t>清水圏</t>
    <rPh sb="0" eb="2">
      <t>シミズ</t>
    </rPh>
    <rPh sb="2" eb="3">
      <t>ケン</t>
    </rPh>
    <phoneticPr fontId="2"/>
  </si>
  <si>
    <t>駒ヶ根市</t>
    <rPh sb="0" eb="4">
      <t>コマガネシ</t>
    </rPh>
    <phoneticPr fontId="2"/>
  </si>
  <si>
    <t>福島市</t>
    <rPh sb="0" eb="3">
      <t>フクシマシ</t>
    </rPh>
    <phoneticPr fontId="2"/>
  </si>
  <si>
    <t>室蘭市</t>
    <rPh sb="0" eb="3">
      <t>ムロランシ</t>
    </rPh>
    <phoneticPr fontId="2"/>
  </si>
  <si>
    <t>登別市</t>
    <rPh sb="0" eb="2">
      <t>ノボリベツ</t>
    </rPh>
    <rPh sb="2" eb="3">
      <t>シ</t>
    </rPh>
    <phoneticPr fontId="2"/>
  </si>
  <si>
    <t>須賀川市（旧須賀川市）</t>
    <rPh sb="0" eb="4">
      <t>スカガワシ</t>
    </rPh>
    <rPh sb="5" eb="6">
      <t>キュウ</t>
    </rPh>
    <rPh sb="6" eb="10">
      <t>スカガワシ</t>
    </rPh>
    <phoneticPr fontId="2"/>
  </si>
  <si>
    <t>筑後市</t>
    <rPh sb="0" eb="3">
      <t>チクゴシ</t>
    </rPh>
    <phoneticPr fontId="13"/>
  </si>
  <si>
    <t>富良野圏</t>
    <rPh sb="0" eb="3">
      <t>フラノ</t>
    </rPh>
    <rPh sb="3" eb="4">
      <t>ケン</t>
    </rPh>
    <phoneticPr fontId="2"/>
  </si>
  <si>
    <t>苫小牧交通圏</t>
    <rPh sb="0" eb="3">
      <t>トマコマイ</t>
    </rPh>
    <rPh sb="3" eb="6">
      <t>コウツウケン</t>
    </rPh>
    <phoneticPr fontId="2"/>
  </si>
  <si>
    <t>大津町</t>
    <rPh sb="0" eb="2">
      <t>オオツ</t>
    </rPh>
    <rPh sb="2" eb="3">
      <t>マチ</t>
    </rPh>
    <phoneticPr fontId="2"/>
  </si>
  <si>
    <t>峡南交通圏</t>
    <rPh sb="0" eb="1">
      <t>キョウ</t>
    </rPh>
    <rPh sb="1" eb="2">
      <t>ミナミ</t>
    </rPh>
    <rPh sb="2" eb="4">
      <t>コウツウ</t>
    </rPh>
    <rPh sb="4" eb="5">
      <t>ケン</t>
    </rPh>
    <phoneticPr fontId="2"/>
  </si>
  <si>
    <t>留萌圏</t>
    <rPh sb="0" eb="2">
      <t>ルモイ</t>
    </rPh>
    <rPh sb="2" eb="3">
      <t>ケン</t>
    </rPh>
    <phoneticPr fontId="2"/>
  </si>
  <si>
    <t>白石市</t>
    <rPh sb="0" eb="3">
      <t>シロイシシ</t>
    </rPh>
    <phoneticPr fontId="2"/>
  </si>
  <si>
    <t>江田島市</t>
    <rPh sb="0" eb="3">
      <t>エタジマ</t>
    </rPh>
    <rPh sb="3" eb="4">
      <t>シ</t>
    </rPh>
    <phoneticPr fontId="2"/>
  </si>
  <si>
    <t>中標津圏</t>
    <rPh sb="0" eb="3">
      <t>ナカシベツ</t>
    </rPh>
    <rPh sb="3" eb="4">
      <t>ケン</t>
    </rPh>
    <phoneticPr fontId="2"/>
  </si>
  <si>
    <t>新ひだか町</t>
    <rPh sb="0" eb="1">
      <t>シン</t>
    </rPh>
    <rPh sb="4" eb="5">
      <t>マチ</t>
    </rPh>
    <phoneticPr fontId="2"/>
  </si>
  <si>
    <t>洞爺湖圏</t>
    <rPh sb="0" eb="2">
      <t>トウヤ</t>
    </rPh>
    <rPh sb="2" eb="3">
      <t>コ</t>
    </rPh>
    <rPh sb="3" eb="4">
      <t>ケン</t>
    </rPh>
    <phoneticPr fontId="2"/>
  </si>
  <si>
    <t>長崎市</t>
    <rPh sb="0" eb="3">
      <t>ナガサキシ</t>
    </rPh>
    <phoneticPr fontId="13"/>
  </si>
  <si>
    <t>帯広交通圏</t>
    <rPh sb="0" eb="2">
      <t>オビヒロ</t>
    </rPh>
    <rPh sb="2" eb="5">
      <t>コウツウケン</t>
    </rPh>
    <phoneticPr fontId="2"/>
  </si>
  <si>
    <t>東部・富士北麓交通圏</t>
    <rPh sb="0" eb="2">
      <t>トウブ</t>
    </rPh>
    <rPh sb="3" eb="5">
      <t>フジ</t>
    </rPh>
    <rPh sb="5" eb="6">
      <t>キタ</t>
    </rPh>
    <rPh sb="6" eb="7">
      <t>ロク</t>
    </rPh>
    <rPh sb="7" eb="9">
      <t>コウツウ</t>
    </rPh>
    <rPh sb="9" eb="10">
      <t>ケン</t>
    </rPh>
    <phoneticPr fontId="2"/>
  </si>
  <si>
    <t>藤津郡</t>
    <rPh sb="0" eb="1">
      <t>フジ</t>
    </rPh>
    <rPh sb="1" eb="2">
      <t>ツ</t>
    </rPh>
    <rPh sb="2" eb="3">
      <t>グン</t>
    </rPh>
    <phoneticPr fontId="13"/>
  </si>
  <si>
    <t>庄原市</t>
    <rPh sb="0" eb="3">
      <t>ショウバラシ</t>
    </rPh>
    <phoneticPr fontId="2"/>
  </si>
  <si>
    <t>広尾圏</t>
    <rPh sb="0" eb="2">
      <t>ヒロオ</t>
    </rPh>
    <rPh sb="2" eb="3">
      <t>ケン</t>
    </rPh>
    <phoneticPr fontId="2"/>
  </si>
  <si>
    <t>秩父交通圏</t>
    <rPh sb="0" eb="2">
      <t>チチブ</t>
    </rPh>
    <rPh sb="2" eb="5">
      <t>コウツウケン</t>
    </rPh>
    <phoneticPr fontId="2"/>
  </si>
  <si>
    <t>東総交通圏</t>
    <rPh sb="0" eb="1">
      <t>ヒガシ</t>
    </rPh>
    <rPh sb="1" eb="2">
      <t>ソウ</t>
    </rPh>
    <rPh sb="2" eb="5">
      <t>コウツウケン</t>
    </rPh>
    <phoneticPr fontId="2"/>
  </si>
  <si>
    <t>足寄圏</t>
    <rPh sb="0" eb="2">
      <t>アショロ</t>
    </rPh>
    <rPh sb="2" eb="3">
      <t>ケン</t>
    </rPh>
    <phoneticPr fontId="2"/>
  </si>
  <si>
    <t>伊具郡</t>
    <rPh sb="0" eb="1">
      <t>イ</t>
    </rPh>
    <rPh sb="1" eb="2">
      <t>グ</t>
    </rPh>
    <rPh sb="2" eb="3">
      <t>グン</t>
    </rPh>
    <phoneticPr fontId="2"/>
  </si>
  <si>
    <t>砺波市Ａ</t>
    <rPh sb="0" eb="3">
      <t>トナミシ</t>
    </rPh>
    <phoneticPr fontId="2"/>
  </si>
  <si>
    <t>滝川市</t>
    <rPh sb="0" eb="3">
      <t>タキカワシ</t>
    </rPh>
    <phoneticPr fontId="2"/>
  </si>
  <si>
    <t>釧路交通圏</t>
    <rPh sb="0" eb="2">
      <t>クシロ</t>
    </rPh>
    <rPh sb="2" eb="5">
      <t>コウツウケン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</si>
  <si>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</si>
  <si>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天草交通圏</t>
    <rPh sb="0" eb="2">
      <t>アマクサ</t>
    </rPh>
    <rPh sb="2" eb="5">
      <t>コウツウケン</t>
    </rPh>
    <phoneticPr fontId="13"/>
  </si>
  <si>
    <t>浅口交通圏</t>
  </si>
  <si>
    <t>美幌圏</t>
    <rPh sb="0" eb="2">
      <t>ビホロ</t>
    </rPh>
    <rPh sb="2" eb="3">
      <t>ケン</t>
    </rPh>
    <phoneticPr fontId="2"/>
  </si>
  <si>
    <t>岩沼市</t>
    <rPh sb="0" eb="3">
      <t>イワヌマシ</t>
    </rPh>
    <phoneticPr fontId="2"/>
  </si>
  <si>
    <t>根室市</t>
    <rPh sb="0" eb="3">
      <t>ネムロシ</t>
    </rPh>
    <phoneticPr fontId="2"/>
  </si>
  <si>
    <t>桂川町</t>
    <rPh sb="0" eb="3">
      <t>ケイセンマチ</t>
    </rPh>
    <phoneticPr fontId="2"/>
  </si>
  <si>
    <t>東播磨交通圏</t>
    <rPh sb="0" eb="1">
      <t>ヒガシ</t>
    </rPh>
    <rPh sb="1" eb="3">
      <t>ハリマ</t>
    </rPh>
    <rPh sb="3" eb="6">
      <t>コウツウケン</t>
    </rPh>
    <phoneticPr fontId="2"/>
  </si>
  <si>
    <t>新潟市</t>
    <rPh sb="0" eb="3">
      <t>ニイガタシ</t>
    </rPh>
    <phoneticPr fontId="2"/>
  </si>
  <si>
    <t>青森</t>
    <rPh sb="0" eb="2">
      <t>アオモリ</t>
    </rPh>
    <phoneticPr fontId="2"/>
  </si>
  <si>
    <t>厚岸川上圏</t>
    <rPh sb="0" eb="2">
      <t>アッケシ</t>
    </rPh>
    <rPh sb="2" eb="4">
      <t>カワカミ</t>
    </rPh>
    <rPh sb="4" eb="5">
      <t>ケン</t>
    </rPh>
    <phoneticPr fontId="2"/>
  </si>
  <si>
    <t>西多摩交通圏</t>
    <rPh sb="0" eb="3">
      <t>ニシタマ</t>
    </rPh>
    <rPh sb="3" eb="6">
      <t>コウツウケン</t>
    </rPh>
    <phoneticPr fontId="2"/>
  </si>
  <si>
    <t>阿寒白糠圏</t>
    <rPh sb="0" eb="2">
      <t>アカン</t>
    </rPh>
    <rPh sb="2" eb="3">
      <t>シロ</t>
    </rPh>
    <rPh sb="3" eb="4">
      <t>ヌカ</t>
    </rPh>
    <rPh sb="4" eb="5">
      <t>ケン</t>
    </rPh>
    <phoneticPr fontId="2"/>
  </si>
  <si>
    <t>気仙沼市（旧本吉町を除く）</t>
    <rPh sb="0" eb="4">
      <t>ケセンヌマシ</t>
    </rPh>
    <rPh sb="5" eb="6">
      <t>キュウ</t>
    </rPh>
    <rPh sb="6" eb="8">
      <t>モトヨシ</t>
    </rPh>
    <rPh sb="8" eb="9">
      <t>チョウ</t>
    </rPh>
    <rPh sb="10" eb="11">
      <t>ノゾ</t>
    </rPh>
    <phoneticPr fontId="2"/>
  </si>
  <si>
    <t>深川圏</t>
    <rPh sb="0" eb="2">
      <t>フカガワ</t>
    </rPh>
    <rPh sb="2" eb="3">
      <t>ケン</t>
    </rPh>
    <phoneticPr fontId="2"/>
  </si>
  <si>
    <t>松阪交通圏</t>
    <rPh sb="0" eb="2">
      <t>マツサカ</t>
    </rPh>
    <rPh sb="2" eb="5">
      <t>コウツウケン</t>
    </rPh>
    <phoneticPr fontId="2"/>
  </si>
  <si>
    <t>小山市</t>
    <rPh sb="0" eb="3">
      <t>オヤマシ</t>
    </rPh>
    <phoneticPr fontId="14"/>
  </si>
  <si>
    <t>総社市</t>
    <rPh sb="0" eb="3">
      <t>ソウジャシ</t>
    </rPh>
    <phoneticPr fontId="2"/>
  </si>
  <si>
    <t>岩見沢市</t>
    <rPh sb="0" eb="4">
      <t>イワミザワシ</t>
    </rPh>
    <phoneticPr fontId="2"/>
  </si>
  <si>
    <t>札幌市</t>
    <rPh sb="0" eb="2">
      <t>サッポロ</t>
    </rPh>
    <rPh sb="2" eb="3">
      <t>シ</t>
    </rPh>
    <phoneticPr fontId="2"/>
  </si>
  <si>
    <t>北見交通圏</t>
    <rPh sb="0" eb="2">
      <t>キタミ</t>
    </rPh>
    <rPh sb="2" eb="5">
      <t>コウツウケン</t>
    </rPh>
    <phoneticPr fontId="2"/>
  </si>
  <si>
    <t>和気町</t>
    <rPh sb="0" eb="3">
      <t>ワケマチ</t>
    </rPh>
    <phoneticPr fontId="2"/>
  </si>
  <si>
    <t>白山市Ｂ</t>
  </si>
  <si>
    <t>東田川郡</t>
    <rPh sb="0" eb="1">
      <t>ヒガシ</t>
    </rPh>
    <rPh sb="1" eb="4">
      <t>タガワグン</t>
    </rPh>
    <phoneticPr fontId="2"/>
  </si>
  <si>
    <t>弘前交通圏</t>
    <rPh sb="0" eb="2">
      <t>ヒロサキ</t>
    </rPh>
    <rPh sb="2" eb="5">
      <t>コウツウケン</t>
    </rPh>
    <phoneticPr fontId="2"/>
  </si>
  <si>
    <t>東松島市</t>
    <rPh sb="0" eb="4">
      <t>ヒガシマツシマシ</t>
    </rPh>
    <phoneticPr fontId="2"/>
  </si>
  <si>
    <t>益田市</t>
    <rPh sb="0" eb="3">
      <t>マスダシ</t>
    </rPh>
    <phoneticPr fontId="2"/>
  </si>
  <si>
    <t>北牟婁郡</t>
    <rPh sb="0" eb="1">
      <t>キタ</t>
    </rPh>
    <rPh sb="1" eb="2">
      <t>ム</t>
    </rPh>
    <rPh sb="2" eb="3">
      <t>ル</t>
    </rPh>
    <rPh sb="3" eb="4">
      <t>グン</t>
    </rPh>
    <phoneticPr fontId="2"/>
  </si>
  <si>
    <t>羽幌圏</t>
    <rPh sb="0" eb="2">
      <t>ハボロ</t>
    </rPh>
    <rPh sb="2" eb="3">
      <t>ケン</t>
    </rPh>
    <phoneticPr fontId="2"/>
  </si>
  <si>
    <t>遠軽圏</t>
    <rPh sb="0" eb="1">
      <t>トオ</t>
    </rPh>
    <rPh sb="1" eb="2">
      <t>カル</t>
    </rPh>
    <rPh sb="2" eb="3">
      <t>ケン</t>
    </rPh>
    <phoneticPr fontId="2"/>
  </si>
  <si>
    <t>網走市</t>
    <rPh sb="0" eb="3">
      <t>アバシリシ</t>
    </rPh>
    <phoneticPr fontId="2"/>
  </si>
  <si>
    <t>斜里圏</t>
    <rPh sb="0" eb="2">
      <t>シャリ</t>
    </rPh>
    <rPh sb="2" eb="3">
      <t>ケン</t>
    </rPh>
    <phoneticPr fontId="2"/>
  </si>
  <si>
    <t>上川圏</t>
    <rPh sb="0" eb="2">
      <t>カミカワ</t>
    </rPh>
    <rPh sb="2" eb="3">
      <t>ケン</t>
    </rPh>
    <phoneticPr fontId="2"/>
  </si>
  <si>
    <t>枝幸圏</t>
    <rPh sb="0" eb="1">
      <t>エダ</t>
    </rPh>
    <rPh sb="1" eb="2">
      <t>コウ</t>
    </rPh>
    <rPh sb="2" eb="3">
      <t>ケン</t>
    </rPh>
    <phoneticPr fontId="2"/>
  </si>
  <si>
    <t>旭川交通圏</t>
    <rPh sb="0" eb="2">
      <t>アサヒカワ</t>
    </rPh>
    <rPh sb="2" eb="5">
      <t>コウツウケン</t>
    </rPh>
    <phoneticPr fontId="2"/>
  </si>
  <si>
    <t>小千谷市</t>
    <rPh sb="0" eb="1">
      <t>コ</t>
    </rPh>
    <rPh sb="1" eb="2">
      <t>セン</t>
    </rPh>
    <rPh sb="2" eb="3">
      <t>タニ</t>
    </rPh>
    <rPh sb="3" eb="4">
      <t>シ</t>
    </rPh>
    <phoneticPr fontId="2"/>
  </si>
  <si>
    <t>倉吉交通圏</t>
  </si>
  <si>
    <t>登別市</t>
    <rPh sb="0" eb="3">
      <t>ノボリベツシ</t>
    </rPh>
    <phoneticPr fontId="2"/>
  </si>
  <si>
    <t>士別圏</t>
    <rPh sb="0" eb="2">
      <t>シベツ</t>
    </rPh>
    <rPh sb="2" eb="3">
      <t>ケン</t>
    </rPh>
    <phoneticPr fontId="2"/>
  </si>
  <si>
    <t>仙北郡</t>
    <rPh sb="0" eb="3">
      <t>センボクグン</t>
    </rPh>
    <phoneticPr fontId="2"/>
  </si>
  <si>
    <t>宇和島交通圏</t>
    <rPh sb="0" eb="3">
      <t>ウワジマ</t>
    </rPh>
    <rPh sb="3" eb="6">
      <t>コウツウケン</t>
    </rPh>
    <phoneticPr fontId="2"/>
  </si>
  <si>
    <t>青森交通圏</t>
    <rPh sb="0" eb="2">
      <t>アオモリ</t>
    </rPh>
    <rPh sb="2" eb="5">
      <t>コウツウケン</t>
    </rPh>
    <phoneticPr fontId="2"/>
  </si>
  <si>
    <t>旧西山町</t>
    <rPh sb="0" eb="1">
      <t>キュウ</t>
    </rPh>
    <rPh sb="1" eb="4">
      <t>ニシヤママチ</t>
    </rPh>
    <phoneticPr fontId="2"/>
  </si>
  <si>
    <t>十和田交通圏</t>
    <rPh sb="0" eb="3">
      <t>トワダ</t>
    </rPh>
    <rPh sb="3" eb="6">
      <t>コウツウケン</t>
    </rPh>
    <phoneticPr fontId="2"/>
  </si>
  <si>
    <t>石川町</t>
    <rPh sb="0" eb="2">
      <t>イシカワ</t>
    </rPh>
    <rPh sb="2" eb="3">
      <t>マチ</t>
    </rPh>
    <phoneticPr fontId="2"/>
  </si>
  <si>
    <t>むつ交通圏</t>
    <rPh sb="2" eb="5">
      <t>コウツウケン</t>
    </rPh>
    <phoneticPr fontId="2"/>
  </si>
  <si>
    <t>志賀町</t>
    <rPh sb="0" eb="1">
      <t>ココロザシ</t>
    </rPh>
    <rPh sb="1" eb="2">
      <t>ガ</t>
    </rPh>
    <rPh sb="2" eb="3">
      <t>マチ</t>
    </rPh>
    <phoneticPr fontId="2"/>
  </si>
  <si>
    <t>中津川市
（旧山口村を除く）</t>
    <rPh sb="11" eb="12">
      <t>ノゾ</t>
    </rPh>
    <phoneticPr fontId="2"/>
  </si>
  <si>
    <t>黒石市</t>
    <rPh sb="0" eb="3">
      <t>クロイシシ</t>
    </rPh>
    <phoneticPr fontId="2"/>
  </si>
  <si>
    <t>三沢市</t>
    <rPh sb="0" eb="3">
      <t>ミサワシ</t>
    </rPh>
    <phoneticPr fontId="2"/>
  </si>
  <si>
    <t>西大和交通圏</t>
    <rPh sb="0" eb="1">
      <t>ニシ</t>
    </rPh>
    <rPh sb="1" eb="3">
      <t>ヤマト</t>
    </rPh>
    <rPh sb="3" eb="6">
      <t>コウツウケン</t>
    </rPh>
    <phoneticPr fontId="2"/>
  </si>
  <si>
    <t>浜松交通圏</t>
    <rPh sb="0" eb="2">
      <t>ハママツ</t>
    </rPh>
    <rPh sb="2" eb="5">
      <t>コウツウケン</t>
    </rPh>
    <phoneticPr fontId="2"/>
  </si>
  <si>
    <t>千葉交通圏</t>
    <rPh sb="0" eb="2">
      <t>チバ</t>
    </rPh>
    <rPh sb="2" eb="5">
      <t>コウツウケン</t>
    </rPh>
    <phoneticPr fontId="2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</si>
  <si>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2"/>
  </si>
  <si>
    <t>東津軽郡</t>
    <rPh sb="0" eb="4">
      <t>ヒガシツガルグン</t>
    </rPh>
    <phoneticPr fontId="2"/>
  </si>
  <si>
    <t>西津軽郡</t>
    <rPh sb="0" eb="4">
      <t>ニシツガルグン</t>
    </rPh>
    <phoneticPr fontId="2"/>
  </si>
  <si>
    <t>阿賀野市・新発田市Ｃ</t>
  </si>
  <si>
    <t>陸前高田市</t>
    <rPh sb="0" eb="2">
      <t>リクゼン</t>
    </rPh>
    <rPh sb="2" eb="5">
      <t>タカダシ</t>
    </rPh>
    <phoneticPr fontId="2"/>
  </si>
  <si>
    <t>南津軽郡</t>
    <rPh sb="0" eb="4">
      <t>ミナミツガルグン</t>
    </rPh>
    <phoneticPr fontId="2"/>
  </si>
  <si>
    <t>上北郡</t>
    <rPh sb="0" eb="3">
      <t>カミキタグン</t>
    </rPh>
    <phoneticPr fontId="2"/>
  </si>
  <si>
    <t>せたな町</t>
    <rPh sb="3" eb="4">
      <t>マチ</t>
    </rPh>
    <phoneticPr fontId="2"/>
  </si>
  <si>
    <t>下北郡</t>
    <rPh sb="0" eb="3">
      <t>シモキタグン</t>
    </rPh>
    <phoneticPr fontId="2"/>
  </si>
  <si>
    <t>三戸郡</t>
    <rPh sb="0" eb="3">
      <t>サンノヘグン</t>
    </rPh>
    <phoneticPr fontId="2"/>
  </si>
  <si>
    <t>北村山郡</t>
    <rPh sb="0" eb="4">
      <t>キタムラヤマグン</t>
    </rPh>
    <phoneticPr fontId="2"/>
  </si>
  <si>
    <t>岩手</t>
    <rPh sb="0" eb="2">
      <t>イワテ</t>
    </rPh>
    <phoneticPr fontId="2"/>
  </si>
  <si>
    <t>（千円）</t>
    <rPh sb="1" eb="3">
      <t>センエン</t>
    </rPh>
    <phoneticPr fontId="2"/>
  </si>
  <si>
    <t>深川市</t>
    <rPh sb="0" eb="3">
      <t>フカガワシ</t>
    </rPh>
    <phoneticPr fontId="2"/>
  </si>
  <si>
    <t>盛岡交通圏</t>
    <rPh sb="0" eb="2">
      <t>モリオカ</t>
    </rPh>
    <rPh sb="2" eb="5">
      <t>コウツウケン</t>
    </rPh>
    <phoneticPr fontId="2"/>
  </si>
  <si>
    <t>上伊那郡Ｃ</t>
    <rPh sb="0" eb="1">
      <t>ウエ</t>
    </rPh>
    <rPh sb="1" eb="3">
      <t>イナ</t>
    </rPh>
    <rPh sb="3" eb="4">
      <t>グン</t>
    </rPh>
    <phoneticPr fontId="2"/>
  </si>
  <si>
    <t>大船渡交通圏</t>
    <rPh sb="0" eb="3">
      <t>オオフナト</t>
    </rPh>
    <rPh sb="3" eb="6">
      <t>コウツウケン</t>
    </rPh>
    <phoneticPr fontId="2"/>
  </si>
  <si>
    <t>塩竃交通圏</t>
    <rPh sb="0" eb="2">
      <t>シオガマ</t>
    </rPh>
    <rPh sb="2" eb="5">
      <t>コウツウケン</t>
    </rPh>
    <phoneticPr fontId="2"/>
  </si>
  <si>
    <t>花巻交通圏</t>
    <rPh sb="0" eb="2">
      <t>ハナマキ</t>
    </rPh>
    <rPh sb="2" eb="5">
      <t>コウツウケン</t>
    </rPh>
    <phoneticPr fontId="2"/>
  </si>
  <si>
    <t>五泉市Ａ</t>
  </si>
  <si>
    <t>遠野交通圏</t>
    <rPh sb="0" eb="2">
      <t>トオノ</t>
    </rPh>
    <rPh sb="2" eb="5">
      <t>コウツウケン</t>
    </rPh>
    <phoneticPr fontId="2"/>
  </si>
  <si>
    <t>一関交通圏</t>
    <rPh sb="0" eb="2">
      <t>イチノセキ</t>
    </rPh>
    <rPh sb="2" eb="5">
      <t>コウツウケン</t>
    </rPh>
    <phoneticPr fontId="2"/>
  </si>
  <si>
    <t>神戸市域交通圏</t>
    <rPh sb="0" eb="2">
      <t>コウベ</t>
    </rPh>
    <rPh sb="2" eb="4">
      <t>シイキ</t>
    </rPh>
    <rPh sb="4" eb="7">
      <t>コウツウケン</t>
    </rPh>
    <phoneticPr fontId="2"/>
  </si>
  <si>
    <t>佐倉市</t>
    <rPh sb="0" eb="3">
      <t>サクラシ</t>
    </rPh>
    <phoneticPr fontId="14"/>
  </si>
  <si>
    <t>釜石交通圏</t>
    <rPh sb="0" eb="2">
      <t>カマイシ</t>
    </rPh>
    <rPh sb="2" eb="5">
      <t>コウツウケン</t>
    </rPh>
    <phoneticPr fontId="2"/>
  </si>
  <si>
    <t>大洲交通圏</t>
    <rPh sb="0" eb="2">
      <t>オオズ</t>
    </rPh>
    <rPh sb="2" eb="4">
      <t>コウツウ</t>
    </rPh>
    <rPh sb="4" eb="5">
      <t>ケン</t>
    </rPh>
    <phoneticPr fontId="2"/>
  </si>
  <si>
    <t>二戸交通圏</t>
    <rPh sb="0" eb="2">
      <t>ニノヘ</t>
    </rPh>
    <rPh sb="2" eb="5">
      <t>コウツウケン</t>
    </rPh>
    <phoneticPr fontId="2"/>
  </si>
  <si>
    <t>水沢市（奥州市の一部）</t>
    <rPh sb="0" eb="3">
      <t>ミズサワシ</t>
    </rPh>
    <rPh sb="4" eb="6">
      <t>オウシュウ</t>
    </rPh>
    <rPh sb="6" eb="7">
      <t>シ</t>
    </rPh>
    <rPh sb="8" eb="10">
      <t>イチブ</t>
    </rPh>
    <phoneticPr fontId="2"/>
  </si>
  <si>
    <t>●平成２７年度　法人タクシーの輸送実績(2)</t>
    <rPh sb="1" eb="3">
      <t>ヘイセイ</t>
    </rPh>
    <rPh sb="5" eb="6">
      <t>ネン</t>
    </rPh>
    <rPh sb="6" eb="7">
      <t>ド</t>
    </rPh>
    <rPh sb="8" eb="10">
      <t>ホウジン</t>
    </rPh>
    <rPh sb="15" eb="17">
      <t>ユソウ</t>
    </rPh>
    <rPh sb="17" eb="19">
      <t>ジッセキ</t>
    </rPh>
    <phoneticPr fontId="2"/>
  </si>
  <si>
    <t>松本交通圏</t>
    <rPh sb="0" eb="2">
      <t>マツモト</t>
    </rPh>
    <rPh sb="2" eb="5">
      <t>コウツウケン</t>
    </rPh>
    <phoneticPr fontId="2"/>
  </si>
  <si>
    <t>銚子市</t>
    <rPh sb="0" eb="3">
      <t>チョウシシ</t>
    </rPh>
    <phoneticPr fontId="14"/>
  </si>
  <si>
    <t>嘉麻市</t>
    <rPh sb="0" eb="1">
      <t>ヨシミ</t>
    </rPh>
    <rPh sb="1" eb="2">
      <t>アサ</t>
    </rPh>
    <rPh sb="2" eb="3">
      <t>シ</t>
    </rPh>
    <phoneticPr fontId="2"/>
  </si>
  <si>
    <t>安芸高田市</t>
  </si>
  <si>
    <t>金剛交通圏</t>
    <rPh sb="0" eb="2">
      <t>コンゴウ</t>
    </rPh>
    <rPh sb="2" eb="5">
      <t>コウツウケン</t>
    </rPh>
    <phoneticPr fontId="2"/>
  </si>
  <si>
    <t>呉市</t>
    <rPh sb="0" eb="2">
      <t>クレシ</t>
    </rPh>
    <phoneticPr fontId="2"/>
  </si>
  <si>
    <t>新潟市Ｂ</t>
  </si>
  <si>
    <t>北上市</t>
    <rPh sb="0" eb="3">
      <t>キタカミシ</t>
    </rPh>
    <phoneticPr fontId="2"/>
  </si>
  <si>
    <t>新見市</t>
    <rPh sb="0" eb="3">
      <t>ニイミシ</t>
    </rPh>
    <phoneticPr fontId="2"/>
  </si>
  <si>
    <t>美馬市</t>
    <rPh sb="0" eb="2">
      <t>ミマ</t>
    </rPh>
    <rPh sb="2" eb="3">
      <t>シ</t>
    </rPh>
    <phoneticPr fontId="2"/>
  </si>
  <si>
    <t>古川市</t>
    <rPh sb="0" eb="3">
      <t>フルカワシ</t>
    </rPh>
    <phoneticPr fontId="2"/>
  </si>
  <si>
    <t>三豊市</t>
    <rPh sb="0" eb="2">
      <t>ミトヨ</t>
    </rPh>
    <rPh sb="2" eb="3">
      <t>シ</t>
    </rPh>
    <phoneticPr fontId="2"/>
  </si>
  <si>
    <t>江刺市</t>
    <rPh sb="0" eb="3">
      <t>エサシシ</t>
    </rPh>
    <phoneticPr fontId="2"/>
  </si>
  <si>
    <t>苫小牧市</t>
    <rPh sb="0" eb="4">
      <t>トマコマイシ</t>
    </rPh>
    <phoneticPr fontId="2"/>
  </si>
  <si>
    <t>岩手郡</t>
    <rPh sb="0" eb="3">
      <t>イワテグン</t>
    </rPh>
    <phoneticPr fontId="2"/>
  </si>
  <si>
    <t>高浜町</t>
    <rPh sb="0" eb="3">
      <t>タカハマチョウ</t>
    </rPh>
    <phoneticPr fontId="2"/>
  </si>
  <si>
    <t>京葉交通圏</t>
    <rPh sb="0" eb="2">
      <t>ケイヨウ</t>
    </rPh>
    <rPh sb="2" eb="5">
      <t>コウツウケン</t>
    </rPh>
    <phoneticPr fontId="2"/>
  </si>
  <si>
    <t>酒田市(旧酒田市)</t>
    <rPh sb="0" eb="3">
      <t>サカタシ</t>
    </rPh>
    <rPh sb="4" eb="5">
      <t>キュウ</t>
    </rPh>
    <rPh sb="5" eb="8">
      <t>サカタシ</t>
    </rPh>
    <phoneticPr fontId="2"/>
  </si>
  <si>
    <t>上浮穴交通圏</t>
    <rPh sb="0" eb="1">
      <t>ウエ</t>
    </rPh>
    <rPh sb="1" eb="2">
      <t>ウ</t>
    </rPh>
    <rPh sb="2" eb="3">
      <t>アナ</t>
    </rPh>
    <rPh sb="3" eb="6">
      <t>コウツウケン</t>
    </rPh>
    <phoneticPr fontId="2"/>
  </si>
  <si>
    <t>大田市</t>
    <rPh sb="0" eb="2">
      <t>オオダ</t>
    </rPh>
    <rPh sb="2" eb="3">
      <t>シ</t>
    </rPh>
    <phoneticPr fontId="2"/>
  </si>
  <si>
    <t>石巻市</t>
    <rPh sb="0" eb="3">
      <t>イシノマキシ</t>
    </rPh>
    <phoneticPr fontId="2"/>
  </si>
  <si>
    <t>紫波郡</t>
    <rPh sb="0" eb="1">
      <t>ムラサキ</t>
    </rPh>
    <rPh sb="1" eb="2">
      <t>ナミ</t>
    </rPh>
    <rPh sb="2" eb="3">
      <t>グン</t>
    </rPh>
    <phoneticPr fontId="2"/>
  </si>
  <si>
    <t>和賀郡</t>
    <rPh sb="0" eb="3">
      <t>ワガグン</t>
    </rPh>
    <phoneticPr fontId="2"/>
  </si>
  <si>
    <t>胆沢郡</t>
    <rPh sb="0" eb="2">
      <t>イサワ</t>
    </rPh>
    <rPh sb="2" eb="3">
      <t>グン</t>
    </rPh>
    <phoneticPr fontId="2"/>
  </si>
  <si>
    <t>境港市</t>
    <rPh sb="0" eb="3">
      <t>サカイミナトシ</t>
    </rPh>
    <phoneticPr fontId="2"/>
  </si>
  <si>
    <t>大野市（旧大野郡和泉村を除く）</t>
    <rPh sb="0" eb="3">
      <t>オオノシ</t>
    </rPh>
    <rPh sb="12" eb="13">
      <t>ノゾ</t>
    </rPh>
    <phoneticPr fontId="2"/>
  </si>
  <si>
    <t>山県郡</t>
    <rPh sb="0" eb="3">
      <t>ヤマガタグン</t>
    </rPh>
    <phoneticPr fontId="2"/>
  </si>
  <si>
    <t xml:space="preserve">    </t>
  </si>
  <si>
    <t>川薩交通圏</t>
    <rPh sb="0" eb="1">
      <t>カワ</t>
    </rPh>
    <rPh sb="1" eb="2">
      <t>サツ</t>
    </rPh>
    <rPh sb="2" eb="4">
      <t>コウツウ</t>
    </rPh>
    <rPh sb="4" eb="5">
      <t>ケン</t>
    </rPh>
    <phoneticPr fontId="13"/>
  </si>
  <si>
    <t>西予市</t>
    <rPh sb="0" eb="3">
      <t>セイヨシ</t>
    </rPh>
    <phoneticPr fontId="2"/>
  </si>
  <si>
    <t>福島交通圏</t>
    <rPh sb="0" eb="2">
      <t>フクシマ</t>
    </rPh>
    <rPh sb="2" eb="5">
      <t>コウツウケン</t>
    </rPh>
    <phoneticPr fontId="2"/>
  </si>
  <si>
    <t>魚津市</t>
    <rPh sb="0" eb="3">
      <t>ウオヅシ</t>
    </rPh>
    <phoneticPr fontId="2"/>
  </si>
  <si>
    <t>従業員数</t>
    <rPh sb="0" eb="3">
      <t>ジュウギョウイン</t>
    </rPh>
    <rPh sb="3" eb="4">
      <t>スウ</t>
    </rPh>
    <phoneticPr fontId="2"/>
  </si>
  <si>
    <t>東磐井郡</t>
    <rPh sb="0" eb="4">
      <t>ヒガシイワイグン</t>
    </rPh>
    <phoneticPr fontId="2"/>
  </si>
  <si>
    <t>下閉伊郡</t>
    <rPh sb="0" eb="1">
      <t>シタ</t>
    </rPh>
    <rPh sb="1" eb="2">
      <t>ト</t>
    </rPh>
    <rPh sb="2" eb="3">
      <t>イ</t>
    </rPh>
    <rPh sb="3" eb="4">
      <t>グン</t>
    </rPh>
    <phoneticPr fontId="2"/>
  </si>
  <si>
    <t>宮城</t>
    <rPh sb="0" eb="2">
      <t>ミヤギ</t>
    </rPh>
    <phoneticPr fontId="2"/>
  </si>
  <si>
    <t>萩交通圏</t>
  </si>
  <si>
    <t>仙台市</t>
    <rPh sb="0" eb="3">
      <t>センダイシ</t>
    </rPh>
    <phoneticPr fontId="2"/>
  </si>
  <si>
    <t>遠田郡</t>
    <rPh sb="0" eb="3">
      <t>トオダグン</t>
    </rPh>
    <phoneticPr fontId="2"/>
  </si>
  <si>
    <t>芳賀・真岡交通圏</t>
    <rPh sb="0" eb="2">
      <t>ハガ</t>
    </rPh>
    <rPh sb="3" eb="5">
      <t>モオカ</t>
    </rPh>
    <rPh sb="5" eb="8">
      <t>コウツウケン</t>
    </rPh>
    <phoneticPr fontId="2"/>
  </si>
  <si>
    <t>三条市Ａ</t>
    <rPh sb="0" eb="3">
      <t>サンジョウシ</t>
    </rPh>
    <phoneticPr fontId="2"/>
  </si>
  <si>
    <t>気仙沼交通圏</t>
    <rPh sb="0" eb="3">
      <t>ケセンヌマ</t>
    </rPh>
    <rPh sb="3" eb="6">
      <t>コウツウケン</t>
    </rPh>
    <phoneticPr fontId="2"/>
  </si>
  <si>
    <t>長野市Ｃ・上水内郡Ｂ</t>
    <rPh sb="0" eb="3">
      <t>ナガノシ</t>
    </rPh>
    <phoneticPr fontId="2"/>
  </si>
  <si>
    <t>名取市</t>
    <rPh sb="0" eb="3">
      <t>ナトリシ</t>
    </rPh>
    <phoneticPr fontId="2"/>
  </si>
  <si>
    <t>南九州市</t>
  </si>
  <si>
    <t>角田市</t>
    <rPh sb="0" eb="2">
      <t>カクタ</t>
    </rPh>
    <rPh sb="2" eb="3">
      <t>シ</t>
    </rPh>
    <phoneticPr fontId="2"/>
  </si>
  <si>
    <t>多賀城市</t>
    <rPh sb="0" eb="4">
      <t>タガジョウシ</t>
    </rPh>
    <phoneticPr fontId="2"/>
  </si>
  <si>
    <t>西讃交通圏</t>
    <rPh sb="0" eb="1">
      <t>ニシ</t>
    </rPh>
    <rPh sb="1" eb="2">
      <t>サン</t>
    </rPh>
    <rPh sb="2" eb="5">
      <t>コウツウケン</t>
    </rPh>
    <phoneticPr fontId="2"/>
  </si>
  <si>
    <t>岐阜</t>
    <rPh sb="0" eb="2">
      <t>ギフ</t>
    </rPh>
    <phoneticPr fontId="2"/>
  </si>
  <si>
    <t>五泉市Ｂ</t>
  </si>
  <si>
    <t>刈田郡</t>
    <rPh sb="0" eb="1">
      <t>カ</t>
    </rPh>
    <rPh sb="1" eb="2">
      <t>タ</t>
    </rPh>
    <rPh sb="2" eb="3">
      <t>グン</t>
    </rPh>
    <phoneticPr fontId="2"/>
  </si>
  <si>
    <t>白鷹町</t>
    <rPh sb="0" eb="3">
      <t>シラタカマチ</t>
    </rPh>
    <phoneticPr fontId="2"/>
  </si>
  <si>
    <t>柴田郡</t>
    <rPh sb="0" eb="2">
      <t>シバタ</t>
    </rPh>
    <rPh sb="2" eb="3">
      <t>グン</t>
    </rPh>
    <phoneticPr fontId="2"/>
  </si>
  <si>
    <t>津交通圏</t>
    <rPh sb="0" eb="1">
      <t>ツ</t>
    </rPh>
    <rPh sb="1" eb="4">
      <t>コウツウケン</t>
    </rPh>
    <phoneticPr fontId="2"/>
  </si>
  <si>
    <t>新潟市Ｆ・燕市Ｂ・西蒲原郡(Ａを削除）</t>
    <rPh sb="16" eb="18">
      <t>サクジョ</t>
    </rPh>
    <phoneticPr fontId="2"/>
  </si>
  <si>
    <t>加美郡</t>
    <rPh sb="0" eb="2">
      <t>カミ</t>
    </rPh>
    <rPh sb="2" eb="3">
      <t>グン</t>
    </rPh>
    <phoneticPr fontId="2"/>
  </si>
  <si>
    <t>亘理郡</t>
    <rPh sb="0" eb="3">
      <t>ワタリグン</t>
    </rPh>
    <phoneticPr fontId="2"/>
  </si>
  <si>
    <t>黒川郡</t>
    <rPh sb="0" eb="3">
      <t>クロカワグン</t>
    </rPh>
    <phoneticPr fontId="2"/>
  </si>
  <si>
    <t>都城市</t>
    <rPh sb="0" eb="3">
      <t>ミヤコノジョウシ</t>
    </rPh>
    <phoneticPr fontId="13"/>
  </si>
  <si>
    <t>勝山市</t>
    <rPh sb="0" eb="3">
      <t>カツヤマシ</t>
    </rPh>
    <phoneticPr fontId="2"/>
  </si>
  <si>
    <t>志田郡</t>
    <rPh sb="0" eb="2">
      <t>シダ</t>
    </rPh>
    <rPh sb="2" eb="3">
      <t>グン</t>
    </rPh>
    <phoneticPr fontId="2"/>
  </si>
  <si>
    <t>玉造郡</t>
    <rPh sb="0" eb="2">
      <t>タマツクリ</t>
    </rPh>
    <rPh sb="2" eb="3">
      <t>グン</t>
    </rPh>
    <phoneticPr fontId="2"/>
  </si>
  <si>
    <t>栗原郡</t>
    <rPh sb="0" eb="3">
      <t>クリハラグン</t>
    </rPh>
    <phoneticPr fontId="2"/>
  </si>
  <si>
    <t>小樽市</t>
    <rPh sb="0" eb="3">
      <t>オタルシ</t>
    </rPh>
    <phoneticPr fontId="2"/>
  </si>
  <si>
    <t>旧信州新町</t>
    <rPh sb="0" eb="1">
      <t>キュウ</t>
    </rPh>
    <rPh sb="1" eb="5">
      <t>シンシュウシンマチ</t>
    </rPh>
    <phoneticPr fontId="2"/>
  </si>
  <si>
    <t>登米郡</t>
    <rPh sb="0" eb="1">
      <t>ノボ</t>
    </rPh>
    <rPh sb="1" eb="2">
      <t>コメ</t>
    </rPh>
    <rPh sb="2" eb="3">
      <t>グン</t>
    </rPh>
    <phoneticPr fontId="2"/>
  </si>
  <si>
    <t>備前市</t>
    <rPh sb="0" eb="3">
      <t>ビゼンシ</t>
    </rPh>
    <phoneticPr fontId="2"/>
  </si>
  <si>
    <t>桃生郡</t>
    <rPh sb="0" eb="1">
      <t>モモ</t>
    </rPh>
    <rPh sb="1" eb="2">
      <t>ウ</t>
    </rPh>
    <rPh sb="2" eb="3">
      <t>グン</t>
    </rPh>
    <phoneticPr fontId="2"/>
  </si>
  <si>
    <t>甲府交通圏</t>
    <rPh sb="0" eb="2">
      <t>コウフ</t>
    </rPh>
    <rPh sb="2" eb="4">
      <t>コウツウ</t>
    </rPh>
    <rPh sb="4" eb="5">
      <t>ケン</t>
    </rPh>
    <phoneticPr fontId="2"/>
  </si>
  <si>
    <t>山本郡</t>
    <rPh sb="0" eb="3">
      <t>ヤマモトグン</t>
    </rPh>
    <phoneticPr fontId="2"/>
  </si>
  <si>
    <t>西表島</t>
    <rPh sb="0" eb="2">
      <t>イリオモテ</t>
    </rPh>
    <rPh sb="2" eb="3">
      <t>シマ</t>
    </rPh>
    <phoneticPr fontId="2"/>
  </si>
  <si>
    <t>沼田・利根交通圏</t>
    <rPh sb="0" eb="2">
      <t>ヌマタ</t>
    </rPh>
    <rPh sb="3" eb="5">
      <t>トネ</t>
    </rPh>
    <rPh sb="5" eb="8">
      <t>コウツウケン</t>
    </rPh>
    <phoneticPr fontId="2"/>
  </si>
  <si>
    <t>牡鹿郡</t>
    <rPh sb="0" eb="2">
      <t>オジカ</t>
    </rPh>
    <rPh sb="2" eb="3">
      <t>グン</t>
    </rPh>
    <phoneticPr fontId="2"/>
  </si>
  <si>
    <t>加茂市</t>
    <rPh sb="0" eb="3">
      <t>カモシ</t>
    </rPh>
    <phoneticPr fontId="2"/>
  </si>
  <si>
    <t>徳島交通圏</t>
    <rPh sb="0" eb="2">
      <t>トクシマ</t>
    </rPh>
    <rPh sb="2" eb="5">
      <t>コウツウケン</t>
    </rPh>
    <phoneticPr fontId="2"/>
  </si>
  <si>
    <t>本吉郡</t>
    <rPh sb="0" eb="2">
      <t>モトヨシ</t>
    </rPh>
    <rPh sb="2" eb="3">
      <t>グン</t>
    </rPh>
    <phoneticPr fontId="2"/>
  </si>
  <si>
    <t>三次市</t>
    <rPh sb="0" eb="3">
      <t>ミヨシシ</t>
    </rPh>
    <phoneticPr fontId="2"/>
  </si>
  <si>
    <t>福島</t>
    <rPh sb="0" eb="2">
      <t>フクシマ</t>
    </rPh>
    <phoneticPr fontId="2"/>
  </si>
  <si>
    <t>車両数</t>
    <rPh sb="0" eb="3">
      <t>シャリョウスウ</t>
    </rPh>
    <phoneticPr fontId="2"/>
  </si>
  <si>
    <t>府中市</t>
    <rPh sb="0" eb="3">
      <t>フチュウシ</t>
    </rPh>
    <phoneticPr fontId="14"/>
  </si>
  <si>
    <t>郡山交通圏</t>
    <rPh sb="0" eb="2">
      <t>コオリヤマ</t>
    </rPh>
    <rPh sb="2" eb="5">
      <t>コウツウケン</t>
    </rPh>
    <phoneticPr fontId="2"/>
  </si>
  <si>
    <t>金沢交通圏</t>
    <rPh sb="0" eb="2">
      <t>カナザワ</t>
    </rPh>
    <rPh sb="2" eb="5">
      <t>コウツウケン</t>
    </rPh>
    <phoneticPr fontId="2"/>
  </si>
  <si>
    <t>白河交通圏</t>
    <rPh sb="0" eb="2">
      <t>シラカワ</t>
    </rPh>
    <rPh sb="2" eb="5">
      <t>コウツウケン</t>
    </rPh>
    <phoneticPr fontId="2"/>
  </si>
  <si>
    <t>対13年
10%減少</t>
    <rPh sb="0" eb="1">
      <t>タイ</t>
    </rPh>
    <rPh sb="3" eb="4">
      <t>ネン</t>
    </rPh>
    <rPh sb="8" eb="10">
      <t>ゲンショウ</t>
    </rPh>
    <phoneticPr fontId="2"/>
  </si>
  <si>
    <t>北九州交通圏</t>
    <rPh sb="0" eb="3">
      <t>キタキュウシュウ</t>
    </rPh>
    <rPh sb="3" eb="6">
      <t>コウツウケン</t>
    </rPh>
    <phoneticPr fontId="13"/>
  </si>
  <si>
    <t>北大東村</t>
    <rPh sb="0" eb="1">
      <t>キタ</t>
    </rPh>
    <rPh sb="1" eb="3">
      <t>ダイトウ</t>
    </rPh>
    <rPh sb="3" eb="4">
      <t>ソン</t>
    </rPh>
    <phoneticPr fontId="2"/>
  </si>
  <si>
    <t>湖南交通圏</t>
    <rPh sb="0" eb="1">
      <t>ミズウミ</t>
    </rPh>
    <rPh sb="1" eb="2">
      <t>ミナミ</t>
    </rPh>
    <rPh sb="2" eb="5">
      <t>コウツウケン</t>
    </rPh>
    <phoneticPr fontId="2"/>
  </si>
  <si>
    <t>輪島市</t>
    <rPh sb="0" eb="3">
      <t>ワジマシ</t>
    </rPh>
    <phoneticPr fontId="2"/>
  </si>
  <si>
    <t>原町交通圏</t>
    <rPh sb="0" eb="2">
      <t>ハラマチ</t>
    </rPh>
    <rPh sb="2" eb="5">
      <t>コウツウケン</t>
    </rPh>
    <phoneticPr fontId="2"/>
  </si>
  <si>
    <t>伊勢・志摩交通圏</t>
    <rPh sb="0" eb="2">
      <t>イセ</t>
    </rPh>
    <rPh sb="3" eb="5">
      <t>シマ</t>
    </rPh>
    <rPh sb="5" eb="8">
      <t>コウツウケン</t>
    </rPh>
    <phoneticPr fontId="2"/>
  </si>
  <si>
    <t>東彼杵郡</t>
    <rPh sb="0" eb="1">
      <t>ヒガシ</t>
    </rPh>
    <rPh sb="1" eb="2">
      <t>カレ</t>
    </rPh>
    <rPh sb="2" eb="3">
      <t>キネ</t>
    </rPh>
    <rPh sb="3" eb="4">
      <t>グン</t>
    </rPh>
    <phoneticPr fontId="13"/>
  </si>
  <si>
    <t>鳥取</t>
    <rPh sb="0" eb="2">
      <t>トットリ</t>
    </rPh>
    <phoneticPr fontId="2"/>
  </si>
  <si>
    <t>御殿場市</t>
  </si>
  <si>
    <t>鹿本郡(H22.3.23熊本市へ編入）dead</t>
    <rPh sb="0" eb="1">
      <t>シカ</t>
    </rPh>
    <rPh sb="1" eb="2">
      <t>ホン</t>
    </rPh>
    <rPh sb="2" eb="3">
      <t>グン</t>
    </rPh>
    <rPh sb="12" eb="15">
      <t>クマモトシ</t>
    </rPh>
    <rPh sb="16" eb="18">
      <t>ヘンニュウ</t>
    </rPh>
    <phoneticPr fontId="13"/>
  </si>
  <si>
    <t>相馬交通圏</t>
    <rPh sb="0" eb="2">
      <t>ソウマ</t>
    </rPh>
    <rPh sb="2" eb="5">
      <t>コウツウケン</t>
    </rPh>
    <phoneticPr fontId="2"/>
  </si>
  <si>
    <t>二本松交通圏</t>
    <rPh sb="0" eb="3">
      <t>ニホンマツ</t>
    </rPh>
    <rPh sb="3" eb="6">
      <t>コウツウケン</t>
    </rPh>
    <phoneticPr fontId="2"/>
  </si>
  <si>
    <t>富士吉田市</t>
    <rPh sb="0" eb="5">
      <t>フジヨシダシ</t>
    </rPh>
    <phoneticPr fontId="14"/>
  </si>
  <si>
    <t>東広島市</t>
    <rPh sb="0" eb="4">
      <t>ヒガシヒロシマシ</t>
    </rPh>
    <phoneticPr fontId="2"/>
  </si>
  <si>
    <t>豊後大野市</t>
    <rPh sb="0" eb="2">
      <t>ブンゴ</t>
    </rPh>
    <rPh sb="2" eb="5">
      <t>オオノシ</t>
    </rPh>
    <phoneticPr fontId="13"/>
  </si>
  <si>
    <t>東置賜郡</t>
    <rPh sb="0" eb="1">
      <t>ヒガシ</t>
    </rPh>
    <rPh sb="1" eb="2">
      <t>オ</t>
    </rPh>
    <rPh sb="2" eb="3">
      <t>タマワ</t>
    </rPh>
    <rPh sb="3" eb="4">
      <t>グン</t>
    </rPh>
    <phoneticPr fontId="2"/>
  </si>
  <si>
    <t>いわき市</t>
    <rPh sb="3" eb="4">
      <t>シ</t>
    </rPh>
    <phoneticPr fontId="2"/>
  </si>
  <si>
    <t>糸魚川市</t>
    <rPh sb="0" eb="4">
      <t>イトイガワシ</t>
    </rPh>
    <phoneticPr fontId="2"/>
  </si>
  <si>
    <t>新発田市</t>
    <rPh sb="0" eb="4">
      <t>シバタシ</t>
    </rPh>
    <phoneticPr fontId="2"/>
  </si>
  <si>
    <t>須賀川市</t>
    <rPh sb="0" eb="4">
      <t>スカガワシ</t>
    </rPh>
    <phoneticPr fontId="2"/>
  </si>
  <si>
    <t>伊達郡</t>
    <rPh sb="0" eb="3">
      <t>ダテグン</t>
    </rPh>
    <phoneticPr fontId="2"/>
  </si>
  <si>
    <t>丸森町</t>
    <rPh sb="0" eb="3">
      <t>マルモリマチ</t>
    </rPh>
    <phoneticPr fontId="2"/>
  </si>
  <si>
    <t>潟上市</t>
    <rPh sb="0" eb="3">
      <t>カタガミシ</t>
    </rPh>
    <phoneticPr fontId="2"/>
  </si>
  <si>
    <t>高島市</t>
    <rPh sb="0" eb="3">
      <t>タカシマシ</t>
    </rPh>
    <phoneticPr fontId="2"/>
  </si>
  <si>
    <t>京浜交通圏</t>
    <rPh sb="0" eb="2">
      <t>ケイヒン</t>
    </rPh>
    <rPh sb="2" eb="5">
      <t>コウツウケン</t>
    </rPh>
    <phoneticPr fontId="2"/>
  </si>
  <si>
    <t>耶麻・河沼郡</t>
    <rPh sb="0" eb="2">
      <t>ヤマ</t>
    </rPh>
    <rPh sb="3" eb="4">
      <t>カワ</t>
    </rPh>
    <rPh sb="4" eb="5">
      <t>ヌマ</t>
    </rPh>
    <rPh sb="5" eb="6">
      <t>グン</t>
    </rPh>
    <phoneticPr fontId="2"/>
  </si>
  <si>
    <t>宮崎</t>
    <rPh sb="0" eb="2">
      <t>ミヤザキ</t>
    </rPh>
    <phoneticPr fontId="13"/>
  </si>
  <si>
    <t>富山交通圏</t>
    <rPh sb="0" eb="2">
      <t>トヤマ</t>
    </rPh>
    <rPh sb="2" eb="5">
      <t>コウツウケン</t>
    </rPh>
    <phoneticPr fontId="2"/>
  </si>
  <si>
    <t>佐渡市</t>
    <rPh sb="0" eb="2">
      <t>サド</t>
    </rPh>
    <rPh sb="2" eb="3">
      <t>シ</t>
    </rPh>
    <phoneticPr fontId="2"/>
  </si>
  <si>
    <t>大崎市（旧古川市）</t>
    <rPh sb="0" eb="3">
      <t>オオサキシ</t>
    </rPh>
    <rPh sb="4" eb="5">
      <t>キュウ</t>
    </rPh>
    <rPh sb="5" eb="8">
      <t>フルカワシ</t>
    </rPh>
    <phoneticPr fontId="2"/>
  </si>
  <si>
    <t>世羅町</t>
    <rPh sb="0" eb="2">
      <t>セラ</t>
    </rPh>
    <rPh sb="2" eb="3">
      <t>マチ</t>
    </rPh>
    <phoneticPr fontId="2"/>
  </si>
  <si>
    <t>宇佐市</t>
    <rPh sb="0" eb="3">
      <t>ウサシ</t>
    </rPh>
    <phoneticPr fontId="13"/>
  </si>
  <si>
    <t>大沼郡</t>
    <rPh sb="0" eb="2">
      <t>オオヌマ</t>
    </rPh>
    <rPh sb="2" eb="3">
      <t>グン</t>
    </rPh>
    <phoneticPr fontId="2"/>
  </si>
  <si>
    <t>日立市</t>
    <rPh sb="0" eb="3">
      <t>ヒタチシ</t>
    </rPh>
    <phoneticPr fontId="14"/>
  </si>
  <si>
    <t>秋田市</t>
    <rPh sb="0" eb="3">
      <t>アキタシ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</si>
  <si>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</si>
  <si>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</si>
  <si>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輪島市Ｂ・鳳珠郡Ｂ</t>
  </si>
  <si>
    <t>東白川郡</t>
    <rPh sb="0" eb="1">
      <t>ヒガシ</t>
    </rPh>
    <rPh sb="1" eb="3">
      <t>シラカワ</t>
    </rPh>
    <rPh sb="3" eb="4">
      <t>グン</t>
    </rPh>
    <phoneticPr fontId="2"/>
  </si>
  <si>
    <t>西部交通圏</t>
    <rPh sb="0" eb="2">
      <t>セイブ</t>
    </rPh>
    <rPh sb="2" eb="5">
      <t>コウツウケン</t>
    </rPh>
    <phoneticPr fontId="2"/>
  </si>
  <si>
    <t>名古屋市</t>
    <rPh sb="0" eb="3">
      <t>ナゴヤ</t>
    </rPh>
    <rPh sb="3" eb="4">
      <t>シ</t>
    </rPh>
    <phoneticPr fontId="2"/>
  </si>
  <si>
    <t>南多摩交通圏</t>
    <rPh sb="0" eb="1">
      <t>ミナミ</t>
    </rPh>
    <rPh sb="1" eb="3">
      <t>タマ</t>
    </rPh>
    <rPh sb="3" eb="6">
      <t>コウツウケン</t>
    </rPh>
    <phoneticPr fontId="2"/>
  </si>
  <si>
    <t>石川郡</t>
    <rPh sb="0" eb="3">
      <t>イシカワグン</t>
    </rPh>
    <phoneticPr fontId="2"/>
  </si>
  <si>
    <t>田村郡</t>
    <rPh sb="0" eb="3">
      <t>タムラグン</t>
    </rPh>
    <phoneticPr fontId="2"/>
  </si>
  <si>
    <t>最上郡</t>
    <rPh sb="0" eb="3">
      <t>モガミグン</t>
    </rPh>
    <phoneticPr fontId="2"/>
  </si>
  <si>
    <t>浜松市(旧磐田郡水窪町、佐久間町、龍山村）磐田市（旧磐田郡豊岡村）</t>
    <rPh sb="31" eb="32">
      <t>ムラ</t>
    </rPh>
    <phoneticPr fontId="2"/>
  </si>
  <si>
    <t>吉備中央町</t>
    <rPh sb="0" eb="2">
      <t>キビ</t>
    </rPh>
    <rPh sb="2" eb="5">
      <t>チュウオウマチ</t>
    </rPh>
    <phoneticPr fontId="2"/>
  </si>
  <si>
    <t>双葉郡</t>
    <rPh sb="0" eb="3">
      <t>フタバグン</t>
    </rPh>
    <phoneticPr fontId="2"/>
  </si>
  <si>
    <t>秋田</t>
    <rPh sb="0" eb="2">
      <t>アキタ</t>
    </rPh>
    <phoneticPr fontId="2"/>
  </si>
  <si>
    <t>京都市域交通圏</t>
    <rPh sb="0" eb="1">
      <t>キョウ</t>
    </rPh>
    <rPh sb="1" eb="3">
      <t>トシ</t>
    </rPh>
    <rPh sb="3" eb="4">
      <t>イキ</t>
    </rPh>
    <rPh sb="4" eb="6">
      <t>コウツウ</t>
    </rPh>
    <rPh sb="6" eb="7">
      <t>ケン</t>
    </rPh>
    <phoneticPr fontId="2"/>
  </si>
  <si>
    <t>米子交通圏</t>
  </si>
  <si>
    <t>秋田交通圏</t>
    <rPh sb="0" eb="2">
      <t>アキタ</t>
    </rPh>
    <rPh sb="2" eb="5">
      <t>コウツウケン</t>
    </rPh>
    <phoneticPr fontId="2"/>
  </si>
  <si>
    <t>柳井市</t>
    <rPh sb="0" eb="3">
      <t>ヤナイシ</t>
    </rPh>
    <phoneticPr fontId="2"/>
  </si>
  <si>
    <t>光市</t>
    <rPh sb="0" eb="1">
      <t>ヒカリ</t>
    </rPh>
    <rPh sb="1" eb="2">
      <t>シ</t>
    </rPh>
    <phoneticPr fontId="2"/>
  </si>
  <si>
    <t>能代市</t>
    <rPh sb="0" eb="3">
      <t>ノシロシ</t>
    </rPh>
    <phoneticPr fontId="2"/>
  </si>
  <si>
    <t>上越市</t>
    <rPh sb="0" eb="3">
      <t>ジョウエツシ</t>
    </rPh>
    <phoneticPr fontId="2"/>
  </si>
  <si>
    <t>西松浦郡</t>
    <rPh sb="0" eb="4">
      <t>ニシマツウラグン</t>
    </rPh>
    <phoneticPr fontId="13"/>
  </si>
  <si>
    <t>東近江市</t>
    <rPh sb="0" eb="4">
      <t>ヒガシオウミシ</t>
    </rPh>
    <phoneticPr fontId="2"/>
  </si>
  <si>
    <t>新見市</t>
    <rPh sb="0" eb="1">
      <t>シン</t>
    </rPh>
    <rPh sb="1" eb="2">
      <t>ミ</t>
    </rPh>
    <rPh sb="2" eb="3">
      <t>シ</t>
    </rPh>
    <phoneticPr fontId="2"/>
  </si>
  <si>
    <t>横手市</t>
    <rPh sb="0" eb="3">
      <t>ヨコテシ</t>
    </rPh>
    <phoneticPr fontId="2"/>
  </si>
  <si>
    <t>大館市</t>
    <rPh sb="0" eb="3">
      <t>オオダテシ</t>
    </rPh>
    <phoneticPr fontId="2"/>
  </si>
  <si>
    <t>宇摩交通圏</t>
    <rPh sb="0" eb="1">
      <t>ウ</t>
    </rPh>
    <rPh sb="1" eb="2">
      <t>マ</t>
    </rPh>
    <rPh sb="2" eb="5">
      <t>コウツウケン</t>
    </rPh>
    <phoneticPr fontId="2"/>
  </si>
  <si>
    <t>久米郡</t>
    <rPh sb="0" eb="3">
      <t>クメグン</t>
    </rPh>
    <phoneticPr fontId="2"/>
  </si>
  <si>
    <t>本荘市</t>
    <rPh sb="0" eb="3">
      <t>ホンジョウシ</t>
    </rPh>
    <phoneticPr fontId="2"/>
  </si>
  <si>
    <t>北総交通圏</t>
    <rPh sb="0" eb="2">
      <t>ホクソウ</t>
    </rPh>
    <rPh sb="2" eb="5">
      <t>コウツウケン</t>
    </rPh>
    <phoneticPr fontId="2"/>
  </si>
  <si>
    <t>男鹿市</t>
    <rPh sb="0" eb="3">
      <t>オガシ</t>
    </rPh>
    <phoneticPr fontId="2"/>
  </si>
  <si>
    <t>田村市</t>
    <rPh sb="0" eb="3">
      <t>タムラシ</t>
    </rPh>
    <phoneticPr fontId="2"/>
  </si>
  <si>
    <t>湯沢市</t>
    <rPh sb="0" eb="3">
      <t>ユザワシ</t>
    </rPh>
    <phoneticPr fontId="2"/>
  </si>
  <si>
    <t>大曲市</t>
    <rPh sb="0" eb="3">
      <t>オオマガリシ</t>
    </rPh>
    <phoneticPr fontId="2"/>
  </si>
  <si>
    <t>周南市</t>
  </si>
  <si>
    <t>函館市の一部</t>
    <rPh sb="0" eb="3">
      <t>ハコダテシ</t>
    </rPh>
    <rPh sb="4" eb="6">
      <t>イチブ</t>
    </rPh>
    <phoneticPr fontId="2"/>
  </si>
  <si>
    <t>和歌山</t>
    <rPh sb="0" eb="3">
      <t>ワカヤマ</t>
    </rPh>
    <phoneticPr fontId="2"/>
  </si>
  <si>
    <t>鹿角市</t>
    <rPh sb="0" eb="3">
      <t>カヅノシ</t>
    </rPh>
    <phoneticPr fontId="2"/>
  </si>
  <si>
    <t>富士・富士宮交通圏</t>
    <rPh sb="0" eb="2">
      <t>フジ</t>
    </rPh>
    <rPh sb="3" eb="6">
      <t>フジノミヤ</t>
    </rPh>
    <rPh sb="6" eb="9">
      <t>コウツウケン</t>
    </rPh>
    <phoneticPr fontId="2"/>
  </si>
  <si>
    <t>水戸市</t>
    <rPh sb="0" eb="3">
      <t>ミトシ</t>
    </rPh>
    <phoneticPr fontId="14"/>
  </si>
  <si>
    <t>鹿角郡</t>
    <rPh sb="0" eb="3">
      <t>カヅノグン</t>
    </rPh>
    <phoneticPr fontId="2"/>
  </si>
  <si>
    <t>鳳珠郡Ａ</t>
    <rPh sb="0" eb="1">
      <t>オオトリ</t>
    </rPh>
    <rPh sb="1" eb="2">
      <t>タマ</t>
    </rPh>
    <rPh sb="2" eb="3">
      <t>グン</t>
    </rPh>
    <phoneticPr fontId="2"/>
  </si>
  <si>
    <t>北秋田郡</t>
    <rPh sb="0" eb="1">
      <t>キタ</t>
    </rPh>
    <rPh sb="1" eb="3">
      <t>アキタ</t>
    </rPh>
    <rPh sb="3" eb="4">
      <t>グン</t>
    </rPh>
    <phoneticPr fontId="2"/>
  </si>
  <si>
    <t>島根</t>
    <rPh sb="0" eb="2">
      <t>シマネ</t>
    </rPh>
    <phoneticPr fontId="2"/>
  </si>
  <si>
    <t>南秋田郡</t>
    <rPh sb="0" eb="1">
      <t>ミナミ</t>
    </rPh>
    <rPh sb="1" eb="3">
      <t>アキタ</t>
    </rPh>
    <rPh sb="3" eb="4">
      <t>グン</t>
    </rPh>
    <phoneticPr fontId="2"/>
  </si>
  <si>
    <t>由利郡</t>
    <rPh sb="0" eb="3">
      <t>ユリグン</t>
    </rPh>
    <phoneticPr fontId="2"/>
  </si>
  <si>
    <t>平鹿郡</t>
    <rPh sb="0" eb="2">
      <t>ヒラカ</t>
    </rPh>
    <rPh sb="2" eb="3">
      <t>グン</t>
    </rPh>
    <phoneticPr fontId="2"/>
  </si>
  <si>
    <t>旧柿崎町</t>
    <rPh sb="0" eb="1">
      <t>キュウ</t>
    </rPh>
    <rPh sb="1" eb="3">
      <t>カキザキ</t>
    </rPh>
    <rPh sb="3" eb="4">
      <t>マチ</t>
    </rPh>
    <phoneticPr fontId="2"/>
  </si>
  <si>
    <t>小浜市</t>
    <rPh sb="0" eb="2">
      <t>コハマ</t>
    </rPh>
    <rPh sb="2" eb="3">
      <t>シ</t>
    </rPh>
    <phoneticPr fontId="2"/>
  </si>
  <si>
    <t>雄勝郡</t>
    <rPh sb="0" eb="1">
      <t>オス</t>
    </rPh>
    <rPh sb="1" eb="2">
      <t>カ</t>
    </rPh>
    <rPh sb="2" eb="3">
      <t>グン</t>
    </rPh>
    <phoneticPr fontId="2"/>
  </si>
  <si>
    <t>山形</t>
    <rPh sb="0" eb="2">
      <t>ヤマガタ</t>
    </rPh>
    <phoneticPr fontId="2"/>
  </si>
  <si>
    <t>大崎上島町</t>
    <rPh sb="0" eb="2">
      <t>オオサキ</t>
    </rPh>
    <rPh sb="2" eb="4">
      <t>カミジマ</t>
    </rPh>
    <rPh sb="4" eb="5">
      <t>マチ</t>
    </rPh>
    <phoneticPr fontId="2"/>
  </si>
  <si>
    <t>湖東交通圏</t>
    <rPh sb="0" eb="1">
      <t>ミズウミ</t>
    </rPh>
    <rPh sb="1" eb="2">
      <t>ヒガシ</t>
    </rPh>
    <rPh sb="2" eb="5">
      <t>コウツウケン</t>
    </rPh>
    <phoneticPr fontId="2"/>
  </si>
  <si>
    <t>米沢市</t>
    <rPh sb="0" eb="3">
      <t>ヨネザワシ</t>
    </rPh>
    <phoneticPr fontId="2"/>
  </si>
  <si>
    <t>岡山</t>
    <rPh sb="0" eb="2">
      <t>オカヤマ</t>
    </rPh>
    <phoneticPr fontId="2"/>
  </si>
  <si>
    <t>鶴岡市</t>
    <rPh sb="0" eb="3">
      <t>ツルオカシ</t>
    </rPh>
    <phoneticPr fontId="2"/>
  </si>
  <si>
    <t>上越市B・十日町市Ｂ</t>
    <rPh sb="0" eb="3">
      <t>ジョウエツシ</t>
    </rPh>
    <rPh sb="5" eb="8">
      <t>トオカマチ</t>
    </rPh>
    <rPh sb="8" eb="9">
      <t>シ</t>
    </rPh>
    <phoneticPr fontId="2"/>
  </si>
  <si>
    <t>佐渡市</t>
    <rPh sb="0" eb="3">
      <t>サドシ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</si>
  <si>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</si>
  <si>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</si>
  <si>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高崎市</t>
    <rPh sb="0" eb="3">
      <t>タカサキシ</t>
    </rPh>
    <phoneticPr fontId="14"/>
  </si>
  <si>
    <t>大島</t>
    <rPh sb="0" eb="2">
      <t>オオシマ</t>
    </rPh>
    <phoneticPr fontId="2"/>
  </si>
  <si>
    <t>寒河江市</t>
    <rPh sb="0" eb="4">
      <t>サガエシ</t>
    </rPh>
    <phoneticPr fontId="2"/>
  </si>
  <si>
    <t>富田林市</t>
    <rPh sb="0" eb="4">
      <t>トンダバヤシシ</t>
    </rPh>
    <phoneticPr fontId="2"/>
  </si>
  <si>
    <t>伊勢市</t>
  </si>
  <si>
    <t>宇都宮交通圏</t>
    <rPh sb="0" eb="3">
      <t>ウツノミヤ</t>
    </rPh>
    <rPh sb="3" eb="6">
      <t>コウツウケン</t>
    </rPh>
    <phoneticPr fontId="2"/>
  </si>
  <si>
    <t>高知交通圏</t>
    <rPh sb="0" eb="2">
      <t>コウチ</t>
    </rPh>
    <rPh sb="2" eb="5">
      <t>コウツウケン</t>
    </rPh>
    <phoneticPr fontId="2"/>
  </si>
  <si>
    <t>村山市</t>
    <rPh sb="0" eb="3">
      <t>ムラヤマシ</t>
    </rPh>
    <phoneticPr fontId="2"/>
  </si>
  <si>
    <t>南加賀交通圏</t>
    <rPh sb="0" eb="1">
      <t>ミナミ</t>
    </rPh>
    <rPh sb="1" eb="3">
      <t>カガ</t>
    </rPh>
    <rPh sb="3" eb="6">
      <t>コウツウケン</t>
    </rPh>
    <phoneticPr fontId="2"/>
  </si>
  <si>
    <t>長井市</t>
    <rPh sb="0" eb="3">
      <t>ナガイシ</t>
    </rPh>
    <phoneticPr fontId="2"/>
  </si>
  <si>
    <t>山陽小野田市</t>
  </si>
  <si>
    <t>利府町</t>
    <rPh sb="0" eb="3">
      <t>リフチョウ</t>
    </rPh>
    <phoneticPr fontId="2"/>
  </si>
  <si>
    <t>小布施町</t>
    <rPh sb="0" eb="4">
      <t>オブセマチ</t>
    </rPh>
    <phoneticPr fontId="2"/>
  </si>
  <si>
    <t>尾花沢市</t>
    <rPh sb="0" eb="4">
      <t>オバナザワシ</t>
    </rPh>
    <phoneticPr fontId="2"/>
  </si>
  <si>
    <t>旧十日町市</t>
    <rPh sb="0" eb="1">
      <t>キュウ</t>
    </rPh>
    <rPh sb="1" eb="5">
      <t>トオカマチシ</t>
    </rPh>
    <phoneticPr fontId="2"/>
  </si>
  <si>
    <t>関市
（旧上之保村）</t>
  </si>
  <si>
    <t>南陽市</t>
    <rPh sb="0" eb="3">
      <t>ナンヨウシ</t>
    </rPh>
    <phoneticPr fontId="2"/>
  </si>
  <si>
    <t>厚岸町</t>
    <rPh sb="0" eb="3">
      <t>アッケシチョウ</t>
    </rPh>
    <phoneticPr fontId="2"/>
  </si>
  <si>
    <t>塩竃市</t>
    <rPh sb="0" eb="3">
      <t>シオガマシ</t>
    </rPh>
    <phoneticPr fontId="2"/>
  </si>
  <si>
    <t>↓自動入力</t>
    <rPh sb="1" eb="3">
      <t>ジドウ</t>
    </rPh>
    <rPh sb="3" eb="5">
      <t>ニュウリョク</t>
    </rPh>
    <phoneticPr fontId="2"/>
  </si>
  <si>
    <t>敦賀交通圏</t>
    <rPh sb="0" eb="2">
      <t>ツルガ</t>
    </rPh>
    <rPh sb="2" eb="5">
      <t>コウツウケン</t>
    </rPh>
    <phoneticPr fontId="2"/>
  </si>
  <si>
    <t>西田川郡</t>
    <rPh sb="0" eb="1">
      <t>ニシ</t>
    </rPh>
    <rPh sb="1" eb="4">
      <t>タガワグン</t>
    </rPh>
    <phoneticPr fontId="2"/>
  </si>
  <si>
    <t>飽海郡</t>
    <rPh sb="1" eb="2">
      <t>ウミ</t>
    </rPh>
    <rPh sb="2" eb="3">
      <t>グン</t>
    </rPh>
    <phoneticPr fontId="2"/>
  </si>
  <si>
    <t>西村山郡Ａ</t>
    <rPh sb="0" eb="4">
      <t>ニシムラヤマグン</t>
    </rPh>
    <phoneticPr fontId="2"/>
  </si>
  <si>
    <t>塩尻市Ｂ・木曽郡</t>
    <rPh sb="5" eb="8">
      <t>キソグン</t>
    </rPh>
    <phoneticPr fontId="2"/>
  </si>
  <si>
    <t>西村山郡Ｂ</t>
    <rPh sb="0" eb="4">
      <t>ニシムラヤマグン</t>
    </rPh>
    <phoneticPr fontId="2"/>
  </si>
  <si>
    <t>長崎交通圏</t>
    <rPh sb="0" eb="2">
      <t>ナガサキ</t>
    </rPh>
    <rPh sb="2" eb="5">
      <t>コウツウケン</t>
    </rPh>
    <phoneticPr fontId="13"/>
  </si>
  <si>
    <t>東村山郡Ａ</t>
    <rPh sb="0" eb="1">
      <t>ヒガシ</t>
    </rPh>
    <rPh sb="1" eb="3">
      <t>ムラヤマ</t>
    </rPh>
    <rPh sb="3" eb="4">
      <t>グン</t>
    </rPh>
    <phoneticPr fontId="2"/>
  </si>
  <si>
    <t>長崎</t>
    <rPh sb="0" eb="2">
      <t>ナガサキ</t>
    </rPh>
    <phoneticPr fontId="13"/>
  </si>
  <si>
    <t>宇都宮市</t>
    <rPh sb="0" eb="4">
      <t>ウツノミヤシ</t>
    </rPh>
    <phoneticPr fontId="14"/>
  </si>
  <si>
    <t>西置賜郡Ａ</t>
    <rPh sb="0" eb="1">
      <t>ニシ</t>
    </rPh>
    <rPh sb="1" eb="2">
      <t>オ</t>
    </rPh>
    <rPh sb="2" eb="3">
      <t>タマワ</t>
    </rPh>
    <rPh sb="3" eb="4">
      <t>グン</t>
    </rPh>
    <phoneticPr fontId="2"/>
  </si>
  <si>
    <t>見附市</t>
    <rPh sb="0" eb="3">
      <t>ミツケシ</t>
    </rPh>
    <phoneticPr fontId="2"/>
  </si>
  <si>
    <t>西置賜郡Ｂ</t>
    <rPh sb="0" eb="1">
      <t>ニシ</t>
    </rPh>
    <rPh sb="1" eb="2">
      <t>オ</t>
    </rPh>
    <rPh sb="2" eb="3">
      <t>タマワ</t>
    </rPh>
    <rPh sb="3" eb="4">
      <t>グン</t>
    </rPh>
    <phoneticPr fontId="2"/>
  </si>
  <si>
    <t>北陸信越</t>
    <rPh sb="0" eb="2">
      <t>ホクリク</t>
    </rPh>
    <rPh sb="2" eb="4">
      <t>シンエツ</t>
    </rPh>
    <phoneticPr fontId="2"/>
  </si>
  <si>
    <t>東蒲原郡</t>
    <rPh sb="0" eb="1">
      <t>ヒガシ</t>
    </rPh>
    <rPh sb="1" eb="3">
      <t>カンバラ</t>
    </rPh>
    <rPh sb="3" eb="4">
      <t>グン</t>
    </rPh>
    <phoneticPr fontId="2"/>
  </si>
  <si>
    <t>新潟</t>
    <rPh sb="0" eb="2">
      <t>ニイガタ</t>
    </rPh>
    <phoneticPr fontId="2"/>
  </si>
  <si>
    <t>松戸市</t>
    <rPh sb="0" eb="3">
      <t>マツドシ</t>
    </rPh>
    <phoneticPr fontId="14"/>
  </si>
  <si>
    <t>上田市Ｂ・東御市Ａ・小県郡</t>
    <rPh sb="10" eb="12">
      <t>チイサガタ</t>
    </rPh>
    <rPh sb="12" eb="13">
      <t>グン</t>
    </rPh>
    <phoneticPr fontId="2"/>
  </si>
  <si>
    <t>長岡交通圏</t>
    <rPh sb="0" eb="2">
      <t>ナガオカ</t>
    </rPh>
    <rPh sb="2" eb="5">
      <t>コウツウケン</t>
    </rPh>
    <phoneticPr fontId="2"/>
  </si>
  <si>
    <t>上越交通圏</t>
    <rPh sb="0" eb="2">
      <t>ジョウエツ</t>
    </rPh>
    <rPh sb="2" eb="5">
      <t>コウツウケン</t>
    </rPh>
    <phoneticPr fontId="2"/>
  </si>
  <si>
    <t>竹原市</t>
    <rPh sb="0" eb="3">
      <t>タケハラシ</t>
    </rPh>
    <phoneticPr fontId="2"/>
  </si>
  <si>
    <t>新発田市Ａ</t>
  </si>
  <si>
    <t>海部交通圏</t>
    <rPh sb="0" eb="2">
      <t>カイフ</t>
    </rPh>
    <rPh sb="2" eb="5">
      <t>コウツウケン</t>
    </rPh>
    <phoneticPr fontId="2"/>
  </si>
  <si>
    <t>十日町市Ａ</t>
  </si>
  <si>
    <t>父島</t>
    <rPh sb="0" eb="2">
      <t>チチジマ</t>
    </rPh>
    <phoneticPr fontId="2"/>
  </si>
  <si>
    <t>高幡交通圏</t>
    <rPh sb="0" eb="2">
      <t>タカハタ</t>
    </rPh>
    <rPh sb="2" eb="4">
      <t>コウツウ</t>
    </rPh>
    <rPh sb="4" eb="5">
      <t>ケン</t>
    </rPh>
    <phoneticPr fontId="2"/>
  </si>
  <si>
    <t>妙高市Ａ</t>
    <rPh sb="0" eb="2">
      <t>ミョウコウ</t>
    </rPh>
    <rPh sb="2" eb="3">
      <t>シ</t>
    </rPh>
    <phoneticPr fontId="2"/>
  </si>
  <si>
    <t>新潟市Ｃ</t>
    <rPh sb="0" eb="3">
      <t>ニイガタシ</t>
    </rPh>
    <phoneticPr fontId="2"/>
  </si>
  <si>
    <t>清水町</t>
    <rPh sb="0" eb="3">
      <t>シミズチョウ</t>
    </rPh>
    <phoneticPr fontId="2"/>
  </si>
  <si>
    <t>呉市Ｂ</t>
  </si>
  <si>
    <t>新発田市Ｂ・胎内市</t>
    <rPh sb="0" eb="4">
      <t>シバタシ</t>
    </rPh>
    <rPh sb="6" eb="8">
      <t>タイナイ</t>
    </rPh>
    <rPh sb="8" eb="9">
      <t>シ</t>
    </rPh>
    <phoneticPr fontId="2"/>
  </si>
  <si>
    <t>渋川市</t>
    <rPh sb="0" eb="3">
      <t>シブカワシ</t>
    </rPh>
    <phoneticPr fontId="14"/>
  </si>
  <si>
    <t>村上市A</t>
  </si>
  <si>
    <t>長野市</t>
    <rPh sb="0" eb="2">
      <t>ナガノ</t>
    </rPh>
    <rPh sb="2" eb="3">
      <t>シ</t>
    </rPh>
    <phoneticPr fontId="2"/>
  </si>
  <si>
    <t>燕市Ａ</t>
  </si>
  <si>
    <t>糸魚川市（旧：糸魚川市Ａ）　</t>
    <rPh sb="5" eb="6">
      <t>キュウ</t>
    </rPh>
    <rPh sb="7" eb="11">
      <t>イトイガワシ</t>
    </rPh>
    <phoneticPr fontId="2"/>
  </si>
  <si>
    <t>中讃交通圏</t>
    <rPh sb="0" eb="1">
      <t>ナカ</t>
    </rPh>
    <rPh sb="1" eb="2">
      <t>サン</t>
    </rPh>
    <rPh sb="2" eb="5">
      <t>コウツウケン</t>
    </rPh>
    <phoneticPr fontId="2"/>
  </si>
  <si>
    <t>江田島市</t>
  </si>
  <si>
    <t>魚沼市・長岡市Ｇ(旧：魚沼市・北魚沼郡)</t>
    <rPh sb="0" eb="3">
      <t>ウオヌマシ</t>
    </rPh>
    <rPh sb="4" eb="7">
      <t>ナガオカシ</t>
    </rPh>
    <rPh sb="9" eb="10">
      <t>キュウ</t>
    </rPh>
    <rPh sb="15" eb="16">
      <t>キタ</t>
    </rPh>
    <rPh sb="16" eb="18">
      <t>ウオヌマ</t>
    </rPh>
    <rPh sb="18" eb="19">
      <t>グン</t>
    </rPh>
    <phoneticPr fontId="2"/>
  </si>
  <si>
    <t>伊豆交通圏</t>
    <rPh sb="0" eb="2">
      <t>イズ</t>
    </rPh>
    <rPh sb="2" eb="5">
      <t>コウツウケン</t>
    </rPh>
    <phoneticPr fontId="2"/>
  </si>
  <si>
    <t>小豆郡土庄町豊島</t>
    <rPh sb="0" eb="3">
      <t>ショウズグン</t>
    </rPh>
    <rPh sb="3" eb="6">
      <t>トノショウチョウ</t>
    </rPh>
    <rPh sb="6" eb="8">
      <t>トヨジマ</t>
    </rPh>
    <phoneticPr fontId="2"/>
  </si>
  <si>
    <t>南魚沼市・南魚沼郡</t>
    <rPh sb="5" eb="6">
      <t>ミナミ</t>
    </rPh>
    <rPh sb="6" eb="8">
      <t>ウオヌマ</t>
    </rPh>
    <rPh sb="8" eb="9">
      <t>グン</t>
    </rPh>
    <phoneticPr fontId="2"/>
  </si>
  <si>
    <t>村上市Ｂ・岩船郡Ａ</t>
    <rPh sb="0" eb="3">
      <t>ムラカミシ</t>
    </rPh>
    <rPh sb="5" eb="8">
      <t>イワフネグン</t>
    </rPh>
    <phoneticPr fontId="2"/>
  </si>
  <si>
    <t>八雲町</t>
    <rPh sb="0" eb="2">
      <t>ヤクモ</t>
    </rPh>
    <rPh sb="2" eb="3">
      <t>マチ</t>
    </rPh>
    <phoneticPr fontId="2"/>
  </si>
  <si>
    <t>長野市Ｂ・上水内郡Ａ</t>
    <rPh sb="5" eb="6">
      <t>ウエ</t>
    </rPh>
    <rPh sb="6" eb="8">
      <t>ミズウチ</t>
    </rPh>
    <rPh sb="8" eb="9">
      <t>グン</t>
    </rPh>
    <phoneticPr fontId="2"/>
  </si>
  <si>
    <t>村上市Ｃ・岩船郡Ｂ</t>
    <rPh sb="0" eb="3">
      <t>ムラカミシ</t>
    </rPh>
    <rPh sb="5" eb="8">
      <t>イワフネグン</t>
    </rPh>
    <phoneticPr fontId="2"/>
  </si>
  <si>
    <t>南蒲原郡（Ａを削除）</t>
    <rPh sb="0" eb="3">
      <t>ミナミカンバラ</t>
    </rPh>
    <rPh sb="3" eb="4">
      <t>グン</t>
    </rPh>
    <rPh sb="7" eb="9">
      <t>サクジョ</t>
    </rPh>
    <phoneticPr fontId="2"/>
  </si>
  <si>
    <t>みやま市</t>
  </si>
  <si>
    <t>男鹿市（旧男鹿市）</t>
    <rPh sb="0" eb="3">
      <t>オガシ</t>
    </rPh>
    <rPh sb="4" eb="5">
      <t>キュウ</t>
    </rPh>
    <rPh sb="5" eb="8">
      <t>オガシ</t>
    </rPh>
    <phoneticPr fontId="2"/>
  </si>
  <si>
    <t>新上五島町</t>
    <rPh sb="0" eb="1">
      <t>シン</t>
    </rPh>
    <rPh sb="1" eb="4">
      <t>カミゴトウ</t>
    </rPh>
    <rPh sb="4" eb="5">
      <t>マチ</t>
    </rPh>
    <phoneticPr fontId="2"/>
  </si>
  <si>
    <t>三重</t>
    <rPh sb="0" eb="2">
      <t>ミエ</t>
    </rPh>
    <phoneticPr fontId="2"/>
  </si>
  <si>
    <t>関市（旧武儀郡武儀町、上之保村）</t>
    <rPh sb="14" eb="15">
      <t>ムラ</t>
    </rPh>
    <phoneticPr fontId="2"/>
  </si>
  <si>
    <t>長岡市Ｃ・三条市Ｂ</t>
  </si>
  <si>
    <t>鹿足郡</t>
    <rPh sb="0" eb="1">
      <t>シカ</t>
    </rPh>
    <rPh sb="1" eb="2">
      <t>タル</t>
    </rPh>
    <rPh sb="2" eb="3">
      <t>グン</t>
    </rPh>
    <phoneticPr fontId="2"/>
  </si>
  <si>
    <t>旧豊町</t>
    <rPh sb="0" eb="1">
      <t>キュウ</t>
    </rPh>
    <rPh sb="1" eb="3">
      <t>ユタカマチ</t>
    </rPh>
    <phoneticPr fontId="2"/>
  </si>
  <si>
    <t>長岡市Ｄ・三島郡</t>
  </si>
  <si>
    <t>市原交通圏</t>
    <rPh sb="0" eb="2">
      <t>イチハラ</t>
    </rPh>
    <rPh sb="2" eb="5">
      <t>コウツウケン</t>
    </rPh>
    <phoneticPr fontId="2"/>
  </si>
  <si>
    <t>岡谷市</t>
    <rPh sb="0" eb="3">
      <t>オカヤシ</t>
    </rPh>
    <phoneticPr fontId="2"/>
  </si>
  <si>
    <t>柏崎市Ｂ・刈羽郡</t>
  </si>
  <si>
    <t>洞爺湖町</t>
    <rPh sb="0" eb="3">
      <t>トウヤコ</t>
    </rPh>
    <rPh sb="3" eb="4">
      <t>マチ</t>
    </rPh>
    <phoneticPr fontId="2"/>
  </si>
  <si>
    <t>長岡市Ｅ</t>
  </si>
  <si>
    <t>十日町市Ｄ・中魚沼郡</t>
    <rPh sb="6" eb="7">
      <t>ナカ</t>
    </rPh>
    <rPh sb="7" eb="9">
      <t>ウオヌマ</t>
    </rPh>
    <rPh sb="9" eb="10">
      <t>グン</t>
    </rPh>
    <phoneticPr fontId="2"/>
  </si>
  <si>
    <t>長野</t>
    <rPh sb="0" eb="2">
      <t>ナガノ</t>
    </rPh>
    <phoneticPr fontId="2"/>
  </si>
  <si>
    <t>下呂市</t>
    <rPh sb="0" eb="2">
      <t>ゲロ</t>
    </rPh>
    <rPh sb="2" eb="3">
      <t>シ</t>
    </rPh>
    <phoneticPr fontId="2"/>
  </si>
  <si>
    <t>上越市Ｃ</t>
  </si>
  <si>
    <t>上越市Ｆ・妙高市Ｂ</t>
  </si>
  <si>
    <t>日南市(南那珂郡と合併)</t>
    <rPh sb="0" eb="3">
      <t>ニチナンシ</t>
    </rPh>
    <rPh sb="4" eb="8">
      <t>ミナミナカグン</t>
    </rPh>
    <rPh sb="9" eb="11">
      <t>ガッペイ</t>
    </rPh>
    <phoneticPr fontId="13"/>
  </si>
  <si>
    <t>市原市</t>
    <rPh sb="0" eb="3">
      <t>イチハラシ</t>
    </rPh>
    <phoneticPr fontId="14"/>
  </si>
  <si>
    <t>長野交通圏</t>
    <rPh sb="0" eb="2">
      <t>ナガノ</t>
    </rPh>
    <rPh sb="2" eb="5">
      <t>コウツウケン</t>
    </rPh>
    <phoneticPr fontId="2"/>
  </si>
  <si>
    <t>佐久交通圏</t>
    <rPh sb="0" eb="2">
      <t>サク</t>
    </rPh>
    <rPh sb="2" eb="5">
      <t>コウツウケン</t>
    </rPh>
    <phoneticPr fontId="2"/>
  </si>
  <si>
    <t>御船町</t>
    <rPh sb="0" eb="2">
      <t>ミフネ</t>
    </rPh>
    <rPh sb="2" eb="3">
      <t>マチ</t>
    </rPh>
    <phoneticPr fontId="2"/>
  </si>
  <si>
    <t>佐賀</t>
    <rPh sb="0" eb="2">
      <t>サガ</t>
    </rPh>
    <phoneticPr fontId="13"/>
  </si>
  <si>
    <t>上田市Ａ</t>
  </si>
  <si>
    <t>飯田市Ａ</t>
  </si>
  <si>
    <t>中紀交通圏</t>
    <rPh sb="0" eb="1">
      <t>ナカ</t>
    </rPh>
    <rPh sb="1" eb="2">
      <t>キ</t>
    </rPh>
    <rPh sb="2" eb="5">
      <t>コウツウケン</t>
    </rPh>
    <phoneticPr fontId="2"/>
  </si>
  <si>
    <t>須坂市</t>
    <rPh sb="0" eb="3">
      <t>スザカシ</t>
    </rPh>
    <phoneticPr fontId="2"/>
  </si>
  <si>
    <t>輸送人員</t>
    <rPh sb="0" eb="2">
      <t>ユソウ</t>
    </rPh>
    <rPh sb="2" eb="4">
      <t>ジンイン</t>
    </rPh>
    <phoneticPr fontId="2"/>
  </si>
  <si>
    <t>石川</t>
    <rPh sb="0" eb="2">
      <t>イシカワ</t>
    </rPh>
    <phoneticPr fontId="2"/>
  </si>
  <si>
    <t>吉野川市（旧麻植郡鴨島町）</t>
    <rPh sb="0" eb="2">
      <t>ヨシノ</t>
    </rPh>
    <rPh sb="2" eb="3">
      <t>カワ</t>
    </rPh>
    <rPh sb="3" eb="4">
      <t>シ</t>
    </rPh>
    <rPh sb="5" eb="6">
      <t>キュウ</t>
    </rPh>
    <rPh sb="6" eb="7">
      <t>アサ</t>
    </rPh>
    <rPh sb="7" eb="8">
      <t>ショク</t>
    </rPh>
    <rPh sb="8" eb="9">
      <t>グン</t>
    </rPh>
    <rPh sb="9" eb="10">
      <t>カモ</t>
    </rPh>
    <rPh sb="10" eb="11">
      <t>シマ</t>
    </rPh>
    <rPh sb="11" eb="12">
      <t>マチ</t>
    </rPh>
    <phoneticPr fontId="2"/>
  </si>
  <si>
    <t>伊那市Ａ</t>
  </si>
  <si>
    <t>光市</t>
    <rPh sb="0" eb="2">
      <t>ヒカリシ</t>
    </rPh>
    <phoneticPr fontId="2"/>
  </si>
  <si>
    <t>大町市Ａ</t>
  </si>
  <si>
    <t>飯田市</t>
    <rPh sb="0" eb="3">
      <t>イイダシ</t>
    </rPh>
    <phoneticPr fontId="2"/>
  </si>
  <si>
    <t>飯山市</t>
    <rPh sb="0" eb="3">
      <t>イイヤマシ</t>
    </rPh>
    <phoneticPr fontId="2"/>
  </si>
  <si>
    <t>飯田市Ｂ・下伊那郡</t>
    <rPh sb="5" eb="6">
      <t>シタ</t>
    </rPh>
    <rPh sb="6" eb="8">
      <t>イナ</t>
    </rPh>
    <rPh sb="8" eb="9">
      <t>グン</t>
    </rPh>
    <phoneticPr fontId="2"/>
  </si>
  <si>
    <t>静岡市</t>
  </si>
  <si>
    <t>みやま市</t>
    <rPh sb="3" eb="4">
      <t>シ</t>
    </rPh>
    <phoneticPr fontId="2"/>
  </si>
  <si>
    <t>大町市B・北安曇郡</t>
    <rPh sb="0" eb="3">
      <t>オオマチシ</t>
    </rPh>
    <rPh sb="5" eb="6">
      <t>キタ</t>
    </rPh>
    <rPh sb="6" eb="8">
      <t>アズミ</t>
    </rPh>
    <rPh sb="8" eb="9">
      <t>グン</t>
    </rPh>
    <phoneticPr fontId="2"/>
  </si>
  <si>
    <t>上高井郡</t>
    <rPh sb="0" eb="1">
      <t>ウエ</t>
    </rPh>
    <rPh sb="1" eb="3">
      <t>タカイ</t>
    </rPh>
    <rPh sb="3" eb="4">
      <t>グン</t>
    </rPh>
    <phoneticPr fontId="2"/>
  </si>
  <si>
    <t>和歌山市域交通圏</t>
    <rPh sb="0" eb="3">
      <t>ワカヤマ</t>
    </rPh>
    <rPh sb="3" eb="5">
      <t>シイキ</t>
    </rPh>
    <rPh sb="5" eb="8">
      <t>コウツウケン</t>
    </rPh>
    <phoneticPr fontId="2"/>
  </si>
  <si>
    <t>下高井郡</t>
    <rPh sb="0" eb="1">
      <t>シタ</t>
    </rPh>
    <rPh sb="1" eb="3">
      <t>タカイ</t>
    </rPh>
    <rPh sb="3" eb="4">
      <t>グン</t>
    </rPh>
    <phoneticPr fontId="2"/>
  </si>
  <si>
    <t>但馬交通圏</t>
    <rPh sb="0" eb="2">
      <t>タジマ</t>
    </rPh>
    <rPh sb="2" eb="5">
      <t>コウツウケン</t>
    </rPh>
    <phoneticPr fontId="2"/>
  </si>
  <si>
    <t>佐久市Ｃ・北佐久郡Ｂ・東御市Ｂ</t>
    <rPh sb="5" eb="9">
      <t>キタサクグン</t>
    </rPh>
    <phoneticPr fontId="2"/>
  </si>
  <si>
    <t>伊那市Ｂ・上伊那郡Ａ</t>
    <rPh sb="5" eb="6">
      <t>ウエ</t>
    </rPh>
    <rPh sb="6" eb="8">
      <t>イナ</t>
    </rPh>
    <rPh sb="8" eb="9">
      <t>グン</t>
    </rPh>
    <phoneticPr fontId="2"/>
  </si>
  <si>
    <t>佐世保市</t>
    <rPh sb="0" eb="4">
      <t>サセボシ</t>
    </rPh>
    <phoneticPr fontId="13"/>
  </si>
  <si>
    <t>上伊那郡Ｂ</t>
    <rPh sb="0" eb="1">
      <t>ウエ</t>
    </rPh>
    <rPh sb="1" eb="3">
      <t>イナ</t>
    </rPh>
    <rPh sb="3" eb="4">
      <t>グン</t>
    </rPh>
    <phoneticPr fontId="2"/>
  </si>
  <si>
    <t>四万十市</t>
    <rPh sb="0" eb="3">
      <t>シマント</t>
    </rPh>
    <rPh sb="3" eb="4">
      <t>シ</t>
    </rPh>
    <phoneticPr fontId="2"/>
  </si>
  <si>
    <t>東京</t>
    <rPh sb="0" eb="2">
      <t>トウキョウ</t>
    </rPh>
    <phoneticPr fontId="2"/>
  </si>
  <si>
    <t>松本市Ｂ・安曇野市Ａ・東筑摩郡Ａ</t>
    <rPh sb="11" eb="12">
      <t>ヒガシ</t>
    </rPh>
    <rPh sb="12" eb="14">
      <t>チクマ</t>
    </rPh>
    <rPh sb="14" eb="15">
      <t>グン</t>
    </rPh>
    <phoneticPr fontId="2"/>
  </si>
  <si>
    <t>丹波交通圏</t>
    <rPh sb="0" eb="1">
      <t>タン</t>
    </rPh>
    <rPh sb="1" eb="2">
      <t>ナミ</t>
    </rPh>
    <rPh sb="2" eb="5">
      <t>コウツウケン</t>
    </rPh>
    <phoneticPr fontId="2"/>
  </si>
  <si>
    <t>新城市（旧南設楽郡鳳来町、作手村）</t>
    <rPh sb="0" eb="2">
      <t>シンジョウ</t>
    </rPh>
    <rPh sb="2" eb="3">
      <t>シ</t>
    </rPh>
    <rPh sb="4" eb="5">
      <t>キュウ</t>
    </rPh>
    <rPh sb="5" eb="6">
      <t>ミナミ</t>
    </rPh>
    <rPh sb="6" eb="8">
      <t>シタラ</t>
    </rPh>
    <rPh sb="8" eb="9">
      <t>グン</t>
    </rPh>
    <rPh sb="9" eb="12">
      <t>ホウライチョウ</t>
    </rPh>
    <rPh sb="13" eb="14">
      <t>サク</t>
    </rPh>
    <rPh sb="14" eb="15">
      <t>テ</t>
    </rPh>
    <rPh sb="15" eb="16">
      <t>ムラ</t>
    </rPh>
    <phoneticPr fontId="2"/>
  </si>
  <si>
    <t>松本市Ｃ・南安曇郡B</t>
    <rPh sb="0" eb="3">
      <t>マツモトシ</t>
    </rPh>
    <rPh sb="5" eb="6">
      <t>ミナミ</t>
    </rPh>
    <rPh sb="6" eb="8">
      <t>アズミ</t>
    </rPh>
    <rPh sb="8" eb="9">
      <t>グン</t>
    </rPh>
    <phoneticPr fontId="2"/>
  </si>
  <si>
    <t>中部</t>
    <rPh sb="0" eb="1">
      <t>チュウ</t>
    </rPh>
    <rPh sb="1" eb="2">
      <t>ブ</t>
    </rPh>
    <phoneticPr fontId="2"/>
  </si>
  <si>
    <t>下水内郡</t>
  </si>
  <si>
    <t>一関市（旧藤沢町）</t>
    <rPh sb="0" eb="3">
      <t>イチノセキシ</t>
    </rPh>
    <rPh sb="4" eb="5">
      <t>キュウ</t>
    </rPh>
    <rPh sb="5" eb="8">
      <t>フジサワマチ</t>
    </rPh>
    <phoneticPr fontId="2"/>
  </si>
  <si>
    <t>関市（旧武儀郡板取町、洞戸村、武芸川町）</t>
  </si>
  <si>
    <t>曽於交通圏</t>
    <rPh sb="0" eb="2">
      <t>ソオ</t>
    </rPh>
    <rPh sb="2" eb="5">
      <t>コウツウケン</t>
    </rPh>
    <phoneticPr fontId="13"/>
  </si>
  <si>
    <t>諏訪郡Ａ</t>
    <rPh sb="0" eb="3">
      <t>スワグン</t>
    </rPh>
    <phoneticPr fontId="2"/>
  </si>
  <si>
    <t>見直し後</t>
    <rPh sb="0" eb="2">
      <t>ミナオ</t>
    </rPh>
    <rPh sb="3" eb="4">
      <t>ゴ</t>
    </rPh>
    <phoneticPr fontId="2"/>
  </si>
  <si>
    <t>隠岐郡</t>
    <rPh sb="0" eb="3">
      <t>オキグン</t>
    </rPh>
    <phoneticPr fontId="2"/>
  </si>
  <si>
    <t>神石郡</t>
    <rPh sb="0" eb="1">
      <t>カミ</t>
    </rPh>
    <rPh sb="1" eb="2">
      <t>イシ</t>
    </rPh>
    <rPh sb="2" eb="3">
      <t>グン</t>
    </rPh>
    <phoneticPr fontId="2"/>
  </si>
  <si>
    <t>三原市</t>
    <rPh sb="0" eb="3">
      <t>ミハラシ</t>
    </rPh>
    <phoneticPr fontId="2"/>
  </si>
  <si>
    <t>富山</t>
    <rPh sb="0" eb="2">
      <t>トヤマ</t>
    </rPh>
    <phoneticPr fontId="2"/>
  </si>
  <si>
    <t>長門市</t>
    <rPh sb="0" eb="3">
      <t>ナガトシ</t>
    </rPh>
    <phoneticPr fontId="2"/>
  </si>
  <si>
    <t>高岡・氷見交通圏</t>
    <rPh sb="0" eb="2">
      <t>タカオカ</t>
    </rPh>
    <rPh sb="3" eb="5">
      <t>ヒミ</t>
    </rPh>
    <rPh sb="5" eb="8">
      <t>コウツウケン</t>
    </rPh>
    <phoneticPr fontId="2"/>
  </si>
  <si>
    <t>小矢部市</t>
    <rPh sb="0" eb="1">
      <t>コ</t>
    </rPh>
    <rPh sb="1" eb="2">
      <t>ヤ</t>
    </rPh>
    <rPh sb="2" eb="3">
      <t>ベ</t>
    </rPh>
    <rPh sb="3" eb="4">
      <t>シ</t>
    </rPh>
    <phoneticPr fontId="2"/>
  </si>
  <si>
    <t>中新川郡</t>
    <rPh sb="0" eb="1">
      <t>ナカ</t>
    </rPh>
    <rPh sb="1" eb="3">
      <t>シンカワ</t>
    </rPh>
    <rPh sb="3" eb="4">
      <t>グン</t>
    </rPh>
    <phoneticPr fontId="2"/>
  </si>
  <si>
    <t>高岡市Ｂ</t>
  </si>
  <si>
    <t>羽咋市</t>
    <rPh sb="0" eb="3">
      <t>ハクイシ</t>
    </rPh>
    <phoneticPr fontId="2"/>
  </si>
  <si>
    <t>北多摩交通圏</t>
    <rPh sb="0" eb="3">
      <t>キタタマ</t>
    </rPh>
    <rPh sb="3" eb="6">
      <t>コウツウケン</t>
    </rPh>
    <phoneticPr fontId="2"/>
  </si>
  <si>
    <t>七尾市Ａ</t>
  </si>
  <si>
    <t>羽咋市</t>
    <rPh sb="0" eb="1">
      <t>ハネ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</si>
  <si>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</si>
  <si>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大仙市（旧大曲市）</t>
    <rPh sb="0" eb="3">
      <t>ダイセンシ</t>
    </rPh>
    <rPh sb="4" eb="5">
      <t>キュウ</t>
    </rPh>
    <rPh sb="5" eb="8">
      <t>オオマガリシ</t>
    </rPh>
    <phoneticPr fontId="2"/>
  </si>
  <si>
    <t>輪島市Ａ</t>
  </si>
  <si>
    <t>宇陀市</t>
    <rPh sb="0" eb="3">
      <t>ウダシ</t>
    </rPh>
    <phoneticPr fontId="2"/>
  </si>
  <si>
    <t>珠洲市</t>
    <rPh sb="0" eb="1">
      <t>タマ</t>
    </rPh>
    <rPh sb="1" eb="2">
      <t>ス</t>
    </rPh>
    <rPh sb="2" eb="3">
      <t>シ</t>
    </rPh>
    <phoneticPr fontId="2"/>
  </si>
  <si>
    <t>栄村</t>
    <rPh sb="0" eb="1">
      <t>サカ</t>
    </rPh>
    <rPh sb="1" eb="2">
      <t>ムラ</t>
    </rPh>
    <phoneticPr fontId="2"/>
  </si>
  <si>
    <t>雲南市</t>
    <rPh sb="0" eb="2">
      <t>ウンナン</t>
    </rPh>
    <rPh sb="2" eb="3">
      <t>シ</t>
    </rPh>
    <phoneticPr fontId="2"/>
  </si>
  <si>
    <t>邑智郡</t>
    <rPh sb="1" eb="2">
      <t>チ</t>
    </rPh>
    <rPh sb="2" eb="3">
      <t>グン</t>
    </rPh>
    <phoneticPr fontId="2"/>
  </si>
  <si>
    <t>尾張西部交通圏</t>
    <rPh sb="0" eb="2">
      <t>オワリ</t>
    </rPh>
    <rPh sb="2" eb="4">
      <t>セイブ</t>
    </rPh>
    <rPh sb="4" eb="7">
      <t>コウツウケン</t>
    </rPh>
    <phoneticPr fontId="2"/>
  </si>
  <si>
    <t>七尾市Ｂ・鹿島郡</t>
  </si>
  <si>
    <t>羽咋郡Ｂ</t>
  </si>
  <si>
    <t>高松交通圏</t>
    <rPh sb="0" eb="2">
      <t>タカマツ</t>
    </rPh>
    <rPh sb="2" eb="5">
      <t>コウツウケン</t>
    </rPh>
    <phoneticPr fontId="2"/>
  </si>
  <si>
    <t>特別区・武三交通圏</t>
    <rPh sb="0" eb="2">
      <t>トクベツ</t>
    </rPh>
    <rPh sb="2" eb="3">
      <t>ク</t>
    </rPh>
    <rPh sb="4" eb="5">
      <t>ブ</t>
    </rPh>
    <rPh sb="5" eb="6">
      <t>3</t>
    </rPh>
    <rPh sb="6" eb="9">
      <t>コウツウケン</t>
    </rPh>
    <phoneticPr fontId="2"/>
  </si>
  <si>
    <t>芦別市</t>
    <rPh sb="0" eb="3">
      <t>アシベツシ</t>
    </rPh>
    <phoneticPr fontId="2"/>
  </si>
  <si>
    <t>河北交通圏</t>
    <rPh sb="0" eb="2">
      <t>カホク</t>
    </rPh>
    <rPh sb="2" eb="5">
      <t>コウツウケン</t>
    </rPh>
    <phoneticPr fontId="2"/>
  </si>
  <si>
    <t>新島</t>
    <rPh sb="0" eb="2">
      <t>ニイジマ</t>
    </rPh>
    <phoneticPr fontId="2"/>
  </si>
  <si>
    <t>南アルプス市</t>
    <rPh sb="0" eb="1">
      <t>ミナミ</t>
    </rPh>
    <rPh sb="5" eb="6">
      <t>シ</t>
    </rPh>
    <phoneticPr fontId="14"/>
  </si>
  <si>
    <t>神津島</t>
    <rPh sb="0" eb="3">
      <t>コウヅシマ</t>
    </rPh>
    <phoneticPr fontId="2"/>
  </si>
  <si>
    <t>八丈島</t>
    <rPh sb="0" eb="3">
      <t>ハチジョウジマ</t>
    </rPh>
    <phoneticPr fontId="2"/>
  </si>
  <si>
    <t>鶴岡市（旧温海町）</t>
    <rPh sb="0" eb="3">
      <t>ツルオカシ</t>
    </rPh>
    <rPh sb="4" eb="5">
      <t>キュウ</t>
    </rPh>
    <rPh sb="5" eb="7">
      <t>アツミ</t>
    </rPh>
    <rPh sb="7" eb="8">
      <t>チョウ</t>
    </rPh>
    <phoneticPr fontId="2"/>
  </si>
  <si>
    <t>亘理町</t>
    <rPh sb="0" eb="3">
      <t>ワタリチョウ</t>
    </rPh>
    <phoneticPr fontId="2"/>
  </si>
  <si>
    <t>角田市</t>
    <rPh sb="0" eb="3">
      <t>カクダシ</t>
    </rPh>
    <phoneticPr fontId="2"/>
  </si>
  <si>
    <t>神奈川</t>
    <rPh sb="0" eb="3">
      <t>カナガワ</t>
    </rPh>
    <phoneticPr fontId="2"/>
  </si>
  <si>
    <t>斜里町</t>
    <rPh sb="0" eb="3">
      <t>シャリチョウ</t>
    </rPh>
    <phoneticPr fontId="2"/>
  </si>
  <si>
    <t>県央交通圏</t>
    <rPh sb="0" eb="2">
      <t>ケンオウ</t>
    </rPh>
    <rPh sb="2" eb="5">
      <t>コウツウケン</t>
    </rPh>
    <phoneticPr fontId="2"/>
  </si>
  <si>
    <t>湘南交通圏</t>
    <rPh sb="0" eb="2">
      <t>ショウナン</t>
    </rPh>
    <rPh sb="2" eb="5">
      <t>コウツウケン</t>
    </rPh>
    <phoneticPr fontId="2"/>
  </si>
  <si>
    <t>北松浦郡</t>
    <rPh sb="0" eb="4">
      <t>キタマツウラグン</t>
    </rPh>
    <phoneticPr fontId="13"/>
  </si>
  <si>
    <t>北杜市</t>
    <rPh sb="0" eb="1">
      <t>キタ</t>
    </rPh>
    <rPh sb="1" eb="2">
      <t>モリ</t>
    </rPh>
    <rPh sb="2" eb="3">
      <t>シ</t>
    </rPh>
    <phoneticPr fontId="14"/>
  </si>
  <si>
    <t>小田原交通圏</t>
    <rPh sb="0" eb="3">
      <t>オダワラ</t>
    </rPh>
    <rPh sb="3" eb="6">
      <t>コウツウケン</t>
    </rPh>
    <phoneticPr fontId="2"/>
  </si>
  <si>
    <t>大山町</t>
    <rPh sb="0" eb="2">
      <t>ダイセン</t>
    </rPh>
    <rPh sb="2" eb="3">
      <t>マチ</t>
    </rPh>
    <phoneticPr fontId="2"/>
  </si>
  <si>
    <t>浪江町</t>
    <rPh sb="0" eb="2">
      <t>ナミエ</t>
    </rPh>
    <rPh sb="2" eb="3">
      <t>チョウ</t>
    </rPh>
    <phoneticPr fontId="2"/>
  </si>
  <si>
    <t>山武・東金交通圏</t>
    <rPh sb="0" eb="2">
      <t>サンブ</t>
    </rPh>
    <rPh sb="3" eb="4">
      <t>ヒガシ</t>
    </rPh>
    <rPh sb="4" eb="5">
      <t>キン</t>
    </rPh>
    <rPh sb="5" eb="8">
      <t>コウツウケン</t>
    </rPh>
    <phoneticPr fontId="2"/>
  </si>
  <si>
    <t>出雲市(旧:出雲交通圏)</t>
    <rPh sb="0" eb="3">
      <t>イズモシ</t>
    </rPh>
    <rPh sb="4" eb="5">
      <t>キュウ</t>
    </rPh>
    <phoneticPr fontId="2"/>
  </si>
  <si>
    <t>南房交通圏</t>
    <rPh sb="0" eb="1">
      <t>ミナミ</t>
    </rPh>
    <rPh sb="1" eb="2">
      <t>フサ</t>
    </rPh>
    <rPh sb="2" eb="5">
      <t>コウツウケン</t>
    </rPh>
    <phoneticPr fontId="2"/>
  </si>
  <si>
    <t>鹿児島空港交通圏</t>
    <rPh sb="0" eb="3">
      <t>カゴシマ</t>
    </rPh>
    <rPh sb="3" eb="5">
      <t>クウコウ</t>
    </rPh>
    <rPh sb="5" eb="8">
      <t>コウツウケン</t>
    </rPh>
    <phoneticPr fontId="13"/>
  </si>
  <si>
    <t>盛岡市（旧玉山村を除く）</t>
    <rPh sb="0" eb="3">
      <t>モリオカシ</t>
    </rPh>
    <rPh sb="4" eb="5">
      <t>キュウ</t>
    </rPh>
    <rPh sb="5" eb="8">
      <t>タマヤマムラ</t>
    </rPh>
    <rPh sb="9" eb="10">
      <t>ノゾ</t>
    </rPh>
    <phoneticPr fontId="2"/>
  </si>
  <si>
    <t>福岡市</t>
    <rPh sb="0" eb="3">
      <t>フクオカシ</t>
    </rPh>
    <phoneticPr fontId="13"/>
  </si>
  <si>
    <t>埼玉</t>
    <rPh sb="0" eb="2">
      <t>サイタマ</t>
    </rPh>
    <phoneticPr fontId="2"/>
  </si>
  <si>
    <t>県南中央交通圏</t>
    <rPh sb="0" eb="1">
      <t>ケン</t>
    </rPh>
    <rPh sb="1" eb="2">
      <t>ミナミ</t>
    </rPh>
    <rPh sb="2" eb="4">
      <t>チュウオウ</t>
    </rPh>
    <rPh sb="4" eb="7">
      <t>コウツウケン</t>
    </rPh>
    <phoneticPr fontId="2"/>
  </si>
  <si>
    <t>苫田郡</t>
    <rPh sb="0" eb="1">
      <t>トマ</t>
    </rPh>
    <rPh sb="1" eb="2">
      <t>タ</t>
    </rPh>
    <rPh sb="2" eb="3">
      <t>グン</t>
    </rPh>
    <phoneticPr fontId="2"/>
  </si>
  <si>
    <t>県南東部交通圏</t>
    <rPh sb="0" eb="2">
      <t>ケンナン</t>
    </rPh>
    <rPh sb="2" eb="4">
      <t>トウブ</t>
    </rPh>
    <rPh sb="4" eb="7">
      <t>コウツウケン</t>
    </rPh>
    <phoneticPr fontId="2"/>
  </si>
  <si>
    <t>県北交通圏</t>
    <rPh sb="0" eb="2">
      <t>ケンホク</t>
    </rPh>
    <rPh sb="2" eb="5">
      <t>コウツウケン</t>
    </rPh>
    <phoneticPr fontId="2"/>
  </si>
  <si>
    <t>日車実車キロ</t>
    <rPh sb="0" eb="1">
      <t>ニチ</t>
    </rPh>
    <rPh sb="1" eb="2">
      <t>シャ</t>
    </rPh>
    <rPh sb="2" eb="4">
      <t>ジッシャ</t>
    </rPh>
    <phoneticPr fontId="2"/>
  </si>
  <si>
    <t>群馬</t>
    <rPh sb="0" eb="2">
      <t>グンマ</t>
    </rPh>
    <phoneticPr fontId="2"/>
  </si>
  <si>
    <t>東毛交通圏</t>
    <rPh sb="0" eb="1">
      <t>ヒガシ</t>
    </rPh>
    <rPh sb="1" eb="2">
      <t>ケ</t>
    </rPh>
    <rPh sb="2" eb="5">
      <t>コウツウケン</t>
    </rPh>
    <phoneticPr fontId="2"/>
  </si>
  <si>
    <t>茨城</t>
    <rPh sb="0" eb="2">
      <t>イバラキ</t>
    </rPh>
    <phoneticPr fontId="2"/>
  </si>
  <si>
    <t>水戸県央交通圏</t>
    <rPh sb="0" eb="2">
      <t>ミト</t>
    </rPh>
    <rPh sb="2" eb="4">
      <t>ケンオウ</t>
    </rPh>
    <rPh sb="4" eb="7">
      <t>コウツウケン</t>
    </rPh>
    <phoneticPr fontId="2"/>
  </si>
  <si>
    <t>伊予交通圏</t>
    <rPh sb="0" eb="2">
      <t>イヨ</t>
    </rPh>
    <rPh sb="2" eb="5">
      <t>コウツウケン</t>
    </rPh>
    <phoneticPr fontId="2"/>
  </si>
  <si>
    <t>鹿行交通圏</t>
    <rPh sb="0" eb="1">
      <t>シカ</t>
    </rPh>
    <rPh sb="1" eb="2">
      <t>イ</t>
    </rPh>
    <rPh sb="2" eb="5">
      <t>コウツウケン</t>
    </rPh>
    <phoneticPr fontId="2"/>
  </si>
  <si>
    <t>大台交通圏</t>
    <rPh sb="0" eb="1">
      <t>ダイ</t>
    </rPh>
    <rPh sb="1" eb="2">
      <t>ダイ</t>
    </rPh>
    <rPh sb="2" eb="5">
      <t>コウツウケン</t>
    </rPh>
    <phoneticPr fontId="2"/>
  </si>
  <si>
    <t>県南交通圏</t>
    <rPh sb="0" eb="1">
      <t>ケン</t>
    </rPh>
    <rPh sb="1" eb="2">
      <t>ミナミ</t>
    </rPh>
    <rPh sb="2" eb="5">
      <t>コウツウケン</t>
    </rPh>
    <phoneticPr fontId="2"/>
  </si>
  <si>
    <t>むつ市（旧むつ市）</t>
    <rPh sb="2" eb="3">
      <t>シ</t>
    </rPh>
    <rPh sb="4" eb="5">
      <t>キュウ</t>
    </rPh>
    <rPh sb="7" eb="8">
      <t>シ</t>
    </rPh>
    <phoneticPr fontId="2"/>
  </si>
  <si>
    <t>県西交通圏</t>
    <rPh sb="0" eb="1">
      <t>ケン</t>
    </rPh>
    <rPh sb="1" eb="2">
      <t>ニシ</t>
    </rPh>
    <rPh sb="2" eb="5">
      <t>コウツウケン</t>
    </rPh>
    <phoneticPr fontId="2"/>
  </si>
  <si>
    <t>福岡交通圏</t>
    <rPh sb="0" eb="2">
      <t>フクオカ</t>
    </rPh>
    <rPh sb="2" eb="5">
      <t>コウツウケン</t>
    </rPh>
    <phoneticPr fontId="13"/>
  </si>
  <si>
    <t>真庭市</t>
    <rPh sb="0" eb="2">
      <t>マニワ</t>
    </rPh>
    <rPh sb="2" eb="3">
      <t>シ</t>
    </rPh>
    <phoneticPr fontId="2"/>
  </si>
  <si>
    <t>那覇市</t>
    <rPh sb="0" eb="3">
      <t>ナハシ</t>
    </rPh>
    <phoneticPr fontId="2"/>
  </si>
  <si>
    <t>遠軽町</t>
    <rPh sb="0" eb="3">
      <t>エンガルチョウ</t>
    </rPh>
    <phoneticPr fontId="2"/>
  </si>
  <si>
    <t>彦根市</t>
    <rPh sb="0" eb="3">
      <t>ヒコネシ</t>
    </rPh>
    <phoneticPr fontId="2"/>
  </si>
  <si>
    <t>大垣交通圏</t>
    <rPh sb="0" eb="2">
      <t>オオガキ</t>
    </rPh>
    <rPh sb="2" eb="5">
      <t>コウツウケン</t>
    </rPh>
    <phoneticPr fontId="2"/>
  </si>
  <si>
    <t>栃木</t>
    <rPh sb="0" eb="2">
      <t>トチギ</t>
    </rPh>
    <phoneticPr fontId="2"/>
  </si>
  <si>
    <t>県南交通圏</t>
    <rPh sb="0" eb="2">
      <t>ケンナン</t>
    </rPh>
    <rPh sb="2" eb="5">
      <t>コウツウケン</t>
    </rPh>
    <phoneticPr fontId="2"/>
  </si>
  <si>
    <t>塩那交通圏</t>
    <rPh sb="0" eb="1">
      <t>シオ</t>
    </rPh>
    <rPh sb="1" eb="2">
      <t>ナ</t>
    </rPh>
    <rPh sb="2" eb="5">
      <t>コウツウケン</t>
    </rPh>
    <phoneticPr fontId="2"/>
  </si>
  <si>
    <t>当別町</t>
    <rPh sb="0" eb="2">
      <t>トウベツ</t>
    </rPh>
    <rPh sb="2" eb="3">
      <t>マチ</t>
    </rPh>
    <phoneticPr fontId="2"/>
  </si>
  <si>
    <t>中丹交通圏</t>
    <rPh sb="0" eb="1">
      <t>ナカ</t>
    </rPh>
    <rPh sb="1" eb="2">
      <t>タン</t>
    </rPh>
    <rPh sb="2" eb="5">
      <t>コウツウケン</t>
    </rPh>
    <phoneticPr fontId="2"/>
  </si>
  <si>
    <t>日光交通圏</t>
    <rPh sb="0" eb="2">
      <t>ニッコウ</t>
    </rPh>
    <rPh sb="2" eb="5">
      <t>コウツウケン</t>
    </rPh>
    <phoneticPr fontId="2"/>
  </si>
  <si>
    <t>山梨</t>
    <rPh sb="0" eb="2">
      <t>ヤマナシ</t>
    </rPh>
    <phoneticPr fontId="2"/>
  </si>
  <si>
    <t>東八・東山交通圏</t>
    <rPh sb="0" eb="1">
      <t>トウ</t>
    </rPh>
    <rPh sb="1" eb="2">
      <t>ハチ</t>
    </rPh>
    <rPh sb="3" eb="5">
      <t>ヒガシヤマ</t>
    </rPh>
    <rPh sb="5" eb="7">
      <t>コウツウ</t>
    </rPh>
    <rPh sb="7" eb="8">
      <t>ケン</t>
    </rPh>
    <phoneticPr fontId="2"/>
  </si>
  <si>
    <t>峡西交通圏</t>
    <rPh sb="0" eb="1">
      <t>キョウ</t>
    </rPh>
    <rPh sb="1" eb="2">
      <t>ニシ</t>
    </rPh>
    <rPh sb="2" eb="4">
      <t>コウツウ</t>
    </rPh>
    <rPh sb="4" eb="5">
      <t>ケン</t>
    </rPh>
    <phoneticPr fontId="2"/>
  </si>
  <si>
    <t>大石田町</t>
    <rPh sb="0" eb="4">
      <t>オオイシダマチ</t>
    </rPh>
    <phoneticPr fontId="2"/>
  </si>
  <si>
    <t>峡北交通圏</t>
    <rPh sb="0" eb="1">
      <t>キョウ</t>
    </rPh>
    <rPh sb="1" eb="2">
      <t>キタ</t>
    </rPh>
    <rPh sb="2" eb="4">
      <t>コウツウ</t>
    </rPh>
    <rPh sb="4" eb="5">
      <t>ケン</t>
    </rPh>
    <phoneticPr fontId="2"/>
  </si>
  <si>
    <t>十和田市</t>
    <rPh sb="0" eb="4">
      <t>トワダシ</t>
    </rPh>
    <phoneticPr fontId="2"/>
  </si>
  <si>
    <t>廿日市市(旧大野町､旧佐伯町､旧吉和村</t>
    <rPh sb="0" eb="4">
      <t>ハツカイチシ</t>
    </rPh>
    <rPh sb="5" eb="6">
      <t>キュウ</t>
    </rPh>
    <rPh sb="6" eb="9">
      <t>オオノチョウ</t>
    </rPh>
    <rPh sb="10" eb="11">
      <t>キュウ</t>
    </rPh>
    <rPh sb="11" eb="13">
      <t>サエキ</t>
    </rPh>
    <rPh sb="13" eb="14">
      <t>マチ</t>
    </rPh>
    <rPh sb="15" eb="16">
      <t>キュウ</t>
    </rPh>
    <rPh sb="16" eb="19">
      <t>ヨシワムラ</t>
    </rPh>
    <phoneticPr fontId="2"/>
  </si>
  <si>
    <t>愛知</t>
    <rPh sb="0" eb="2">
      <t>アイチ</t>
    </rPh>
    <phoneticPr fontId="2"/>
  </si>
  <si>
    <t>土佐交通圏</t>
    <rPh sb="0" eb="2">
      <t>トサ</t>
    </rPh>
    <rPh sb="2" eb="5">
      <t>コウツウケン</t>
    </rPh>
    <phoneticPr fontId="2"/>
  </si>
  <si>
    <t>猪苗代町</t>
    <rPh sb="0" eb="4">
      <t>イナワシロマチ</t>
    </rPh>
    <phoneticPr fontId="2"/>
  </si>
  <si>
    <t>名古屋交通圏</t>
    <rPh sb="0" eb="3">
      <t>ナゴヤ</t>
    </rPh>
    <rPh sb="3" eb="6">
      <t>コウツウケン</t>
    </rPh>
    <phoneticPr fontId="2"/>
  </si>
  <si>
    <t>美作市</t>
    <rPh sb="0" eb="2">
      <t>ミマサカ</t>
    </rPh>
    <rPh sb="2" eb="3">
      <t>シ</t>
    </rPh>
    <phoneticPr fontId="2"/>
  </si>
  <si>
    <t>福井市</t>
  </si>
  <si>
    <t>座間味島</t>
    <rPh sb="0" eb="3">
      <t>ザマミ</t>
    </rPh>
    <rPh sb="3" eb="4">
      <t>シマ</t>
    </rPh>
    <phoneticPr fontId="2"/>
  </si>
  <si>
    <t>松原市</t>
    <rPh sb="0" eb="3">
      <t>マツバラシ</t>
    </rPh>
    <phoneticPr fontId="2"/>
  </si>
  <si>
    <t>知多交通圏</t>
    <rPh sb="0" eb="2">
      <t>チタ</t>
    </rPh>
    <rPh sb="2" eb="5">
      <t>コウツウケン</t>
    </rPh>
    <phoneticPr fontId="2"/>
  </si>
  <si>
    <t>西三河南部交通圏</t>
    <rPh sb="0" eb="1">
      <t>ニシ</t>
    </rPh>
    <rPh sb="1" eb="3">
      <t>ミカワ</t>
    </rPh>
    <rPh sb="3" eb="5">
      <t>ナンブ</t>
    </rPh>
    <rPh sb="5" eb="8">
      <t>コウツウケン</t>
    </rPh>
    <phoneticPr fontId="2"/>
  </si>
  <si>
    <t>大津市域交通圏</t>
    <rPh sb="0" eb="3">
      <t>オオツシ</t>
    </rPh>
    <rPh sb="3" eb="4">
      <t>イキ</t>
    </rPh>
    <rPh sb="4" eb="7">
      <t>コウツウケン</t>
    </rPh>
    <phoneticPr fontId="2"/>
  </si>
  <si>
    <t>北設楽郡</t>
    <rPh sb="0" eb="4">
      <t>キタシタラグン</t>
    </rPh>
    <phoneticPr fontId="2"/>
  </si>
  <si>
    <t>高梁市</t>
    <rPh sb="0" eb="2">
      <t>タカハシ</t>
    </rPh>
    <rPh sb="2" eb="3">
      <t>シ</t>
    </rPh>
    <phoneticPr fontId="2"/>
  </si>
  <si>
    <t>静岡</t>
    <rPh sb="0" eb="2">
      <t>シズオカ</t>
    </rPh>
    <phoneticPr fontId="2"/>
  </si>
  <si>
    <t>久留米市</t>
    <rPh sb="0" eb="4">
      <t>クルメシ</t>
    </rPh>
    <phoneticPr fontId="13"/>
  </si>
  <si>
    <t>金山町</t>
    <rPh sb="0" eb="3">
      <t>カナヤママチ</t>
    </rPh>
    <phoneticPr fontId="2"/>
  </si>
  <si>
    <t>静清交通圏</t>
    <rPh sb="0" eb="1">
      <t>シズ</t>
    </rPh>
    <rPh sb="1" eb="2">
      <t>キヨ</t>
    </rPh>
    <rPh sb="2" eb="5">
      <t>コウツウケン</t>
    </rPh>
    <phoneticPr fontId="2"/>
  </si>
  <si>
    <t>水俣市</t>
    <rPh sb="0" eb="3">
      <t>ミナマタシ</t>
    </rPh>
    <phoneticPr fontId="13"/>
  </si>
  <si>
    <t>沼津・三島交通圏</t>
    <rPh sb="0" eb="2">
      <t>ヌマヅ</t>
    </rPh>
    <rPh sb="3" eb="5">
      <t>ミシマ</t>
    </rPh>
    <rPh sb="5" eb="8">
      <t>コウツウケン</t>
    </rPh>
    <phoneticPr fontId="2"/>
  </si>
  <si>
    <t>奈良市域交通圏</t>
    <rPh sb="0" eb="2">
      <t>ナラ</t>
    </rPh>
    <rPh sb="2" eb="4">
      <t>シイキ</t>
    </rPh>
    <rPh sb="4" eb="7">
      <t>コウツウケン</t>
    </rPh>
    <phoneticPr fontId="2"/>
  </si>
  <si>
    <t>御殿場交通圏</t>
    <rPh sb="0" eb="3">
      <t>ゴテンバ</t>
    </rPh>
    <rPh sb="3" eb="6">
      <t>コウツウケン</t>
    </rPh>
    <phoneticPr fontId="2"/>
  </si>
  <si>
    <t>藤枝・焼津交通圏</t>
    <rPh sb="0" eb="2">
      <t>フジエダ</t>
    </rPh>
    <rPh sb="3" eb="5">
      <t>ヤイヅ</t>
    </rPh>
    <rPh sb="5" eb="8">
      <t>コウツウケン</t>
    </rPh>
    <phoneticPr fontId="2"/>
  </si>
  <si>
    <t>南魚沼市</t>
    <rPh sb="0" eb="3">
      <t>ミナミウオヌマ</t>
    </rPh>
    <rPh sb="3" eb="4">
      <t>シ</t>
    </rPh>
    <phoneticPr fontId="2"/>
  </si>
  <si>
    <t>磐田・掛川交通圏</t>
    <rPh sb="0" eb="2">
      <t>イワタ</t>
    </rPh>
    <rPh sb="3" eb="5">
      <t>カケガワ</t>
    </rPh>
    <rPh sb="5" eb="8">
      <t>コウツウケン</t>
    </rPh>
    <phoneticPr fontId="2"/>
  </si>
  <si>
    <t>松山交通圏</t>
    <rPh sb="0" eb="2">
      <t>マツヤマ</t>
    </rPh>
    <rPh sb="2" eb="4">
      <t>コウツウ</t>
    </rPh>
    <rPh sb="4" eb="5">
      <t>ケン</t>
    </rPh>
    <phoneticPr fontId="2"/>
  </si>
  <si>
    <t>神栖市</t>
    <rPh sb="0" eb="2">
      <t>カミス</t>
    </rPh>
    <rPh sb="2" eb="3">
      <t>シ</t>
    </rPh>
    <phoneticPr fontId="14"/>
  </si>
  <si>
    <t>浜松市（旧天竜市）※H21年度より営業所なし</t>
    <rPh sb="0" eb="3">
      <t>ハママツシ</t>
    </rPh>
    <rPh sb="4" eb="5">
      <t>キュウ</t>
    </rPh>
    <rPh sb="5" eb="8">
      <t>テンリュウシ</t>
    </rPh>
    <rPh sb="13" eb="15">
      <t>ネンド</t>
    </rPh>
    <rPh sb="17" eb="20">
      <t>エイギョウショ</t>
    </rPh>
    <phoneticPr fontId="2"/>
  </si>
  <si>
    <t>岐阜交通圏</t>
    <rPh sb="0" eb="2">
      <t>ギフ</t>
    </rPh>
    <rPh sb="2" eb="5">
      <t>コウツウケン</t>
    </rPh>
    <phoneticPr fontId="2"/>
  </si>
  <si>
    <t>東濃西部交通圏</t>
    <rPh sb="0" eb="1">
      <t>ヒガシ</t>
    </rPh>
    <rPh sb="1" eb="2">
      <t>ノウ</t>
    </rPh>
    <rPh sb="2" eb="4">
      <t>セイブ</t>
    </rPh>
    <rPh sb="4" eb="7">
      <t>コウツウケン</t>
    </rPh>
    <phoneticPr fontId="2"/>
  </si>
  <si>
    <t>高槻市</t>
    <rPh sb="0" eb="3">
      <t>タカツキシ</t>
    </rPh>
    <phoneticPr fontId="2"/>
  </si>
  <si>
    <t>美作交通圏(旧：美作市)</t>
    <rPh sb="0" eb="2">
      <t>ミマサカ</t>
    </rPh>
    <rPh sb="2" eb="5">
      <t>コウツウケン</t>
    </rPh>
    <rPh sb="6" eb="7">
      <t>キュウ</t>
    </rPh>
    <rPh sb="8" eb="11">
      <t>ミマサカシ</t>
    </rPh>
    <phoneticPr fontId="2"/>
  </si>
  <si>
    <t>佐伯交通圏</t>
  </si>
  <si>
    <t>東濃東部交通圏</t>
    <rPh sb="0" eb="1">
      <t>ヒガシ</t>
    </rPh>
    <rPh sb="1" eb="2">
      <t>ノウ</t>
    </rPh>
    <rPh sb="2" eb="4">
      <t>トウブ</t>
    </rPh>
    <rPh sb="4" eb="7">
      <t>コウツウケン</t>
    </rPh>
    <phoneticPr fontId="2"/>
  </si>
  <si>
    <t>美濃・可児交通圏</t>
    <rPh sb="0" eb="2">
      <t>ミノ</t>
    </rPh>
    <rPh sb="3" eb="4">
      <t>カ</t>
    </rPh>
    <rPh sb="4" eb="5">
      <t>ジ</t>
    </rPh>
    <rPh sb="5" eb="8">
      <t>コウツウケン</t>
    </rPh>
    <phoneticPr fontId="2"/>
  </si>
  <si>
    <t>三方上中郡(旧遠敷郡上中町）・大飯郡（旧遠敷郡名田庄村）</t>
    <rPh sb="0" eb="2">
      <t>サンポウ</t>
    </rPh>
    <rPh sb="2" eb="3">
      <t>ウエ</t>
    </rPh>
    <rPh sb="3" eb="5">
      <t>ナカゴオリ</t>
    </rPh>
    <rPh sb="6" eb="7">
      <t>キュウ</t>
    </rPh>
    <rPh sb="7" eb="10">
      <t>オニュウグン</t>
    </rPh>
    <rPh sb="10" eb="13">
      <t>カミナカチョウ</t>
    </rPh>
    <rPh sb="15" eb="18">
      <t>オオイグン</t>
    </rPh>
    <rPh sb="19" eb="20">
      <t>キュウ</t>
    </rPh>
    <rPh sb="20" eb="23">
      <t>オニュウグン</t>
    </rPh>
    <rPh sb="23" eb="27">
      <t>ナタショウムラ</t>
    </rPh>
    <phoneticPr fontId="2"/>
  </si>
  <si>
    <t>郡上市</t>
    <rPh sb="0" eb="2">
      <t>グジョウ</t>
    </rPh>
    <rPh sb="2" eb="3">
      <t>シ</t>
    </rPh>
    <phoneticPr fontId="2"/>
  </si>
  <si>
    <t>荒尾市</t>
    <rPh sb="0" eb="3">
      <t>アラオシ</t>
    </rPh>
    <phoneticPr fontId="13"/>
  </si>
  <si>
    <t>尾道市</t>
    <rPh sb="0" eb="3">
      <t>オノミチシ</t>
    </rPh>
    <phoneticPr fontId="2"/>
  </si>
  <si>
    <t>敦賀市</t>
  </si>
  <si>
    <t>河南Ｂ交通圏</t>
    <rPh sb="0" eb="2">
      <t>カナン</t>
    </rPh>
    <rPh sb="3" eb="6">
      <t>コウツウケン</t>
    </rPh>
    <phoneticPr fontId="2"/>
  </si>
  <si>
    <t>中津川市(旧長野県木曽郡山口村）</t>
  </si>
  <si>
    <t>富士市</t>
  </si>
  <si>
    <t>新城市
（旧鳳来町）</t>
  </si>
  <si>
    <t>北勢交通圏</t>
    <rPh sb="0" eb="2">
      <t>ホクセイ</t>
    </rPh>
    <rPh sb="2" eb="4">
      <t>コウツウ</t>
    </rPh>
    <rPh sb="4" eb="5">
      <t>ケン</t>
    </rPh>
    <phoneticPr fontId="2"/>
  </si>
  <si>
    <t>大野市（旧大野郡和泉村）</t>
    <rPh sb="0" eb="3">
      <t>オオノシ</t>
    </rPh>
    <rPh sb="4" eb="5">
      <t>キュウ</t>
    </rPh>
    <rPh sb="5" eb="8">
      <t>オオノグン</t>
    </rPh>
    <rPh sb="8" eb="11">
      <t>イズミムラ</t>
    </rPh>
    <phoneticPr fontId="2"/>
  </si>
  <si>
    <t>伊賀交通圏</t>
    <rPh sb="0" eb="2">
      <t>イガ</t>
    </rPh>
    <rPh sb="2" eb="5">
      <t>コウツウケン</t>
    </rPh>
    <phoneticPr fontId="2"/>
  </si>
  <si>
    <t>熊野市(旧南牟婁郡紀和町を除く）</t>
  </si>
  <si>
    <t>柴田町</t>
    <rPh sb="0" eb="3">
      <t>シバタチョウ</t>
    </rPh>
    <phoneticPr fontId="2"/>
  </si>
  <si>
    <t>尾鷲市</t>
    <rPh sb="0" eb="1">
      <t>オ</t>
    </rPh>
    <rPh sb="1" eb="2">
      <t>ワシ</t>
    </rPh>
    <rPh sb="2" eb="3">
      <t>シ</t>
    </rPh>
    <phoneticPr fontId="2"/>
  </si>
  <si>
    <t>丹後交通圏</t>
    <rPh sb="0" eb="2">
      <t>タンゴ</t>
    </rPh>
    <rPh sb="2" eb="5">
      <t>コウツウケン</t>
    </rPh>
    <phoneticPr fontId="2"/>
  </si>
  <si>
    <t>熊野市(旧南牟婁郡紀和町に限る）南牟婁郡</t>
  </si>
  <si>
    <t>稚内市</t>
    <rPh sb="0" eb="3">
      <t>ワッカナイシ</t>
    </rPh>
    <phoneticPr fontId="2"/>
  </si>
  <si>
    <t>外ヶ浜町</t>
    <rPh sb="0" eb="3">
      <t>ソトガハマ</t>
    </rPh>
    <rPh sb="3" eb="4">
      <t>マチ</t>
    </rPh>
    <phoneticPr fontId="2"/>
  </si>
  <si>
    <t>下関市</t>
    <rPh sb="0" eb="3">
      <t>シモノセキシ</t>
    </rPh>
    <phoneticPr fontId="2"/>
  </si>
  <si>
    <t>福井</t>
    <rPh sb="0" eb="2">
      <t>フクイ</t>
    </rPh>
    <phoneticPr fontId="2"/>
  </si>
  <si>
    <t>福井交通圏</t>
    <rPh sb="0" eb="2">
      <t>フクイ</t>
    </rPh>
    <rPh sb="2" eb="5">
      <t>コウツウケン</t>
    </rPh>
    <phoneticPr fontId="2"/>
  </si>
  <si>
    <t>武生交通圏</t>
    <rPh sb="0" eb="2">
      <t>タケオ</t>
    </rPh>
    <rPh sb="2" eb="5">
      <t>コウツウケン</t>
    </rPh>
    <phoneticPr fontId="2"/>
  </si>
  <si>
    <t>西伯郡</t>
    <rPh sb="0" eb="1">
      <t>ニシ</t>
    </rPh>
    <rPh sb="1" eb="2">
      <t>ハク</t>
    </rPh>
    <rPh sb="2" eb="3">
      <t>グン</t>
    </rPh>
    <phoneticPr fontId="2"/>
  </si>
  <si>
    <t>大飯郡(旧遠敷郡名田庄村を除く）</t>
  </si>
  <si>
    <t>大阪</t>
    <rPh sb="0" eb="2">
      <t>オオサカ</t>
    </rPh>
    <phoneticPr fontId="2"/>
  </si>
  <si>
    <t>大阪市域交通圏</t>
    <rPh sb="0" eb="3">
      <t>オオサカシ</t>
    </rPh>
    <rPh sb="3" eb="4">
      <t>イキ</t>
    </rPh>
    <rPh sb="4" eb="6">
      <t>コウツウ</t>
    </rPh>
    <rPh sb="6" eb="7">
      <t>ケン</t>
    </rPh>
    <phoneticPr fontId="2"/>
  </si>
  <si>
    <t>京都</t>
    <rPh sb="0" eb="2">
      <t>キョウト</t>
    </rPh>
    <phoneticPr fontId="2"/>
  </si>
  <si>
    <t>旧小国町</t>
    <rPh sb="0" eb="1">
      <t>キュウ</t>
    </rPh>
    <rPh sb="1" eb="4">
      <t>オグニマチ</t>
    </rPh>
    <phoneticPr fontId="2"/>
  </si>
  <si>
    <t>河南交通圏</t>
    <rPh sb="0" eb="2">
      <t>カナン</t>
    </rPh>
    <rPh sb="2" eb="5">
      <t>コウツウケン</t>
    </rPh>
    <phoneticPr fontId="2"/>
  </si>
  <si>
    <t>泉州交通圏</t>
    <rPh sb="0" eb="1">
      <t>イズミ</t>
    </rPh>
    <rPh sb="1" eb="2">
      <t>シュウ</t>
    </rPh>
    <rPh sb="2" eb="5">
      <t>コウツウケン</t>
    </rPh>
    <phoneticPr fontId="2"/>
  </si>
  <si>
    <t>宇部市</t>
    <rPh sb="0" eb="3">
      <t>ウベシ</t>
    </rPh>
    <phoneticPr fontId="2"/>
  </si>
  <si>
    <t>津久見市</t>
    <rPh sb="0" eb="4">
      <t>ツクミシ</t>
    </rPh>
    <phoneticPr fontId="13"/>
  </si>
  <si>
    <t>南会津町</t>
    <rPh sb="0" eb="4">
      <t>ミナミアイヅマチ</t>
    </rPh>
    <phoneticPr fontId="2"/>
  </si>
  <si>
    <t>豊能郡</t>
    <rPh sb="0" eb="2">
      <t>トヨノ</t>
    </rPh>
    <rPh sb="2" eb="3">
      <t>グン</t>
    </rPh>
    <phoneticPr fontId="2"/>
  </si>
  <si>
    <t>中部交通圏</t>
    <rPh sb="0" eb="2">
      <t>チュウブ</t>
    </rPh>
    <rPh sb="2" eb="5">
      <t>コウツウケン</t>
    </rPh>
    <phoneticPr fontId="2"/>
  </si>
  <si>
    <t>森町</t>
    <rPh sb="0" eb="2">
      <t>モリマチ</t>
    </rPh>
    <phoneticPr fontId="2"/>
  </si>
  <si>
    <t>兵庫</t>
    <rPh sb="0" eb="2">
      <t>ヒョウゴ</t>
    </rPh>
    <phoneticPr fontId="2"/>
  </si>
  <si>
    <t>姫路・西播磨交通圏</t>
    <rPh sb="0" eb="2">
      <t>ヒメジ</t>
    </rPh>
    <rPh sb="3" eb="4">
      <t>ニシ</t>
    </rPh>
    <rPh sb="4" eb="6">
      <t>ハリマ</t>
    </rPh>
    <rPh sb="6" eb="9">
      <t>コウツウケン</t>
    </rPh>
    <phoneticPr fontId="2"/>
  </si>
  <si>
    <t>奈良</t>
    <rPh sb="0" eb="2">
      <t>ナラ</t>
    </rPh>
    <phoneticPr fontId="2"/>
  </si>
  <si>
    <t>棚倉町</t>
    <rPh sb="0" eb="2">
      <t>タナクラ</t>
    </rPh>
    <rPh sb="2" eb="3">
      <t>マチ</t>
    </rPh>
    <phoneticPr fontId="2"/>
  </si>
  <si>
    <t>生駒交通圏</t>
    <rPh sb="0" eb="2">
      <t>イコマ</t>
    </rPh>
    <rPh sb="2" eb="5">
      <t>コウツウケン</t>
    </rPh>
    <phoneticPr fontId="2"/>
  </si>
  <si>
    <t>広島交通圏</t>
    <rPh sb="0" eb="2">
      <t>ヒロシマ</t>
    </rPh>
    <rPh sb="2" eb="5">
      <t>コウツウケン</t>
    </rPh>
    <phoneticPr fontId="2"/>
  </si>
  <si>
    <t>山の辺交通圏</t>
    <rPh sb="0" eb="1">
      <t>ヤマ</t>
    </rPh>
    <rPh sb="2" eb="3">
      <t>ヘン</t>
    </rPh>
    <rPh sb="3" eb="5">
      <t>コウツウ</t>
    </rPh>
    <rPh sb="5" eb="6">
      <t>ケン</t>
    </rPh>
    <phoneticPr fontId="2"/>
  </si>
  <si>
    <t xml:space="preserve">  </t>
  </si>
  <si>
    <t>玉名郡</t>
    <rPh sb="0" eb="3">
      <t>タマナグン</t>
    </rPh>
    <phoneticPr fontId="13"/>
  </si>
  <si>
    <t>柳井交通圏</t>
  </si>
  <si>
    <t>滋賀</t>
    <rPh sb="0" eb="2">
      <t>シガ</t>
    </rPh>
    <phoneticPr fontId="2"/>
  </si>
  <si>
    <t>湖西交通圏</t>
    <rPh sb="0" eb="1">
      <t>ミズウミ</t>
    </rPh>
    <rPh sb="1" eb="2">
      <t>ニシ</t>
    </rPh>
    <rPh sb="2" eb="5">
      <t>コウツウケン</t>
    </rPh>
    <phoneticPr fontId="2"/>
  </si>
  <si>
    <t>宗像市</t>
    <rPh sb="0" eb="3">
      <t>ムナカタシ</t>
    </rPh>
    <phoneticPr fontId="2"/>
  </si>
  <si>
    <t>湖北交通圏Ｂ</t>
    <rPh sb="0" eb="1">
      <t>ミズウミ</t>
    </rPh>
    <rPh sb="1" eb="2">
      <t>キタ</t>
    </rPh>
    <rPh sb="2" eb="5">
      <t>コウツウケン</t>
    </rPh>
    <phoneticPr fontId="2"/>
  </si>
  <si>
    <t>南部町（旧名川町、旧福地村を除く）</t>
    <rPh sb="0" eb="3">
      <t>ナンブチョウ</t>
    </rPh>
    <rPh sb="4" eb="5">
      <t>キュウ</t>
    </rPh>
    <rPh sb="5" eb="8">
      <t>ナガワマチ</t>
    </rPh>
    <rPh sb="9" eb="10">
      <t>キュウ</t>
    </rPh>
    <rPh sb="10" eb="12">
      <t>フクチ</t>
    </rPh>
    <rPh sb="12" eb="13">
      <t>ムラ</t>
    </rPh>
    <rPh sb="14" eb="15">
      <t>ノゾ</t>
    </rPh>
    <phoneticPr fontId="2"/>
  </si>
  <si>
    <t>甲賀交通圏</t>
    <rPh sb="0" eb="2">
      <t>コウガ</t>
    </rPh>
    <rPh sb="2" eb="5">
      <t>コウツウケン</t>
    </rPh>
    <phoneticPr fontId="2"/>
  </si>
  <si>
    <t>三瀦郡</t>
    <rPh sb="0" eb="1">
      <t>3</t>
    </rPh>
    <rPh sb="2" eb="3">
      <t>グン</t>
    </rPh>
    <phoneticPr fontId="13"/>
  </si>
  <si>
    <t>紀南交通圏</t>
    <rPh sb="0" eb="1">
      <t>キ</t>
    </rPh>
    <rPh sb="1" eb="2">
      <t>ミナミ</t>
    </rPh>
    <rPh sb="2" eb="5">
      <t>コウツウケン</t>
    </rPh>
    <phoneticPr fontId="2"/>
  </si>
  <si>
    <t>中国</t>
    <rPh sb="0" eb="2">
      <t>チュウゴク</t>
    </rPh>
    <phoneticPr fontId="2"/>
  </si>
  <si>
    <t>中津川市
（旧山口村）</t>
    <rPh sb="6" eb="7">
      <t>キュウ</t>
    </rPh>
    <phoneticPr fontId="2"/>
  </si>
  <si>
    <t>広島</t>
    <rPh sb="0" eb="2">
      <t>ヒロシマ</t>
    </rPh>
    <phoneticPr fontId="2"/>
  </si>
  <si>
    <t>福山交通圏</t>
  </si>
  <si>
    <t>阿南交通圏</t>
    <rPh sb="0" eb="2">
      <t>アナン</t>
    </rPh>
    <rPh sb="2" eb="5">
      <t>コウツウケン</t>
    </rPh>
    <phoneticPr fontId="2"/>
  </si>
  <si>
    <t>府中市</t>
    <rPh sb="0" eb="3">
      <t>フチュウシ</t>
    </rPh>
    <phoneticPr fontId="2"/>
  </si>
  <si>
    <t>三条市</t>
    <rPh sb="0" eb="3">
      <t>サンジョウシ</t>
    </rPh>
    <phoneticPr fontId="2"/>
  </si>
  <si>
    <t>有田町</t>
    <rPh sb="0" eb="2">
      <t>アリタ</t>
    </rPh>
    <rPh sb="2" eb="3">
      <t>マチ</t>
    </rPh>
    <phoneticPr fontId="2"/>
  </si>
  <si>
    <t>大竹市</t>
    <rPh sb="0" eb="3">
      <t>オオタケシ</t>
    </rPh>
    <phoneticPr fontId="2"/>
  </si>
  <si>
    <t>世羅郡</t>
    <rPh sb="0" eb="3">
      <t>セラグン</t>
    </rPh>
    <phoneticPr fontId="2"/>
  </si>
  <si>
    <t>宮島</t>
  </si>
  <si>
    <t>鳥取交通圏</t>
  </si>
  <si>
    <t>八頭郡</t>
    <rPh sb="0" eb="1">
      <t>8</t>
    </rPh>
    <rPh sb="1" eb="2">
      <t>ズ</t>
    </rPh>
    <rPh sb="2" eb="3">
      <t>グン</t>
    </rPh>
    <phoneticPr fontId="2"/>
  </si>
  <si>
    <t>穴水町</t>
    <rPh sb="0" eb="2">
      <t>アナミズ</t>
    </rPh>
    <rPh sb="2" eb="3">
      <t>マチ</t>
    </rPh>
    <phoneticPr fontId="2"/>
  </si>
  <si>
    <t>熊本市</t>
    <rPh sb="0" eb="3">
      <t>クマモトシ</t>
    </rPh>
    <phoneticPr fontId="13"/>
  </si>
  <si>
    <t>日野郡</t>
    <rPh sb="0" eb="3">
      <t>ヒノグン</t>
    </rPh>
    <phoneticPr fontId="2"/>
  </si>
  <si>
    <t>田辺市</t>
    <rPh sb="0" eb="3">
      <t>タナベシ</t>
    </rPh>
    <phoneticPr fontId="2"/>
  </si>
  <si>
    <t>松江市(旧:松江交通圏)</t>
    <rPh sb="0" eb="3">
      <t>マツエシ</t>
    </rPh>
    <rPh sb="4" eb="5">
      <t>キュウ</t>
    </rPh>
    <phoneticPr fontId="2"/>
  </si>
  <si>
    <t>浜田市</t>
    <rPh sb="0" eb="3">
      <t>ハマダシ</t>
    </rPh>
    <phoneticPr fontId="2"/>
  </si>
  <si>
    <t>安来市</t>
    <rPh sb="0" eb="3">
      <t>ヤスギシ</t>
    </rPh>
    <phoneticPr fontId="2"/>
  </si>
  <si>
    <t>江津市</t>
    <rPh sb="0" eb="1">
      <t>エ</t>
    </rPh>
    <rPh sb="1" eb="2">
      <t>ツ</t>
    </rPh>
    <rPh sb="2" eb="3">
      <t>シ</t>
    </rPh>
    <phoneticPr fontId="2"/>
  </si>
  <si>
    <t>雲南交通圏</t>
  </si>
  <si>
    <t>小千谷市</t>
    <rPh sb="0" eb="4">
      <t>オヂヤシ</t>
    </rPh>
    <phoneticPr fontId="2"/>
  </si>
  <si>
    <t>岡山市</t>
  </si>
  <si>
    <t>津山市</t>
    <rPh sb="0" eb="3">
      <t>ツヤマシ</t>
    </rPh>
    <phoneticPr fontId="2"/>
  </si>
  <si>
    <t>玉野市</t>
    <rPh sb="0" eb="3">
      <t>タマノシ</t>
    </rPh>
    <phoneticPr fontId="2"/>
  </si>
  <si>
    <t>井原交通圏</t>
  </si>
  <si>
    <t>赤磐交通圏</t>
  </si>
  <si>
    <t>瀬戸内市</t>
  </si>
  <si>
    <t>都城交通圏</t>
    <rPh sb="0" eb="2">
      <t>ミヤコノジョウ</t>
    </rPh>
    <rPh sb="2" eb="4">
      <t>コウツウ</t>
    </rPh>
    <rPh sb="4" eb="5">
      <t>ケン</t>
    </rPh>
    <phoneticPr fontId="13"/>
  </si>
  <si>
    <t>小城市</t>
    <rPh sb="0" eb="2">
      <t>オギ</t>
    </rPh>
    <rPh sb="2" eb="3">
      <t>シ</t>
    </rPh>
    <phoneticPr fontId="2"/>
  </si>
  <si>
    <t>和気郡</t>
  </si>
  <si>
    <t>加賀郡及び岡山市建部町</t>
    <rPh sb="5" eb="8">
      <t>オカヤマシ</t>
    </rPh>
    <rPh sb="8" eb="10">
      <t>タテベ</t>
    </rPh>
    <rPh sb="10" eb="11">
      <t>マチ</t>
    </rPh>
    <phoneticPr fontId="2"/>
  </si>
  <si>
    <t>勝田郡</t>
    <rPh sb="0" eb="3">
      <t>カツタグン</t>
    </rPh>
    <phoneticPr fontId="2"/>
  </si>
  <si>
    <t>山口市</t>
  </si>
  <si>
    <t>亀岡市</t>
    <rPh sb="0" eb="3">
      <t>カメオカシ</t>
    </rPh>
    <phoneticPr fontId="2"/>
  </si>
  <si>
    <t>防府市</t>
    <rPh sb="0" eb="3">
      <t>ホウフシ</t>
    </rPh>
    <phoneticPr fontId="2"/>
  </si>
  <si>
    <t>下松市</t>
    <rPh sb="0" eb="1">
      <t>シタ</t>
    </rPh>
    <rPh sb="1" eb="2">
      <t>マツ</t>
    </rPh>
    <rPh sb="2" eb="3">
      <t>シ</t>
    </rPh>
    <phoneticPr fontId="2"/>
  </si>
  <si>
    <t>神埼郡</t>
    <rPh sb="0" eb="3">
      <t>カンザキグン</t>
    </rPh>
    <phoneticPr fontId="13"/>
  </si>
  <si>
    <t>大船渡市</t>
    <rPh sb="0" eb="4">
      <t>オオフナトシ</t>
    </rPh>
    <phoneticPr fontId="2"/>
  </si>
  <si>
    <t>岩国交通圏</t>
  </si>
  <si>
    <t>倉吉市</t>
    <rPh sb="0" eb="3">
      <t>クラヨシシ</t>
    </rPh>
    <phoneticPr fontId="2"/>
  </si>
  <si>
    <t>香川</t>
    <rPh sb="0" eb="2">
      <t>カガワ</t>
    </rPh>
    <phoneticPr fontId="2"/>
  </si>
  <si>
    <t>大島郡</t>
    <rPh sb="0" eb="3">
      <t>オオシマグン</t>
    </rPh>
    <phoneticPr fontId="2"/>
  </si>
  <si>
    <t>四国</t>
    <rPh sb="0" eb="2">
      <t>シコク</t>
    </rPh>
    <phoneticPr fontId="2"/>
  </si>
  <si>
    <t>南三陸町</t>
    <rPh sb="0" eb="4">
      <t>ミナミサンリクチョウ</t>
    </rPh>
    <phoneticPr fontId="2"/>
  </si>
  <si>
    <t>東讃交通圏</t>
    <rPh sb="0" eb="1">
      <t>ヒガシ</t>
    </rPh>
    <rPh sb="1" eb="2">
      <t>サン</t>
    </rPh>
    <rPh sb="2" eb="5">
      <t>コウツウケン</t>
    </rPh>
    <phoneticPr fontId="2"/>
  </si>
  <si>
    <t>小豆島交通圏</t>
    <rPh sb="0" eb="3">
      <t>ショウドシマ</t>
    </rPh>
    <rPh sb="3" eb="6">
      <t>コウツウケン</t>
    </rPh>
    <phoneticPr fontId="2"/>
  </si>
  <si>
    <t>岩泉町</t>
    <rPh sb="0" eb="3">
      <t>イワイズミチョウ</t>
    </rPh>
    <phoneticPr fontId="2"/>
  </si>
  <si>
    <t>上益城郡</t>
    <rPh sb="0" eb="4">
      <t>カミマシキグン</t>
    </rPh>
    <phoneticPr fontId="13"/>
  </si>
  <si>
    <t>綾歌郡綾川町（旧綾南町）</t>
    <rPh sb="0" eb="1">
      <t>アヤ</t>
    </rPh>
    <rPh sb="1" eb="2">
      <t>ウタ</t>
    </rPh>
    <rPh sb="2" eb="3">
      <t>グン</t>
    </rPh>
    <rPh sb="3" eb="4">
      <t>アヤ</t>
    </rPh>
    <rPh sb="4" eb="5">
      <t>カワ</t>
    </rPh>
    <rPh sb="5" eb="6">
      <t>マチ</t>
    </rPh>
    <rPh sb="7" eb="8">
      <t>キュウ</t>
    </rPh>
    <rPh sb="8" eb="9">
      <t>アヤ</t>
    </rPh>
    <rPh sb="9" eb="10">
      <t>ミナミ</t>
    </rPh>
    <rPh sb="10" eb="11">
      <t>マチ</t>
    </rPh>
    <phoneticPr fontId="2"/>
  </si>
  <si>
    <t>木田郡三木町</t>
    <rPh sb="0" eb="2">
      <t>キダ</t>
    </rPh>
    <rPh sb="2" eb="3">
      <t>グン</t>
    </rPh>
    <rPh sb="3" eb="6">
      <t>ミキチョウ</t>
    </rPh>
    <phoneticPr fontId="2"/>
  </si>
  <si>
    <t>岸和田市</t>
    <rPh sb="0" eb="4">
      <t>キシワダシ</t>
    </rPh>
    <phoneticPr fontId="2"/>
  </si>
  <si>
    <t>香川郡直島町</t>
    <rPh sb="0" eb="3">
      <t>カガワグン</t>
    </rPh>
    <rPh sb="3" eb="5">
      <t>ナオシマ</t>
    </rPh>
    <rPh sb="5" eb="6">
      <t>マチ</t>
    </rPh>
    <phoneticPr fontId="2"/>
  </si>
  <si>
    <t>徳島</t>
    <rPh sb="0" eb="2">
      <t>トクシマ</t>
    </rPh>
    <phoneticPr fontId="2"/>
  </si>
  <si>
    <t>鳴門交通圏</t>
    <rPh sb="0" eb="2">
      <t>ナルト</t>
    </rPh>
    <rPh sb="2" eb="5">
      <t>コウツウケン</t>
    </rPh>
    <phoneticPr fontId="2"/>
  </si>
  <si>
    <t>杵島郡</t>
    <rPh sb="0" eb="1">
      <t>キネ</t>
    </rPh>
    <rPh sb="1" eb="2">
      <t>シマ</t>
    </rPh>
    <rPh sb="2" eb="3">
      <t>グン</t>
    </rPh>
    <phoneticPr fontId="13"/>
  </si>
  <si>
    <t>三好交通圏</t>
    <rPh sb="0" eb="1">
      <t>3</t>
    </rPh>
    <rPh sb="1" eb="2">
      <t>ス</t>
    </rPh>
    <rPh sb="2" eb="5">
      <t>コウツウケン</t>
    </rPh>
    <phoneticPr fontId="2"/>
  </si>
  <si>
    <t>小松島市</t>
    <rPh sb="0" eb="3">
      <t>コマツシマ</t>
    </rPh>
    <rPh sb="3" eb="4">
      <t>シ</t>
    </rPh>
    <phoneticPr fontId="2"/>
  </si>
  <si>
    <t>吉野川市（旧麻植郡川島町）</t>
    <rPh sb="0" eb="2">
      <t>ヨシノ</t>
    </rPh>
    <rPh sb="2" eb="3">
      <t>カワ</t>
    </rPh>
    <rPh sb="3" eb="4">
      <t>シ</t>
    </rPh>
    <rPh sb="5" eb="6">
      <t>キュウ</t>
    </rPh>
    <rPh sb="6" eb="7">
      <t>アサ</t>
    </rPh>
    <rPh sb="7" eb="8">
      <t>ウ</t>
    </rPh>
    <rPh sb="8" eb="9">
      <t>グン</t>
    </rPh>
    <rPh sb="9" eb="10">
      <t>カワ</t>
    </rPh>
    <rPh sb="10" eb="11">
      <t>シマ</t>
    </rPh>
    <rPh sb="11" eb="12">
      <t>マチ</t>
    </rPh>
    <phoneticPr fontId="2"/>
  </si>
  <si>
    <t>愛媛</t>
    <rPh sb="0" eb="2">
      <t>エヒメ</t>
    </rPh>
    <phoneticPr fontId="2"/>
  </si>
  <si>
    <t>江津市</t>
    <rPh sb="0" eb="2">
      <t>エヅ</t>
    </rPh>
    <rPh sb="2" eb="3">
      <t>シ</t>
    </rPh>
    <phoneticPr fontId="2"/>
  </si>
  <si>
    <t>東予交通圏</t>
    <rPh sb="0" eb="2">
      <t>トウヨ</t>
    </rPh>
    <rPh sb="2" eb="5">
      <t>コウツウケン</t>
    </rPh>
    <phoneticPr fontId="2"/>
  </si>
  <si>
    <t>八幡浜交通圏</t>
    <rPh sb="0" eb="2">
      <t>ヤハタ</t>
    </rPh>
    <rPh sb="2" eb="3">
      <t>ハマ</t>
    </rPh>
    <rPh sb="3" eb="6">
      <t>コウツウケン</t>
    </rPh>
    <phoneticPr fontId="2"/>
  </si>
  <si>
    <t>日置市</t>
    <rPh sb="0" eb="2">
      <t>ヒオキ</t>
    </rPh>
    <rPh sb="2" eb="3">
      <t>シ</t>
    </rPh>
    <phoneticPr fontId="13"/>
  </si>
  <si>
    <t>安芸市</t>
    <rPh sb="0" eb="3">
      <t>アキシ</t>
    </rPh>
    <phoneticPr fontId="2"/>
  </si>
  <si>
    <t>高知</t>
    <rPh sb="0" eb="2">
      <t>コウチ</t>
    </rPh>
    <phoneticPr fontId="2"/>
  </si>
  <si>
    <t>竹田市</t>
    <rPh sb="0" eb="2">
      <t>タケダ</t>
    </rPh>
    <rPh sb="2" eb="3">
      <t>シ</t>
    </rPh>
    <phoneticPr fontId="13"/>
  </si>
  <si>
    <t>大豊町</t>
    <rPh sb="0" eb="3">
      <t>オオトヨチョウ</t>
    </rPh>
    <phoneticPr fontId="2"/>
  </si>
  <si>
    <t>安芸交通圏</t>
    <rPh sb="0" eb="2">
      <t>アキ</t>
    </rPh>
    <rPh sb="2" eb="5">
      <t>コウツウケン</t>
    </rPh>
    <phoneticPr fontId="2"/>
  </si>
  <si>
    <t>旧浦川原村</t>
    <rPh sb="0" eb="1">
      <t>キュウ</t>
    </rPh>
    <rPh sb="1" eb="4">
      <t>ウラガワラ</t>
    </rPh>
    <rPh sb="4" eb="5">
      <t>ムラ</t>
    </rPh>
    <phoneticPr fontId="2"/>
  </si>
  <si>
    <t>南国交通圏</t>
    <rPh sb="0" eb="2">
      <t>ナンゴク</t>
    </rPh>
    <rPh sb="2" eb="5">
      <t>コウツウケン</t>
    </rPh>
    <phoneticPr fontId="2"/>
  </si>
  <si>
    <t>幡多交通圏</t>
    <rPh sb="0" eb="1">
      <t>ハタ</t>
    </rPh>
    <rPh sb="1" eb="2">
      <t>タ</t>
    </rPh>
    <rPh sb="2" eb="5">
      <t>コウツウケン</t>
    </rPh>
    <phoneticPr fontId="2"/>
  </si>
  <si>
    <t>一関市</t>
    <rPh sb="0" eb="3">
      <t>イチノセキシ</t>
    </rPh>
    <phoneticPr fontId="2"/>
  </si>
  <si>
    <t>嶺北交通圏</t>
    <rPh sb="0" eb="1">
      <t>ミネ</t>
    </rPh>
    <rPh sb="1" eb="2">
      <t>キタ</t>
    </rPh>
    <rPh sb="2" eb="5">
      <t>コウツウケン</t>
    </rPh>
    <phoneticPr fontId="2"/>
  </si>
  <si>
    <t>九州</t>
    <rPh sb="0" eb="2">
      <t>キュウシュウ</t>
    </rPh>
    <phoneticPr fontId="2"/>
  </si>
  <si>
    <t>福岡</t>
    <rPh sb="0" eb="2">
      <t>フクオカ</t>
    </rPh>
    <phoneticPr fontId="13"/>
  </si>
  <si>
    <t>延岡市</t>
    <rPh sb="0" eb="3">
      <t>ノベオカシ</t>
    </rPh>
    <phoneticPr fontId="13"/>
  </si>
  <si>
    <t>速見郡</t>
    <rPh sb="0" eb="3">
      <t>ハヤミグン</t>
    </rPh>
    <phoneticPr fontId="13"/>
  </si>
  <si>
    <t>大牟田市</t>
    <rPh sb="0" eb="4">
      <t>オオムタシ</t>
    </rPh>
    <phoneticPr fontId="13"/>
  </si>
  <si>
    <t>宗像交通圏</t>
    <rPh sb="0" eb="2">
      <t>ムナカタ</t>
    </rPh>
    <rPh sb="2" eb="5">
      <t>コウツウケン</t>
    </rPh>
    <phoneticPr fontId="13"/>
  </si>
  <si>
    <t>阿賀野市</t>
    <rPh sb="0" eb="2">
      <t>アガ</t>
    </rPh>
    <rPh sb="2" eb="3">
      <t>ノ</t>
    </rPh>
    <rPh sb="3" eb="4">
      <t>シ</t>
    </rPh>
    <phoneticPr fontId="2"/>
  </si>
  <si>
    <t>筑豊交通圏</t>
    <rPh sb="0" eb="2">
      <t>チクホウ</t>
    </rPh>
    <rPh sb="2" eb="5">
      <t>コウツウケン</t>
    </rPh>
    <phoneticPr fontId="13"/>
  </si>
  <si>
    <t>うきは市</t>
    <rPh sb="3" eb="4">
      <t>シ</t>
    </rPh>
    <phoneticPr fontId="13"/>
  </si>
  <si>
    <t>総走行キロ</t>
    <rPh sb="0" eb="1">
      <t>ソウ</t>
    </rPh>
    <rPh sb="1" eb="3">
      <t>ソウコウ</t>
    </rPh>
    <phoneticPr fontId="2"/>
  </si>
  <si>
    <t>小郡市</t>
    <rPh sb="0" eb="3">
      <t>オゴオリシ</t>
    </rPh>
    <phoneticPr fontId="13"/>
  </si>
  <si>
    <t>柳川市</t>
    <rPh sb="0" eb="3">
      <t>ヤナガワシ</t>
    </rPh>
    <phoneticPr fontId="13"/>
  </si>
  <si>
    <t>大川市</t>
    <rPh sb="0" eb="3">
      <t>オオカワシ</t>
    </rPh>
    <phoneticPr fontId="13"/>
  </si>
  <si>
    <t>八女市</t>
    <rPh sb="0" eb="3">
      <t>ヤメシ</t>
    </rPh>
    <phoneticPr fontId="13"/>
  </si>
  <si>
    <t>伊達市</t>
    <rPh sb="0" eb="3">
      <t>ダテシ</t>
    </rPh>
    <phoneticPr fontId="2"/>
  </si>
  <si>
    <t>旧中島町</t>
    <rPh sb="0" eb="1">
      <t>キュウ</t>
    </rPh>
    <rPh sb="1" eb="4">
      <t>ナカシマチョウ</t>
    </rPh>
    <phoneticPr fontId="2"/>
  </si>
  <si>
    <t>朝倉郡</t>
    <rPh sb="0" eb="3">
      <t>アサクラグン</t>
    </rPh>
    <phoneticPr fontId="13"/>
  </si>
  <si>
    <t>嘉麻市</t>
    <rPh sb="0" eb="1">
      <t>カ</t>
    </rPh>
    <rPh sb="1" eb="2">
      <t>マ</t>
    </rPh>
    <rPh sb="2" eb="3">
      <t>シ</t>
    </rPh>
    <phoneticPr fontId="13"/>
  </si>
  <si>
    <t>嘉穂郡</t>
    <rPh sb="0" eb="3">
      <t>カホグン</t>
    </rPh>
    <phoneticPr fontId="13"/>
  </si>
  <si>
    <t>朝倉市</t>
    <rPh sb="0" eb="2">
      <t>アサクラ</t>
    </rPh>
    <rPh sb="2" eb="3">
      <t>シ</t>
    </rPh>
    <phoneticPr fontId="13"/>
  </si>
  <si>
    <t>石垣島</t>
    <rPh sb="0" eb="3">
      <t>イシガキジマ</t>
    </rPh>
    <phoneticPr fontId="2"/>
  </si>
  <si>
    <t>三井郡</t>
    <rPh sb="0" eb="2">
      <t>ミツイ</t>
    </rPh>
    <rPh sb="2" eb="3">
      <t>グン</t>
    </rPh>
    <phoneticPr fontId="13"/>
  </si>
  <si>
    <t>八女郡</t>
    <rPh sb="0" eb="3">
      <t>ヤメグン</t>
    </rPh>
    <phoneticPr fontId="13"/>
  </si>
  <si>
    <t>田川交通圏</t>
    <rPh sb="0" eb="2">
      <t>タガワ</t>
    </rPh>
    <rPh sb="2" eb="5">
      <t>コウツウケン</t>
    </rPh>
    <phoneticPr fontId="13"/>
  </si>
  <si>
    <t>中標津町</t>
    <rPh sb="0" eb="3">
      <t>ナカシベツ</t>
    </rPh>
    <rPh sb="3" eb="4">
      <t>マチ</t>
    </rPh>
    <phoneticPr fontId="2"/>
  </si>
  <si>
    <t>佐賀市</t>
    <rPh sb="0" eb="2">
      <t>サガ</t>
    </rPh>
    <rPh sb="2" eb="3">
      <t>シ</t>
    </rPh>
    <phoneticPr fontId="13"/>
  </si>
  <si>
    <t>延実在車両数</t>
    <rPh sb="0" eb="1">
      <t>ノ</t>
    </rPh>
    <rPh sb="1" eb="3">
      <t>ジツザイ</t>
    </rPh>
    <rPh sb="3" eb="6">
      <t>シャリョウスウ</t>
    </rPh>
    <phoneticPr fontId="2"/>
  </si>
  <si>
    <t>唐津市</t>
    <rPh sb="0" eb="3">
      <t>カラツシ</t>
    </rPh>
    <phoneticPr fontId="13"/>
  </si>
  <si>
    <t>伊万里市</t>
    <rPh sb="0" eb="4">
      <t>イマリシ</t>
    </rPh>
    <phoneticPr fontId="13"/>
  </si>
  <si>
    <t>広島市</t>
    <rPh sb="0" eb="3">
      <t>ヒロシマシ</t>
    </rPh>
    <phoneticPr fontId="2"/>
  </si>
  <si>
    <t>鳥栖市</t>
    <rPh sb="0" eb="3">
      <t>トスシ</t>
    </rPh>
    <phoneticPr fontId="13"/>
  </si>
  <si>
    <t>武雄市</t>
    <rPh sb="0" eb="3">
      <t>タケオシ</t>
    </rPh>
    <phoneticPr fontId="13"/>
  </si>
  <si>
    <t>鹿島市</t>
    <rPh sb="0" eb="3">
      <t>カシマシ</t>
    </rPh>
    <phoneticPr fontId="13"/>
  </si>
  <si>
    <t>多久市</t>
    <rPh sb="0" eb="3">
      <t>タクシ</t>
    </rPh>
    <phoneticPr fontId="13"/>
  </si>
  <si>
    <t>廿日市市（旧佐伯郡宮島町）</t>
    <rPh sb="0" eb="4">
      <t>ハツカイチシ</t>
    </rPh>
    <rPh sb="5" eb="6">
      <t>キュウ</t>
    </rPh>
    <rPh sb="6" eb="9">
      <t>サエキグン</t>
    </rPh>
    <rPh sb="9" eb="11">
      <t>ミヤジマ</t>
    </rPh>
    <rPh sb="11" eb="12">
      <t>マチ</t>
    </rPh>
    <phoneticPr fontId="2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</si>
  <si>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</si>
  <si>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</si>
  <si>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小城市</t>
    <rPh sb="0" eb="2">
      <t>オギ</t>
    </rPh>
    <rPh sb="2" eb="3">
      <t>シ</t>
    </rPh>
    <phoneticPr fontId="13"/>
  </si>
  <si>
    <t>島原交通圏</t>
    <rPh sb="0" eb="2">
      <t>シマバラ</t>
    </rPh>
    <rPh sb="2" eb="5">
      <t>コウツウケン</t>
    </rPh>
    <phoneticPr fontId="13"/>
  </si>
  <si>
    <t>諫早市</t>
    <rPh sb="0" eb="3">
      <t>イサハヤシ</t>
    </rPh>
    <phoneticPr fontId="13"/>
  </si>
  <si>
    <t>大村市</t>
    <rPh sb="0" eb="3">
      <t>オオムラシ</t>
    </rPh>
    <phoneticPr fontId="13"/>
  </si>
  <si>
    <t>松浦市</t>
    <rPh sb="0" eb="3">
      <t>マツウラシ</t>
    </rPh>
    <phoneticPr fontId="13"/>
  </si>
  <si>
    <t>西海市</t>
    <rPh sb="0" eb="2">
      <t>サイカイ</t>
    </rPh>
    <rPh sb="2" eb="3">
      <t>シ</t>
    </rPh>
    <phoneticPr fontId="13"/>
  </si>
  <si>
    <t>平戸市</t>
    <rPh sb="0" eb="3">
      <t>ヒラドシ</t>
    </rPh>
    <phoneticPr fontId="13"/>
  </si>
  <si>
    <t>日高町</t>
    <rPh sb="0" eb="3">
      <t>ヒダカチョウ</t>
    </rPh>
    <phoneticPr fontId="2"/>
  </si>
  <si>
    <t>五島市</t>
    <rPh sb="0" eb="2">
      <t>ゴトウ</t>
    </rPh>
    <rPh sb="2" eb="3">
      <t>シ</t>
    </rPh>
    <phoneticPr fontId="13"/>
  </si>
  <si>
    <t>長浜市</t>
    <rPh sb="0" eb="3">
      <t>ナガハマシ</t>
    </rPh>
    <phoneticPr fontId="2"/>
  </si>
  <si>
    <t>壱岐市</t>
    <rPh sb="0" eb="2">
      <t>イキ</t>
    </rPh>
    <rPh sb="2" eb="3">
      <t>シ</t>
    </rPh>
    <phoneticPr fontId="13"/>
  </si>
  <si>
    <t>対馬市</t>
    <rPh sb="0" eb="2">
      <t>ツシマ</t>
    </rPh>
    <rPh sb="2" eb="3">
      <t>シ</t>
    </rPh>
    <phoneticPr fontId="13"/>
  </si>
  <si>
    <t>真岡市</t>
  </si>
  <si>
    <t>南松浦郡</t>
    <rPh sb="0" eb="3">
      <t>ミナミマツウラ</t>
    </rPh>
    <rPh sb="3" eb="4">
      <t>グン</t>
    </rPh>
    <phoneticPr fontId="13"/>
  </si>
  <si>
    <t>宮崎交通圏</t>
    <rPh sb="0" eb="2">
      <t>ミヤザキ</t>
    </rPh>
    <rPh sb="2" eb="5">
      <t>コウツウケン</t>
    </rPh>
    <phoneticPr fontId="13"/>
  </si>
  <si>
    <t>広尾町</t>
    <rPh sb="0" eb="2">
      <t>ヒロオ</t>
    </rPh>
    <rPh sb="2" eb="3">
      <t>マチ</t>
    </rPh>
    <phoneticPr fontId="2"/>
  </si>
  <si>
    <t>旧妙高高原町</t>
    <rPh sb="0" eb="1">
      <t>キュウ</t>
    </rPh>
    <rPh sb="1" eb="6">
      <t>ミョウコウコウゲンマチ</t>
    </rPh>
    <phoneticPr fontId="2"/>
  </si>
  <si>
    <t>５万人を割っているが、自治体から継続要請があったため指定継続</t>
    <rPh sb="1" eb="3">
      <t>マンニン</t>
    </rPh>
    <rPh sb="4" eb="5">
      <t>ワ</t>
    </rPh>
    <rPh sb="11" eb="14">
      <t>ジチタイ</t>
    </rPh>
    <rPh sb="16" eb="18">
      <t>ケイゾク</t>
    </rPh>
    <rPh sb="18" eb="20">
      <t>ヨウセイ</t>
    </rPh>
    <rPh sb="26" eb="28">
      <t>シテイ</t>
    </rPh>
    <rPh sb="28" eb="30">
      <t>ケイゾク</t>
    </rPh>
    <phoneticPr fontId="2"/>
  </si>
  <si>
    <t>日向市</t>
    <rPh sb="0" eb="3">
      <t>ヒュウガシ</t>
    </rPh>
    <phoneticPr fontId="13"/>
  </si>
  <si>
    <t>西都市</t>
    <rPh sb="0" eb="3">
      <t>サイトシ</t>
    </rPh>
    <phoneticPr fontId="13"/>
  </si>
  <si>
    <t>児湯郡</t>
    <rPh sb="0" eb="1">
      <t>ジ</t>
    </rPh>
    <rPh sb="1" eb="2">
      <t>ユ</t>
    </rPh>
    <rPh sb="2" eb="3">
      <t>グン</t>
    </rPh>
    <phoneticPr fontId="13"/>
  </si>
  <si>
    <t>東臼杵郡</t>
    <rPh sb="0" eb="4">
      <t>ヒガシウスキグン</t>
    </rPh>
    <phoneticPr fontId="13"/>
  </si>
  <si>
    <t>西臼杵郡</t>
    <rPh sb="0" eb="4">
      <t>ニシウスキグン</t>
    </rPh>
    <phoneticPr fontId="13"/>
  </si>
  <si>
    <t>熊本</t>
    <rPh sb="0" eb="2">
      <t>クマモト</t>
    </rPh>
    <phoneticPr fontId="13"/>
  </si>
  <si>
    <t>熊本交通圏</t>
    <rPh sb="0" eb="2">
      <t>クマモト</t>
    </rPh>
    <rPh sb="2" eb="5">
      <t>コウツウケン</t>
    </rPh>
    <phoneticPr fontId="13"/>
  </si>
  <si>
    <t>阿蘇交通圏</t>
    <rPh sb="0" eb="2">
      <t>アソ</t>
    </rPh>
    <rPh sb="2" eb="5">
      <t>コウツウケン</t>
    </rPh>
    <phoneticPr fontId="13"/>
  </si>
  <si>
    <t>与那国島</t>
    <rPh sb="0" eb="3">
      <t>ヨナグニ</t>
    </rPh>
    <rPh sb="3" eb="4">
      <t>ジマ</t>
    </rPh>
    <phoneticPr fontId="2"/>
  </si>
  <si>
    <t>八代交通圏</t>
    <rPh sb="0" eb="2">
      <t>ヤツシロ</t>
    </rPh>
    <rPh sb="2" eb="5">
      <t>コウツウケン</t>
    </rPh>
    <phoneticPr fontId="13"/>
  </si>
  <si>
    <t>玉名市</t>
    <rPh sb="0" eb="3">
      <t>タマナシ</t>
    </rPh>
    <phoneticPr fontId="13"/>
  </si>
  <si>
    <t>日田市</t>
    <rPh sb="0" eb="3">
      <t>ヒタシ</t>
    </rPh>
    <phoneticPr fontId="13"/>
  </si>
  <si>
    <t>山鹿市</t>
    <rPh sb="0" eb="3">
      <t>ヤマガシ</t>
    </rPh>
    <phoneticPr fontId="13"/>
  </si>
  <si>
    <t>伊江島</t>
    <rPh sb="0" eb="1">
      <t>イ</t>
    </rPh>
    <rPh sb="1" eb="2">
      <t>エ</t>
    </rPh>
    <rPh sb="2" eb="3">
      <t>シマ</t>
    </rPh>
    <phoneticPr fontId="2"/>
  </si>
  <si>
    <t>神石高原町</t>
    <rPh sb="0" eb="2">
      <t>ジンセキ</t>
    </rPh>
    <rPh sb="2" eb="4">
      <t>コウゲン</t>
    </rPh>
    <rPh sb="4" eb="5">
      <t>マチ</t>
    </rPh>
    <phoneticPr fontId="2"/>
  </si>
  <si>
    <t>菊池市</t>
    <rPh sb="0" eb="3">
      <t>キクチシ</t>
    </rPh>
    <phoneticPr fontId="13"/>
  </si>
  <si>
    <t>遠野市</t>
    <rPh sb="0" eb="3">
      <t>トオノシ</t>
    </rPh>
    <phoneticPr fontId="2"/>
  </si>
  <si>
    <t>宇土市</t>
    <rPh sb="0" eb="2">
      <t>ウド</t>
    </rPh>
    <rPh sb="2" eb="3">
      <t>シ</t>
    </rPh>
    <phoneticPr fontId="13"/>
  </si>
  <si>
    <t>西之表市</t>
    <rPh sb="0" eb="3">
      <t>ニシノオモテ</t>
    </rPh>
    <rPh sb="3" eb="4">
      <t>シ</t>
    </rPh>
    <phoneticPr fontId="13"/>
  </si>
  <si>
    <t>伊賀市</t>
  </si>
  <si>
    <t>宇城市</t>
    <rPh sb="0" eb="1">
      <t>ウ</t>
    </rPh>
    <rPh sb="1" eb="2">
      <t>シロ</t>
    </rPh>
    <rPh sb="2" eb="3">
      <t>シ</t>
    </rPh>
    <phoneticPr fontId="13"/>
  </si>
  <si>
    <t>人吉市</t>
    <rPh sb="0" eb="3">
      <t>ヒトヨシシ</t>
    </rPh>
    <phoneticPr fontId="13"/>
  </si>
  <si>
    <t>下益城郡(城南町はH22.3.23熊本市へ編入）</t>
    <rPh sb="0" eb="4">
      <t>シモマシキグン</t>
    </rPh>
    <rPh sb="5" eb="8">
      <t>ジョウナンチョウ</t>
    </rPh>
    <phoneticPr fontId="13"/>
  </si>
  <si>
    <t>菊池郡</t>
    <rPh sb="0" eb="3">
      <t>キクチグン</t>
    </rPh>
    <phoneticPr fontId="13"/>
  </si>
  <si>
    <t>隠岐の島町</t>
    <rPh sb="0" eb="2">
      <t>オキ</t>
    </rPh>
    <rPh sb="3" eb="4">
      <t>シマ</t>
    </rPh>
    <rPh sb="4" eb="5">
      <t>マチ</t>
    </rPh>
    <phoneticPr fontId="2"/>
  </si>
  <si>
    <t>高梁市</t>
    <rPh sb="0" eb="1">
      <t>タカ</t>
    </rPh>
    <rPh sb="1" eb="2">
      <t>ハリ</t>
    </rPh>
    <rPh sb="2" eb="3">
      <t>シ</t>
    </rPh>
    <phoneticPr fontId="2"/>
  </si>
  <si>
    <t>葦北郡</t>
    <rPh sb="0" eb="3">
      <t>アシキタグン</t>
    </rPh>
    <phoneticPr fontId="13"/>
  </si>
  <si>
    <t>球磨郡</t>
    <rPh sb="0" eb="3">
      <t>クマグン</t>
    </rPh>
    <phoneticPr fontId="13"/>
  </si>
  <si>
    <t>大分</t>
    <rPh sb="0" eb="2">
      <t>オオイタ</t>
    </rPh>
    <phoneticPr fontId="13"/>
  </si>
  <si>
    <t>別府市</t>
    <rPh sb="0" eb="3">
      <t>ベップシ</t>
    </rPh>
    <phoneticPr fontId="13"/>
  </si>
  <si>
    <t>大分市</t>
    <rPh sb="0" eb="3">
      <t>オオイタシ</t>
    </rPh>
    <phoneticPr fontId="13"/>
  </si>
  <si>
    <t>中津市</t>
    <rPh sb="0" eb="3">
      <t>ナカツシ</t>
    </rPh>
    <phoneticPr fontId="13"/>
  </si>
  <si>
    <t>豊後高田市</t>
    <rPh sb="0" eb="5">
      <t>ブンゴタカダシ</t>
    </rPh>
    <phoneticPr fontId="13"/>
  </si>
  <si>
    <t>奥出雲町</t>
    <rPh sb="0" eb="1">
      <t>オク</t>
    </rPh>
    <rPh sb="1" eb="4">
      <t>イズモチョウ</t>
    </rPh>
    <phoneticPr fontId="2"/>
  </si>
  <si>
    <t>杵築市</t>
    <rPh sb="0" eb="1">
      <t>キネ</t>
    </rPh>
    <rPh sb="1" eb="2">
      <t>チク</t>
    </rPh>
    <rPh sb="2" eb="3">
      <t>シ</t>
    </rPh>
    <phoneticPr fontId="13"/>
  </si>
  <si>
    <t>青森市（旧浪岡町を除く）</t>
    <rPh sb="0" eb="3">
      <t>アオモリシ</t>
    </rPh>
    <rPh sb="4" eb="5">
      <t>キュウ</t>
    </rPh>
    <rPh sb="5" eb="7">
      <t>ナミオカ</t>
    </rPh>
    <rPh sb="7" eb="8">
      <t>マチ</t>
    </rPh>
    <rPh sb="9" eb="10">
      <t>ノゾ</t>
    </rPh>
    <phoneticPr fontId="2"/>
  </si>
  <si>
    <t>臼杵市</t>
    <rPh sb="0" eb="3">
      <t>ウスキシ</t>
    </rPh>
    <phoneticPr fontId="13"/>
  </si>
  <si>
    <t>鎌倉市</t>
    <rPh sb="0" eb="3">
      <t>カマクラシ</t>
    </rPh>
    <phoneticPr fontId="14"/>
  </si>
  <si>
    <t>佐伯市</t>
    <rPh sb="0" eb="3">
      <t>サイキシ</t>
    </rPh>
    <phoneticPr fontId="13"/>
  </si>
  <si>
    <t>由布市</t>
    <rPh sb="0" eb="1">
      <t>ユ</t>
    </rPh>
    <rPh sb="1" eb="2">
      <t>フ</t>
    </rPh>
    <rPh sb="2" eb="3">
      <t>シ</t>
    </rPh>
    <phoneticPr fontId="13"/>
  </si>
  <si>
    <t>国東市</t>
    <rPh sb="0" eb="2">
      <t>クニサキ</t>
    </rPh>
    <rPh sb="2" eb="3">
      <t>シ</t>
    </rPh>
    <phoneticPr fontId="13"/>
  </si>
  <si>
    <t>※黒部市Ｂ・下新川郡（にいかわ交通圏へ編入）</t>
    <rPh sb="6" eb="7">
      <t>シタ</t>
    </rPh>
    <rPh sb="7" eb="9">
      <t>シンカワ</t>
    </rPh>
    <rPh sb="9" eb="10">
      <t>グン</t>
    </rPh>
    <rPh sb="15" eb="18">
      <t>コウツウケン</t>
    </rPh>
    <rPh sb="19" eb="21">
      <t>ヘンニュウ</t>
    </rPh>
    <phoneticPr fontId="2"/>
  </si>
  <si>
    <t>玖珠郡</t>
    <rPh sb="0" eb="3">
      <t>クスグン</t>
    </rPh>
    <phoneticPr fontId="13"/>
  </si>
  <si>
    <t>四日市市</t>
  </si>
  <si>
    <t>鹿児島</t>
    <rPh sb="0" eb="3">
      <t>カゴシマ</t>
    </rPh>
    <phoneticPr fontId="13"/>
  </si>
  <si>
    <t>鹿屋交通圏</t>
    <rPh sb="0" eb="2">
      <t>カノヤ</t>
    </rPh>
    <rPh sb="2" eb="5">
      <t>コウツウケン</t>
    </rPh>
    <phoneticPr fontId="13"/>
  </si>
  <si>
    <t>阿久根市</t>
    <rPh sb="0" eb="4">
      <t>アクネシ</t>
    </rPh>
    <phoneticPr fontId="13"/>
  </si>
  <si>
    <t>蔵王町</t>
    <rPh sb="0" eb="3">
      <t>ザオウマチ</t>
    </rPh>
    <phoneticPr fontId="2"/>
  </si>
  <si>
    <t>掛川市</t>
    <rPh sb="0" eb="2">
      <t>カケガワ</t>
    </rPh>
    <phoneticPr fontId="2"/>
  </si>
  <si>
    <t>出水市</t>
    <rPh sb="0" eb="1">
      <t>デ</t>
    </rPh>
    <rPh sb="1" eb="2">
      <t>ミズ</t>
    </rPh>
    <rPh sb="2" eb="3">
      <t>シ</t>
    </rPh>
    <phoneticPr fontId="13"/>
  </si>
  <si>
    <t>釧路市の一部</t>
    <rPh sb="0" eb="3">
      <t>クシロシ</t>
    </rPh>
    <rPh sb="4" eb="6">
      <t>イチブ</t>
    </rPh>
    <phoneticPr fontId="2"/>
  </si>
  <si>
    <t>枕崎市</t>
    <rPh sb="0" eb="3">
      <t>マクラザキシ</t>
    </rPh>
    <phoneticPr fontId="13"/>
  </si>
  <si>
    <t>指宿市</t>
    <rPh sb="0" eb="3">
      <t>イブスキシ</t>
    </rPh>
    <phoneticPr fontId="13"/>
  </si>
  <si>
    <t>垂水市</t>
    <rPh sb="0" eb="1">
      <t>タ</t>
    </rPh>
    <rPh sb="1" eb="2">
      <t>ミズ</t>
    </rPh>
    <rPh sb="2" eb="3">
      <t>シ</t>
    </rPh>
    <phoneticPr fontId="13"/>
  </si>
  <si>
    <t>いちき串木野市</t>
    <rPh sb="3" eb="7">
      <t>クシキノシ</t>
    </rPh>
    <phoneticPr fontId="13"/>
  </si>
  <si>
    <t>加古川市</t>
    <rPh sb="0" eb="4">
      <t>カコガワシ</t>
    </rPh>
    <phoneticPr fontId="2"/>
  </si>
  <si>
    <t>大島交通圏</t>
    <rPh sb="0" eb="2">
      <t>オオシマ</t>
    </rPh>
    <rPh sb="2" eb="4">
      <t>コウツウ</t>
    </rPh>
    <rPh sb="4" eb="5">
      <t>ケン</t>
    </rPh>
    <phoneticPr fontId="13"/>
  </si>
  <si>
    <t>北広島町</t>
    <rPh sb="0" eb="3">
      <t>キタヒロシマ</t>
    </rPh>
    <rPh sb="3" eb="4">
      <t>マチ</t>
    </rPh>
    <phoneticPr fontId="2"/>
  </si>
  <si>
    <t>土佐市</t>
    <rPh sb="0" eb="3">
      <t>トサシ</t>
    </rPh>
    <phoneticPr fontId="2"/>
  </si>
  <si>
    <t>北見市の一部</t>
    <rPh sb="0" eb="3">
      <t>キタミシ</t>
    </rPh>
    <rPh sb="4" eb="6">
      <t>イチブ</t>
    </rPh>
    <phoneticPr fontId="2"/>
  </si>
  <si>
    <t>釜石市</t>
    <rPh sb="0" eb="3">
      <t>カマイシシ</t>
    </rPh>
    <phoneticPr fontId="2"/>
  </si>
  <si>
    <t>出水郡</t>
    <rPh sb="0" eb="1">
      <t>デ</t>
    </rPh>
    <rPh sb="1" eb="2">
      <t>ミズ</t>
    </rPh>
    <rPh sb="2" eb="3">
      <t>グン</t>
    </rPh>
    <phoneticPr fontId="13"/>
  </si>
  <si>
    <t>肝属郡</t>
    <rPh sb="0" eb="1">
      <t>キモ</t>
    </rPh>
    <rPh sb="1" eb="2">
      <t>ゾク</t>
    </rPh>
    <rPh sb="2" eb="3">
      <t>グン</t>
    </rPh>
    <phoneticPr fontId="13"/>
  </si>
  <si>
    <t>京都市</t>
    <rPh sb="0" eb="3">
      <t>キョウトシ</t>
    </rPh>
    <phoneticPr fontId="2"/>
  </si>
  <si>
    <t>富良野市</t>
    <rPh sb="0" eb="4">
      <t>フラノシ</t>
    </rPh>
    <phoneticPr fontId="2"/>
  </si>
  <si>
    <t>熊毛郡</t>
    <rPh sb="0" eb="3">
      <t>クマゲグン</t>
    </rPh>
    <phoneticPr fontId="13"/>
  </si>
  <si>
    <t>大島郡</t>
    <rPh sb="0" eb="3">
      <t>オオシマグン</t>
    </rPh>
    <phoneticPr fontId="13"/>
  </si>
  <si>
    <t>沖縄</t>
    <rPh sb="0" eb="2">
      <t>オキナワ</t>
    </rPh>
    <phoneticPr fontId="2"/>
  </si>
  <si>
    <t>女川町</t>
    <rPh sb="0" eb="3">
      <t>オナガワチョウ</t>
    </rPh>
    <phoneticPr fontId="2"/>
  </si>
  <si>
    <t>沖縄本島</t>
    <rPh sb="0" eb="2">
      <t>オキナワ</t>
    </rPh>
    <rPh sb="2" eb="4">
      <t>ホントウ</t>
    </rPh>
    <phoneticPr fontId="2"/>
  </si>
  <si>
    <t>会津坂下町</t>
    <rPh sb="0" eb="5">
      <t>アイヅバンゲマチ</t>
    </rPh>
    <phoneticPr fontId="2"/>
  </si>
  <si>
    <t>久米島</t>
    <rPh sb="0" eb="2">
      <t>クメ</t>
    </rPh>
    <rPh sb="2" eb="3">
      <t>ジマ</t>
    </rPh>
    <phoneticPr fontId="2"/>
  </si>
  <si>
    <t>渡嘉敷島</t>
    <rPh sb="0" eb="4">
      <t>トカシキジマ</t>
    </rPh>
    <phoneticPr fontId="2"/>
  </si>
  <si>
    <t>伊平屋島</t>
    <rPh sb="0" eb="3">
      <t>イヘヤ</t>
    </rPh>
    <rPh sb="3" eb="4">
      <t>ジマ</t>
    </rPh>
    <phoneticPr fontId="2"/>
  </si>
  <si>
    <t>八丈町</t>
    <rPh sb="0" eb="3">
      <t>ハチジョウマチ</t>
    </rPh>
    <phoneticPr fontId="14"/>
  </si>
  <si>
    <t>H23まで欠落→</t>
    <rPh sb="5" eb="7">
      <t>ケツラク</t>
    </rPh>
    <phoneticPr fontId="2"/>
  </si>
  <si>
    <t>阿嘉島</t>
    <rPh sb="0" eb="2">
      <t>アカ</t>
    </rPh>
    <rPh sb="2" eb="3">
      <t>シマ</t>
    </rPh>
    <phoneticPr fontId="2"/>
  </si>
  <si>
    <t>沖縄</t>
    <rPh sb="0" eb="2">
      <t>オキナワ</t>
    </rPh>
    <phoneticPr fontId="13"/>
  </si>
  <si>
    <t>事業者数</t>
    <rPh sb="0" eb="3">
      <t>ジギョウシャ</t>
    </rPh>
    <rPh sb="3" eb="4">
      <t>スウ</t>
    </rPh>
    <phoneticPr fontId="2"/>
  </si>
  <si>
    <t>旧白根市</t>
    <rPh sb="0" eb="1">
      <t>キュウ</t>
    </rPh>
    <rPh sb="1" eb="4">
      <t>シロネシ</t>
    </rPh>
    <phoneticPr fontId="2"/>
  </si>
  <si>
    <t>↓要確認</t>
    <rPh sb="1" eb="2">
      <t>ヨウ</t>
    </rPh>
    <rPh sb="2" eb="4">
      <t>カクニン</t>
    </rPh>
    <phoneticPr fontId="2"/>
  </si>
  <si>
    <t>延実働車両数</t>
    <rPh sb="0" eb="1">
      <t>ノ</t>
    </rPh>
    <rPh sb="1" eb="3">
      <t>ジツドウ</t>
    </rPh>
    <rPh sb="3" eb="6">
      <t>シャリョウスウ</t>
    </rPh>
    <phoneticPr fontId="2"/>
  </si>
  <si>
    <t>実働率</t>
    <rPh sb="0" eb="3">
      <t>ジツドウリツ</t>
    </rPh>
    <phoneticPr fontId="2"/>
  </si>
  <si>
    <t>（%）</t>
  </si>
  <si>
    <t>総実車キロ</t>
    <rPh sb="0" eb="1">
      <t>ソウ</t>
    </rPh>
    <rPh sb="1" eb="3">
      <t>ジッシャ</t>
    </rPh>
    <phoneticPr fontId="2"/>
  </si>
  <si>
    <t>実車率</t>
    <rPh sb="0" eb="3">
      <t>ジッシャリツ</t>
    </rPh>
    <phoneticPr fontId="2"/>
  </si>
  <si>
    <t>つがる市（旧柏村を除く）</t>
    <rPh sb="3" eb="4">
      <t>シ</t>
    </rPh>
    <rPh sb="5" eb="6">
      <t>キュウ</t>
    </rPh>
    <rPh sb="6" eb="8">
      <t>カシワムラ</t>
    </rPh>
    <rPh sb="9" eb="10">
      <t>ノゾ</t>
    </rPh>
    <phoneticPr fontId="2"/>
  </si>
  <si>
    <t>輸送回数</t>
    <rPh sb="0" eb="2">
      <t>ユソウ</t>
    </rPh>
    <rPh sb="2" eb="4">
      <t>カイスウ</t>
    </rPh>
    <phoneticPr fontId="2"/>
  </si>
  <si>
    <t>営業収入</t>
    <rPh sb="0" eb="2">
      <t>エイギョウ</t>
    </rPh>
    <rPh sb="2" eb="4">
      <t>シュウニュウ</t>
    </rPh>
    <phoneticPr fontId="2"/>
  </si>
  <si>
    <t>事故</t>
    <rPh sb="0" eb="2">
      <t>ジコ</t>
    </rPh>
    <phoneticPr fontId="2"/>
  </si>
  <si>
    <t>重大事故件数</t>
    <rPh sb="0" eb="2">
      <t>ジュウダイ</t>
    </rPh>
    <rPh sb="2" eb="4">
      <t>ジコ</t>
    </rPh>
    <rPh sb="4" eb="6">
      <t>ケンスウ</t>
    </rPh>
    <phoneticPr fontId="2"/>
  </si>
  <si>
    <t>二戸市</t>
    <rPh sb="0" eb="3">
      <t>ニノヘシ</t>
    </rPh>
    <phoneticPr fontId="2"/>
  </si>
  <si>
    <t>米子市</t>
    <rPh sb="0" eb="3">
      <t>ヨナゴシ</t>
    </rPh>
    <phoneticPr fontId="2"/>
  </si>
  <si>
    <t>山形市</t>
    <rPh sb="0" eb="3">
      <t>ヤマガタシ</t>
    </rPh>
    <phoneticPr fontId="2"/>
  </si>
  <si>
    <t>南あわじ市</t>
    <rPh sb="0" eb="1">
      <t>ミナミ</t>
    </rPh>
    <rPh sb="4" eb="5">
      <t>シ</t>
    </rPh>
    <phoneticPr fontId="2"/>
  </si>
  <si>
    <t>日車営収（円）</t>
    <rPh sb="0" eb="1">
      <t>ヒ</t>
    </rPh>
    <rPh sb="1" eb="2">
      <t>シャ</t>
    </rPh>
    <rPh sb="2" eb="3">
      <t>エイ</t>
    </rPh>
    <rPh sb="3" eb="4">
      <t>シュウ</t>
    </rPh>
    <rPh sb="5" eb="6">
      <t>エン</t>
    </rPh>
    <phoneticPr fontId="2"/>
  </si>
  <si>
    <t>大野市
（旧和泉村）</t>
  </si>
  <si>
    <t>事故件数</t>
    <rPh sb="0" eb="2">
      <t>ジコ</t>
    </rPh>
    <rPh sb="2" eb="4">
      <t>ケンスウ</t>
    </rPh>
    <phoneticPr fontId="2"/>
  </si>
  <si>
    <t>津南町</t>
    <rPh sb="0" eb="3">
      <t>ツナンマチ</t>
    </rPh>
    <phoneticPr fontId="2"/>
  </si>
  <si>
    <t>旧内浦町</t>
    <rPh sb="0" eb="1">
      <t>キュウ</t>
    </rPh>
    <rPh sb="1" eb="3">
      <t>ウチウラ</t>
    </rPh>
    <rPh sb="3" eb="4">
      <t>マチ</t>
    </rPh>
    <phoneticPr fontId="2"/>
  </si>
  <si>
    <t>下松市</t>
    <rPh sb="0" eb="3">
      <t>クダマツシ</t>
    </rPh>
    <phoneticPr fontId="2"/>
  </si>
  <si>
    <t>恵庭市</t>
    <rPh sb="0" eb="3">
      <t>エニワシ</t>
    </rPh>
    <phoneticPr fontId="2"/>
  </si>
  <si>
    <t>余市町</t>
    <rPh sb="0" eb="3">
      <t>ヨイチチョウ</t>
    </rPh>
    <phoneticPr fontId="2"/>
  </si>
  <si>
    <t>倶知安町</t>
    <rPh sb="0" eb="4">
      <t>クッチャンチョウ</t>
    </rPh>
    <phoneticPr fontId="2"/>
  </si>
  <si>
    <t>栗山町</t>
    <rPh sb="0" eb="3">
      <t>クリヤマチョウ</t>
    </rPh>
    <phoneticPr fontId="2"/>
  </si>
  <si>
    <t>美唄市</t>
    <rPh sb="0" eb="3">
      <t>ビバイシ</t>
    </rPh>
    <phoneticPr fontId="2"/>
  </si>
  <si>
    <t>美里町</t>
    <rPh sb="0" eb="3">
      <t>ミサトマチ</t>
    </rPh>
    <phoneticPr fontId="2"/>
  </si>
  <si>
    <t>松前町</t>
    <rPh sb="0" eb="3">
      <t>マツマエチョウ</t>
    </rPh>
    <phoneticPr fontId="2"/>
  </si>
  <si>
    <t>奥尻町</t>
    <rPh sb="0" eb="3">
      <t>オクシリチョウ</t>
    </rPh>
    <phoneticPr fontId="2"/>
  </si>
  <si>
    <t>飯島町</t>
    <rPh sb="0" eb="2">
      <t>イイジマ</t>
    </rPh>
    <rPh sb="2" eb="3">
      <t>マチ</t>
    </rPh>
    <phoneticPr fontId="2"/>
  </si>
  <si>
    <t>むかわ町</t>
    <rPh sb="3" eb="4">
      <t>マチ</t>
    </rPh>
    <phoneticPr fontId="2"/>
  </si>
  <si>
    <t>紋別市</t>
    <rPh sb="0" eb="3">
      <t>モンベツシ</t>
    </rPh>
    <phoneticPr fontId="2"/>
  </si>
  <si>
    <t>帯広市</t>
    <rPh sb="0" eb="3">
      <t>オビヒロシ</t>
    </rPh>
    <phoneticPr fontId="2"/>
  </si>
  <si>
    <t>本別町</t>
    <rPh sb="0" eb="3">
      <t>ホンベツチョウ</t>
    </rPh>
    <phoneticPr fontId="2"/>
  </si>
  <si>
    <t>高畠町</t>
    <rPh sb="0" eb="3">
      <t>タカハタマチ</t>
    </rPh>
    <phoneticPr fontId="2"/>
  </si>
  <si>
    <t>美幌町</t>
    <rPh sb="0" eb="3">
      <t>ビホロチョウ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</si>
  <si>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</si>
  <si>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奥州市水沢区</t>
  </si>
  <si>
    <t>旭川市</t>
    <rPh sb="0" eb="3">
      <t>アサヒカワシ</t>
    </rPh>
    <phoneticPr fontId="2"/>
  </si>
  <si>
    <t>名寄市</t>
    <rPh sb="0" eb="3">
      <t>ナヨロシ</t>
    </rPh>
    <phoneticPr fontId="2"/>
  </si>
  <si>
    <t>士別市</t>
    <rPh sb="0" eb="3">
      <t>シベツシ</t>
    </rPh>
    <phoneticPr fontId="2"/>
  </si>
  <si>
    <t>富士見町</t>
    <rPh sb="0" eb="4">
      <t>フジミチョウ</t>
    </rPh>
    <phoneticPr fontId="2"/>
  </si>
  <si>
    <t>南島原市</t>
    <rPh sb="0" eb="1">
      <t>ミナミ</t>
    </rPh>
    <rPh sb="1" eb="4">
      <t>シマバラシ</t>
    </rPh>
    <phoneticPr fontId="2"/>
  </si>
  <si>
    <t>留萌市</t>
    <rPh sb="0" eb="3">
      <t>ルモイシ</t>
    </rPh>
    <phoneticPr fontId="2"/>
  </si>
  <si>
    <t>●平成２７年度　法人タクシーの輸送実績</t>
    <rPh sb="1" eb="3">
      <t>ヘイセイ</t>
    </rPh>
    <rPh sb="5" eb="6">
      <t>ネン</t>
    </rPh>
    <rPh sb="6" eb="7">
      <t>ド</t>
    </rPh>
    <rPh sb="8" eb="10">
      <t>ホウジン</t>
    </rPh>
    <rPh sb="15" eb="17">
      <t>ユソウ</t>
    </rPh>
    <rPh sb="17" eb="19">
      <t>ジッセキ</t>
    </rPh>
    <phoneticPr fontId="2"/>
  </si>
  <si>
    <t>羽幌町</t>
    <rPh sb="0" eb="3">
      <t>ハボロチョウ</t>
    </rPh>
    <phoneticPr fontId="2"/>
  </si>
  <si>
    <t>北九州市</t>
    <rPh sb="0" eb="4">
      <t>キタキュウシュウシ</t>
    </rPh>
    <phoneticPr fontId="13"/>
  </si>
  <si>
    <t>枝幸町</t>
    <rPh sb="0" eb="3">
      <t>エサシチョウ</t>
    </rPh>
    <phoneticPr fontId="2"/>
  </si>
  <si>
    <t>礼文町</t>
    <rPh sb="0" eb="3">
      <t>レブンチョウ</t>
    </rPh>
    <phoneticPr fontId="2"/>
  </si>
  <si>
    <t>紀北町</t>
    <rPh sb="0" eb="1">
      <t>キ</t>
    </rPh>
    <rPh sb="1" eb="2">
      <t>ホク</t>
    </rPh>
    <rPh sb="2" eb="3">
      <t>チョウ</t>
    </rPh>
    <phoneticPr fontId="2"/>
  </si>
  <si>
    <t>利尻富士町</t>
    <rPh sb="0" eb="5">
      <t>リシリフジチョウ</t>
    </rPh>
    <phoneticPr fontId="2"/>
  </si>
  <si>
    <t>八戸市</t>
    <rPh sb="0" eb="3">
      <t>ハチノヘシ</t>
    </rPh>
    <phoneticPr fontId="2"/>
  </si>
  <si>
    <t>平川市</t>
    <rPh sb="0" eb="3">
      <t>ヒラカワシ</t>
    </rPh>
    <phoneticPr fontId="2"/>
  </si>
  <si>
    <t>弘前市</t>
    <rPh sb="0" eb="3">
      <t>ヒロサキシ</t>
    </rPh>
    <phoneticPr fontId="2"/>
  </si>
  <si>
    <t>五所川原市</t>
    <rPh sb="0" eb="5">
      <t>ゴショガワラシ</t>
    </rPh>
    <phoneticPr fontId="2"/>
  </si>
  <si>
    <t>南相馬市（旧鹿島町を除く）</t>
    <rPh sb="0" eb="4">
      <t>ミナミソウマシ</t>
    </rPh>
    <rPh sb="5" eb="6">
      <t>キュウ</t>
    </rPh>
    <rPh sb="6" eb="8">
      <t>カシマ</t>
    </rPh>
    <rPh sb="8" eb="9">
      <t>マチ</t>
    </rPh>
    <rPh sb="10" eb="11">
      <t>ノゾ</t>
    </rPh>
    <phoneticPr fontId="2"/>
  </si>
  <si>
    <t>東北町</t>
    <rPh sb="0" eb="2">
      <t>トウホク</t>
    </rPh>
    <rPh sb="2" eb="3">
      <t>マチ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</si>
  <si>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</si>
  <si>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大間町</t>
    <rPh sb="0" eb="3">
      <t>オオママチ</t>
    </rPh>
    <phoneticPr fontId="2"/>
  </si>
  <si>
    <t>天理市</t>
    <rPh sb="0" eb="3">
      <t>テンリシ</t>
    </rPh>
    <phoneticPr fontId="2"/>
  </si>
  <si>
    <t>宮古市（旧宮古市）</t>
    <rPh sb="0" eb="3">
      <t>ミヤコシ</t>
    </rPh>
    <rPh sb="4" eb="5">
      <t>キュウ</t>
    </rPh>
    <rPh sb="5" eb="8">
      <t>ミヤコシ</t>
    </rPh>
    <phoneticPr fontId="2"/>
  </si>
  <si>
    <t>有田市</t>
    <rPh sb="0" eb="2">
      <t>アリタ</t>
    </rPh>
    <rPh sb="2" eb="3">
      <t>シ</t>
    </rPh>
    <phoneticPr fontId="2"/>
  </si>
  <si>
    <t>花巻市</t>
    <rPh sb="0" eb="3">
      <t>ハナマキシ</t>
    </rPh>
    <phoneticPr fontId="2"/>
  </si>
  <si>
    <t>井原市</t>
    <rPh sb="0" eb="2">
      <t>イハラ</t>
    </rPh>
    <rPh sb="2" eb="3">
      <t>シ</t>
    </rPh>
    <phoneticPr fontId="2"/>
  </si>
  <si>
    <t>日出町</t>
    <rPh sb="0" eb="3">
      <t>ヒジマチ</t>
    </rPh>
    <phoneticPr fontId="2"/>
  </si>
  <si>
    <t>雫石町</t>
    <rPh sb="0" eb="3">
      <t>シズクイシチョウ</t>
    </rPh>
    <phoneticPr fontId="2"/>
  </si>
  <si>
    <t>浜松市
（旧春野町、旧天竜市を除く）</t>
    <rPh sb="5" eb="6">
      <t>キュウ</t>
    </rPh>
    <rPh sb="6" eb="9">
      <t>ハルノチョウ</t>
    </rPh>
    <rPh sb="10" eb="11">
      <t>キュウ</t>
    </rPh>
    <rPh sb="11" eb="14">
      <t>テンリュウシ</t>
    </rPh>
    <rPh sb="15" eb="16">
      <t>ノゾ</t>
    </rPh>
    <phoneticPr fontId="2"/>
  </si>
  <si>
    <t>紫波町</t>
    <rPh sb="0" eb="3">
      <t>シワチョウ</t>
    </rPh>
    <phoneticPr fontId="2"/>
  </si>
  <si>
    <t>西和賀町</t>
    <rPh sb="0" eb="1">
      <t>ニシ</t>
    </rPh>
    <rPh sb="1" eb="4">
      <t>ワガチョウ</t>
    </rPh>
    <phoneticPr fontId="2"/>
  </si>
  <si>
    <t>金ヶ崎町</t>
    <rPh sb="0" eb="4">
      <t>カネガサキチョウ</t>
    </rPh>
    <phoneticPr fontId="2"/>
  </si>
  <si>
    <t>石巻市（旧石巻市）</t>
    <rPh sb="0" eb="3">
      <t>イシノマキシ</t>
    </rPh>
    <rPh sb="4" eb="5">
      <t>キュウ</t>
    </rPh>
    <rPh sb="5" eb="8">
      <t>イシノマキシ</t>
    </rPh>
    <phoneticPr fontId="2"/>
  </si>
  <si>
    <t>富谷町</t>
    <rPh sb="0" eb="1">
      <t>トミ</t>
    </rPh>
    <rPh sb="1" eb="2">
      <t>ヤ</t>
    </rPh>
    <rPh sb="2" eb="3">
      <t>マチ</t>
    </rPh>
    <phoneticPr fontId="2"/>
  </si>
  <si>
    <t>加美町</t>
    <rPh sb="0" eb="3">
      <t>カミマチ</t>
    </rPh>
    <phoneticPr fontId="2"/>
  </si>
  <si>
    <t>大崎市(旧鹿島台町）</t>
    <rPh sb="0" eb="3">
      <t>オオサキシ</t>
    </rPh>
    <rPh sb="4" eb="5">
      <t>キュウ</t>
    </rPh>
    <rPh sb="5" eb="8">
      <t>カシマダイ</t>
    </rPh>
    <rPh sb="8" eb="9">
      <t>マチ</t>
    </rPh>
    <phoneticPr fontId="2"/>
  </si>
  <si>
    <t>小国町</t>
    <rPh sb="0" eb="2">
      <t>オグニ</t>
    </rPh>
    <rPh sb="2" eb="3">
      <t>マチ</t>
    </rPh>
    <phoneticPr fontId="2"/>
  </si>
  <si>
    <t>栗原市</t>
    <rPh sb="0" eb="3">
      <t>クリハラシ</t>
    </rPh>
    <phoneticPr fontId="2"/>
  </si>
  <si>
    <t>登米市（旧津山町を除く）</t>
    <rPh sb="0" eb="3">
      <t>トメシ</t>
    </rPh>
    <rPh sb="4" eb="5">
      <t>キュウ</t>
    </rPh>
    <rPh sb="5" eb="7">
      <t>ツヤマ</t>
    </rPh>
    <rPh sb="7" eb="8">
      <t>マチ</t>
    </rPh>
    <rPh sb="9" eb="10">
      <t>ノゾ</t>
    </rPh>
    <phoneticPr fontId="2"/>
  </si>
  <si>
    <t>郡山市</t>
    <rPh sb="0" eb="3">
      <t>コオリヤマシ</t>
    </rPh>
    <phoneticPr fontId="2"/>
  </si>
  <si>
    <t>会津若松市</t>
    <rPh sb="0" eb="5">
      <t>アイヅワカマツシ</t>
    </rPh>
    <phoneticPr fontId="2"/>
  </si>
  <si>
    <t>白河市（旧白河市）</t>
    <rPh sb="0" eb="3">
      <t>シラカワシ</t>
    </rPh>
    <rPh sb="4" eb="5">
      <t>キュウ</t>
    </rPh>
    <rPh sb="5" eb="8">
      <t>シラカワシ</t>
    </rPh>
    <phoneticPr fontId="2"/>
  </si>
  <si>
    <t>宮古島（伊良部島統合）</t>
    <rPh sb="0" eb="3">
      <t>ミヤコジマ</t>
    </rPh>
    <rPh sb="4" eb="7">
      <t>イラブ</t>
    </rPh>
    <rPh sb="7" eb="8">
      <t>ジマ</t>
    </rPh>
    <rPh sb="8" eb="10">
      <t>トウゴウ</t>
    </rPh>
    <phoneticPr fontId="2"/>
  </si>
  <si>
    <t>喜多方市（旧高郷村を除く）</t>
    <rPh sb="0" eb="4">
      <t>キタカタシ</t>
    </rPh>
    <rPh sb="5" eb="6">
      <t>キュウ</t>
    </rPh>
    <rPh sb="6" eb="7">
      <t>タカ</t>
    </rPh>
    <rPh sb="7" eb="8">
      <t>ゴウ</t>
    </rPh>
    <rPh sb="8" eb="9">
      <t>ムラ</t>
    </rPh>
    <rPh sb="10" eb="11">
      <t>ノゾ</t>
    </rPh>
    <phoneticPr fontId="2"/>
  </si>
  <si>
    <t>相馬市</t>
    <rPh sb="0" eb="3">
      <t>ソウマシ</t>
    </rPh>
    <phoneticPr fontId="2"/>
  </si>
  <si>
    <t>二本松市</t>
    <rPh sb="0" eb="4">
      <t>ニホンマツシ</t>
    </rPh>
    <phoneticPr fontId="2"/>
  </si>
  <si>
    <t>鏡石町</t>
    <rPh sb="0" eb="3">
      <t>カガミイシマチ</t>
    </rPh>
    <phoneticPr fontId="2"/>
  </si>
  <si>
    <t>矢吹町</t>
    <rPh sb="0" eb="3">
      <t>ヤブキマチ</t>
    </rPh>
    <phoneticPr fontId="2"/>
  </si>
  <si>
    <t>横手市（旧横手市）</t>
    <rPh sb="0" eb="3">
      <t>ヨコテシ</t>
    </rPh>
    <rPh sb="4" eb="5">
      <t>キュウ</t>
    </rPh>
    <rPh sb="5" eb="7">
      <t>ヨコテ</t>
    </rPh>
    <rPh sb="7" eb="8">
      <t>シ</t>
    </rPh>
    <phoneticPr fontId="2"/>
  </si>
  <si>
    <t>生駒市</t>
    <rPh sb="0" eb="3">
      <t>イコマシ</t>
    </rPh>
    <phoneticPr fontId="2"/>
  </si>
  <si>
    <t>日南町</t>
    <rPh sb="0" eb="3">
      <t>ニチナンチョウ</t>
    </rPh>
    <phoneticPr fontId="2"/>
  </si>
  <si>
    <t>大館市（旧大館市）</t>
    <rPh sb="0" eb="3">
      <t>オオダテシ</t>
    </rPh>
    <rPh sb="4" eb="5">
      <t>キュウ</t>
    </rPh>
    <rPh sb="5" eb="8">
      <t>オオダテシ</t>
    </rPh>
    <phoneticPr fontId="2"/>
  </si>
  <si>
    <t>由利本荘市（旧本荘市）</t>
    <rPh sb="0" eb="5">
      <t>ユリホンジョウシ</t>
    </rPh>
    <rPh sb="6" eb="7">
      <t>キュウ</t>
    </rPh>
    <rPh sb="7" eb="10">
      <t>ホンジョウシ</t>
    </rPh>
    <phoneticPr fontId="2"/>
  </si>
  <si>
    <t>湯沢市（旧湯沢市）</t>
    <rPh sb="0" eb="3">
      <t>ユザワシ</t>
    </rPh>
    <rPh sb="4" eb="5">
      <t>キュウ</t>
    </rPh>
    <rPh sb="5" eb="7">
      <t>ユザワ</t>
    </rPh>
    <rPh sb="7" eb="8">
      <t>シ</t>
    </rPh>
    <phoneticPr fontId="2"/>
  </si>
  <si>
    <t>小坂町</t>
    <rPh sb="0" eb="3">
      <t>コサカマチ</t>
    </rPh>
    <phoneticPr fontId="2"/>
  </si>
  <si>
    <t>北秋田市</t>
    <rPh sb="0" eb="1">
      <t>キタ</t>
    </rPh>
    <rPh sb="1" eb="4">
      <t>アキタシ</t>
    </rPh>
    <phoneticPr fontId="2"/>
  </si>
  <si>
    <t>にかほ市</t>
    <rPh sb="3" eb="4">
      <t>シ</t>
    </rPh>
    <phoneticPr fontId="2"/>
  </si>
  <si>
    <t>渡嘉敷村</t>
    <rPh sb="0" eb="4">
      <t>トカシキソン</t>
    </rPh>
    <phoneticPr fontId="2"/>
  </si>
  <si>
    <t>佐賀市</t>
    <rPh sb="0" eb="3">
      <t>サガシ</t>
    </rPh>
    <phoneticPr fontId="13"/>
  </si>
  <si>
    <t>羽後町</t>
    <rPh sb="0" eb="3">
      <t>ウゴマチ</t>
    </rPh>
    <phoneticPr fontId="2"/>
  </si>
  <si>
    <t>鶴岡市(旧鶴岡市）</t>
    <rPh sb="0" eb="3">
      <t>ツルオカシ</t>
    </rPh>
    <rPh sb="4" eb="5">
      <t>キュウ</t>
    </rPh>
    <rPh sb="5" eb="8">
      <t>ツルオカシ</t>
    </rPh>
    <phoneticPr fontId="2"/>
  </si>
  <si>
    <t>庄内町</t>
    <rPh sb="0" eb="3">
      <t>ショウナイマチ</t>
    </rPh>
    <phoneticPr fontId="2"/>
  </si>
  <si>
    <t>遊佐町</t>
    <rPh sb="0" eb="2">
      <t>ユサ</t>
    </rPh>
    <rPh sb="2" eb="3">
      <t>マチ</t>
    </rPh>
    <phoneticPr fontId="2"/>
  </si>
  <si>
    <t>大江町</t>
    <rPh sb="0" eb="3">
      <t>オオエマチ</t>
    </rPh>
    <phoneticPr fontId="2"/>
  </si>
  <si>
    <t>橋本市</t>
    <rPh sb="0" eb="3">
      <t>ハシモトシ</t>
    </rPh>
    <phoneticPr fontId="2"/>
  </si>
  <si>
    <t>河北町</t>
    <rPh sb="0" eb="3">
      <t>カホクチョウ</t>
    </rPh>
    <phoneticPr fontId="2"/>
  </si>
  <si>
    <t>三次市</t>
    <rPh sb="0" eb="2">
      <t>ミヨシ</t>
    </rPh>
    <rPh sb="2" eb="3">
      <t>シ</t>
    </rPh>
    <phoneticPr fontId="2"/>
  </si>
  <si>
    <t>中山町</t>
    <rPh sb="0" eb="3">
      <t>ナカヤママチ</t>
    </rPh>
    <phoneticPr fontId="2"/>
  </si>
  <si>
    <t>神津島村</t>
    <rPh sb="0" eb="4">
      <t>コウヅシマムラ</t>
    </rPh>
    <phoneticPr fontId="14"/>
  </si>
  <si>
    <t>柏崎市</t>
    <rPh sb="0" eb="3">
      <t>カシワザキシ</t>
    </rPh>
    <phoneticPr fontId="2"/>
  </si>
  <si>
    <t>沼田市</t>
    <rPh sb="0" eb="3">
      <t>ヌマタシ</t>
    </rPh>
    <phoneticPr fontId="14"/>
  </si>
  <si>
    <t>旧新津市</t>
    <rPh sb="0" eb="1">
      <t>キュウ</t>
    </rPh>
    <rPh sb="1" eb="4">
      <t>ニイツシ</t>
    </rPh>
    <phoneticPr fontId="2"/>
  </si>
  <si>
    <t>妙高市</t>
    <rPh sb="0" eb="2">
      <t>ミョウコウ</t>
    </rPh>
    <rPh sb="2" eb="3">
      <t>シ</t>
    </rPh>
    <phoneticPr fontId="2"/>
  </si>
  <si>
    <t>高知市</t>
    <rPh sb="0" eb="3">
      <t>コウチシ</t>
    </rPh>
    <phoneticPr fontId="2"/>
  </si>
  <si>
    <t>胎内市</t>
    <rPh sb="0" eb="2">
      <t>タイナイ</t>
    </rPh>
    <rPh sb="2" eb="3">
      <t>シ</t>
    </rPh>
    <phoneticPr fontId="2"/>
  </si>
  <si>
    <t>旧栃尾市</t>
    <rPh sb="0" eb="1">
      <t>キュウ</t>
    </rPh>
    <rPh sb="1" eb="4">
      <t>トチオシ</t>
    </rPh>
    <phoneticPr fontId="2"/>
  </si>
  <si>
    <t>阿賀町</t>
    <rPh sb="0" eb="3">
      <t>アガマチ</t>
    </rPh>
    <phoneticPr fontId="2"/>
  </si>
  <si>
    <t>魚沼市</t>
    <rPh sb="0" eb="2">
      <t>ウオヌマ</t>
    </rPh>
    <rPh sb="2" eb="3">
      <t>シ</t>
    </rPh>
    <phoneticPr fontId="2"/>
  </si>
  <si>
    <t>田上町</t>
    <rPh sb="0" eb="3">
      <t>タガミマチ</t>
    </rPh>
    <phoneticPr fontId="2"/>
  </si>
  <si>
    <t>旧中之島町</t>
    <rPh sb="0" eb="1">
      <t>キュウ</t>
    </rPh>
    <rPh sb="1" eb="4">
      <t>ナカノシマ</t>
    </rPh>
    <rPh sb="4" eb="5">
      <t>マチ</t>
    </rPh>
    <phoneticPr fontId="2"/>
  </si>
  <si>
    <t>旧寺泊町</t>
    <rPh sb="0" eb="1">
      <t>キュウ</t>
    </rPh>
    <rPh sb="1" eb="4">
      <t>テラドマリマチ</t>
    </rPh>
    <phoneticPr fontId="2"/>
  </si>
  <si>
    <t>旧高柳町</t>
    <rPh sb="0" eb="1">
      <t>キュウ</t>
    </rPh>
    <rPh sb="1" eb="4">
      <t>タカヤナギマチ</t>
    </rPh>
    <phoneticPr fontId="2"/>
  </si>
  <si>
    <t>三宅村</t>
    <rPh sb="0" eb="3">
      <t>ミヤケムラ</t>
    </rPh>
    <phoneticPr fontId="14"/>
  </si>
  <si>
    <t>松本市</t>
    <rPh sb="0" eb="3">
      <t>マツモトシ</t>
    </rPh>
    <phoneticPr fontId="2"/>
  </si>
  <si>
    <t>佐久市</t>
    <rPh sb="0" eb="3">
      <t>サクシ</t>
    </rPh>
    <phoneticPr fontId="2"/>
  </si>
  <si>
    <t>上田市</t>
    <rPh sb="0" eb="3">
      <t>ウエダシ</t>
    </rPh>
    <phoneticPr fontId="2"/>
  </si>
  <si>
    <t>関市
（旧武芸川町）</t>
  </si>
  <si>
    <t>中野市</t>
    <rPh sb="0" eb="3">
      <t>ナカノシ</t>
    </rPh>
    <phoneticPr fontId="2"/>
  </si>
  <si>
    <t>瀬戸内市</t>
    <rPh sb="0" eb="3">
      <t>セトウチ</t>
    </rPh>
    <rPh sb="3" eb="4">
      <t>シ</t>
    </rPh>
    <phoneticPr fontId="2"/>
  </si>
  <si>
    <t>大町市</t>
    <rPh sb="0" eb="3">
      <t>オオマチシ</t>
    </rPh>
    <phoneticPr fontId="2"/>
  </si>
  <si>
    <t>大阪市</t>
    <rPh sb="0" eb="3">
      <t>オオサカシ</t>
    </rPh>
    <phoneticPr fontId="2"/>
  </si>
  <si>
    <t>門川町</t>
    <rPh sb="0" eb="2">
      <t>カドカワ</t>
    </rPh>
    <rPh sb="2" eb="3">
      <t>マチ</t>
    </rPh>
    <phoneticPr fontId="2"/>
  </si>
  <si>
    <t>旧臼田町</t>
    <rPh sb="0" eb="1">
      <t>キュウ</t>
    </rPh>
    <rPh sb="1" eb="4">
      <t>ウスダマチ</t>
    </rPh>
    <phoneticPr fontId="2"/>
  </si>
  <si>
    <t>伊東市</t>
  </si>
  <si>
    <t>東御市</t>
    <rPh sb="0" eb="1">
      <t>トウ</t>
    </rPh>
    <rPh sb="1" eb="2">
      <t>ゴ</t>
    </rPh>
    <rPh sb="2" eb="3">
      <t>シ</t>
    </rPh>
    <phoneticPr fontId="2"/>
  </si>
  <si>
    <t>松川町</t>
    <rPh sb="0" eb="3">
      <t>マツカワマチ</t>
    </rPh>
    <phoneticPr fontId="2"/>
  </si>
  <si>
    <t>木曽町</t>
    <rPh sb="0" eb="3">
      <t>キソマチ</t>
    </rPh>
    <phoneticPr fontId="2"/>
  </si>
  <si>
    <t>笛吹市</t>
    <rPh sb="0" eb="3">
      <t>フエフキシ</t>
    </rPh>
    <phoneticPr fontId="14"/>
  </si>
  <si>
    <t>池田町</t>
    <rPh sb="0" eb="3">
      <t>イケダマチ</t>
    </rPh>
    <phoneticPr fontId="2"/>
  </si>
  <si>
    <t>山ノ内町</t>
    <rPh sb="0" eb="1">
      <t>ヤマ</t>
    </rPh>
    <rPh sb="2" eb="3">
      <t>ウチ</t>
    </rPh>
    <rPh sb="3" eb="4">
      <t>マチ</t>
    </rPh>
    <phoneticPr fontId="2"/>
  </si>
  <si>
    <t>串間市</t>
    <rPh sb="0" eb="3">
      <t>クシマシ</t>
    </rPh>
    <phoneticPr fontId="2"/>
  </si>
  <si>
    <t>旧望月町</t>
    <rPh sb="0" eb="1">
      <t>キュウ</t>
    </rPh>
    <rPh sb="1" eb="4">
      <t>モチヅキマチ</t>
    </rPh>
    <phoneticPr fontId="2"/>
  </si>
  <si>
    <t>箕輪町</t>
    <rPh sb="0" eb="3">
      <t>ミノワマチ</t>
    </rPh>
    <phoneticPr fontId="2"/>
  </si>
  <si>
    <t>飯綱町</t>
    <rPh sb="0" eb="1">
      <t>イイ</t>
    </rPh>
    <rPh sb="1" eb="2">
      <t>ツナ</t>
    </rPh>
    <rPh sb="2" eb="3">
      <t>マチ</t>
    </rPh>
    <phoneticPr fontId="2"/>
  </si>
  <si>
    <t>高岡市</t>
    <rPh sb="0" eb="3">
      <t>タカオカシ</t>
    </rPh>
    <phoneticPr fontId="2"/>
  </si>
  <si>
    <t>上市町</t>
    <rPh sb="0" eb="1">
      <t>カミ</t>
    </rPh>
    <rPh sb="1" eb="2">
      <t>シ</t>
    </rPh>
    <rPh sb="2" eb="3">
      <t>マチ</t>
    </rPh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</si>
  <si>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</si>
  <si>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旧福岡町</t>
    <rPh sb="0" eb="1">
      <t>キュウ</t>
    </rPh>
    <rPh sb="1" eb="4">
      <t>フクオカマチ</t>
    </rPh>
    <phoneticPr fontId="2"/>
  </si>
  <si>
    <t>小松市</t>
    <rPh sb="0" eb="3">
      <t>コマツシ</t>
    </rPh>
    <phoneticPr fontId="2"/>
  </si>
  <si>
    <t>珠洲市</t>
    <rPh sb="0" eb="3">
      <t>スズシ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</si>
  <si>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</si>
  <si>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旧鳥越村</t>
    <rPh sb="0" eb="1">
      <t>キュウ</t>
    </rPh>
    <rPh sb="1" eb="4">
      <t>トリゴエムラ</t>
    </rPh>
    <phoneticPr fontId="2"/>
  </si>
  <si>
    <t>熊野市
（旧紀和町を除く）</t>
    <rPh sb="10" eb="11">
      <t>ノゾ</t>
    </rPh>
    <phoneticPr fontId="2"/>
  </si>
  <si>
    <t>若狭町
（旧上中町）</t>
    <rPh sb="0" eb="2">
      <t>ワカサ</t>
    </rPh>
    <rPh sb="2" eb="3">
      <t>チョウ</t>
    </rPh>
    <phoneticPr fontId="2"/>
  </si>
  <si>
    <t>枚方市</t>
    <rPh sb="0" eb="2">
      <t>ヒラカタ</t>
    </rPh>
    <rPh sb="2" eb="3">
      <t>シ</t>
    </rPh>
    <phoneticPr fontId="2"/>
  </si>
  <si>
    <t>豊能町</t>
    <rPh sb="0" eb="3">
      <t>トヨノチョウ</t>
    </rPh>
    <phoneticPr fontId="2"/>
  </si>
  <si>
    <t>北大東島(H24度許可)</t>
    <rPh sb="0" eb="1">
      <t>キタ</t>
    </rPh>
    <rPh sb="1" eb="3">
      <t>ダイトウ</t>
    </rPh>
    <rPh sb="3" eb="4">
      <t>ジマ</t>
    </rPh>
    <rPh sb="8" eb="9">
      <t>ド</t>
    </rPh>
    <rPh sb="9" eb="11">
      <t>キョカ</t>
    </rPh>
    <phoneticPr fontId="15"/>
  </si>
  <si>
    <t>京丹後市</t>
    <rPh sb="0" eb="4">
      <t>キョウタンゴシ</t>
    </rPh>
    <phoneticPr fontId="2"/>
  </si>
  <si>
    <t>神戸市</t>
    <rPh sb="0" eb="3">
      <t>コウベシ</t>
    </rPh>
    <phoneticPr fontId="2"/>
  </si>
  <si>
    <t>姫路市</t>
    <rPh sb="0" eb="3">
      <t>ヒメジシ</t>
    </rPh>
    <phoneticPr fontId="2"/>
  </si>
  <si>
    <t>丹波市</t>
    <rPh sb="0" eb="3">
      <t>タンバシ</t>
    </rPh>
    <phoneticPr fontId="2"/>
  </si>
  <si>
    <t>豊岡市</t>
    <rPh sb="0" eb="3">
      <t>トヨオカシ</t>
    </rPh>
    <phoneticPr fontId="2"/>
  </si>
  <si>
    <t>奈良市</t>
    <rPh sb="0" eb="3">
      <t>ナラシ</t>
    </rPh>
    <phoneticPr fontId="2"/>
  </si>
  <si>
    <t>香芝市</t>
    <rPh sb="0" eb="3">
      <t>カシバシ</t>
    </rPh>
    <phoneticPr fontId="2"/>
  </si>
  <si>
    <t>大津市</t>
    <rPh sb="0" eb="3">
      <t>オオツシ</t>
    </rPh>
    <phoneticPr fontId="2"/>
  </si>
  <si>
    <t>橿原市</t>
    <rPh sb="0" eb="3">
      <t>カシハラシ</t>
    </rPh>
    <phoneticPr fontId="2"/>
  </si>
  <si>
    <t>五條市</t>
    <rPh sb="0" eb="3">
      <t>ゴジョウシ</t>
    </rPh>
    <phoneticPr fontId="2"/>
  </si>
  <si>
    <t>岡山市</t>
    <rPh sb="0" eb="3">
      <t>オカヤマシ</t>
    </rPh>
    <phoneticPr fontId="2"/>
  </si>
  <si>
    <t>甲賀市</t>
    <rPh sb="0" eb="2">
      <t>コウガ</t>
    </rPh>
    <rPh sb="2" eb="3">
      <t>シ</t>
    </rPh>
    <phoneticPr fontId="2"/>
  </si>
  <si>
    <t>藤枝市</t>
  </si>
  <si>
    <t>和歌山市</t>
    <rPh sb="0" eb="4">
      <t>ワカヤマシ</t>
    </rPh>
    <phoneticPr fontId="2"/>
  </si>
  <si>
    <t>福山市</t>
    <rPh sb="0" eb="3">
      <t>フクヤマシ</t>
    </rPh>
    <phoneticPr fontId="2"/>
  </si>
  <si>
    <t>安芸高田市</t>
    <rPh sb="0" eb="2">
      <t>アキ</t>
    </rPh>
    <rPh sb="2" eb="5">
      <t>タカダシ</t>
    </rPh>
    <phoneticPr fontId="2"/>
  </si>
  <si>
    <t>震災特需のため指定継続していたが基準にあてはめ解除</t>
    <rPh sb="0" eb="2">
      <t>シンサイ</t>
    </rPh>
    <rPh sb="2" eb="4">
      <t>トクジュ</t>
    </rPh>
    <rPh sb="7" eb="9">
      <t>シテイ</t>
    </rPh>
    <rPh sb="9" eb="11">
      <t>ケイゾク</t>
    </rPh>
    <rPh sb="16" eb="18">
      <t>キジュン</t>
    </rPh>
    <rPh sb="23" eb="25">
      <t>カイジョ</t>
    </rPh>
    <phoneticPr fontId="2"/>
  </si>
  <si>
    <t>鳥取市</t>
    <rPh sb="0" eb="3">
      <t>トットリシ</t>
    </rPh>
    <phoneticPr fontId="2"/>
  </si>
  <si>
    <t>八頭町</t>
    <rPh sb="0" eb="2">
      <t>ヤズ</t>
    </rPh>
    <rPh sb="2" eb="3">
      <t>マチ</t>
    </rPh>
    <phoneticPr fontId="2"/>
  </si>
  <si>
    <t>松江市</t>
    <rPh sb="0" eb="3">
      <t>マツエシ</t>
    </rPh>
    <phoneticPr fontId="2"/>
  </si>
  <si>
    <t>出雲市</t>
    <rPh sb="0" eb="3">
      <t>イズモシ</t>
    </rPh>
    <phoneticPr fontId="2"/>
  </si>
  <si>
    <t>大田市</t>
    <rPh sb="0" eb="3">
      <t>オオダシ</t>
    </rPh>
    <phoneticPr fontId="2"/>
  </si>
  <si>
    <t>邑南町</t>
    <rPh sb="0" eb="1">
      <t>ムラ</t>
    </rPh>
    <rPh sb="1" eb="3">
      <t>ミナミチョウ</t>
    </rPh>
    <phoneticPr fontId="2"/>
  </si>
  <si>
    <t>赤磐市</t>
    <rPh sb="0" eb="1">
      <t>アカ</t>
    </rPh>
    <rPh sb="1" eb="2">
      <t>イワ</t>
    </rPh>
    <rPh sb="2" eb="3">
      <t>シ</t>
    </rPh>
    <phoneticPr fontId="2"/>
  </si>
  <si>
    <t>浅口市</t>
    <rPh sb="0" eb="2">
      <t>アサクチ</t>
    </rPh>
    <rPh sb="2" eb="3">
      <t>シ</t>
    </rPh>
    <phoneticPr fontId="2"/>
  </si>
  <si>
    <t>勝央町</t>
    <rPh sb="0" eb="3">
      <t>ショウオウチョウ</t>
    </rPh>
    <phoneticPr fontId="2"/>
  </si>
  <si>
    <t>山口市</t>
    <rPh sb="0" eb="3">
      <t>ヤマグチシ</t>
    </rPh>
    <phoneticPr fontId="2"/>
  </si>
  <si>
    <t>岩国市</t>
    <rPh sb="0" eb="3">
      <t>イワクニシ</t>
    </rPh>
    <phoneticPr fontId="2"/>
  </si>
  <si>
    <t>萩市</t>
    <rPh sb="0" eb="2">
      <t>ハギシ</t>
    </rPh>
    <phoneticPr fontId="2"/>
  </si>
  <si>
    <t>美祢市</t>
    <rPh sb="0" eb="3">
      <t>ミネシ</t>
    </rPh>
    <phoneticPr fontId="2"/>
  </si>
  <si>
    <t>周防大島町</t>
    <rPh sb="0" eb="2">
      <t>スオウ</t>
    </rPh>
    <rPh sb="2" eb="5">
      <t>オオシマチョウ</t>
    </rPh>
    <phoneticPr fontId="2"/>
  </si>
  <si>
    <t>大刀洗町</t>
    <rPh sb="0" eb="4">
      <t>タチアライマチ</t>
    </rPh>
    <phoneticPr fontId="2"/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</si>
  <si>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</si>
  <si>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</si>
  <si>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さぬき市</t>
    <rPh sb="3" eb="4">
      <t>シ</t>
    </rPh>
    <phoneticPr fontId="2"/>
  </si>
  <si>
    <t>小豆島町</t>
    <rPh sb="0" eb="3">
      <t>ショウドシマ</t>
    </rPh>
    <rPh sb="3" eb="4">
      <t>マチ</t>
    </rPh>
    <phoneticPr fontId="2"/>
  </si>
  <si>
    <t>旧綾上町</t>
    <rPh sb="0" eb="1">
      <t>キュウ</t>
    </rPh>
    <rPh sb="1" eb="4">
      <t>アヤカミチョウ</t>
    </rPh>
    <phoneticPr fontId="2"/>
  </si>
  <si>
    <t>旧綾南町</t>
    <rPh sb="0" eb="1">
      <t>キュウ</t>
    </rPh>
    <rPh sb="1" eb="4">
      <t>リョウナンチョウ</t>
    </rPh>
    <phoneticPr fontId="2"/>
  </si>
  <si>
    <t>太良町</t>
    <rPh sb="0" eb="3">
      <t>タラチョウ</t>
    </rPh>
    <phoneticPr fontId="2"/>
  </si>
  <si>
    <t>三木町</t>
    <rPh sb="0" eb="3">
      <t>ミキマチ</t>
    </rPh>
    <phoneticPr fontId="2"/>
  </si>
  <si>
    <t>直島町</t>
    <rPh sb="0" eb="3">
      <t>ナオシマチョウ</t>
    </rPh>
    <phoneticPr fontId="2"/>
  </si>
  <si>
    <t>土庄町(豊島)</t>
  </si>
  <si>
    <t>徳島市</t>
    <rPh sb="0" eb="3">
      <t>ト</t>
    </rPh>
    <phoneticPr fontId="2"/>
  </si>
  <si>
    <t>阿南市</t>
    <rPh sb="0" eb="3">
      <t>アナンシ</t>
    </rPh>
    <phoneticPr fontId="2"/>
  </si>
  <si>
    <t>鳴門市</t>
    <rPh sb="0" eb="3">
      <t>ナルトシ</t>
    </rPh>
    <phoneticPr fontId="2"/>
  </si>
  <si>
    <t>海陽町</t>
    <rPh sb="0" eb="3">
      <t>カイヨウチョウ</t>
    </rPh>
    <phoneticPr fontId="2"/>
  </si>
  <si>
    <t>三好市</t>
    <rPh sb="0" eb="2">
      <t>ミヨシ</t>
    </rPh>
    <rPh sb="2" eb="3">
      <t>シ</t>
    </rPh>
    <phoneticPr fontId="2"/>
  </si>
  <si>
    <t>小松島市</t>
    <rPh sb="0" eb="2">
      <t>コマツ</t>
    </rPh>
    <rPh sb="2" eb="3">
      <t>シマ</t>
    </rPh>
    <rPh sb="3" eb="4">
      <t>シ</t>
    </rPh>
    <phoneticPr fontId="2"/>
  </si>
  <si>
    <t>旧鴨島町</t>
    <rPh sb="0" eb="1">
      <t>キュウ</t>
    </rPh>
    <rPh sb="1" eb="4">
      <t>カモジマチョウ</t>
    </rPh>
    <phoneticPr fontId="2"/>
  </si>
  <si>
    <t>旧川島町</t>
    <rPh sb="0" eb="1">
      <t>キュウ</t>
    </rPh>
    <rPh sb="1" eb="4">
      <t>カワシマチョウ</t>
    </rPh>
    <phoneticPr fontId="2"/>
  </si>
  <si>
    <t>松山市</t>
    <rPh sb="0" eb="3">
      <t>マツヤマシ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</si>
  <si>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</si>
  <si>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</si>
  <si>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大洲市</t>
    <rPh sb="0" eb="2">
      <t>オオズ</t>
    </rPh>
    <rPh sb="2" eb="3">
      <t>シ</t>
    </rPh>
    <phoneticPr fontId="2"/>
  </si>
  <si>
    <t>伊予市</t>
    <rPh sb="0" eb="3">
      <t>イヨシ</t>
    </rPh>
    <phoneticPr fontId="2"/>
  </si>
  <si>
    <t>久万高原町</t>
    <rPh sb="0" eb="2">
      <t>クマ</t>
    </rPh>
    <rPh sb="2" eb="4">
      <t>コウゲン</t>
    </rPh>
    <rPh sb="4" eb="5">
      <t>マチ</t>
    </rPh>
    <phoneticPr fontId="2"/>
  </si>
  <si>
    <t>今治市(旧吉海町
ほか４町)</t>
    <rPh sb="0" eb="3">
      <t>イマバリシ</t>
    </rPh>
    <rPh sb="4" eb="5">
      <t>キュウ</t>
    </rPh>
    <rPh sb="5" eb="8">
      <t>ヨシウミチョウ</t>
    </rPh>
    <rPh sb="12" eb="13">
      <t>マチ</t>
    </rPh>
    <phoneticPr fontId="2"/>
  </si>
  <si>
    <t>南国市</t>
    <rPh sb="0" eb="2">
      <t>ナンゴク</t>
    </rPh>
    <rPh sb="2" eb="3">
      <t>シ</t>
    </rPh>
    <phoneticPr fontId="2"/>
  </si>
  <si>
    <t>須崎市</t>
    <rPh sb="0" eb="2">
      <t>スザキ</t>
    </rPh>
    <rPh sb="2" eb="3">
      <t>シ</t>
    </rPh>
    <phoneticPr fontId="2"/>
  </si>
  <si>
    <t>飯塚市</t>
    <rPh sb="0" eb="2">
      <t>イイヅカ</t>
    </rPh>
    <rPh sb="2" eb="3">
      <t>シ</t>
    </rPh>
    <phoneticPr fontId="13"/>
  </si>
  <si>
    <t>筑前町</t>
    <rPh sb="0" eb="2">
      <t>チクゼン</t>
    </rPh>
    <rPh sb="2" eb="3">
      <t>マチ</t>
    </rPh>
    <phoneticPr fontId="2"/>
  </si>
  <si>
    <t>美祢市</t>
    <rPh sb="2" eb="3">
      <t>シ</t>
    </rPh>
    <phoneticPr fontId="2"/>
  </si>
  <si>
    <t>朝倉市</t>
    <rPh sb="0" eb="2">
      <t>アサクラ</t>
    </rPh>
    <rPh sb="2" eb="3">
      <t>シ</t>
    </rPh>
    <phoneticPr fontId="2"/>
  </si>
  <si>
    <t>大木町</t>
    <rPh sb="0" eb="3">
      <t>オオキマチ</t>
    </rPh>
    <phoneticPr fontId="2"/>
  </si>
  <si>
    <t>広川町</t>
    <rPh sb="0" eb="3">
      <t>ヒロカワマチ</t>
    </rPh>
    <phoneticPr fontId="2"/>
  </si>
  <si>
    <t>田川市</t>
    <rPh sb="0" eb="3">
      <t>タガワシ</t>
    </rPh>
    <phoneticPr fontId="2"/>
  </si>
  <si>
    <t>行橋市</t>
    <rPh sb="0" eb="3">
      <t>ユクハシシ</t>
    </rPh>
    <phoneticPr fontId="2"/>
  </si>
  <si>
    <t>みやき町</t>
    <rPh sb="3" eb="4">
      <t>マチ</t>
    </rPh>
    <phoneticPr fontId="2"/>
  </si>
  <si>
    <t>玄海町</t>
    <rPh sb="0" eb="3">
      <t>ゲンカイチョウ</t>
    </rPh>
    <phoneticPr fontId="2"/>
  </si>
  <si>
    <t>波佐見町</t>
    <rPh sb="0" eb="3">
      <t>ハサミ</t>
    </rPh>
    <rPh sb="3" eb="4">
      <t>マチ</t>
    </rPh>
    <phoneticPr fontId="2"/>
  </si>
  <si>
    <t>佐々町</t>
    <rPh sb="0" eb="2">
      <t>ササ</t>
    </rPh>
    <rPh sb="2" eb="3">
      <t>マチ</t>
    </rPh>
    <phoneticPr fontId="2"/>
  </si>
  <si>
    <t>宮古島市</t>
    <rPh sb="0" eb="3">
      <t>ミヤコジマ</t>
    </rPh>
    <rPh sb="3" eb="4">
      <t>シ</t>
    </rPh>
    <phoneticPr fontId="2"/>
  </si>
  <si>
    <t>宮崎市</t>
    <rPh sb="0" eb="3">
      <t>ミヤザキシ</t>
    </rPh>
    <phoneticPr fontId="13"/>
  </si>
  <si>
    <t>小林市</t>
    <rPh sb="0" eb="3">
      <t>コバヤシシ</t>
    </rPh>
    <phoneticPr fontId="2"/>
  </si>
  <si>
    <t>日南市</t>
    <rPh sb="0" eb="3">
      <t>ニチナンシ</t>
    </rPh>
    <phoneticPr fontId="2"/>
  </si>
  <si>
    <t>高鍋町</t>
    <rPh sb="0" eb="2">
      <t>タカナベ</t>
    </rPh>
    <rPh sb="2" eb="3">
      <t>マチ</t>
    </rPh>
    <phoneticPr fontId="2"/>
  </si>
  <si>
    <t>高千穂町</t>
    <rPh sb="0" eb="3">
      <t>タカチホ</t>
    </rPh>
    <rPh sb="3" eb="4">
      <t>マチ</t>
    </rPh>
    <phoneticPr fontId="2"/>
  </si>
  <si>
    <t>阿蘇市</t>
    <rPh sb="0" eb="2">
      <t>アソ</t>
    </rPh>
    <rPh sb="2" eb="3">
      <t>シ</t>
    </rPh>
    <phoneticPr fontId="2"/>
  </si>
  <si>
    <t>天草市</t>
    <rPh sb="0" eb="2">
      <t>アマクサ</t>
    </rPh>
    <rPh sb="2" eb="3">
      <t>シ</t>
    </rPh>
    <phoneticPr fontId="2"/>
  </si>
  <si>
    <t>岐阜市</t>
  </si>
  <si>
    <t>八代市</t>
    <rPh sb="0" eb="3">
      <t>ヤツシロシ</t>
    </rPh>
    <phoneticPr fontId="13"/>
  </si>
  <si>
    <t>美里町</t>
    <rPh sb="0" eb="3">
      <t>ミサトチョウ</t>
    </rPh>
    <phoneticPr fontId="2"/>
  </si>
  <si>
    <t>長洲町</t>
    <rPh sb="0" eb="3">
      <t>ナガスマチ</t>
    </rPh>
    <phoneticPr fontId="2"/>
  </si>
  <si>
    <t>植木町</t>
    <rPh sb="0" eb="3">
      <t>ウエキマチ</t>
    </rPh>
    <phoneticPr fontId="2"/>
  </si>
  <si>
    <t>芦北町</t>
    <rPh sb="0" eb="3">
      <t>アシキタマチ</t>
    </rPh>
    <phoneticPr fontId="2"/>
  </si>
  <si>
    <t>あさぎり町</t>
    <rPh sb="4" eb="5">
      <t>チョウ</t>
    </rPh>
    <phoneticPr fontId="2"/>
  </si>
  <si>
    <t>玖珠町</t>
    <rPh sb="0" eb="3">
      <t>クスマチ</t>
    </rPh>
    <phoneticPr fontId="2"/>
  </si>
  <si>
    <t>鹿児島市</t>
    <rPh sb="0" eb="4">
      <t>カゴシマシ</t>
    </rPh>
    <phoneticPr fontId="2"/>
  </si>
  <si>
    <t>薩摩川内市</t>
    <rPh sb="0" eb="2">
      <t>サツマ</t>
    </rPh>
    <rPh sb="2" eb="5">
      <t>センダイシ</t>
    </rPh>
    <phoneticPr fontId="13"/>
  </si>
  <si>
    <t>霧島市</t>
    <rPh sb="0" eb="2">
      <t>キリシマ</t>
    </rPh>
    <rPh sb="2" eb="3">
      <t>シ</t>
    </rPh>
    <phoneticPr fontId="13"/>
  </si>
  <si>
    <t>鹿屋市</t>
    <rPh sb="0" eb="3">
      <t>カノヤシ</t>
    </rPh>
    <phoneticPr fontId="13"/>
  </si>
  <si>
    <t>伊佐市</t>
    <rPh sb="0" eb="2">
      <t>イサ</t>
    </rPh>
    <rPh sb="2" eb="3">
      <t>シ</t>
    </rPh>
    <phoneticPr fontId="2"/>
  </si>
  <si>
    <t>奄美市</t>
    <rPh sb="0" eb="2">
      <t>アマミ</t>
    </rPh>
    <rPh sb="2" eb="3">
      <t>シ</t>
    </rPh>
    <phoneticPr fontId="2"/>
  </si>
  <si>
    <t>曽於市</t>
    <rPh sb="2" eb="3">
      <t>シ</t>
    </rPh>
    <phoneticPr fontId="13"/>
  </si>
  <si>
    <t>肝属町</t>
    <rPh sb="0" eb="2">
      <t>キモツキ</t>
    </rPh>
    <rPh sb="2" eb="3">
      <t>マチ</t>
    </rPh>
    <phoneticPr fontId="13"/>
  </si>
  <si>
    <t>屋久島町</t>
    <rPh sb="0" eb="3">
      <t>ヤクシマ</t>
    </rPh>
    <rPh sb="3" eb="4">
      <t>マチ</t>
    </rPh>
    <phoneticPr fontId="13"/>
  </si>
  <si>
    <t>石垣市</t>
    <rPh sb="0" eb="3">
      <t>イシガキシ</t>
    </rPh>
    <phoneticPr fontId="2"/>
  </si>
  <si>
    <t>伊江村</t>
    <rPh sb="0" eb="2">
      <t>イエ</t>
    </rPh>
    <rPh sb="2" eb="3">
      <t>ソン</t>
    </rPh>
    <phoneticPr fontId="2"/>
  </si>
  <si>
    <t>久米島町</t>
    <rPh sb="0" eb="4">
      <t>クメジマチョウ</t>
    </rPh>
    <phoneticPr fontId="2"/>
  </si>
  <si>
    <t>竹富町</t>
    <rPh sb="0" eb="2">
      <t>タケトミ</t>
    </rPh>
    <rPh sb="2" eb="3">
      <t>マチ</t>
    </rPh>
    <phoneticPr fontId="2"/>
  </si>
  <si>
    <t>与那国町</t>
    <rPh sb="0" eb="3">
      <t>ヨナグニ</t>
    </rPh>
    <rPh sb="3" eb="4">
      <t>マチ</t>
    </rPh>
    <phoneticPr fontId="2"/>
  </si>
  <si>
    <t>伊平屋村</t>
    <rPh sb="0" eb="4">
      <t>イヘヤソン</t>
    </rPh>
    <phoneticPr fontId="2"/>
  </si>
  <si>
    <t>座間味村</t>
    <rPh sb="0" eb="4">
      <t>ザマミソン</t>
    </rPh>
    <phoneticPr fontId="2"/>
  </si>
  <si>
    <t>国頭村</t>
    <rPh sb="0" eb="3">
      <t>クニガミソン</t>
    </rPh>
    <phoneticPr fontId="2"/>
  </si>
  <si>
    <t>南大東村</t>
    <rPh sb="0" eb="1">
      <t>ミナミ</t>
    </rPh>
    <rPh sb="1" eb="3">
      <t>ダイトウ</t>
    </rPh>
    <rPh sb="3" eb="4">
      <t>ソン</t>
    </rPh>
    <phoneticPr fontId="2"/>
  </si>
  <si>
    <t>主要都市</t>
    <rPh sb="0" eb="2">
      <t>シュヨウ</t>
    </rPh>
    <rPh sb="2" eb="4">
      <t>トシ</t>
    </rPh>
    <phoneticPr fontId="2"/>
  </si>
  <si>
    <t>人口</t>
    <rPh sb="0" eb="2">
      <t>ジンコウ</t>
    </rPh>
    <phoneticPr fontId="2"/>
  </si>
  <si>
    <t>旧山北町</t>
    <rPh sb="0" eb="1">
      <t>キュウ</t>
    </rPh>
    <rPh sb="1" eb="3">
      <t>サンポク</t>
    </rPh>
    <rPh sb="3" eb="4">
      <t>マチ</t>
    </rPh>
    <phoneticPr fontId="2"/>
  </si>
  <si>
    <t>旧荒川町</t>
    <rPh sb="0" eb="1">
      <t>キュウ</t>
    </rPh>
    <rPh sb="1" eb="4">
      <t>アラカワマチ</t>
    </rPh>
    <phoneticPr fontId="2"/>
  </si>
  <si>
    <t>日車実車
キロ</t>
    <rPh sb="0" eb="1">
      <t>ニチ</t>
    </rPh>
    <rPh sb="1" eb="2">
      <t>クルマ</t>
    </rPh>
    <rPh sb="2" eb="4">
      <t>ジッシャ</t>
    </rPh>
    <phoneticPr fontId="2"/>
  </si>
  <si>
    <t>日車営収</t>
    <rPh sb="0" eb="1">
      <t>ニチ</t>
    </rPh>
    <rPh sb="1" eb="2">
      <t>クルマ</t>
    </rPh>
    <rPh sb="2" eb="3">
      <t>エイ</t>
    </rPh>
    <rPh sb="3" eb="4">
      <t>シュウ</t>
    </rPh>
    <phoneticPr fontId="2"/>
  </si>
  <si>
    <t>実働実車率</t>
    <rPh sb="0" eb="2">
      <t>ジツドウ</t>
    </rPh>
    <rPh sb="2" eb="5">
      <t>ジッシャリツ</t>
    </rPh>
    <phoneticPr fontId="2"/>
  </si>
  <si>
    <t>対13年
減少率</t>
    <rPh sb="0" eb="1">
      <t>タイ</t>
    </rPh>
    <rPh sb="3" eb="4">
      <t>ネン</t>
    </rPh>
    <rPh sb="5" eb="8">
      <t>ゲンショウリツ</t>
    </rPh>
    <phoneticPr fontId="2"/>
  </si>
  <si>
    <t>５年連続
増加</t>
    <rPh sb="1" eb="2">
      <t>ネン</t>
    </rPh>
    <rPh sb="2" eb="4">
      <t>レンゾク</t>
    </rPh>
    <rPh sb="5" eb="7">
      <t>ゾウカ</t>
    </rPh>
    <phoneticPr fontId="2"/>
  </si>
  <si>
    <t>全国計</t>
    <rPh sb="0" eb="2">
      <t>ゼンコク</t>
    </rPh>
    <rPh sb="2" eb="3">
      <t>ケイ</t>
    </rPh>
    <phoneticPr fontId="2"/>
  </si>
  <si>
    <t>湖北交通圏</t>
    <rPh sb="0" eb="1">
      <t>ミズウミ</t>
    </rPh>
    <rPh sb="1" eb="2">
      <t>キタ</t>
    </rPh>
    <rPh sb="2" eb="5">
      <t>コウツウケン</t>
    </rPh>
    <phoneticPr fontId="2"/>
  </si>
  <si>
    <t>対13年
減少</t>
    <rPh sb="0" eb="1">
      <t>タイ</t>
    </rPh>
    <rPh sb="3" eb="4">
      <t>ネン</t>
    </rPh>
    <rPh sb="5" eb="7">
      <t>ゲンショウ</t>
    </rPh>
    <phoneticPr fontId="2"/>
  </si>
  <si>
    <t>↓既定値</t>
    <rPh sb="1" eb="4">
      <t>キテイチ</t>
    </rPh>
    <phoneticPr fontId="2"/>
  </si>
  <si>
    <t>↓要入力</t>
    <rPh sb="1" eb="2">
      <t>ヨウ</t>
    </rPh>
    <rPh sb="2" eb="4">
      <t>ニュウリョク</t>
    </rPh>
    <phoneticPr fontId="2"/>
  </si>
  <si>
    <t>個タク地域</t>
    <rPh sb="0" eb="1">
      <t>コ</t>
    </rPh>
    <rPh sb="3" eb="5">
      <t>チイキ</t>
    </rPh>
    <phoneticPr fontId="2"/>
  </si>
  <si>
    <t>事故
件数</t>
    <rPh sb="0" eb="2">
      <t>ジコ</t>
    </rPh>
    <rPh sb="3" eb="5">
      <t>ケンスウ</t>
    </rPh>
    <phoneticPr fontId="2"/>
  </si>
  <si>
    <t>提出
事業者数</t>
    <rPh sb="0" eb="2">
      <t>テイシュツ</t>
    </rPh>
    <rPh sb="3" eb="6">
      <t>ジギョウシャ</t>
    </rPh>
    <rPh sb="6" eb="7">
      <t>スウ</t>
    </rPh>
    <phoneticPr fontId="2"/>
  </si>
  <si>
    <t>提出
車両数</t>
    <rPh sb="0" eb="2">
      <t>テイシュツ</t>
    </rPh>
    <rPh sb="3" eb="6">
      <t>シャリョウスウ</t>
    </rPh>
    <phoneticPr fontId="2"/>
  </si>
  <si>
    <t>安城市</t>
  </si>
  <si>
    <t>特別区</t>
    <rPh sb="0" eb="3">
      <t>トクベツク</t>
    </rPh>
    <phoneticPr fontId="14"/>
  </si>
  <si>
    <t>八王子市</t>
    <rPh sb="0" eb="4">
      <t>ハチオウジシ</t>
    </rPh>
    <phoneticPr fontId="14"/>
  </si>
  <si>
    <t>青梅市</t>
    <rPh sb="0" eb="3">
      <t>オウメシ</t>
    </rPh>
    <phoneticPr fontId="14"/>
  </si>
  <si>
    <t>大島町</t>
    <rPh sb="0" eb="3">
      <t>オオシマチョウ</t>
    </rPh>
    <phoneticPr fontId="14"/>
  </si>
  <si>
    <t>新島村</t>
    <rPh sb="0" eb="3">
      <t>ニイジマムラ</t>
    </rPh>
    <phoneticPr fontId="14"/>
  </si>
  <si>
    <t>小笠原村</t>
    <rPh sb="0" eb="3">
      <t>オガサワラ</t>
    </rPh>
    <rPh sb="3" eb="4">
      <t>ムラ</t>
    </rPh>
    <phoneticPr fontId="14"/>
  </si>
  <si>
    <t>横浜市</t>
    <rPh sb="0" eb="3">
      <t>ヨコハマシ</t>
    </rPh>
    <phoneticPr fontId="14"/>
  </si>
  <si>
    <t>相模原市</t>
    <rPh sb="0" eb="4">
      <t>サガミハラシ</t>
    </rPh>
    <phoneticPr fontId="14"/>
  </si>
  <si>
    <t>小田原市</t>
    <rPh sb="0" eb="4">
      <t>オダワラシ</t>
    </rPh>
    <phoneticPr fontId="14"/>
  </si>
  <si>
    <t>船橋市</t>
    <rPh sb="0" eb="3">
      <t>フナバシシ</t>
    </rPh>
    <phoneticPr fontId="14"/>
  </si>
  <si>
    <t>千葉市</t>
    <rPh sb="0" eb="3">
      <t>チバシ</t>
    </rPh>
    <phoneticPr fontId="14"/>
  </si>
  <si>
    <t>東金市</t>
    <rPh sb="0" eb="3">
      <t>トウガネシ</t>
    </rPh>
    <phoneticPr fontId="14"/>
  </si>
  <si>
    <t>茂原市</t>
    <rPh sb="0" eb="3">
      <t>モバラシ</t>
    </rPh>
    <phoneticPr fontId="14"/>
  </si>
  <si>
    <t>木更津市</t>
    <rPh sb="0" eb="4">
      <t>キサラヅシ</t>
    </rPh>
    <phoneticPr fontId="14"/>
  </si>
  <si>
    <t>日車実車キロ悪化、平成25年度解除し、再指定</t>
    <rPh sb="0" eb="2">
      <t>ニッシャ</t>
    </rPh>
    <rPh sb="2" eb="4">
      <t>ジッシャ</t>
    </rPh>
    <rPh sb="6" eb="8">
      <t>アッカ</t>
    </rPh>
    <rPh sb="9" eb="11">
      <t>ヘイセイ</t>
    </rPh>
    <rPh sb="13" eb="15">
      <t>ネンド</t>
    </rPh>
    <rPh sb="15" eb="17">
      <t>カイジョ</t>
    </rPh>
    <rPh sb="19" eb="22">
      <t>サイシテイ</t>
    </rPh>
    <phoneticPr fontId="2"/>
  </si>
  <si>
    <t>越谷市</t>
    <rPh sb="0" eb="3">
      <t>コシガヤシ</t>
    </rPh>
    <phoneticPr fontId="14"/>
  </si>
  <si>
    <t>川越市</t>
    <rPh sb="0" eb="3">
      <t>カワゴエシ</t>
    </rPh>
    <phoneticPr fontId="14"/>
  </si>
  <si>
    <t>熊谷市</t>
    <rPh sb="0" eb="3">
      <t>クマガヤシ</t>
    </rPh>
    <phoneticPr fontId="14"/>
  </si>
  <si>
    <t>秩父市</t>
    <rPh sb="0" eb="3">
      <t>チチブシ</t>
    </rPh>
    <phoneticPr fontId="14"/>
  </si>
  <si>
    <t>太田市</t>
    <rPh sb="0" eb="3">
      <t>オオタシ</t>
    </rPh>
    <phoneticPr fontId="14"/>
  </si>
  <si>
    <t>つくば市</t>
    <rPh sb="3" eb="4">
      <t>シ</t>
    </rPh>
    <phoneticPr fontId="14"/>
  </si>
  <si>
    <t>古河市</t>
    <rPh sb="0" eb="3">
      <t>コガシ</t>
    </rPh>
    <phoneticPr fontId="14"/>
  </si>
  <si>
    <t>那須塩原市</t>
    <rPh sb="0" eb="2">
      <t>ナス</t>
    </rPh>
    <rPh sb="2" eb="4">
      <t>シオバラ</t>
    </rPh>
    <rPh sb="4" eb="5">
      <t>シ</t>
    </rPh>
    <phoneticPr fontId="14"/>
  </si>
  <si>
    <t>日光市</t>
    <rPh sb="0" eb="3">
      <t>ニッコウシ</t>
    </rPh>
    <phoneticPr fontId="14"/>
  </si>
  <si>
    <t>甲府市</t>
    <rPh sb="0" eb="3">
      <t>コウフシ</t>
    </rPh>
    <phoneticPr fontId="14"/>
  </si>
  <si>
    <t>身延町</t>
    <rPh sb="0" eb="3">
      <t>ミノブチョウ</t>
    </rPh>
    <phoneticPr fontId="14"/>
  </si>
  <si>
    <t>にいかわ交通圏</t>
    <rPh sb="4" eb="7">
      <t>コウツウケン</t>
    </rPh>
    <phoneticPr fontId="2"/>
  </si>
  <si>
    <t>※黒部市A、魚津市（にいかわ交通圏へ編入）</t>
    <rPh sb="1" eb="4">
      <t>クロベシ</t>
    </rPh>
    <rPh sb="6" eb="9">
      <t>ウオヅシ</t>
    </rPh>
    <rPh sb="14" eb="17">
      <t>コウツウケン</t>
    </rPh>
    <rPh sb="18" eb="20">
      <t>ヘンニュウ</t>
    </rPh>
    <phoneticPr fontId="2"/>
  </si>
  <si>
    <t>※滑川市（にいかわ交通圏へ編入）</t>
    <rPh sb="1" eb="3">
      <t>ナメカワ</t>
    </rPh>
    <rPh sb="3" eb="4">
      <t>シ</t>
    </rPh>
    <rPh sb="9" eb="12">
      <t>コウツウケン</t>
    </rPh>
    <rPh sb="13" eb="15">
      <t>ヘンニュウ</t>
    </rPh>
    <phoneticPr fontId="2"/>
  </si>
  <si>
    <t>中野市</t>
  </si>
  <si>
    <t>高山市</t>
  </si>
  <si>
    <t>春日井市</t>
  </si>
  <si>
    <t>一宮市</t>
  </si>
  <si>
    <t>豊田市</t>
  </si>
  <si>
    <t>豊橋市</t>
  </si>
  <si>
    <t>設楽町</t>
  </si>
  <si>
    <t>沼津市</t>
  </si>
  <si>
    <t>浜松市
（旧天竜市）</t>
  </si>
  <si>
    <t>磐田市
（旧豊岡村）</t>
  </si>
  <si>
    <t>大垣市</t>
  </si>
  <si>
    <t>下呂市</t>
  </si>
  <si>
    <t>津市</t>
  </si>
  <si>
    <t>松阪市</t>
  </si>
  <si>
    <t>尾鷲市</t>
  </si>
  <si>
    <t>越前市</t>
  </si>
  <si>
    <t>勝山市</t>
  </si>
  <si>
    <t>大野市</t>
  </si>
  <si>
    <t>南大東島</t>
    <rPh sb="0" eb="1">
      <t>ミナミ</t>
    </rPh>
    <rPh sb="1" eb="3">
      <t>ダイトウ</t>
    </rPh>
    <rPh sb="3" eb="4">
      <t>ジマ</t>
    </rPh>
    <phoneticPr fontId="15"/>
  </si>
  <si>
    <t>小浜市</t>
  </si>
  <si>
    <t>雄武町</t>
    <rPh sb="0" eb="2">
      <t>オウム</t>
    </rPh>
    <rPh sb="2" eb="3">
      <t>マチ</t>
    </rPh>
    <phoneticPr fontId="2"/>
  </si>
  <si>
    <t>○</t>
  </si>
  <si>
    <t>竹富島（H25年度許可）</t>
    <rPh sb="0" eb="2">
      <t>タケトミ</t>
    </rPh>
    <rPh sb="2" eb="3">
      <t>ジマ</t>
    </rPh>
    <rPh sb="7" eb="9">
      <t>ネンド</t>
    </rPh>
    <rPh sb="9" eb="11">
      <t>キョカ</t>
    </rPh>
    <phoneticPr fontId="2"/>
  </si>
  <si>
    <t>現準特定地域</t>
    <rPh sb="0" eb="1">
      <t>ゲン</t>
    </rPh>
    <rPh sb="1" eb="2">
      <t>ジュン</t>
    </rPh>
    <rPh sb="2" eb="4">
      <t>トクテイ</t>
    </rPh>
    <rPh sb="4" eb="6">
      <t>チイキ</t>
    </rPh>
    <phoneticPr fontId="2"/>
  </si>
  <si>
    <t>輸送人員/回</t>
    <rPh sb="0" eb="2">
      <t>ユソウ</t>
    </rPh>
    <rPh sb="2" eb="4">
      <t>ジンイン</t>
    </rPh>
    <rPh sb="5" eb="6">
      <t>カイ</t>
    </rPh>
    <phoneticPr fontId="2"/>
  </si>
  <si>
    <t>運送収入/回</t>
    <rPh sb="0" eb="2">
      <t>ウンソウ</t>
    </rPh>
    <rPh sb="2" eb="4">
      <t>シュウニュウ</t>
    </rPh>
    <rPh sb="5" eb="6">
      <t>カイ</t>
    </rPh>
    <phoneticPr fontId="2"/>
  </si>
  <si>
    <t/>
  </si>
  <si>
    <t>実車キロ/回</t>
    <rPh sb="0" eb="2">
      <t>ジッシャ</t>
    </rPh>
    <rPh sb="5" eb="6">
      <t>カイ</t>
    </rPh>
    <phoneticPr fontId="2"/>
  </si>
  <si>
    <t>三種町</t>
    <rPh sb="0" eb="2">
      <t>ミタネ</t>
    </rPh>
    <rPh sb="2" eb="3">
      <t>マチ</t>
    </rPh>
    <phoneticPr fontId="2"/>
  </si>
  <si>
    <t>奥州市江刺区</t>
  </si>
  <si>
    <t>旧村上市</t>
    <rPh sb="0" eb="1">
      <t>キュウ</t>
    </rPh>
    <rPh sb="1" eb="4">
      <t>ムラカミシ</t>
    </rPh>
    <phoneticPr fontId="2"/>
  </si>
  <si>
    <t>旧燕市</t>
    <rPh sb="0" eb="1">
      <t>キュウ</t>
    </rPh>
    <rPh sb="1" eb="3">
      <t>ツバメシ</t>
    </rPh>
    <phoneticPr fontId="2"/>
  </si>
  <si>
    <t>旧五泉市</t>
    <rPh sb="0" eb="1">
      <t>キュウ</t>
    </rPh>
    <rPh sb="1" eb="4">
      <t>ゴセンシ</t>
    </rPh>
    <phoneticPr fontId="2"/>
  </si>
  <si>
    <t>旧伊那市</t>
    <rPh sb="0" eb="1">
      <t>キュウ</t>
    </rPh>
    <rPh sb="1" eb="4">
      <t>イナシ</t>
    </rPh>
    <phoneticPr fontId="2"/>
  </si>
  <si>
    <t>旧明科町</t>
    <rPh sb="0" eb="1">
      <t>キュウ</t>
    </rPh>
    <rPh sb="1" eb="3">
      <t>アカシナ</t>
    </rPh>
    <rPh sb="3" eb="4">
      <t>マチ</t>
    </rPh>
    <phoneticPr fontId="2"/>
  </si>
  <si>
    <t>旧砺波市</t>
    <rPh sb="0" eb="1">
      <t>キュウ</t>
    </rPh>
    <rPh sb="1" eb="3">
      <t>トナミ</t>
    </rPh>
    <rPh sb="3" eb="4">
      <t>シ</t>
    </rPh>
    <phoneticPr fontId="2"/>
  </si>
  <si>
    <t>旧七尾市</t>
    <rPh sb="0" eb="1">
      <t>キュウ</t>
    </rPh>
    <rPh sb="1" eb="4">
      <t>ナナオシ</t>
    </rPh>
    <phoneticPr fontId="2"/>
  </si>
  <si>
    <t>西田川郡（H26年度から事業者なし）</t>
    <rPh sb="0" eb="1">
      <t>ニシ</t>
    </rPh>
    <rPh sb="1" eb="4">
      <t>タガワグン</t>
    </rPh>
    <rPh sb="8" eb="10">
      <t>ネンド</t>
    </rPh>
    <rPh sb="12" eb="15">
      <t>ジギョウシャ</t>
    </rPh>
    <phoneticPr fontId="2"/>
  </si>
  <si>
    <t>八百津町</t>
    <rPh sb="0" eb="3">
      <t>ヤオツ</t>
    </rPh>
    <rPh sb="3" eb="4">
      <t>チョウ</t>
    </rPh>
    <phoneticPr fontId="2"/>
  </si>
  <si>
    <t>紀宝町</t>
    <rPh sb="0" eb="3">
      <t>キホウチョウ</t>
    </rPh>
    <phoneticPr fontId="2"/>
  </si>
  <si>
    <t>日車営収及び日車実車キロ回復</t>
    <rPh sb="0" eb="2">
      <t>ニッシャ</t>
    </rPh>
    <rPh sb="2" eb="3">
      <t>エイ</t>
    </rPh>
    <rPh sb="3" eb="4">
      <t>シュウ</t>
    </rPh>
    <rPh sb="4" eb="5">
      <t>オヨ</t>
    </rPh>
    <rPh sb="6" eb="8">
      <t>ニッシャ</t>
    </rPh>
    <rPh sb="8" eb="10">
      <t>ジッシャ</t>
    </rPh>
    <rPh sb="12" eb="14">
      <t>カイフク</t>
    </rPh>
    <phoneticPr fontId="2"/>
  </si>
  <si>
    <t>国頭村</t>
    <rPh sb="0" eb="3">
      <t>クニガミソン</t>
    </rPh>
    <phoneticPr fontId="15"/>
  </si>
  <si>
    <t>伊是名村（26年中度廃業）</t>
    <rPh sb="0" eb="4">
      <t>イゼナソン</t>
    </rPh>
    <rPh sb="7" eb="8">
      <t>ネン</t>
    </rPh>
    <rPh sb="8" eb="9">
      <t>チュウ</t>
    </rPh>
    <rPh sb="9" eb="10">
      <t>タビ</t>
    </rPh>
    <rPh sb="10" eb="12">
      <t>ハイギョウ</t>
    </rPh>
    <phoneticPr fontId="15"/>
  </si>
  <si>
    <t>伊良部島(H26ｄ中に宮古島
市交通圏へ編入）</t>
    <rPh sb="0" eb="3">
      <t>イラブ</t>
    </rPh>
    <rPh sb="3" eb="4">
      <t>ジマ</t>
    </rPh>
    <rPh sb="9" eb="10">
      <t>チュウ</t>
    </rPh>
    <rPh sb="11" eb="13">
      <t>ミヤコ</t>
    </rPh>
    <rPh sb="13" eb="14">
      <t>シマ</t>
    </rPh>
    <rPh sb="15" eb="16">
      <t>シ</t>
    </rPh>
    <rPh sb="16" eb="18">
      <t>コウツウ</t>
    </rPh>
    <rPh sb="18" eb="19">
      <t>ケン</t>
    </rPh>
    <rPh sb="20" eb="22">
      <t>ヘンニュウ</t>
    </rPh>
    <phoneticPr fontId="2"/>
  </si>
  <si>
    <t>宮古島（伊良部島を編入）</t>
    <rPh sb="0" eb="3">
      <t>ミヤコジマ</t>
    </rPh>
    <rPh sb="4" eb="7">
      <t>イラブ</t>
    </rPh>
    <rPh sb="7" eb="8">
      <t>ジマ</t>
    </rPh>
    <rPh sb="9" eb="11">
      <t>ヘンニュウ</t>
    </rPh>
    <phoneticPr fontId="2"/>
  </si>
  <si>
    <t>現指定地域</t>
  </si>
  <si>
    <t>日車実車キロが低下（△0.094%）が微少なため、指定を見送る</t>
    <rPh sb="0" eb="2">
      <t>ニッシャ</t>
    </rPh>
    <rPh sb="2" eb="4">
      <t>ジッシャ</t>
    </rPh>
    <rPh sb="7" eb="9">
      <t>テイカ</t>
    </rPh>
    <rPh sb="19" eb="21">
      <t>ビショウ</t>
    </rPh>
    <rPh sb="25" eb="27">
      <t>シテイ</t>
    </rPh>
    <rPh sb="28" eb="30">
      <t>ミオク</t>
    </rPh>
    <phoneticPr fontId="2"/>
  </si>
  <si>
    <t>能代市（旧能代市）</t>
    <rPh sb="0" eb="3">
      <t>ノシロシ</t>
    </rPh>
    <rPh sb="4" eb="5">
      <t>キュウ</t>
    </rPh>
    <rPh sb="5" eb="8">
      <t>ノシロシ</t>
    </rPh>
    <phoneticPr fontId="2"/>
  </si>
  <si>
    <t>横手市（旧平鹿郡十文字町）</t>
    <rPh sb="0" eb="3">
      <t>ヨコテシ</t>
    </rPh>
    <rPh sb="4" eb="5">
      <t>キュウ</t>
    </rPh>
    <rPh sb="5" eb="8">
      <t>ヒラカグン</t>
    </rPh>
    <rPh sb="8" eb="12">
      <t>ジュウモンジマチ</t>
    </rPh>
    <phoneticPr fontId="2"/>
  </si>
  <si>
    <t>●</t>
  </si>
  <si>
    <t>自治体に要請の依頼をしない</t>
    <rPh sb="0" eb="3">
      <t>ジチタイ</t>
    </rPh>
    <rPh sb="4" eb="6">
      <t>ヨウセイ</t>
    </rPh>
    <rPh sb="7" eb="9">
      <t>イライ</t>
    </rPh>
    <phoneticPr fontId="2"/>
  </si>
  <si>
    <t>日車営収及び日車実車キロ回復したが、再度悪化</t>
    <rPh sb="0" eb="2">
      <t>ニッシャ</t>
    </rPh>
    <rPh sb="2" eb="3">
      <t>エイ</t>
    </rPh>
    <rPh sb="3" eb="4">
      <t>シュウ</t>
    </rPh>
    <rPh sb="4" eb="5">
      <t>オヨ</t>
    </rPh>
    <rPh sb="6" eb="8">
      <t>ニッシャ</t>
    </rPh>
    <rPh sb="8" eb="10">
      <t>ジッシャ</t>
    </rPh>
    <rPh sb="12" eb="14">
      <t>カイフク</t>
    </rPh>
    <rPh sb="18" eb="20">
      <t>サイド</t>
    </rPh>
    <rPh sb="20" eb="22">
      <t>アッカ</t>
    </rPh>
    <phoneticPr fontId="2"/>
  </si>
  <si>
    <t>●平成２７年度　個人タクシーの輸送実績</t>
    <rPh sb="1" eb="3">
      <t>ヘイセイ</t>
    </rPh>
    <rPh sb="5" eb="6">
      <t>ネン</t>
    </rPh>
    <rPh sb="6" eb="7">
      <t>ド</t>
    </rPh>
    <rPh sb="8" eb="10">
      <t>コジン</t>
    </rPh>
    <rPh sb="15" eb="17">
      <t>ユソウ</t>
    </rPh>
    <rPh sb="17" eb="19">
      <t>ジッセキ</t>
    </rPh>
    <phoneticPr fontId="2"/>
  </si>
  <si>
    <t>●令和５年度　法人タクシーの輸送実績</t>
    <rPh sb="1" eb="3">
      <t>レイワ</t>
    </rPh>
    <rPh sb="4" eb="5">
      <t>ネン</t>
    </rPh>
    <rPh sb="5" eb="6">
      <t>ド</t>
    </rPh>
    <rPh sb="7" eb="9">
      <t>ホウジン</t>
    </rPh>
    <rPh sb="14" eb="16">
      <t>ユソウ</t>
    </rPh>
    <rPh sb="16" eb="18">
      <t>ジッセキ</t>
    </rPh>
    <phoneticPr fontId="2"/>
  </si>
  <si>
    <t>●令和５年度　個人タクシーの輸送実績</t>
    <rPh sb="1" eb="3">
      <t>レイワ</t>
    </rPh>
    <rPh sb="4" eb="5">
      <t>ネン</t>
    </rPh>
    <rPh sb="5" eb="6">
      <t>ド</t>
    </rPh>
    <rPh sb="7" eb="9">
      <t>コジン</t>
    </rPh>
    <rPh sb="14" eb="16">
      <t>ユソウ</t>
    </rPh>
    <rPh sb="16" eb="18">
      <t>ジッセキ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</si>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</sst>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);[Red]\(#,##0\)"/>
    <numFmt numFmtId="179" formatCode="0.0%"/>
    <numFmt numFmtId="180" formatCode="0.000_ "/>
    <numFmt numFmtId="181" formatCode="0.0_ "/>
    <numFmt numFmtId="182" formatCode="0_ "/>
    <numFmt numFmtId="183" formatCode="0_);[Red]\(0\)"/>
  </numFmts>
  <fonts count="1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0"/>
      <name val="ＭＳ Ｐゴシック"/>
      <family val="3"/>
    </font>
    <font>
      <sz val="12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8"/>
      <color theme="0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  <scheme val="minor"/>
    </font>
    <font>
      <u/>
      <sz val="11"/>
      <color indexed="36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indexed="81"/>
      <name val="ＭＳ Ｐ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2" xfId="5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5" borderId="4" xfId="5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distributed" vertical="center" justifyLastLine="1"/>
    </xf>
    <xf numFmtId="0" fontId="3" fillId="5" borderId="1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0" fillId="2" borderId="1" xfId="5" applyFont="1" applyFill="1" applyBorder="1" applyAlignment="1">
      <alignment horizontal="distributed" vertical="center" justifyLastLine="1" shrinkToFit="1"/>
    </xf>
    <xf numFmtId="0" fontId="0" fillId="2" borderId="1" xfId="5" applyFont="1" applyFill="1" applyBorder="1" applyAlignment="1">
      <alignment horizontal="distributed" vertical="center" wrapText="1" justifyLastLine="1"/>
    </xf>
    <xf numFmtId="0" fontId="3" fillId="5" borderId="1" xfId="5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distributed" vertical="center" justifyLastLine="1"/>
    </xf>
    <xf numFmtId="178" fontId="5" fillId="2" borderId="0" xfId="0" applyNumberFormat="1" applyFont="1" applyFill="1" applyAlignment="1">
      <alignment horizontal="center" vertical="center" shrinkToFit="1"/>
    </xf>
    <xf numFmtId="178" fontId="1" fillId="0" borderId="1" xfId="1" applyNumberFormat="1" applyFont="1" applyFill="1" applyBorder="1" applyAlignment="1" applyProtection="1">
      <alignment vertical="center"/>
      <protection locked="0"/>
    </xf>
    <xf numFmtId="178" fontId="1" fillId="0" borderId="4" xfId="1" applyNumberFormat="1" applyFont="1" applyFill="1" applyBorder="1" applyAlignment="1" applyProtection="1">
      <alignment vertical="center"/>
      <protection locked="0"/>
    </xf>
    <xf numFmtId="178" fontId="1" fillId="0" borderId="2" xfId="1" applyNumberFormat="1" applyFont="1" applyFill="1" applyBorder="1" applyAlignment="1" applyProtection="1">
      <alignment vertical="center"/>
      <protection locked="0"/>
    </xf>
    <xf numFmtId="178" fontId="1" fillId="0" borderId="1" xfId="0" applyNumberFormat="1" applyFont="1" applyFill="1" applyBorder="1" applyAlignment="1">
      <alignment vertical="center"/>
    </xf>
    <xf numFmtId="178" fontId="1" fillId="4" borderId="1" xfId="0" applyNumberFormat="1" applyFont="1" applyFill="1" applyBorder="1" applyAlignment="1">
      <alignment vertical="center"/>
    </xf>
    <xf numFmtId="178" fontId="3" fillId="5" borderId="1" xfId="0" applyNumberFormat="1" applyFont="1" applyFill="1" applyBorder="1" applyAlignment="1">
      <alignment vertical="center"/>
    </xf>
    <xf numFmtId="178" fontId="1" fillId="5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0" fillId="5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9" fillId="8" borderId="1" xfId="0" applyNumberFormat="1" applyFont="1" applyFill="1" applyBorder="1" applyAlignment="1">
      <alignment horizontal="right" wrapText="1"/>
    </xf>
    <xf numFmtId="177" fontId="1" fillId="9" borderId="1" xfId="0" applyNumberFormat="1" applyFont="1" applyFill="1" applyBorder="1" applyAlignment="1">
      <alignment vertical="center"/>
    </xf>
    <xf numFmtId="177" fontId="3" fillId="5" borderId="1" xfId="0" applyNumberFormat="1" applyFont="1" applyFill="1" applyBorder="1" applyAlignment="1">
      <alignment vertical="center"/>
    </xf>
    <xf numFmtId="178" fontId="0" fillId="6" borderId="1" xfId="0" applyNumberForma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178" fontId="1" fillId="4" borderId="4" xfId="6" applyNumberFormat="1" applyFont="1" applyFill="1" applyBorder="1"/>
    <xf numFmtId="0" fontId="0" fillId="0" borderId="1" xfId="0" applyFont="1" applyFill="1" applyBorder="1" applyAlignment="1">
      <alignment vertical="center"/>
    </xf>
    <xf numFmtId="38" fontId="1" fillId="0" borderId="1" xfId="7" applyFont="1" applyFill="1" applyBorder="1">
      <alignment vertical="center"/>
    </xf>
    <xf numFmtId="178" fontId="1" fillId="4" borderId="9" xfId="0" applyNumberFormat="1" applyFont="1" applyFill="1" applyBorder="1" applyAlignment="1">
      <alignment vertical="center"/>
    </xf>
    <xf numFmtId="178" fontId="1" fillId="4" borderId="9" xfId="6" applyNumberFormat="1" applyFont="1" applyFill="1" applyBorder="1"/>
    <xf numFmtId="178" fontId="3" fillId="5" borderId="9" xfId="0" applyNumberFormat="1" applyFont="1" applyFill="1" applyBorder="1" applyAlignment="1">
      <alignment vertical="center"/>
    </xf>
    <xf numFmtId="178" fontId="9" fillId="8" borderId="1" xfId="0" applyNumberFormat="1" applyFont="1" applyFill="1" applyBorder="1" applyAlignment="1">
      <alignment horizontal="right" wrapText="1"/>
    </xf>
    <xf numFmtId="178" fontId="9" fillId="10" borderId="1" xfId="0" applyNumberFormat="1" applyFont="1" applyFill="1" applyBorder="1" applyAlignment="1">
      <alignment horizontal="right" wrapText="1"/>
    </xf>
    <xf numFmtId="178" fontId="1" fillId="4" borderId="12" xfId="6" applyNumberFormat="1" applyFont="1" applyFill="1" applyBorder="1"/>
    <xf numFmtId="0" fontId="5" fillId="0" borderId="0" xfId="0" applyFont="1" applyAlignment="1">
      <alignment vertical="center" shrinkToFit="1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 vertical="top"/>
    </xf>
    <xf numFmtId="179" fontId="1" fillId="6" borderId="1" xfId="0" applyNumberFormat="1" applyFont="1" applyFill="1" applyBorder="1" applyAlignment="1">
      <alignment vertical="center"/>
    </xf>
    <xf numFmtId="179" fontId="3" fillId="5" borderId="1" xfId="0" applyNumberFormat="1" applyFont="1" applyFill="1" applyBorder="1" applyAlignment="1">
      <alignment vertical="center"/>
    </xf>
    <xf numFmtId="179" fontId="0" fillId="5" borderId="1" xfId="0" applyNumberFormat="1" applyFill="1" applyBorder="1" applyAlignment="1">
      <alignment vertical="center"/>
    </xf>
    <xf numFmtId="179" fontId="0" fillId="6" borderId="1" xfId="0" applyNumberFormat="1" applyFill="1" applyBorder="1" applyAlignment="1">
      <alignment vertical="center"/>
    </xf>
    <xf numFmtId="179" fontId="0" fillId="6" borderId="1" xfId="0" applyNumberFormat="1" applyFill="1" applyBorder="1">
      <alignment vertical="center"/>
    </xf>
    <xf numFmtId="177" fontId="1" fillId="0" borderId="1" xfId="6" applyNumberFormat="1" applyFont="1" applyFill="1" applyBorder="1"/>
    <xf numFmtId="178" fontId="0" fillId="2" borderId="4" xfId="0" applyNumberFormat="1" applyFill="1" applyBorder="1" applyAlignment="1">
      <alignment horizontal="center"/>
    </xf>
    <xf numFmtId="178" fontId="0" fillId="2" borderId="3" xfId="0" applyNumberFormat="1" applyFill="1" applyBorder="1" applyAlignment="1">
      <alignment horizontal="center" vertical="top"/>
    </xf>
    <xf numFmtId="38" fontId="9" fillId="8" borderId="1" xfId="7" applyFont="1" applyFill="1" applyBorder="1" applyAlignment="1">
      <alignment horizontal="right" wrapText="1"/>
    </xf>
    <xf numFmtId="38" fontId="1" fillId="9" borderId="1" xfId="7" applyFont="1" applyFill="1" applyBorder="1" applyAlignment="1">
      <alignment vertical="center"/>
    </xf>
    <xf numFmtId="176" fontId="0" fillId="6" borderId="1" xfId="0" applyNumberFormat="1" applyFill="1" applyBorder="1" applyAlignment="1">
      <alignment vertical="center"/>
    </xf>
    <xf numFmtId="176" fontId="0" fillId="5" borderId="1" xfId="0" applyNumberForma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  <xf numFmtId="177" fontId="0" fillId="6" borderId="1" xfId="0" applyNumberFormat="1" applyFill="1" applyBorder="1" applyAlignment="1">
      <alignment vertical="center"/>
    </xf>
    <xf numFmtId="177" fontId="0" fillId="5" borderId="1" xfId="0" applyNumberFormat="1" applyFill="1" applyBorder="1" applyAlignment="1">
      <alignment vertical="center"/>
    </xf>
    <xf numFmtId="0" fontId="0" fillId="5" borderId="13" xfId="0" applyFont="1" applyFill="1" applyBorder="1" applyAlignment="1">
      <alignment horizontal="distributed" vertical="center" justifyLastLine="1"/>
    </xf>
    <xf numFmtId="0" fontId="0" fillId="3" borderId="14" xfId="0" applyFont="1" applyFill="1" applyBorder="1" applyAlignment="1">
      <alignment horizontal="distributed" vertical="center" justifyLastLine="1"/>
    </xf>
    <xf numFmtId="0" fontId="0" fillId="5" borderId="14" xfId="0" applyFont="1" applyFill="1" applyBorder="1" applyAlignment="1">
      <alignment horizontal="distributed" vertical="center" justifyLastLine="1"/>
    </xf>
    <xf numFmtId="0" fontId="1" fillId="3" borderId="14" xfId="5" applyFont="1" applyFill="1" applyBorder="1" applyAlignment="1">
      <alignment horizontal="distributed" vertical="center" justifyLastLine="1"/>
    </xf>
    <xf numFmtId="0" fontId="0" fillId="3" borderId="14" xfId="5" applyFont="1" applyFill="1" applyBorder="1" applyAlignment="1">
      <alignment horizontal="distributed" vertical="center" justifyLastLine="1" shrinkToFit="1"/>
    </xf>
    <xf numFmtId="0" fontId="3" fillId="5" borderId="14" xfId="0" applyFont="1" applyFill="1" applyBorder="1" applyAlignment="1">
      <alignment horizontal="distributed" vertical="center" justifyLastLine="1"/>
    </xf>
    <xf numFmtId="0" fontId="6" fillId="3" borderId="14" xfId="0" applyFont="1" applyFill="1" applyBorder="1" applyAlignment="1">
      <alignment horizontal="distributed" vertical="center" justifyLastLine="1"/>
    </xf>
    <xf numFmtId="0" fontId="0" fillId="3" borderId="15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distributed" vertical="center" justifyLastLine="1"/>
    </xf>
    <xf numFmtId="0" fontId="0" fillId="3" borderId="0" xfId="0" applyFill="1" applyAlignment="1">
      <alignment vertical="center"/>
    </xf>
    <xf numFmtId="181" fontId="0" fillId="0" borderId="0" xfId="0" applyNumberFormat="1" applyAlignment="1">
      <alignment vertical="center"/>
    </xf>
    <xf numFmtId="181" fontId="0" fillId="5" borderId="0" xfId="0" applyNumberFormat="1" applyFill="1" applyAlignment="1">
      <alignment vertical="center"/>
    </xf>
    <xf numFmtId="181" fontId="1" fillId="4" borderId="0" xfId="0" applyNumberFormat="1" applyFont="1" applyFill="1" applyAlignment="1">
      <alignment vertical="center"/>
    </xf>
    <xf numFmtId="181" fontId="3" fillId="5" borderId="0" xfId="0" applyNumberFormat="1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177" fontId="0" fillId="0" borderId="0" xfId="0" applyNumberFormat="1" applyAlignment="1">
      <alignment vertical="center"/>
    </xf>
    <xf numFmtId="177" fontId="0" fillId="5" borderId="0" xfId="0" applyNumberFormat="1" applyFill="1" applyAlignment="1">
      <alignment vertical="center"/>
    </xf>
    <xf numFmtId="177" fontId="1" fillId="4" borderId="0" xfId="0" applyNumberFormat="1" applyFont="1" applyFill="1" applyAlignment="1">
      <alignment vertical="center"/>
    </xf>
    <xf numFmtId="177" fontId="3" fillId="5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0" fillId="6" borderId="19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4" borderId="4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1" fillId="0" borderId="1" xfId="5" applyFont="1" applyFill="1" applyBorder="1" applyAlignment="1">
      <alignment horizontal="distributed" vertical="center" justifyLastLine="1"/>
    </xf>
    <xf numFmtId="0" fontId="0" fillId="0" borderId="1" xfId="5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0" fillId="5" borderId="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center" vertical="center"/>
    </xf>
    <xf numFmtId="0" fontId="1" fillId="2" borderId="3" xfId="3" applyFont="1" applyFill="1" applyBorder="1" applyAlignment="1">
      <alignment horizontal="center" vertical="center" shrinkToFit="1"/>
    </xf>
    <xf numFmtId="0" fontId="1" fillId="2" borderId="1" xfId="3" applyFont="1" applyFill="1" applyBorder="1" applyAlignment="1">
      <alignment horizontal="center" vertical="center" shrinkToFit="1"/>
    </xf>
    <xf numFmtId="0" fontId="3" fillId="5" borderId="1" xfId="3" applyFont="1" applyFill="1" applyBorder="1" applyAlignment="1">
      <alignment horizontal="center" vertical="center" shrinkToFit="1"/>
    </xf>
    <xf numFmtId="0" fontId="0" fillId="2" borderId="1" xfId="5" applyFont="1" applyFill="1" applyBorder="1" applyAlignment="1">
      <alignment horizontal="center" vertical="center" shrinkToFit="1"/>
    </xf>
    <xf numFmtId="0" fontId="0" fillId="5" borderId="1" xfId="5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shrinkToFit="1"/>
    </xf>
    <xf numFmtId="0" fontId="0" fillId="5" borderId="1" xfId="3" applyFont="1" applyFill="1" applyBorder="1" applyAlignment="1">
      <alignment horizontal="center" vertical="center" shrinkToFit="1"/>
    </xf>
    <xf numFmtId="0" fontId="9" fillId="11" borderId="1" xfId="3" applyFont="1" applyFill="1" applyBorder="1" applyAlignment="1">
      <alignment horizontal="center" vertical="center" shrinkToFit="1"/>
    </xf>
    <xf numFmtId="0" fontId="9" fillId="11" borderId="4" xfId="3" applyFont="1" applyFill="1" applyBorder="1" applyAlignment="1">
      <alignment horizontal="center" vertical="center" shrinkToFit="1"/>
    </xf>
    <xf numFmtId="0" fontId="9" fillId="11" borderId="2" xfId="3" applyFont="1" applyFill="1" applyBorder="1" applyAlignment="1">
      <alignment horizontal="center" vertical="center" shrinkToFit="1"/>
    </xf>
    <xf numFmtId="0" fontId="9" fillId="11" borderId="2" xfId="3" applyFont="1" applyFill="1" applyBorder="1" applyAlignment="1">
      <alignment horizontal="center" shrinkToFit="1"/>
    </xf>
    <xf numFmtId="0" fontId="9" fillId="11" borderId="1" xfId="3" applyFont="1" applyFill="1" applyBorder="1" applyAlignment="1">
      <alignment horizontal="center" shrinkToFit="1"/>
    </xf>
    <xf numFmtId="0" fontId="9" fillId="11" borderId="1" xfId="3" applyFont="1" applyFill="1" applyBorder="1" applyAlignment="1">
      <alignment horizontal="center" vertical="center" wrapText="1" shrinkToFit="1"/>
    </xf>
    <xf numFmtId="0" fontId="9" fillId="9" borderId="1" xfId="3" applyFont="1" applyFill="1" applyBorder="1" applyAlignment="1">
      <alignment horizontal="center" vertical="center" shrinkToFit="1"/>
    </xf>
    <xf numFmtId="178" fontId="0" fillId="2" borderId="26" xfId="3" applyNumberFormat="1" applyFont="1" applyFill="1" applyBorder="1" applyAlignment="1">
      <alignment horizontal="right" vertical="center"/>
    </xf>
    <xf numFmtId="178" fontId="0" fillId="5" borderId="26" xfId="5" applyNumberFormat="1" applyFont="1" applyFill="1" applyBorder="1" applyAlignment="1">
      <alignment horizontal="right" vertical="center"/>
    </xf>
    <xf numFmtId="178" fontId="0" fillId="2" borderId="26" xfId="1" applyNumberFormat="1" applyFont="1" applyFill="1" applyBorder="1" applyAlignment="1">
      <alignment vertical="center"/>
    </xf>
    <xf numFmtId="178" fontId="0" fillId="2" borderId="26" xfId="3" applyNumberFormat="1" applyFont="1" applyFill="1" applyBorder="1" applyAlignment="1">
      <alignment horizontal="right" vertical="center" shrinkToFit="1"/>
    </xf>
    <xf numFmtId="178" fontId="1" fillId="2" borderId="26" xfId="3" applyNumberFormat="1" applyFont="1" applyFill="1" applyBorder="1" applyAlignment="1">
      <alignment horizontal="right" vertical="center"/>
    </xf>
    <xf numFmtId="178" fontId="1" fillId="2" borderId="26" xfId="1" applyNumberFormat="1" applyFont="1" applyFill="1" applyBorder="1" applyAlignment="1">
      <alignment vertical="center"/>
    </xf>
    <xf numFmtId="179" fontId="0" fillId="6" borderId="22" xfId="0" applyNumberFormat="1" applyFill="1" applyBorder="1">
      <alignment vertical="center"/>
    </xf>
    <xf numFmtId="179" fontId="3" fillId="5" borderId="22" xfId="0" applyNumberFormat="1" applyFont="1" applyFill="1" applyBorder="1">
      <alignment vertical="center"/>
    </xf>
    <xf numFmtId="179" fontId="0" fillId="5" borderId="22" xfId="0" applyNumberFormat="1" applyFill="1" applyBorder="1">
      <alignment vertical="center"/>
    </xf>
    <xf numFmtId="179" fontId="0" fillId="6" borderId="19" xfId="0" applyNumberFormat="1" applyFill="1" applyBorder="1">
      <alignment vertical="center"/>
    </xf>
    <xf numFmtId="0" fontId="0" fillId="6" borderId="28" xfId="0" applyFill="1" applyBorder="1" applyAlignment="1">
      <alignment horizontal="center" vertical="center"/>
    </xf>
    <xf numFmtId="179" fontId="0" fillId="6" borderId="27" xfId="0" applyNumberFormat="1" applyFill="1" applyBorder="1">
      <alignment vertical="center"/>
    </xf>
    <xf numFmtId="179" fontId="0" fillId="6" borderId="29" xfId="0" applyNumberFormat="1" applyFill="1" applyBorder="1">
      <alignment vertical="center"/>
    </xf>
    <xf numFmtId="179" fontId="3" fillId="5" borderId="29" xfId="0" applyNumberFormat="1" applyFont="1" applyFill="1" applyBorder="1">
      <alignment vertical="center"/>
    </xf>
    <xf numFmtId="179" fontId="0" fillId="5" borderId="29" xfId="0" applyNumberFormat="1" applyFill="1" applyBorder="1">
      <alignment vertical="center"/>
    </xf>
    <xf numFmtId="179" fontId="0" fillId="6" borderId="28" xfId="0" applyNumberFormat="1" applyFill="1" applyBorder="1">
      <alignment vertical="center"/>
    </xf>
    <xf numFmtId="0" fontId="0" fillId="0" borderId="31" xfId="3" applyFont="1" applyFill="1" applyBorder="1" applyAlignment="1">
      <alignment horizontal="center" vertical="center"/>
    </xf>
    <xf numFmtId="181" fontId="0" fillId="0" borderId="6" xfId="3" applyNumberFormat="1" applyFont="1" applyFill="1" applyBorder="1" applyAlignment="1">
      <alignment vertical="center"/>
    </xf>
    <xf numFmtId="181" fontId="0" fillId="0" borderId="8" xfId="3" applyNumberFormat="1" applyFont="1" applyFill="1" applyBorder="1" applyAlignment="1">
      <alignment vertical="center"/>
    </xf>
    <xf numFmtId="181" fontId="3" fillId="5" borderId="8" xfId="3" applyNumberFormat="1" applyFont="1" applyFill="1" applyBorder="1" applyAlignment="1">
      <alignment vertical="center"/>
    </xf>
    <xf numFmtId="181" fontId="0" fillId="5" borderId="8" xfId="5" applyNumberFormat="1" applyFont="1" applyFill="1" applyBorder="1" applyAlignment="1">
      <alignment vertical="center"/>
    </xf>
    <xf numFmtId="180" fontId="0" fillId="0" borderId="8" xfId="3" applyNumberFormat="1" applyFont="1" applyFill="1" applyBorder="1" applyAlignment="1">
      <alignment vertical="center"/>
    </xf>
    <xf numFmtId="181" fontId="0" fillId="0" borderId="12" xfId="5" applyNumberFormat="1" applyFont="1" applyFill="1" applyBorder="1" applyAlignment="1">
      <alignment vertical="center"/>
    </xf>
    <xf numFmtId="181" fontId="0" fillId="0" borderId="32" xfId="3" applyNumberFormat="1" applyFont="1" applyFill="1" applyBorder="1" applyAlignment="1">
      <alignment vertical="center"/>
    </xf>
    <xf numFmtId="0" fontId="0" fillId="6" borderId="25" xfId="3" applyFont="1" applyFill="1" applyBorder="1" applyAlignment="1">
      <alignment horizontal="center" vertical="center"/>
    </xf>
    <xf numFmtId="181" fontId="0" fillId="6" borderId="7" xfId="5" applyNumberFormat="1" applyFont="1" applyFill="1" applyBorder="1" applyAlignment="1">
      <alignment vertical="center"/>
    </xf>
    <xf numFmtId="181" fontId="0" fillId="6" borderId="26" xfId="5" applyNumberFormat="1" applyFont="1" applyFill="1" applyBorder="1" applyAlignment="1">
      <alignment vertical="center"/>
    </xf>
    <xf numFmtId="181" fontId="3" fillId="5" borderId="26" xfId="5" applyNumberFormat="1" applyFont="1" applyFill="1" applyBorder="1" applyAlignment="1">
      <alignment vertical="center"/>
    </xf>
    <xf numFmtId="181" fontId="0" fillId="5" borderId="26" xfId="5" applyNumberFormat="1" applyFont="1" applyFill="1" applyBorder="1" applyAlignment="1">
      <alignment vertical="center"/>
    </xf>
    <xf numFmtId="180" fontId="0" fillId="6" borderId="26" xfId="5" applyNumberFormat="1" applyFont="1" applyFill="1" applyBorder="1" applyAlignment="1">
      <alignment vertical="center"/>
    </xf>
    <xf numFmtId="181" fontId="0" fillId="6" borderId="8" xfId="5" applyNumberFormat="1" applyFont="1" applyFill="1" applyBorder="1" applyAlignment="1">
      <alignment vertical="center"/>
    </xf>
    <xf numFmtId="181" fontId="0" fillId="6" borderId="33" xfId="5" applyNumberFormat="1" applyFont="1" applyFill="1" applyBorder="1" applyAlignment="1">
      <alignment vertical="center"/>
    </xf>
    <xf numFmtId="0" fontId="6" fillId="6" borderId="34" xfId="3" applyFont="1" applyFill="1" applyBorder="1" applyAlignment="1">
      <alignment horizontal="center" vertical="center" wrapText="1"/>
    </xf>
    <xf numFmtId="181" fontId="0" fillId="6" borderId="35" xfId="5" applyNumberFormat="1" applyFont="1" applyFill="1" applyBorder="1" applyAlignment="1">
      <alignment vertical="center"/>
    </xf>
    <xf numFmtId="181" fontId="3" fillId="5" borderId="35" xfId="5" applyNumberFormat="1" applyFont="1" applyFill="1" applyBorder="1" applyAlignment="1">
      <alignment vertical="center"/>
    </xf>
    <xf numFmtId="181" fontId="0" fillId="5" borderId="35" xfId="5" applyNumberFormat="1" applyFont="1" applyFill="1" applyBorder="1" applyAlignment="1">
      <alignment vertical="center"/>
    </xf>
    <xf numFmtId="181" fontId="0" fillId="6" borderId="36" xfId="5" applyNumberFormat="1" applyFont="1" applyFill="1" applyBorder="1" applyAlignment="1">
      <alignment vertical="center"/>
    </xf>
    <xf numFmtId="181" fontId="0" fillId="6" borderId="34" xfId="5" applyNumberFormat="1" applyFont="1" applyFill="1" applyBorder="1" applyAlignment="1">
      <alignment vertical="center"/>
    </xf>
    <xf numFmtId="0" fontId="6" fillId="6" borderId="33" xfId="3" applyFont="1" applyFill="1" applyBorder="1" applyAlignment="1">
      <alignment horizontal="center" vertical="center" wrapText="1"/>
    </xf>
    <xf numFmtId="181" fontId="0" fillId="6" borderId="24" xfId="5" applyNumberFormat="1" applyFont="1" applyFill="1" applyBorder="1" applyAlignment="1">
      <alignment horizontal="center" vertical="center"/>
    </xf>
    <xf numFmtId="181" fontId="0" fillId="6" borderId="7" xfId="5" applyNumberFormat="1" applyFont="1" applyFill="1" applyBorder="1" applyAlignment="1">
      <alignment horizontal="center" vertical="center"/>
    </xf>
    <xf numFmtId="181" fontId="3" fillId="5" borderId="7" xfId="5" applyNumberFormat="1" applyFont="1" applyFill="1" applyBorder="1" applyAlignment="1">
      <alignment horizontal="center" vertical="center"/>
    </xf>
    <xf numFmtId="181" fontId="0" fillId="5" borderId="7" xfId="5" applyNumberFormat="1" applyFont="1" applyFill="1" applyBorder="1" applyAlignment="1">
      <alignment horizontal="center" vertical="center"/>
    </xf>
    <xf numFmtId="181" fontId="0" fillId="6" borderId="26" xfId="5" applyNumberFormat="1" applyFont="1" applyFill="1" applyBorder="1" applyAlignment="1">
      <alignment horizontal="center" vertical="center"/>
    </xf>
    <xf numFmtId="182" fontId="0" fillId="6" borderId="33" xfId="5" applyNumberFormat="1" applyFont="1" applyFill="1" applyBorder="1" applyAlignment="1">
      <alignment vertical="center"/>
    </xf>
    <xf numFmtId="0" fontId="0" fillId="6" borderId="37" xfId="3" applyFont="1" applyFill="1" applyBorder="1" applyAlignment="1">
      <alignment horizontal="center" vertical="center"/>
    </xf>
    <xf numFmtId="0" fontId="6" fillId="6" borderId="38" xfId="3" applyFont="1" applyFill="1" applyBorder="1" applyAlignment="1">
      <alignment horizontal="center" vertical="center" wrapText="1"/>
    </xf>
    <xf numFmtId="181" fontId="0" fillId="6" borderId="39" xfId="5" applyNumberFormat="1" applyFont="1" applyFill="1" applyBorder="1" applyAlignment="1">
      <alignment horizontal="center" vertical="center"/>
    </xf>
    <xf numFmtId="181" fontId="3" fillId="5" borderId="39" xfId="5" applyNumberFormat="1" applyFont="1" applyFill="1" applyBorder="1" applyAlignment="1">
      <alignment horizontal="center" vertical="center"/>
    </xf>
    <xf numFmtId="181" fontId="0" fillId="5" borderId="39" xfId="5" applyNumberFormat="1" applyFont="1" applyFill="1" applyBorder="1" applyAlignment="1">
      <alignment horizontal="center" vertical="center"/>
    </xf>
    <xf numFmtId="181" fontId="0" fillId="6" borderId="29" xfId="5" applyNumberFormat="1" applyFont="1" applyFill="1" applyBorder="1" applyAlignment="1">
      <alignment horizontal="center" vertical="center"/>
    </xf>
    <xf numFmtId="182" fontId="0" fillId="6" borderId="38" xfId="5" applyNumberFormat="1" applyFont="1" applyFill="1" applyBorder="1" applyAlignment="1">
      <alignment vertical="center"/>
    </xf>
    <xf numFmtId="177" fontId="0" fillId="0" borderId="41" xfId="3" applyNumberFormat="1" applyFont="1" applyFill="1" applyBorder="1" applyAlignment="1">
      <alignment horizontal="right" vertical="center"/>
    </xf>
    <xf numFmtId="177" fontId="0" fillId="0" borderId="9" xfId="3" applyNumberFormat="1" applyFont="1" applyFill="1" applyBorder="1" applyAlignment="1">
      <alignment horizontal="right" vertical="center"/>
    </xf>
    <xf numFmtId="177" fontId="3" fillId="5" borderId="9" xfId="3" applyNumberFormat="1" applyFont="1" applyFill="1" applyBorder="1" applyAlignment="1">
      <alignment horizontal="right" vertical="center"/>
    </xf>
    <xf numFmtId="177" fontId="0" fillId="0" borderId="11" xfId="5" applyNumberFormat="1" applyFont="1" applyFill="1" applyBorder="1" applyAlignment="1">
      <alignment horizontal="right" vertical="center"/>
    </xf>
    <xf numFmtId="177" fontId="0" fillId="5" borderId="9" xfId="5" applyNumberFormat="1" applyFont="1" applyFill="1" applyBorder="1" applyAlignment="1">
      <alignment horizontal="right" vertical="center"/>
    </xf>
    <xf numFmtId="177" fontId="0" fillId="0" borderId="32" xfId="3" applyNumberFormat="1" applyFont="1" applyFill="1" applyBorder="1" applyAlignment="1">
      <alignment horizontal="right" vertical="center"/>
    </xf>
    <xf numFmtId="177" fontId="0" fillId="6" borderId="7" xfId="5" applyNumberFormat="1" applyFont="1" applyFill="1" applyBorder="1" applyAlignment="1">
      <alignment horizontal="right" vertical="center"/>
    </xf>
    <xf numFmtId="177" fontId="0" fillId="6" borderId="26" xfId="5" applyNumberFormat="1" applyFont="1" applyFill="1" applyBorder="1" applyAlignment="1">
      <alignment horizontal="right" vertical="center"/>
    </xf>
    <xf numFmtId="177" fontId="3" fillId="5" borderId="26" xfId="5" applyNumberFormat="1" applyFont="1" applyFill="1" applyBorder="1" applyAlignment="1">
      <alignment horizontal="right" vertical="center"/>
    </xf>
    <xf numFmtId="177" fontId="0" fillId="6" borderId="42" xfId="5" applyNumberFormat="1" applyFont="1" applyFill="1" applyBorder="1" applyAlignment="1">
      <alignment horizontal="right" vertical="center"/>
    </xf>
    <xf numFmtId="177" fontId="0" fillId="5" borderId="26" xfId="5" applyNumberFormat="1" applyFont="1" applyFill="1" applyBorder="1" applyAlignment="1">
      <alignment horizontal="right" vertical="center"/>
    </xf>
    <xf numFmtId="177" fontId="0" fillId="6" borderId="33" xfId="5" applyNumberFormat="1" applyFont="1" applyFill="1" applyBorder="1" applyAlignment="1">
      <alignment horizontal="right" vertical="center"/>
    </xf>
    <xf numFmtId="182" fontId="0" fillId="6" borderId="43" xfId="5" applyNumberFormat="1" applyFont="1" applyFill="1" applyBorder="1" applyAlignment="1">
      <alignment vertical="center"/>
    </xf>
    <xf numFmtId="181" fontId="0" fillId="6" borderId="27" xfId="5" applyNumberFormat="1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/>
    </xf>
    <xf numFmtId="183" fontId="0" fillId="0" borderId="3" xfId="3" applyNumberFormat="1" applyFont="1" applyFill="1" applyBorder="1" applyAlignment="1">
      <alignment vertical="center"/>
    </xf>
    <xf numFmtId="183" fontId="0" fillId="0" borderId="26" xfId="3" applyNumberFormat="1" applyFont="1" applyFill="1" applyBorder="1" applyAlignment="1">
      <alignment vertical="center"/>
    </xf>
    <xf numFmtId="183" fontId="3" fillId="5" borderId="26" xfId="3" applyNumberFormat="1" applyFont="1" applyFill="1" applyBorder="1" applyAlignment="1">
      <alignment vertical="center"/>
    </xf>
    <xf numFmtId="183" fontId="0" fillId="5" borderId="26" xfId="3" applyNumberFormat="1" applyFont="1" applyFill="1" applyBorder="1" applyAlignment="1">
      <alignment vertical="center"/>
    </xf>
    <xf numFmtId="183" fontId="0" fillId="0" borderId="9" xfId="3" applyNumberFormat="1" applyFont="1" applyFill="1" applyBorder="1" applyAlignment="1">
      <alignment vertical="center"/>
    </xf>
    <xf numFmtId="183" fontId="0" fillId="0" borderId="7" xfId="3" applyNumberFormat="1" applyFont="1" applyFill="1" applyBorder="1" applyAlignment="1">
      <alignment vertical="center"/>
    </xf>
    <xf numFmtId="38" fontId="0" fillId="0" borderId="33" xfId="7" applyFont="1" applyFill="1" applyBorder="1" applyAlignment="1">
      <alignment vertical="center"/>
    </xf>
    <xf numFmtId="0" fontId="0" fillId="0" borderId="25" xfId="3" applyFont="1" applyFill="1" applyBorder="1" applyAlignment="1">
      <alignment horizontal="center" vertical="center"/>
    </xf>
    <xf numFmtId="183" fontId="0" fillId="0" borderId="1" xfId="3" applyNumberFormat="1" applyFont="1" applyFill="1" applyBorder="1" applyAlignment="1">
      <alignment vertical="center"/>
    </xf>
    <xf numFmtId="183" fontId="3" fillId="5" borderId="1" xfId="3" applyNumberFormat="1" applyFont="1" applyFill="1" applyBorder="1" applyAlignment="1">
      <alignment vertical="center"/>
    </xf>
    <xf numFmtId="183" fontId="0" fillId="5" borderId="1" xfId="3" applyNumberFormat="1" applyFont="1" applyFill="1" applyBorder="1" applyAlignment="1">
      <alignment vertical="center"/>
    </xf>
    <xf numFmtId="182" fontId="0" fillId="6" borderId="27" xfId="0" applyNumberFormat="1" applyFill="1" applyBorder="1">
      <alignment vertical="center"/>
    </xf>
    <xf numFmtId="182" fontId="0" fillId="6" borderId="29" xfId="0" applyNumberFormat="1" applyFill="1" applyBorder="1">
      <alignment vertical="center"/>
    </xf>
    <xf numFmtId="182" fontId="3" fillId="5" borderId="29" xfId="0" applyNumberFormat="1" applyFont="1" applyFill="1" applyBorder="1">
      <alignment vertical="center"/>
    </xf>
    <xf numFmtId="182" fontId="0" fillId="5" borderId="29" xfId="0" applyNumberFormat="1" applyFill="1" applyBorder="1">
      <alignment vertical="center"/>
    </xf>
    <xf numFmtId="182" fontId="0" fillId="6" borderId="39" xfId="0" applyNumberFormat="1" applyFill="1" applyBorder="1">
      <alignment vertical="center"/>
    </xf>
    <xf numFmtId="38" fontId="0" fillId="6" borderId="38" xfId="7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6" fillId="6" borderId="46" xfId="3" applyFont="1" applyFill="1" applyBorder="1" applyAlignment="1">
      <alignment horizontal="center" vertical="center" wrapText="1"/>
    </xf>
    <xf numFmtId="181" fontId="0" fillId="6" borderId="47" xfId="5" applyNumberFormat="1" applyFont="1" applyFill="1" applyBorder="1" applyAlignment="1">
      <alignment horizontal="center" vertical="center"/>
    </xf>
    <xf numFmtId="181" fontId="3" fillId="5" borderId="47" xfId="5" applyNumberFormat="1" applyFont="1" applyFill="1" applyBorder="1" applyAlignment="1">
      <alignment horizontal="center" vertical="center"/>
    </xf>
    <xf numFmtId="181" fontId="0" fillId="5" borderId="47" xfId="5" applyNumberFormat="1" applyFont="1" applyFill="1" applyBorder="1" applyAlignment="1">
      <alignment horizontal="center" vertical="center"/>
    </xf>
    <xf numFmtId="181" fontId="0" fillId="6" borderId="14" xfId="5" applyNumberFormat="1" applyFont="1" applyFill="1" applyBorder="1" applyAlignment="1">
      <alignment horizontal="center" vertical="center"/>
    </xf>
    <xf numFmtId="182" fontId="0" fillId="6" borderId="46" xfId="5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 wrapText="1"/>
    </xf>
    <xf numFmtId="0" fontId="0" fillId="6" borderId="13" xfId="0" applyFont="1" applyFill="1" applyBorder="1" applyAlignment="1">
      <alignment horizontal="distributed" vertical="center" justifyLastLine="1"/>
    </xf>
    <xf numFmtId="0" fontId="0" fillId="6" borderId="14" xfId="0" applyFont="1" applyFill="1" applyBorder="1" applyAlignment="1">
      <alignment horizontal="distributed" vertical="center" justifyLastLine="1"/>
    </xf>
    <xf numFmtId="0" fontId="1" fillId="6" borderId="14" xfId="5" applyFont="1" applyFill="1" applyBorder="1" applyAlignment="1">
      <alignment horizontal="distributed" vertical="center" justifyLastLine="1"/>
    </xf>
    <xf numFmtId="0" fontId="0" fillId="6" borderId="14" xfId="5" applyFont="1" applyFill="1" applyBorder="1" applyAlignment="1">
      <alignment horizontal="distributed" vertical="center" justifyLastLine="1" shrinkToFit="1"/>
    </xf>
    <xf numFmtId="0" fontId="6" fillId="6" borderId="14" xfId="0" applyFont="1" applyFill="1" applyBorder="1" applyAlignment="1">
      <alignment horizontal="distributed" vertical="center" justifyLastLine="1"/>
    </xf>
    <xf numFmtId="0" fontId="7" fillId="5" borderId="14" xfId="0" applyFont="1" applyFill="1" applyBorder="1" applyAlignment="1">
      <alignment horizontal="distributed" vertical="center" justifyLastLine="1"/>
    </xf>
    <xf numFmtId="0" fontId="0" fillId="6" borderId="47" xfId="5" applyFont="1" applyFill="1" applyBorder="1" applyAlignment="1">
      <alignment horizontal="distributed" vertical="center" justifyLastLine="1"/>
    </xf>
    <xf numFmtId="0" fontId="0" fillId="6" borderId="15" xfId="0" applyFont="1" applyFill="1" applyBorder="1" applyAlignment="1">
      <alignment horizontal="distributed" vertical="center" justifyLastLine="1"/>
    </xf>
    <xf numFmtId="0" fontId="0" fillId="6" borderId="16" xfId="0" applyFont="1" applyFill="1" applyBorder="1" applyAlignment="1">
      <alignment horizontal="distributed" vertical="center" justifyLastLine="1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0" fillId="0" borderId="0" xfId="5" applyFont="1" applyFill="1" applyBorder="1" applyAlignment="1">
      <alignment horizontal="distributed" vertical="center" justifyLastLine="1" shrinkToFit="1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3" fillId="0" borderId="0" xfId="5" applyFont="1" applyFill="1" applyBorder="1" applyAlignment="1">
      <alignment horizontal="distributed" vertical="center" justifyLastLine="1"/>
    </xf>
    <xf numFmtId="0" fontId="0" fillId="4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5" applyFont="1" applyFill="1" applyBorder="1" applyAlignment="1">
      <alignment horizontal="distributed" vertical="center" justifyLastLine="1"/>
    </xf>
    <xf numFmtId="0" fontId="1" fillId="4" borderId="1" xfId="5" applyFont="1" applyFill="1" applyBorder="1" applyAlignment="1">
      <alignment horizontal="distributed" vertical="center" justifyLastLine="1"/>
    </xf>
    <xf numFmtId="0" fontId="0" fillId="4" borderId="1" xfId="5" applyFont="1" applyFill="1" applyBorder="1" applyAlignment="1">
      <alignment horizontal="distributed" vertical="center" justifyLastLine="1" shrinkToFit="1"/>
    </xf>
    <xf numFmtId="0" fontId="8" fillId="3" borderId="14" xfId="0" applyFont="1" applyFill="1" applyBorder="1" applyAlignment="1">
      <alignment horizontal="distributed" vertical="center" justifyLastLine="1"/>
    </xf>
    <xf numFmtId="0" fontId="3" fillId="3" borderId="14" xfId="5" applyFont="1" applyFill="1" applyBorder="1" applyAlignment="1">
      <alignment horizontal="distributed" vertical="center" justifyLastLine="1"/>
    </xf>
    <xf numFmtId="0" fontId="0" fillId="2" borderId="0" xfId="0" applyFill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77" fontId="0" fillId="0" borderId="0" xfId="0" applyNumberFormat="1">
      <alignment vertical="center"/>
    </xf>
    <xf numFmtId="0" fontId="7" fillId="5" borderId="1" xfId="0" applyFont="1" applyFill="1" applyBorder="1" applyAlignment="1">
      <alignment horizontal="distributed" vertical="center" justifyLastLine="1"/>
    </xf>
    <xf numFmtId="0" fontId="0" fillId="4" borderId="1" xfId="0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center" vertical="center" shrinkToFit="1"/>
    </xf>
    <xf numFmtId="177" fontId="0" fillId="0" borderId="1" xfId="0" applyNumberFormat="1" applyFill="1" applyBorder="1">
      <alignment vertical="center"/>
    </xf>
    <xf numFmtId="177" fontId="1" fillId="4" borderId="1" xfId="0" applyNumberFormat="1" applyFont="1" applyFill="1" applyBorder="1">
      <alignment vertical="center"/>
    </xf>
    <xf numFmtId="177" fontId="0" fillId="5" borderId="1" xfId="0" applyNumberFormat="1" applyFill="1" applyBorder="1">
      <alignment vertical="center"/>
    </xf>
    <xf numFmtId="177" fontId="3" fillId="5" borderId="1" xfId="0" applyNumberFormat="1" applyFont="1" applyFill="1" applyBorder="1">
      <alignment vertical="center"/>
    </xf>
    <xf numFmtId="177" fontId="0" fillId="9" borderId="1" xfId="0" applyNumberFormat="1" applyFill="1" applyBorder="1">
      <alignment vertical="center"/>
    </xf>
    <xf numFmtId="177" fontId="0" fillId="6" borderId="1" xfId="0" applyNumberFormat="1" applyFill="1" applyBorder="1">
      <alignment vertical="center"/>
    </xf>
    <xf numFmtId="177" fontId="1" fillId="0" borderId="0" xfId="0" applyNumberFormat="1" applyFont="1" applyFill="1" applyBorder="1">
      <alignment vertical="center"/>
    </xf>
    <xf numFmtId="179" fontId="1" fillId="6" borderId="1" xfId="0" applyNumberFormat="1" applyFont="1" applyFill="1" applyBorder="1">
      <alignment vertical="center"/>
    </xf>
    <xf numFmtId="179" fontId="0" fillId="5" borderId="1" xfId="0" applyNumberFormat="1" applyFill="1" applyBorder="1">
      <alignment vertical="center"/>
    </xf>
    <xf numFmtId="179" fontId="3" fillId="5" borderId="1" xfId="0" applyNumberFormat="1" applyFon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176" fontId="0" fillId="6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181" fontId="0" fillId="0" borderId="1" xfId="3" applyNumberFormat="1" applyFont="1" applyFill="1" applyBorder="1" applyAlignment="1">
      <alignment vertical="center"/>
    </xf>
    <xf numFmtId="0" fontId="1" fillId="2" borderId="1" xfId="3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vertical="center"/>
    </xf>
    <xf numFmtId="178" fontId="1" fillId="0" borderId="10" xfId="1" applyNumberFormat="1" applyFont="1" applyFill="1" applyBorder="1" applyAlignment="1" applyProtection="1">
      <alignment vertical="center"/>
      <protection locked="0"/>
    </xf>
    <xf numFmtId="178" fontId="1" fillId="4" borderId="11" xfId="6" applyNumberFormat="1" applyFont="1" applyFill="1" applyBorder="1"/>
    <xf numFmtId="179" fontId="1" fillId="4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9" fontId="0" fillId="7" borderId="1" xfId="0" applyNumberFormat="1" applyFill="1" applyBorder="1" applyAlignment="1">
      <alignment vertical="center"/>
    </xf>
    <xf numFmtId="38" fontId="0" fillId="4" borderId="26" xfId="1" applyFont="1" applyFill="1" applyBorder="1">
      <alignment vertical="center"/>
    </xf>
    <xf numFmtId="0" fontId="0" fillId="5" borderId="1" xfId="0" applyFont="1" applyFill="1" applyBorder="1" applyAlignment="1">
      <alignment horizontal="distributed" vertical="center" justifyLastLine="1" shrinkToFit="1"/>
    </xf>
    <xf numFmtId="0" fontId="1" fillId="0" borderId="3" xfId="5" applyFont="1" applyFill="1" applyBorder="1" applyAlignment="1">
      <alignment horizontal="distributed" vertical="center" justifyLastLine="1"/>
    </xf>
    <xf numFmtId="0" fontId="5" fillId="2" borderId="1" xfId="5" applyFont="1" applyFill="1" applyBorder="1" applyAlignment="1">
      <alignment horizontal="center" vertical="center" shrinkToFit="1"/>
    </xf>
    <xf numFmtId="0" fontId="5" fillId="2" borderId="1" xfId="5" applyFont="1" applyFill="1" applyBorder="1" applyAlignment="1">
      <alignment horizontal="center" vertical="center"/>
    </xf>
    <xf numFmtId="178" fontId="1" fillId="2" borderId="39" xfId="3" applyNumberFormat="1" applyFont="1" applyFill="1" applyBorder="1" applyAlignment="1">
      <alignment horizontal="right" vertical="center"/>
    </xf>
    <xf numFmtId="178" fontId="1" fillId="2" borderId="29" xfId="3" applyNumberFormat="1" applyFont="1" applyFill="1" applyBorder="1" applyAlignment="1">
      <alignment horizontal="right" vertical="center"/>
    </xf>
    <xf numFmtId="3" fontId="1" fillId="2" borderId="0" xfId="0" applyNumberFormat="1" applyFont="1" applyFill="1">
      <alignment vertical="center"/>
    </xf>
    <xf numFmtId="178" fontId="5" fillId="2" borderId="29" xfId="5" applyNumberFormat="1" applyFont="1" applyFill="1" applyBorder="1" applyAlignment="1">
      <alignment horizontal="right" vertical="center"/>
    </xf>
    <xf numFmtId="178" fontId="5" fillId="2" borderId="26" xfId="5" applyNumberFormat="1" applyFont="1" applyFill="1" applyBorder="1" applyAlignment="1">
      <alignment horizontal="right" vertical="center"/>
    </xf>
    <xf numFmtId="178" fontId="5" fillId="5" borderId="26" xfId="5" applyNumberFormat="1" applyFont="1" applyFill="1" applyBorder="1" applyAlignment="1">
      <alignment horizontal="right" vertical="center"/>
    </xf>
    <xf numFmtId="178" fontId="0" fillId="2" borderId="29" xfId="1" applyNumberFormat="1" applyFont="1" applyFill="1" applyBorder="1" applyAlignment="1">
      <alignment vertical="center"/>
    </xf>
    <xf numFmtId="178" fontId="0" fillId="2" borderId="1" xfId="1" applyNumberFormat="1" applyFont="1" applyFill="1" applyBorder="1" applyAlignment="1">
      <alignment vertical="center"/>
    </xf>
    <xf numFmtId="178" fontId="1" fillId="2" borderId="29" xfId="1" applyNumberFormat="1" applyFont="1" applyFill="1" applyBorder="1" applyAlignment="1">
      <alignment vertical="center"/>
    </xf>
    <xf numFmtId="178" fontId="1" fillId="2" borderId="1" xfId="1" applyNumberFormat="1" applyFont="1" applyFill="1" applyBorder="1" applyAlignment="1">
      <alignment vertical="center"/>
    </xf>
    <xf numFmtId="178" fontId="0" fillId="2" borderId="29" xfId="5" applyNumberFormat="1" applyFont="1" applyFill="1" applyBorder="1" applyAlignment="1">
      <alignment horizontal="right" vertical="center"/>
    </xf>
    <xf numFmtId="178" fontId="1" fillId="11" borderId="29" xfId="5" applyNumberFormat="1" applyFont="1" applyFill="1" applyBorder="1" applyAlignment="1">
      <alignment vertical="center"/>
    </xf>
    <xf numFmtId="178" fontId="1" fillId="11" borderId="26" xfId="3" applyNumberFormat="1" applyFont="1" applyFill="1" applyBorder="1" applyAlignment="1">
      <alignment vertical="center"/>
    </xf>
    <xf numFmtId="178" fontId="1" fillId="11" borderId="26" xfId="3" applyNumberFormat="1" applyFont="1" applyFill="1" applyBorder="1"/>
    <xf numFmtId="178" fontId="1" fillId="11" borderId="26" xfId="3" applyNumberFormat="1" applyFont="1" applyFill="1" applyBorder="1" applyAlignment="1" applyProtection="1">
      <alignment vertical="center"/>
    </xf>
    <xf numFmtId="178" fontId="1" fillId="9" borderId="26" xfId="3" applyNumberFormat="1" applyFont="1" applyFill="1" applyBorder="1" applyAlignment="1">
      <alignment vertical="center"/>
    </xf>
    <xf numFmtId="178" fontId="1" fillId="2" borderId="7" xfId="3" applyNumberFormat="1" applyFont="1" applyFill="1" applyBorder="1" applyAlignment="1">
      <alignment vertical="center"/>
    </xf>
    <xf numFmtId="178" fontId="3" fillId="5" borderId="26" xfId="3" applyNumberFormat="1" applyFont="1" applyFill="1" applyBorder="1" applyAlignment="1">
      <alignment vertical="center"/>
    </xf>
    <xf numFmtId="179" fontId="0" fillId="6" borderId="49" xfId="0" applyNumberFormat="1" applyFill="1" applyBorder="1">
      <alignment vertical="center"/>
    </xf>
    <xf numFmtId="179" fontId="0" fillId="6" borderId="9" xfId="0" applyNumberFormat="1" applyFill="1" applyBorder="1">
      <alignment vertical="center"/>
    </xf>
    <xf numFmtId="179" fontId="0" fillId="6" borderId="26" xfId="0" applyNumberFormat="1" applyFill="1" applyBorder="1">
      <alignment vertical="center"/>
    </xf>
    <xf numFmtId="177" fontId="3" fillId="5" borderId="42" xfId="5" applyNumberFormat="1" applyFont="1" applyFill="1" applyBorder="1" applyAlignment="1">
      <alignment horizontal="right" vertical="center"/>
    </xf>
    <xf numFmtId="183" fontId="0" fillId="0" borderId="41" xfId="3" applyNumberFormat="1" applyFont="1" applyFill="1" applyBorder="1" applyAlignment="1">
      <alignment vertical="center"/>
    </xf>
    <xf numFmtId="183" fontId="0" fillId="5" borderId="9" xfId="3" applyNumberFormat="1" applyFont="1" applyFill="1" applyBorder="1" applyAlignment="1">
      <alignment vertical="center"/>
    </xf>
    <xf numFmtId="183" fontId="3" fillId="5" borderId="9" xfId="3" applyNumberFormat="1" applyFont="1" applyFill="1" applyBorder="1" applyAlignment="1">
      <alignment vertical="center"/>
    </xf>
    <xf numFmtId="0" fontId="1" fillId="4" borderId="14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 shrinkToFit="1"/>
    </xf>
    <xf numFmtId="0" fontId="0" fillId="5" borderId="14" xfId="0" applyFont="1" applyFill="1" applyBorder="1" applyAlignment="1">
      <alignment horizontal="distributed" vertical="center" justifyLastLine="1" shrinkToFit="1"/>
    </xf>
    <xf numFmtId="0" fontId="3" fillId="5" borderId="1" xfId="0" applyFont="1" applyFill="1" applyBorder="1" applyAlignment="1">
      <alignment horizontal="distributed" vertical="center" justifyLastLine="1" shrinkToFit="1"/>
    </xf>
    <xf numFmtId="0" fontId="8" fillId="5" borderId="1" xfId="0" applyFont="1" applyFill="1" applyBorder="1" applyAlignment="1">
      <alignment horizontal="distributed" vertical="center" justifyLastLine="1"/>
    </xf>
    <xf numFmtId="181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8" fontId="5" fillId="0" borderId="0" xfId="0" applyNumberFormat="1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178" fontId="0" fillId="2" borderId="4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distributed" vertical="center" justifyLastLine="1"/>
    </xf>
    <xf numFmtId="0" fontId="0" fillId="6" borderId="8" xfId="0" applyFill="1" applyBorder="1" applyAlignment="1">
      <alignment horizontal="distributed" vertical="center" justifyLastLine="1"/>
    </xf>
    <xf numFmtId="0" fontId="0" fillId="6" borderId="9" xfId="0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distributed" vertical="center" justifyLastLine="1"/>
    </xf>
    <xf numFmtId="0" fontId="0" fillId="6" borderId="13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0" xfId="3" applyFont="1" applyFill="1" applyBorder="1" applyAlignment="1">
      <alignment horizontal="center" vertical="center"/>
    </xf>
    <xf numFmtId="0" fontId="0" fillId="6" borderId="37" xfId="3" applyFont="1" applyFill="1" applyBorder="1" applyAlignment="1">
      <alignment horizontal="center" vertical="center"/>
    </xf>
    <xf numFmtId="0" fontId="0" fillId="6" borderId="40" xfId="3" applyFont="1" applyFill="1" applyBorder="1" applyAlignment="1">
      <alignment horizontal="center" vertical="center"/>
    </xf>
    <xf numFmtId="0" fontId="0" fillId="6" borderId="44" xfId="3" applyFont="1" applyFill="1" applyBorder="1" applyAlignment="1">
      <alignment horizontal="center" vertical="center"/>
    </xf>
    <xf numFmtId="0" fontId="0" fillId="6" borderId="45" xfId="3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</cellXfs>
  <cellStyles count="8">
    <cellStyle name="桁区切り" xfId="7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全国元データ" xfId="5" xr:uid="{00000000-0005-0000-0000-000007000000}"/>
    <cellStyle name="標準_輸送実績関係" xfId="6" xr:uid="{00000000-0005-0000-0000-000008000000}"/>
  </cellStyles>
  <dxfs count="0"/>
  <tableStyles count="0" defaultTableStyle="TableStyleMedium9" defaultPivotStyle="PivotStyleLight16"/>
  <colors>
    <mruColors>
      <color rgb="FF00CCFF"/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TPBRKK-HD\07&#12479;&#12463;&#12471;&#12540;&#29677;\&#20055;&#29992;&#29677;\&#9733;&#32202;&#24613;&#35519;&#25972;&#31561;&#8594;&#28310;&#29305;&#23450;&#22320;&#22495;&#31561;\&#9671;28&#24180;&#24230;&#29305;&#23450;&#22320;&#22495;&#31561;\&#65288;&#24179;&#25104;27&#24180;&#24230;&#23455;&#32318;&#65289;&#23455;&#32318;&#22577;&#21578;&#20381;&#38972;&#38306;&#20418;\&#12304;&#21508;&#23616;&#38598;&#35336;&#12305;160805&#29694;&#22312;&#24179;&#25104;27&#24180;&#24230;&#36664;&#36865;&#23455;&#32318;&#65288;&#12479;&#12463;&#12471;&#125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に関する注意事項"/>
      <sheetName val="H27輸送実績"/>
      <sheetName val="H27輸送実績(2)"/>
      <sheetName val="【準特定地域】判定表"/>
      <sheetName val="【個タク】H27輸送実績"/>
      <sheetName val="輸送実績の推移"/>
      <sheetName val="２７年度支局別(重複なし）"/>
    </sheetNames>
    <sheetDataSet>
      <sheetData sheetId="0"/>
      <sheetData sheetId="1">
        <row r="5">
          <cell r="S5">
            <v>3702</v>
          </cell>
          <cell r="W5">
            <v>75.276505961033649</v>
          </cell>
          <cell r="X5">
            <v>28875.283409152045</v>
          </cell>
          <cell r="Z5">
            <v>0.98148148148148151</v>
          </cell>
          <cell r="AA5">
            <v>0.99177969584874637</v>
          </cell>
        </row>
        <row r="6">
          <cell r="S6">
            <v>170</v>
          </cell>
          <cell r="W6">
            <v>68.180785061130152</v>
          </cell>
          <cell r="X6">
            <v>23851.087771942985</v>
          </cell>
          <cell r="Z6">
            <v>1</v>
          </cell>
          <cell r="AA6">
            <v>1</v>
          </cell>
        </row>
        <row r="7">
          <cell r="S7">
            <v>65</v>
          </cell>
          <cell r="W7">
            <v>97.149422988152025</v>
          </cell>
          <cell r="X7">
            <v>26983.382058778272</v>
          </cell>
          <cell r="Z7">
            <v>1</v>
          </cell>
          <cell r="AA7">
            <v>1</v>
          </cell>
        </row>
        <row r="8">
          <cell r="S8">
            <v>23</v>
          </cell>
          <cell r="W8">
            <v>88.269559132260326</v>
          </cell>
          <cell r="X8">
            <v>26933.146722649872</v>
          </cell>
          <cell r="Z8">
            <v>1</v>
          </cell>
          <cell r="AA8">
            <v>1</v>
          </cell>
        </row>
        <row r="9">
          <cell r="S9">
            <v>10</v>
          </cell>
          <cell r="W9">
            <v>59.750132860938884</v>
          </cell>
          <cell r="X9">
            <v>22105.270150575732</v>
          </cell>
          <cell r="Z9">
            <v>1</v>
          </cell>
          <cell r="AA9">
            <v>1</v>
          </cell>
        </row>
        <row r="10">
          <cell r="S10">
            <v>0</v>
          </cell>
          <cell r="W10">
            <v>237.80685028248587</v>
          </cell>
          <cell r="X10">
            <v>24466.5725047081</v>
          </cell>
          <cell r="Z10">
            <v>1</v>
          </cell>
          <cell r="AA10">
            <v>1</v>
          </cell>
        </row>
        <row r="11">
          <cell r="S11">
            <v>43</v>
          </cell>
          <cell r="W11">
            <v>63.066304164559099</v>
          </cell>
          <cell r="X11">
            <v>21742.560276513235</v>
          </cell>
          <cell r="Z11">
            <v>1</v>
          </cell>
          <cell r="AA11">
            <v>1</v>
          </cell>
        </row>
        <row r="12">
          <cell r="S12">
            <v>0</v>
          </cell>
          <cell r="W12">
            <v>52.057140219699065</v>
          </cell>
          <cell r="X12">
            <v>17979.230130157852</v>
          </cell>
          <cell r="Z12">
            <v>1</v>
          </cell>
          <cell r="AA12">
            <v>1</v>
          </cell>
        </row>
        <row r="13">
          <cell r="S13">
            <v>2</v>
          </cell>
          <cell r="W13">
            <v>42.175409226190474</v>
          </cell>
          <cell r="X13">
            <v>18626.426091269841</v>
          </cell>
          <cell r="Z13">
            <v>1</v>
          </cell>
          <cell r="AA13">
            <v>1</v>
          </cell>
        </row>
        <row r="14">
          <cell r="S14">
            <v>0</v>
          </cell>
          <cell r="W14">
            <v>54.113365567259542</v>
          </cell>
          <cell r="X14">
            <v>19299.689172854429</v>
          </cell>
          <cell r="Z14">
            <v>1</v>
          </cell>
          <cell r="AA14">
            <v>1</v>
          </cell>
        </row>
        <row r="15">
          <cell r="S15">
            <v>7</v>
          </cell>
          <cell r="W15">
            <v>66.118726079825038</v>
          </cell>
          <cell r="X15">
            <v>23965.172225259706</v>
          </cell>
          <cell r="Z15">
            <v>1</v>
          </cell>
          <cell r="AA15">
            <v>1</v>
          </cell>
        </row>
        <row r="16">
          <cell r="S16">
            <v>0</v>
          </cell>
          <cell r="W16">
            <v>39.918074756784435</v>
          </cell>
          <cell r="X16">
            <v>13777.777777777777</v>
          </cell>
          <cell r="Z16">
            <v>1</v>
          </cell>
          <cell r="AA16">
            <v>1</v>
          </cell>
        </row>
        <row r="17">
          <cell r="S17">
            <v>312</v>
          </cell>
          <cell r="W17">
            <v>58.993484646816633</v>
          </cell>
          <cell r="X17">
            <v>20902.898342640055</v>
          </cell>
          <cell r="Z17">
            <v>1</v>
          </cell>
          <cell r="AA17">
            <v>1</v>
          </cell>
        </row>
        <row r="18">
          <cell r="S18">
            <v>0</v>
          </cell>
          <cell r="W18">
            <v>48.751481352387593</v>
          </cell>
          <cell r="X18">
            <v>17671.314046706171</v>
          </cell>
          <cell r="Z18">
            <v>1</v>
          </cell>
          <cell r="AA18">
            <v>1</v>
          </cell>
        </row>
        <row r="19">
          <cell r="S19">
            <v>0</v>
          </cell>
          <cell r="W19">
            <v>46.676595352268535</v>
          </cell>
          <cell r="X19">
            <v>14933.327185540391</v>
          </cell>
          <cell r="Z19">
            <v>1</v>
          </cell>
          <cell r="AA19">
            <v>1</v>
          </cell>
        </row>
        <row r="20">
          <cell r="S20">
            <v>0</v>
          </cell>
          <cell r="W20">
            <v>57.503772591682754</v>
          </cell>
          <cell r="X20">
            <v>22263.379540270224</v>
          </cell>
          <cell r="Z20">
            <v>1</v>
          </cell>
          <cell r="AA20">
            <v>1</v>
          </cell>
        </row>
        <row r="21">
          <cell r="S21">
            <v>0</v>
          </cell>
          <cell r="W21">
            <v>50.133802816901408</v>
          </cell>
          <cell r="X21">
            <v>19627.509739286783</v>
          </cell>
          <cell r="Z21">
            <v>1</v>
          </cell>
          <cell r="AA21">
            <v>1</v>
          </cell>
        </row>
        <row r="22">
          <cell r="S22">
            <v>0</v>
          </cell>
          <cell r="W22">
            <v>28.372304199772984</v>
          </cell>
          <cell r="X22">
            <v>9460.8399545970497</v>
          </cell>
          <cell r="Z22">
            <v>1</v>
          </cell>
          <cell r="AA22">
            <v>1</v>
          </cell>
        </row>
        <row r="23">
          <cell r="S23">
            <v>47</v>
          </cell>
          <cell r="W23">
            <v>60.465392934390771</v>
          </cell>
          <cell r="X23">
            <v>20143.475126171594</v>
          </cell>
          <cell r="Z23">
            <v>1</v>
          </cell>
          <cell r="AA23">
            <v>1</v>
          </cell>
        </row>
        <row r="24">
          <cell r="S24">
            <v>0</v>
          </cell>
          <cell r="W24">
            <v>83.734417344173437</v>
          </cell>
          <cell r="X24">
            <v>24288.109756097561</v>
          </cell>
          <cell r="Z24">
            <v>1</v>
          </cell>
          <cell r="AA24">
            <v>1</v>
          </cell>
        </row>
        <row r="25">
          <cell r="S25">
            <v>111</v>
          </cell>
          <cell r="W25">
            <v>75.222289641508269</v>
          </cell>
          <cell r="X25">
            <v>25465.482013497618</v>
          </cell>
          <cell r="Z25">
            <v>1</v>
          </cell>
          <cell r="AA25">
            <v>1</v>
          </cell>
        </row>
        <row r="26">
          <cell r="S26">
            <v>3</v>
          </cell>
          <cell r="W26">
            <v>69.525772219063867</v>
          </cell>
          <cell r="X26">
            <v>26148.853515254879</v>
          </cell>
          <cell r="Z26">
            <v>1</v>
          </cell>
          <cell r="AA26">
            <v>1</v>
          </cell>
        </row>
        <row r="27">
          <cell r="S27">
            <v>0</v>
          </cell>
          <cell r="W27">
            <v>61.570435881238154</v>
          </cell>
          <cell r="X27">
            <v>21515.266371867761</v>
          </cell>
          <cell r="Z27">
            <v>1</v>
          </cell>
          <cell r="AA27">
            <v>1</v>
          </cell>
        </row>
        <row r="28">
          <cell r="S28">
            <v>0</v>
          </cell>
          <cell r="W28">
            <v>28.906865503657851</v>
          </cell>
          <cell r="X28">
            <v>11089.476646032639</v>
          </cell>
          <cell r="Z28">
            <v>1</v>
          </cell>
          <cell r="AA28">
            <v>1</v>
          </cell>
        </row>
        <row r="29">
          <cell r="S29">
            <v>0</v>
          </cell>
          <cell r="W29">
            <v>32.775528565002247</v>
          </cell>
          <cell r="X29">
            <v>13047.2334682861</v>
          </cell>
          <cell r="Z29">
            <v>1</v>
          </cell>
          <cell r="AA29">
            <v>1</v>
          </cell>
        </row>
        <row r="30">
          <cell r="S30">
            <v>6</v>
          </cell>
          <cell r="W30">
            <v>52.263507219375875</v>
          </cell>
          <cell r="X30">
            <v>22802.748020493713</v>
          </cell>
          <cell r="Z30">
            <v>1</v>
          </cell>
          <cell r="AA30">
            <v>1</v>
          </cell>
        </row>
        <row r="31">
          <cell r="S31">
            <v>153</v>
          </cell>
          <cell r="W31">
            <v>67.234882480597349</v>
          </cell>
          <cell r="X31">
            <v>23327.389929010187</v>
          </cell>
          <cell r="Z31">
            <v>1</v>
          </cell>
          <cell r="AA31">
            <v>1</v>
          </cell>
        </row>
        <row r="32">
          <cell r="S32">
            <v>0</v>
          </cell>
          <cell r="W32">
            <v>39.154194564789286</v>
          </cell>
          <cell r="X32">
            <v>13676.84127609295</v>
          </cell>
          <cell r="Z32">
            <v>1</v>
          </cell>
          <cell r="AA32">
            <v>1</v>
          </cell>
        </row>
        <row r="33">
          <cell r="S33">
            <v>0</v>
          </cell>
          <cell r="W33">
            <v>51.17368288379128</v>
          </cell>
          <cell r="X33">
            <v>15464.834887824552</v>
          </cell>
          <cell r="Z33">
            <v>1</v>
          </cell>
          <cell r="AA33">
            <v>1</v>
          </cell>
        </row>
        <row r="34">
          <cell r="S34">
            <v>1</v>
          </cell>
          <cell r="W34">
            <v>51.972419411148607</v>
          </cell>
          <cell r="X34">
            <v>16974.281391830558</v>
          </cell>
          <cell r="Z34">
            <v>0.83333333333333337</v>
          </cell>
          <cell r="AA34">
            <v>0.8</v>
          </cell>
        </row>
        <row r="35">
          <cell r="S35">
            <v>99</v>
          </cell>
          <cell r="W35">
            <v>60.187836000252986</v>
          </cell>
          <cell r="X35">
            <v>21938.444753652522</v>
          </cell>
          <cell r="Z35">
            <v>1</v>
          </cell>
          <cell r="AA35">
            <v>1</v>
          </cell>
        </row>
        <row r="36">
          <cell r="S36">
            <v>3</v>
          </cell>
          <cell r="W36">
            <v>61.481303189203132</v>
          </cell>
          <cell r="X36">
            <v>24213.100661910084</v>
          </cell>
          <cell r="Z36">
            <v>1</v>
          </cell>
          <cell r="AA36">
            <v>1</v>
          </cell>
        </row>
        <row r="37">
          <cell r="S37">
            <v>0</v>
          </cell>
          <cell r="W37">
            <v>52.709648331830479</v>
          </cell>
          <cell r="X37">
            <v>18474.842200180341</v>
          </cell>
          <cell r="Z37">
            <v>1</v>
          </cell>
          <cell r="AA37">
            <v>1</v>
          </cell>
        </row>
        <row r="38">
          <cell r="S38">
            <v>0</v>
          </cell>
          <cell r="W38">
            <v>70.921369863013695</v>
          </cell>
          <cell r="X38">
            <v>19642.739726027397</v>
          </cell>
          <cell r="Z38">
            <v>1</v>
          </cell>
          <cell r="AA38">
            <v>1</v>
          </cell>
        </row>
        <row r="39">
          <cell r="S39">
            <v>1</v>
          </cell>
          <cell r="W39">
            <v>59.003948667324778</v>
          </cell>
          <cell r="X39">
            <v>23763.51870132719</v>
          </cell>
          <cell r="Z39">
            <v>1</v>
          </cell>
          <cell r="AA39">
            <v>1</v>
          </cell>
        </row>
        <row r="40">
          <cell r="S40">
            <v>48</v>
          </cell>
          <cell r="W40">
            <v>60.4704118391588</v>
          </cell>
          <cell r="X40">
            <v>23058.553208061534</v>
          </cell>
          <cell r="Z40">
            <v>1</v>
          </cell>
          <cell r="AA40">
            <v>1</v>
          </cell>
        </row>
        <row r="41">
          <cell r="S41">
            <v>0</v>
          </cell>
          <cell r="W41">
            <v>48.051978891820582</v>
          </cell>
          <cell r="X41">
            <v>17714.775725593667</v>
          </cell>
          <cell r="Z41">
            <v>1</v>
          </cell>
          <cell r="AA41">
            <v>1</v>
          </cell>
        </row>
        <row r="42">
          <cell r="S42">
            <v>19</v>
          </cell>
          <cell r="W42">
            <v>62.978560634680768</v>
          </cell>
          <cell r="X42">
            <v>22468.265961465811</v>
          </cell>
          <cell r="Z42">
            <v>1</v>
          </cell>
          <cell r="AA42">
            <v>1</v>
          </cell>
        </row>
        <row r="43">
          <cell r="S43">
            <v>0</v>
          </cell>
          <cell r="W43">
            <v>53.65073138841219</v>
          </cell>
          <cell r="X43">
            <v>19130.342404184034</v>
          </cell>
          <cell r="Z43">
            <v>1</v>
          </cell>
          <cell r="AA43">
            <v>1</v>
          </cell>
        </row>
        <row r="44">
          <cell r="S44">
            <v>2</v>
          </cell>
          <cell r="W44">
            <v>78.367941712204001</v>
          </cell>
          <cell r="X44">
            <v>26992.030965391623</v>
          </cell>
          <cell r="Z44">
            <v>1</v>
          </cell>
          <cell r="AA44">
            <v>1</v>
          </cell>
        </row>
        <row r="45">
          <cell r="S45">
            <v>0</v>
          </cell>
          <cell r="W45">
            <v>70.64908744821409</v>
          </cell>
          <cell r="X45">
            <v>24822.080394132798</v>
          </cell>
          <cell r="Z45">
            <v>1</v>
          </cell>
          <cell r="AA45">
            <v>1</v>
          </cell>
        </row>
        <row r="46">
          <cell r="S46">
            <v>0</v>
          </cell>
          <cell r="W46">
            <v>43.887690925426774</v>
          </cell>
          <cell r="X46">
            <v>17390.386343216531</v>
          </cell>
          <cell r="Z46">
            <v>1</v>
          </cell>
          <cell r="AA46">
            <v>1</v>
          </cell>
        </row>
        <row r="47">
          <cell r="S47">
            <v>2</v>
          </cell>
          <cell r="W47">
            <v>56.847280334728033</v>
          </cell>
          <cell r="X47">
            <v>21946.783472803349</v>
          </cell>
          <cell r="Z47">
            <v>1</v>
          </cell>
          <cell r="AA47">
            <v>1</v>
          </cell>
        </row>
        <row r="48">
          <cell r="S48">
            <v>402</v>
          </cell>
          <cell r="W48">
            <v>62.650118712627503</v>
          </cell>
          <cell r="X48">
            <v>20918.347696095672</v>
          </cell>
          <cell r="Z48">
            <v>1</v>
          </cell>
          <cell r="AA48">
            <v>1</v>
          </cell>
        </row>
        <row r="49">
          <cell r="S49">
            <v>0</v>
          </cell>
          <cell r="W49">
            <v>62.18935278596927</v>
          </cell>
          <cell r="X49">
            <v>16529.877386310724</v>
          </cell>
          <cell r="Z49">
            <v>1</v>
          </cell>
          <cell r="AA49">
            <v>1</v>
          </cell>
        </row>
        <row r="50">
          <cell r="S50">
            <v>16</v>
          </cell>
          <cell r="W50">
            <v>41.75976550054164</v>
          </cell>
          <cell r="X50">
            <v>17360.606639903141</v>
          </cell>
          <cell r="Z50">
            <v>1</v>
          </cell>
          <cell r="AA50">
            <v>1</v>
          </cell>
        </row>
        <row r="51">
          <cell r="S51">
            <v>0</v>
          </cell>
          <cell r="W51">
            <v>52.287067930068062</v>
          </cell>
          <cell r="X51">
            <v>21254.771119711731</v>
          </cell>
          <cell r="Z51">
            <v>1</v>
          </cell>
          <cell r="AA51">
            <v>1</v>
          </cell>
        </row>
        <row r="52">
          <cell r="S52">
            <v>20</v>
          </cell>
          <cell r="W52">
            <v>46.174065815257791</v>
          </cell>
          <cell r="X52">
            <v>18763.700250016893</v>
          </cell>
          <cell r="Z52">
            <v>1</v>
          </cell>
          <cell r="AA52">
            <v>1</v>
          </cell>
        </row>
        <row r="53">
          <cell r="S53">
            <v>5</v>
          </cell>
          <cell r="W53">
            <v>50.266974636102155</v>
          </cell>
          <cell r="X53">
            <v>20524.187222173798</v>
          </cell>
          <cell r="Z53">
            <v>1</v>
          </cell>
          <cell r="AA53">
            <v>1</v>
          </cell>
        </row>
        <row r="54">
          <cell r="S54">
            <v>2</v>
          </cell>
          <cell r="W54">
            <v>51.853274844955379</v>
          </cell>
          <cell r="X54">
            <v>24886.804820249079</v>
          </cell>
          <cell r="Z54">
            <v>1</v>
          </cell>
          <cell r="AA54">
            <v>1</v>
          </cell>
        </row>
        <row r="55">
          <cell r="S55">
            <v>17</v>
          </cell>
          <cell r="W55">
            <v>39.671537739643384</v>
          </cell>
          <cell r="X55">
            <v>18503.217589489206</v>
          </cell>
          <cell r="Z55">
            <v>1</v>
          </cell>
          <cell r="AA55">
            <v>1</v>
          </cell>
        </row>
        <row r="56">
          <cell r="S56">
            <v>0</v>
          </cell>
          <cell r="W56">
            <v>37.527971242417436</v>
          </cell>
          <cell r="X56">
            <v>17244.888789036173</v>
          </cell>
          <cell r="Z56">
            <v>0.875</v>
          </cell>
          <cell r="AA56">
            <v>0.94736842105263153</v>
          </cell>
        </row>
        <row r="57">
          <cell r="S57">
            <v>1</v>
          </cell>
          <cell r="W57">
            <v>32.953828505878981</v>
          </cell>
          <cell r="X57">
            <v>14484.657298537424</v>
          </cell>
          <cell r="Z57">
            <v>1</v>
          </cell>
          <cell r="AA57">
            <v>1</v>
          </cell>
        </row>
        <row r="58">
          <cell r="S58">
            <v>0</v>
          </cell>
          <cell r="W58">
            <v>56.977511244377808</v>
          </cell>
          <cell r="X58">
            <v>18752.623688155923</v>
          </cell>
          <cell r="Z58">
            <v>1</v>
          </cell>
          <cell r="AA58">
            <v>1</v>
          </cell>
        </row>
        <row r="59">
          <cell r="S59">
            <v>0</v>
          </cell>
          <cell r="W59">
            <v>32.552946593001842</v>
          </cell>
          <cell r="X59">
            <v>13850.828729281768</v>
          </cell>
          <cell r="Z59">
            <v>1</v>
          </cell>
          <cell r="AA59">
            <v>1</v>
          </cell>
        </row>
        <row r="60">
          <cell r="S60">
            <v>317</v>
          </cell>
          <cell r="W60">
            <v>46.997102015564458</v>
          </cell>
          <cell r="X60">
            <v>17580.765332454168</v>
          </cell>
          <cell r="Z60">
            <v>1</v>
          </cell>
          <cell r="AA60">
            <v>1</v>
          </cell>
        </row>
        <row r="61">
          <cell r="S61">
            <v>134</v>
          </cell>
          <cell r="W61">
            <v>55.393053732553582</v>
          </cell>
          <cell r="X61">
            <v>20950.363187806237</v>
          </cell>
          <cell r="Z61">
            <v>1</v>
          </cell>
          <cell r="AA61">
            <v>1</v>
          </cell>
        </row>
        <row r="62">
          <cell r="S62">
            <v>176</v>
          </cell>
          <cell r="W62">
            <v>46.079390531817623</v>
          </cell>
          <cell r="X62">
            <v>16265.398829100539</v>
          </cell>
          <cell r="Z62">
            <v>1</v>
          </cell>
          <cell r="AA62">
            <v>1</v>
          </cell>
        </row>
        <row r="63">
          <cell r="S63">
            <v>11</v>
          </cell>
          <cell r="W63">
            <v>42.065826106435409</v>
          </cell>
          <cell r="X63">
            <v>15259.464302857692</v>
          </cell>
          <cell r="Z63">
            <v>0.9375</v>
          </cell>
          <cell r="AA63">
            <v>1</v>
          </cell>
        </row>
        <row r="64">
          <cell r="S64">
            <v>1</v>
          </cell>
          <cell r="W64">
            <v>61.654205018282688</v>
          </cell>
          <cell r="X64">
            <v>23872.651620224435</v>
          </cell>
          <cell r="Z64">
            <v>1</v>
          </cell>
          <cell r="AA64">
            <v>1</v>
          </cell>
        </row>
        <row r="65">
          <cell r="S65">
            <v>3</v>
          </cell>
          <cell r="W65">
            <v>65.106930106930108</v>
          </cell>
          <cell r="X65">
            <v>23311.466311466313</v>
          </cell>
          <cell r="Z65">
            <v>1</v>
          </cell>
          <cell r="AA65">
            <v>1</v>
          </cell>
        </row>
        <row r="66">
          <cell r="S66">
            <v>1</v>
          </cell>
          <cell r="W66">
            <v>41.184038604305861</v>
          </cell>
          <cell r="X66">
            <v>15156.824053452114</v>
          </cell>
          <cell r="Z66">
            <v>1</v>
          </cell>
          <cell r="AA66">
            <v>1</v>
          </cell>
        </row>
        <row r="67">
          <cell r="S67">
            <v>13</v>
          </cell>
          <cell r="W67">
            <v>57.338270988006855</v>
          </cell>
          <cell r="X67">
            <v>19110.722444317533</v>
          </cell>
          <cell r="Z67">
            <v>1</v>
          </cell>
          <cell r="AA67">
            <v>1</v>
          </cell>
        </row>
        <row r="68">
          <cell r="S68">
            <v>0</v>
          </cell>
          <cell r="W68">
            <v>49.429275505174964</v>
          </cell>
          <cell r="X68">
            <v>15120.74913750616</v>
          </cell>
          <cell r="Z68">
            <v>1</v>
          </cell>
          <cell r="AA68">
            <v>1</v>
          </cell>
        </row>
        <row r="69">
          <cell r="S69">
            <v>1</v>
          </cell>
          <cell r="W69">
            <v>39.073415303808048</v>
          </cell>
          <cell r="X69">
            <v>13393.458278620032</v>
          </cell>
          <cell r="Z69">
            <v>1</v>
          </cell>
          <cell r="AA69">
            <v>1</v>
          </cell>
        </row>
        <row r="70">
          <cell r="S70">
            <v>5</v>
          </cell>
          <cell r="W70">
            <v>42.182089738004855</v>
          </cell>
          <cell r="X70">
            <v>15081.691455597735</v>
          </cell>
          <cell r="Z70">
            <v>1</v>
          </cell>
          <cell r="AA70">
            <v>1</v>
          </cell>
        </row>
        <row r="71">
          <cell r="S71">
            <v>1</v>
          </cell>
          <cell r="W71">
            <v>58.7486773211985</v>
          </cell>
          <cell r="X71">
            <v>18999.369500260425</v>
          </cell>
          <cell r="Z71">
            <v>1</v>
          </cell>
          <cell r="AA71">
            <v>1</v>
          </cell>
        </row>
        <row r="72">
          <cell r="S72">
            <v>1</v>
          </cell>
          <cell r="W72">
            <v>50.842223515715951</v>
          </cell>
          <cell r="X72">
            <v>16816.715832363214</v>
          </cell>
          <cell r="Z72">
            <v>1</v>
          </cell>
          <cell r="AA72">
            <v>1</v>
          </cell>
        </row>
        <row r="73">
          <cell r="S73">
            <v>0</v>
          </cell>
          <cell r="W73">
            <v>37.140976276238973</v>
          </cell>
          <cell r="X73">
            <v>13592.100360203702</v>
          </cell>
          <cell r="Z73">
            <v>1</v>
          </cell>
          <cell r="AA73">
            <v>1</v>
          </cell>
        </row>
        <row r="74">
          <cell r="S74">
            <v>120</v>
          </cell>
          <cell r="W74">
            <v>56.362038431419791</v>
          </cell>
          <cell r="X74">
            <v>22066.052245848645</v>
          </cell>
          <cell r="Z74">
            <v>1</v>
          </cell>
          <cell r="AA74">
            <v>1</v>
          </cell>
        </row>
        <row r="75">
          <cell r="S75">
            <v>0</v>
          </cell>
          <cell r="W75">
            <v>46.202391453494073</v>
          </cell>
          <cell r="X75">
            <v>17908.425626449738</v>
          </cell>
          <cell r="Z75">
            <v>1</v>
          </cell>
          <cell r="AA75">
            <v>1</v>
          </cell>
        </row>
        <row r="76">
          <cell r="S76">
            <v>0</v>
          </cell>
          <cell r="W76">
            <v>52.253654215266501</v>
          </cell>
          <cell r="X76">
            <v>20936.512623652739</v>
          </cell>
          <cell r="Z76">
            <v>1</v>
          </cell>
          <cell r="AA76">
            <v>1</v>
          </cell>
        </row>
        <row r="77">
          <cell r="S77">
            <v>3</v>
          </cell>
          <cell r="W77">
            <v>51.052191714327925</v>
          </cell>
          <cell r="X77">
            <v>17948.357005677142</v>
          </cell>
          <cell r="Z77">
            <v>1</v>
          </cell>
          <cell r="AA77">
            <v>1</v>
          </cell>
        </row>
        <row r="78">
          <cell r="S78">
            <v>1</v>
          </cell>
          <cell r="W78">
            <v>41.512897866386851</v>
          </cell>
          <cell r="X78">
            <v>15941.937740468695</v>
          </cell>
          <cell r="Z78">
            <v>1</v>
          </cell>
          <cell r="AA78">
            <v>1</v>
          </cell>
        </row>
        <row r="79">
          <cell r="S79">
            <v>0</v>
          </cell>
          <cell r="W79">
            <v>36.047827086686596</v>
          </cell>
          <cell r="X79">
            <v>14629.340078178891</v>
          </cell>
          <cell r="Z79">
            <v>1</v>
          </cell>
          <cell r="AA79">
            <v>1</v>
          </cell>
        </row>
        <row r="80">
          <cell r="S80">
            <v>14</v>
          </cell>
          <cell r="W80">
            <v>48.680460074034904</v>
          </cell>
          <cell r="X80">
            <v>18858.540454785827</v>
          </cell>
          <cell r="Z80">
            <v>1</v>
          </cell>
          <cell r="AA80">
            <v>1</v>
          </cell>
        </row>
        <row r="81">
          <cell r="S81">
            <v>0</v>
          </cell>
          <cell r="W81">
            <v>52.375303958758877</v>
          </cell>
          <cell r="X81">
            <v>19909.152806147264</v>
          </cell>
          <cell r="Z81">
            <v>1</v>
          </cell>
          <cell r="AA81">
            <v>1</v>
          </cell>
        </row>
        <row r="82">
          <cell r="S82">
            <v>1</v>
          </cell>
          <cell r="W82">
            <v>38.937044679327919</v>
          </cell>
          <cell r="X82">
            <v>14810.081273424012</v>
          </cell>
          <cell r="Z82">
            <v>1</v>
          </cell>
          <cell r="AA82">
            <v>1</v>
          </cell>
        </row>
        <row r="83">
          <cell r="S83">
            <v>2</v>
          </cell>
          <cell r="W83">
            <v>53.687816091954026</v>
          </cell>
          <cell r="X83">
            <v>20414.111405835545</v>
          </cell>
          <cell r="Z83">
            <v>1</v>
          </cell>
          <cell r="AA83">
            <v>1</v>
          </cell>
        </row>
        <row r="84">
          <cell r="S84">
            <v>12</v>
          </cell>
          <cell r="W84">
            <v>46.586891481813907</v>
          </cell>
          <cell r="X84">
            <v>17384.643330341496</v>
          </cell>
          <cell r="Z84">
            <v>1</v>
          </cell>
          <cell r="AA84">
            <v>1</v>
          </cell>
        </row>
        <row r="85">
          <cell r="S85">
            <v>0</v>
          </cell>
          <cell r="W85">
            <v>40.240499828825747</v>
          </cell>
          <cell r="X85">
            <v>14626.840123245463</v>
          </cell>
          <cell r="Z85">
            <v>1</v>
          </cell>
          <cell r="AA85">
            <v>1</v>
          </cell>
        </row>
        <row r="86">
          <cell r="S86">
            <v>0</v>
          </cell>
          <cell r="W86">
            <v>55.667394224311622</v>
          </cell>
          <cell r="X86">
            <v>19476.662189388851</v>
          </cell>
          <cell r="Z86">
            <v>1</v>
          </cell>
          <cell r="AA86">
            <v>1</v>
          </cell>
        </row>
        <row r="87">
          <cell r="S87">
            <v>1</v>
          </cell>
          <cell r="W87">
            <v>48.740885072655217</v>
          </cell>
          <cell r="X87">
            <v>17320.739762219288</v>
          </cell>
          <cell r="Z87">
            <v>1</v>
          </cell>
          <cell r="AA87">
            <v>1</v>
          </cell>
        </row>
        <row r="88">
          <cell r="S88">
            <v>3</v>
          </cell>
          <cell r="W88">
            <v>48.22263766145479</v>
          </cell>
          <cell r="X88">
            <v>17596.023113528212</v>
          </cell>
          <cell r="Z88">
            <v>1</v>
          </cell>
          <cell r="AA88">
            <v>1</v>
          </cell>
        </row>
        <row r="89">
          <cell r="S89">
            <v>0</v>
          </cell>
          <cell r="W89">
            <v>41.517163759144623</v>
          </cell>
          <cell r="X89">
            <v>14788.970174451322</v>
          </cell>
          <cell r="Z89">
            <v>1</v>
          </cell>
          <cell r="AA89">
            <v>1</v>
          </cell>
        </row>
        <row r="90">
          <cell r="S90">
            <v>0</v>
          </cell>
          <cell r="W90">
            <v>53.719042274597832</v>
          </cell>
          <cell r="X90">
            <v>18366.255144032923</v>
          </cell>
          <cell r="Z90">
            <v>1</v>
          </cell>
          <cell r="AA90">
            <v>1</v>
          </cell>
        </row>
        <row r="91">
          <cell r="S91">
            <v>4</v>
          </cell>
          <cell r="W91">
            <v>39.983566789263634</v>
          </cell>
          <cell r="X91">
            <v>14288.285468346507</v>
          </cell>
          <cell r="Z91">
            <v>1</v>
          </cell>
          <cell r="AA91">
            <v>1</v>
          </cell>
        </row>
        <row r="92">
          <cell r="S92">
            <v>0</v>
          </cell>
          <cell r="W92">
            <v>41.688279857397504</v>
          </cell>
          <cell r="X92">
            <v>12635.695187165775</v>
          </cell>
          <cell r="Z92">
            <v>1</v>
          </cell>
          <cell r="AA92">
            <v>1</v>
          </cell>
        </row>
        <row r="93">
          <cell r="S93">
            <v>798</v>
          </cell>
          <cell r="W93">
            <v>70.986770331691616</v>
          </cell>
          <cell r="X93">
            <v>25393.281827052888</v>
          </cell>
          <cell r="Z93">
            <v>0.98181818181818181</v>
          </cell>
          <cell r="AA93">
            <v>0.97178060413354528</v>
          </cell>
        </row>
        <row r="94">
          <cell r="S94">
            <v>14</v>
          </cell>
          <cell r="W94">
            <v>54.432705509593383</v>
          </cell>
          <cell r="X94">
            <v>22746.664319662032</v>
          </cell>
          <cell r="Z94">
            <v>1</v>
          </cell>
          <cell r="AA94">
            <v>1</v>
          </cell>
        </row>
        <row r="95">
          <cell r="S95">
            <v>9</v>
          </cell>
          <cell r="W95">
            <v>48.618083851597682</v>
          </cell>
          <cell r="X95">
            <v>19497.962684966758</v>
          </cell>
          <cell r="Z95">
            <v>1</v>
          </cell>
          <cell r="AA95">
            <v>1</v>
          </cell>
        </row>
        <row r="96">
          <cell r="S96">
            <v>38</v>
          </cell>
          <cell r="W96">
            <v>54.171288891571358</v>
          </cell>
          <cell r="X96">
            <v>20478.593415215615</v>
          </cell>
          <cell r="Z96">
            <v>1</v>
          </cell>
          <cell r="AA96">
            <v>1</v>
          </cell>
        </row>
        <row r="97">
          <cell r="S97">
            <v>3</v>
          </cell>
          <cell r="W97">
            <v>45.830158549104596</v>
          </cell>
          <cell r="X97">
            <v>17506.368579141479</v>
          </cell>
          <cell r="Z97">
            <v>1</v>
          </cell>
          <cell r="AA97">
            <v>1</v>
          </cell>
        </row>
        <row r="98">
          <cell r="S98">
            <v>1</v>
          </cell>
          <cell r="W98">
            <v>62.868585944115154</v>
          </cell>
          <cell r="X98">
            <v>22840.220152413211</v>
          </cell>
          <cell r="Z98">
            <v>1</v>
          </cell>
          <cell r="AA98">
            <v>1</v>
          </cell>
        </row>
        <row r="99">
          <cell r="S99">
            <v>15</v>
          </cell>
          <cell r="W99">
            <v>65.710883877293739</v>
          </cell>
          <cell r="X99">
            <v>23308.656674604288</v>
          </cell>
          <cell r="Z99">
            <v>0.8</v>
          </cell>
          <cell r="AA99">
            <v>0.87671232876712324</v>
          </cell>
        </row>
        <row r="100">
          <cell r="S100">
            <v>0</v>
          </cell>
          <cell r="W100">
            <v>64.532107496463937</v>
          </cell>
          <cell r="X100">
            <v>25849.222065063648</v>
          </cell>
          <cell r="Z100">
            <v>1</v>
          </cell>
          <cell r="AA100">
            <v>1</v>
          </cell>
        </row>
        <row r="101">
          <cell r="S101">
            <v>17</v>
          </cell>
          <cell r="W101">
            <v>73.586878279346081</v>
          </cell>
          <cell r="X101">
            <v>29164.346732578811</v>
          </cell>
          <cell r="Z101">
            <v>1</v>
          </cell>
          <cell r="AA101">
            <v>1</v>
          </cell>
        </row>
        <row r="102">
          <cell r="S102">
            <v>1</v>
          </cell>
          <cell r="W102">
            <v>66.756912084498296</v>
          </cell>
          <cell r="X102">
            <v>25790.695868282077</v>
          </cell>
          <cell r="Z102">
            <v>1</v>
          </cell>
          <cell r="AA102">
            <v>1</v>
          </cell>
        </row>
        <row r="103">
          <cell r="S103">
            <v>0</v>
          </cell>
          <cell r="W103">
            <v>37.834226804123709</v>
          </cell>
          <cell r="X103">
            <v>12321.237113402061</v>
          </cell>
          <cell r="Z103">
            <v>1</v>
          </cell>
          <cell r="AA103">
            <v>1</v>
          </cell>
        </row>
        <row r="104">
          <cell r="S104">
            <v>6</v>
          </cell>
          <cell r="W104">
            <v>61.405536963796777</v>
          </cell>
          <cell r="X104">
            <v>22833.282628536661</v>
          </cell>
          <cell r="Z104">
            <v>1</v>
          </cell>
          <cell r="AA104">
            <v>1</v>
          </cell>
        </row>
        <row r="105">
          <cell r="S105">
            <v>0</v>
          </cell>
          <cell r="W105">
            <v>40.649688149688153</v>
          </cell>
          <cell r="X105">
            <v>13188.669438669438</v>
          </cell>
          <cell r="Z105">
            <v>1</v>
          </cell>
          <cell r="AA105">
            <v>1</v>
          </cell>
        </row>
        <row r="106">
          <cell r="S106">
            <v>1</v>
          </cell>
          <cell r="W106">
            <v>50.457819437592498</v>
          </cell>
          <cell r="X106">
            <v>19204.436770268047</v>
          </cell>
          <cell r="Z106">
            <v>1</v>
          </cell>
          <cell r="AA106">
            <v>1</v>
          </cell>
        </row>
        <row r="107">
          <cell r="S107">
            <v>2</v>
          </cell>
          <cell r="W107">
            <v>55.840313244807625</v>
          </cell>
          <cell r="X107">
            <v>20402.621722846441</v>
          </cell>
          <cell r="Z107">
            <v>1</v>
          </cell>
          <cell r="AA107">
            <v>1</v>
          </cell>
        </row>
        <row r="108">
          <cell r="S108">
            <v>3</v>
          </cell>
          <cell r="W108">
            <v>74.623881049916548</v>
          </cell>
          <cell r="X108">
            <v>23639.053254437869</v>
          </cell>
          <cell r="Z108">
            <v>0.8</v>
          </cell>
          <cell r="AA108">
            <v>0.71794871794871795</v>
          </cell>
        </row>
        <row r="109">
          <cell r="S109">
            <v>0</v>
          </cell>
          <cell r="W109">
            <v>37.474447349655335</v>
          </cell>
          <cell r="X109">
            <v>14396.006655574043</v>
          </cell>
          <cell r="Z109">
            <v>1</v>
          </cell>
          <cell r="AA109">
            <v>1</v>
          </cell>
        </row>
        <row r="110">
          <cell r="S110">
            <v>1</v>
          </cell>
          <cell r="W110">
            <v>43.05293311744925</v>
          </cell>
          <cell r="X110">
            <v>15094.180595341886</v>
          </cell>
          <cell r="Z110">
            <v>1</v>
          </cell>
          <cell r="AA110">
            <v>1</v>
          </cell>
        </row>
        <row r="111">
          <cell r="S111">
            <v>0</v>
          </cell>
          <cell r="W111">
            <v>37.30963384287238</v>
          </cell>
          <cell r="X111">
            <v>14678.279416992535</v>
          </cell>
          <cell r="Z111">
            <v>1</v>
          </cell>
          <cell r="AA111">
            <v>1</v>
          </cell>
        </row>
        <row r="112">
          <cell r="S112">
            <v>2</v>
          </cell>
          <cell r="W112">
            <v>43.713231182194384</v>
          </cell>
          <cell r="X112">
            <v>15238.563919024718</v>
          </cell>
          <cell r="Z112">
            <v>1</v>
          </cell>
          <cell r="AA112">
            <v>1</v>
          </cell>
        </row>
        <row r="113">
          <cell r="S113">
            <v>0</v>
          </cell>
          <cell r="W113">
            <v>40.290769515353311</v>
          </cell>
          <cell r="X113">
            <v>13093.044765075841</v>
          </cell>
          <cell r="Z113">
            <v>0.88888888888888884</v>
          </cell>
          <cell r="AA113">
            <v>0.92682926829268297</v>
          </cell>
        </row>
        <row r="114">
          <cell r="S114">
            <v>1</v>
          </cell>
          <cell r="W114">
            <v>36.846725185685351</v>
          </cell>
          <cell r="X114">
            <v>13158.082376772451</v>
          </cell>
          <cell r="Z114">
            <v>1</v>
          </cell>
          <cell r="AA114">
            <v>1</v>
          </cell>
        </row>
        <row r="115">
          <cell r="S115">
            <v>4</v>
          </cell>
          <cell r="W115">
            <v>44.884302768605536</v>
          </cell>
          <cell r="X115">
            <v>15030.894928456524</v>
          </cell>
          <cell r="Z115">
            <v>1</v>
          </cell>
          <cell r="AA115">
            <v>1</v>
          </cell>
        </row>
        <row r="116">
          <cell r="S116">
            <v>0</v>
          </cell>
          <cell r="W116">
            <v>81.322782826700092</v>
          </cell>
          <cell r="X116">
            <v>24573.801316201818</v>
          </cell>
          <cell r="Z116">
            <v>0.66666666666666663</v>
          </cell>
          <cell r="AA116">
            <v>0.76190476190476186</v>
          </cell>
        </row>
        <row r="117">
          <cell r="S117">
            <v>0</v>
          </cell>
          <cell r="W117">
            <v>38.314513210278683</v>
          </cell>
          <cell r="X117">
            <v>13106.730908432863</v>
          </cell>
          <cell r="Z117">
            <v>1</v>
          </cell>
          <cell r="AA117">
            <v>1</v>
          </cell>
        </row>
        <row r="118">
          <cell r="S118">
            <v>70</v>
          </cell>
          <cell r="W118">
            <v>58.739114448877416</v>
          </cell>
          <cell r="X118">
            <v>23848.932175545648</v>
          </cell>
          <cell r="Z118">
            <v>1</v>
          </cell>
          <cell r="AA118">
            <v>1</v>
          </cell>
        </row>
        <row r="119">
          <cell r="S119">
            <v>154</v>
          </cell>
          <cell r="W119">
            <v>57.98351768301557</v>
          </cell>
          <cell r="X119">
            <v>23363.647940619998</v>
          </cell>
          <cell r="Z119">
            <v>0.96551724137931039</v>
          </cell>
          <cell r="AA119">
            <v>1</v>
          </cell>
        </row>
        <row r="120">
          <cell r="S120">
            <v>22</v>
          </cell>
          <cell r="W120">
            <v>50.484885800568797</v>
          </cell>
          <cell r="X120">
            <v>19666.314832732285</v>
          </cell>
          <cell r="Z120">
            <v>0.88888888888888884</v>
          </cell>
          <cell r="AA120">
            <v>1</v>
          </cell>
        </row>
        <row r="121">
          <cell r="S121">
            <v>17</v>
          </cell>
          <cell r="W121">
            <v>67.347277641910154</v>
          </cell>
          <cell r="X121">
            <v>26081.799459389884</v>
          </cell>
          <cell r="Z121">
            <v>0.66666666666666663</v>
          </cell>
          <cell r="AA121">
            <v>1</v>
          </cell>
        </row>
        <row r="122">
          <cell r="S122">
            <v>5</v>
          </cell>
          <cell r="W122">
            <v>72.79880880274581</v>
          </cell>
          <cell r="X122">
            <v>29364.223702806379</v>
          </cell>
          <cell r="Z122">
            <v>0.7142857142857143</v>
          </cell>
          <cell r="AA122">
            <v>0.77551020408163263</v>
          </cell>
        </row>
        <row r="123">
          <cell r="S123">
            <v>3</v>
          </cell>
          <cell r="W123">
            <v>58.767562742833142</v>
          </cell>
          <cell r="X123">
            <v>15302.635724036543</v>
          </cell>
          <cell r="Z123">
            <v>0.8571428571428571</v>
          </cell>
          <cell r="AA123">
            <v>1</v>
          </cell>
        </row>
        <row r="124">
          <cell r="S124">
            <v>0</v>
          </cell>
          <cell r="W124">
            <v>66.823092170465813</v>
          </cell>
          <cell r="X124">
            <v>26658.473736372645</v>
          </cell>
          <cell r="Z124">
            <v>1</v>
          </cell>
          <cell r="AA124">
            <v>1</v>
          </cell>
        </row>
        <row r="125">
          <cell r="S125">
            <v>0</v>
          </cell>
          <cell r="W125">
            <v>57.237868250371179</v>
          </cell>
          <cell r="X125">
            <v>21768.617644760492</v>
          </cell>
          <cell r="Z125">
            <v>1</v>
          </cell>
          <cell r="AA125">
            <v>1</v>
          </cell>
        </row>
        <row r="126">
          <cell r="S126">
            <v>56</v>
          </cell>
          <cell r="W126">
            <v>73.285255480724814</v>
          </cell>
          <cell r="X126">
            <v>29079.678621682295</v>
          </cell>
          <cell r="Z126">
            <v>1</v>
          </cell>
          <cell r="AA126">
            <v>1</v>
          </cell>
        </row>
        <row r="127">
          <cell r="S127">
            <v>14</v>
          </cell>
          <cell r="W127">
            <v>41.793809431399183</v>
          </cell>
          <cell r="X127">
            <v>18411.556374927226</v>
          </cell>
          <cell r="Z127">
            <v>1</v>
          </cell>
          <cell r="AA127">
            <v>1</v>
          </cell>
        </row>
        <row r="128">
          <cell r="S128">
            <v>0</v>
          </cell>
          <cell r="W128">
            <v>41.124785256910826</v>
          </cell>
          <cell r="X128">
            <v>17165.391222864284</v>
          </cell>
          <cell r="Z128">
            <v>1</v>
          </cell>
          <cell r="AA128">
            <v>1</v>
          </cell>
        </row>
        <row r="129">
          <cell r="S129">
            <v>1</v>
          </cell>
          <cell r="W129">
            <v>51.054930058000686</v>
          </cell>
          <cell r="X129">
            <v>18770.044353462981</v>
          </cell>
          <cell r="Z129">
            <v>1</v>
          </cell>
          <cell r="AA129">
            <v>1</v>
          </cell>
        </row>
        <row r="130">
          <cell r="S130">
            <v>0</v>
          </cell>
          <cell r="W130">
            <v>33.235635825940008</v>
          </cell>
          <cell r="X130">
            <v>12279.467680608364</v>
          </cell>
          <cell r="Z130">
            <v>1</v>
          </cell>
          <cell r="AA130">
            <v>1</v>
          </cell>
        </row>
        <row r="131">
          <cell r="S131">
            <v>0</v>
          </cell>
          <cell r="W131">
            <v>40.833643521832499</v>
          </cell>
          <cell r="X131">
            <v>8478.4538296349328</v>
          </cell>
          <cell r="Z131">
            <v>1</v>
          </cell>
          <cell r="AA131">
            <v>1</v>
          </cell>
        </row>
        <row r="132">
          <cell r="S132">
            <v>1</v>
          </cell>
          <cell r="W132">
            <v>32.614580914789876</v>
          </cell>
          <cell r="X132">
            <v>13731.715811469701</v>
          </cell>
          <cell r="Z132">
            <v>1</v>
          </cell>
          <cell r="AA132">
            <v>1</v>
          </cell>
        </row>
        <row r="133">
          <cell r="S133">
            <v>0</v>
          </cell>
          <cell r="W133">
            <v>18.394321766561514</v>
          </cell>
          <cell r="X133">
            <v>5447.1608832807569</v>
          </cell>
          <cell r="Z133">
            <v>1</v>
          </cell>
          <cell r="AA133">
            <v>1</v>
          </cell>
        </row>
        <row r="134">
          <cell r="S134">
            <v>2</v>
          </cell>
          <cell r="W134">
            <v>41.282594733461785</v>
          </cell>
          <cell r="X134">
            <v>15095.268679083709</v>
          </cell>
          <cell r="Z134">
            <v>1</v>
          </cell>
          <cell r="AA134">
            <v>1</v>
          </cell>
        </row>
        <row r="135">
          <cell r="S135">
            <v>0</v>
          </cell>
          <cell r="W135">
            <v>39.936545240893068</v>
          </cell>
          <cell r="X135">
            <v>15708.074534161491</v>
          </cell>
          <cell r="Z135">
            <v>1</v>
          </cell>
          <cell r="AA135">
            <v>1</v>
          </cell>
        </row>
        <row r="136">
          <cell r="S136">
            <v>1</v>
          </cell>
          <cell r="W136">
            <v>46.934188510875629</v>
          </cell>
          <cell r="X136">
            <v>17313.255251905557</v>
          </cell>
          <cell r="Z136">
            <v>1</v>
          </cell>
          <cell r="AA136">
            <v>1</v>
          </cell>
        </row>
        <row r="137">
          <cell r="S137">
            <v>0</v>
          </cell>
          <cell r="W137">
            <v>43.739173718267793</v>
          </cell>
          <cell r="X137">
            <v>18108.262817322051</v>
          </cell>
          <cell r="Z137">
            <v>1</v>
          </cell>
          <cell r="AA137">
            <v>1</v>
          </cell>
        </row>
        <row r="138">
          <cell r="S138">
            <v>0</v>
          </cell>
          <cell r="W138">
            <v>49.939403356121815</v>
          </cell>
          <cell r="X138">
            <v>30509.011808576757</v>
          </cell>
          <cell r="Z138">
            <v>0.25</v>
          </cell>
          <cell r="AA138">
            <v>1</v>
          </cell>
        </row>
        <row r="139">
          <cell r="S139">
            <v>138</v>
          </cell>
          <cell r="W139">
            <v>49.895285044128173</v>
          </cell>
          <cell r="X139">
            <v>22626.381490021467</v>
          </cell>
          <cell r="Z139">
            <v>1</v>
          </cell>
          <cell r="AA139">
            <v>1</v>
          </cell>
        </row>
        <row r="140">
          <cell r="S140">
            <v>11</v>
          </cell>
          <cell r="W140">
            <v>40.118757728526589</v>
          </cell>
          <cell r="X140">
            <v>15591.172833634548</v>
          </cell>
          <cell r="Z140">
            <v>1</v>
          </cell>
          <cell r="AA140">
            <v>1</v>
          </cell>
        </row>
        <row r="141">
          <cell r="S141">
            <v>2</v>
          </cell>
          <cell r="W141">
            <v>39.712568058076222</v>
          </cell>
          <cell r="X141">
            <v>15953.436932849365</v>
          </cell>
          <cell r="Z141">
            <v>1</v>
          </cell>
          <cell r="AA141">
            <v>1</v>
          </cell>
        </row>
        <row r="142">
          <cell r="S142">
            <v>13</v>
          </cell>
          <cell r="W142">
            <v>39.124883239247858</v>
          </cell>
          <cell r="X142">
            <v>17367.29886691305</v>
          </cell>
          <cell r="Z142">
            <v>1</v>
          </cell>
          <cell r="AA142">
            <v>1</v>
          </cell>
        </row>
        <row r="143">
          <cell r="S143">
            <v>4</v>
          </cell>
          <cell r="W143">
            <v>34.500696961248956</v>
          </cell>
          <cell r="X143">
            <v>16052.063005296906</v>
          </cell>
          <cell r="Z143">
            <v>1</v>
          </cell>
          <cell r="AA143">
            <v>1</v>
          </cell>
        </row>
        <row r="144">
          <cell r="S144">
            <v>0</v>
          </cell>
          <cell r="W144">
            <v>38.227806662815325</v>
          </cell>
          <cell r="X144">
            <v>17939.533988060852</v>
          </cell>
          <cell r="Z144">
            <v>1</v>
          </cell>
          <cell r="AA144">
            <v>1</v>
          </cell>
        </row>
        <row r="145">
          <cell r="S145">
            <v>0</v>
          </cell>
          <cell r="W145">
            <v>34.607039725279016</v>
          </cell>
          <cell r="X145">
            <v>14714.742839303832</v>
          </cell>
          <cell r="Z145">
            <v>1</v>
          </cell>
          <cell r="AA145">
            <v>1</v>
          </cell>
        </row>
        <row r="146">
          <cell r="S146">
            <v>2</v>
          </cell>
          <cell r="W146">
            <v>36.032741787582935</v>
          </cell>
          <cell r="X146">
            <v>17468.741571821567</v>
          </cell>
          <cell r="Z146">
            <v>1</v>
          </cell>
          <cell r="AA146">
            <v>1</v>
          </cell>
        </row>
        <row r="147">
          <cell r="S147">
            <v>1</v>
          </cell>
          <cell r="W147">
            <v>46.963029295126006</v>
          </cell>
          <cell r="X147">
            <v>18494.691057950622</v>
          </cell>
          <cell r="Z147">
            <v>1</v>
          </cell>
          <cell r="AA147">
            <v>1</v>
          </cell>
        </row>
        <row r="148">
          <cell r="S148">
            <v>0</v>
          </cell>
          <cell r="W148">
            <v>28.191106906338696</v>
          </cell>
          <cell r="X148">
            <v>10301.797540208136</v>
          </cell>
          <cell r="Z148">
            <v>1</v>
          </cell>
          <cell r="AA148">
            <v>1</v>
          </cell>
        </row>
        <row r="149">
          <cell r="S149">
            <v>0</v>
          </cell>
          <cell r="W149">
            <v>31.136697485526657</v>
          </cell>
          <cell r="X149">
            <v>12474.207206428757</v>
          </cell>
          <cell r="Z149">
            <v>1</v>
          </cell>
          <cell r="AA149">
            <v>1</v>
          </cell>
        </row>
        <row r="150">
          <cell r="S150">
            <v>0</v>
          </cell>
          <cell r="W150">
            <v>35.81912922649375</v>
          </cell>
          <cell r="X150">
            <v>13380.500231588698</v>
          </cell>
          <cell r="Z150">
            <v>1</v>
          </cell>
          <cell r="AA150">
            <v>1</v>
          </cell>
        </row>
        <row r="151">
          <cell r="S151">
            <v>0</v>
          </cell>
          <cell r="W151">
            <v>37.769130787977254</v>
          </cell>
          <cell r="X151">
            <v>16483.996750609262</v>
          </cell>
          <cell r="Z151">
            <v>1</v>
          </cell>
          <cell r="AA151">
            <v>1</v>
          </cell>
        </row>
        <row r="152">
          <cell r="S152">
            <v>0</v>
          </cell>
          <cell r="W152">
            <v>29.634269356597599</v>
          </cell>
          <cell r="X152">
            <v>11750.681570338058</v>
          </cell>
          <cell r="Z152">
            <v>1</v>
          </cell>
          <cell r="AA152">
            <v>1</v>
          </cell>
        </row>
        <row r="153">
          <cell r="S153">
            <v>0</v>
          </cell>
          <cell r="W153">
            <v>29.67500874169539</v>
          </cell>
          <cell r="X153">
            <v>12765.622658474449</v>
          </cell>
          <cell r="Z153">
            <v>1</v>
          </cell>
          <cell r="AA153">
            <v>1</v>
          </cell>
        </row>
        <row r="154">
          <cell r="S154">
            <v>0</v>
          </cell>
          <cell r="W154">
            <v>33.294287657259439</v>
          </cell>
          <cell r="X154">
            <v>14231.383883032982</v>
          </cell>
          <cell r="Z154">
            <v>1</v>
          </cell>
          <cell r="AA154">
            <v>1</v>
          </cell>
        </row>
        <row r="155">
          <cell r="S155">
            <v>0</v>
          </cell>
          <cell r="W155">
            <v>21.348013816925732</v>
          </cell>
          <cell r="X155">
            <v>8516.6954519286119</v>
          </cell>
          <cell r="Z155">
            <v>1</v>
          </cell>
          <cell r="AA155">
            <v>1</v>
          </cell>
        </row>
        <row r="156">
          <cell r="S156">
            <v>82</v>
          </cell>
          <cell r="W156">
            <v>49.091131578185191</v>
          </cell>
          <cell r="X156">
            <v>20871.1877660961</v>
          </cell>
          <cell r="Z156">
            <v>1</v>
          </cell>
          <cell r="AA156">
            <v>1</v>
          </cell>
        </row>
        <row r="157">
          <cell r="S157">
            <v>3</v>
          </cell>
          <cell r="W157">
            <v>46.222206246045893</v>
          </cell>
          <cell r="X157">
            <v>20197.07252545005</v>
          </cell>
          <cell r="Z157">
            <v>1</v>
          </cell>
          <cell r="AA157">
            <v>1</v>
          </cell>
        </row>
        <row r="158">
          <cell r="S158">
            <v>9</v>
          </cell>
          <cell r="W158">
            <v>46.555796843094676</v>
          </cell>
          <cell r="X158">
            <v>19639.159887207079</v>
          </cell>
          <cell r="Z158">
            <v>1</v>
          </cell>
          <cell r="AA158">
            <v>1</v>
          </cell>
        </row>
        <row r="159">
          <cell r="S159">
            <v>5</v>
          </cell>
          <cell r="W159">
            <v>39.196147326244414</v>
          </cell>
          <cell r="X159">
            <v>17052.458005856064</v>
          </cell>
          <cell r="Z159">
            <v>1</v>
          </cell>
          <cell r="AA159">
            <v>1</v>
          </cell>
        </row>
        <row r="160">
          <cell r="S160">
            <v>1</v>
          </cell>
          <cell r="W160">
            <v>46.21694953104064</v>
          </cell>
          <cell r="X160">
            <v>20573.13532827155</v>
          </cell>
          <cell r="Z160">
            <v>1</v>
          </cell>
          <cell r="AA160">
            <v>1</v>
          </cell>
        </row>
        <row r="161">
          <cell r="S161">
            <v>4</v>
          </cell>
          <cell r="W161">
            <v>56.777883096366509</v>
          </cell>
          <cell r="X161">
            <v>20674.881516587677</v>
          </cell>
          <cell r="Z161">
            <v>1</v>
          </cell>
          <cell r="AA161">
            <v>1</v>
          </cell>
        </row>
        <row r="162">
          <cell r="S162">
            <v>0</v>
          </cell>
          <cell r="W162">
            <v>29.783405483405485</v>
          </cell>
          <cell r="X162">
            <v>12342.568542568542</v>
          </cell>
          <cell r="Z162">
            <v>1</v>
          </cell>
          <cell r="AA162">
            <v>1</v>
          </cell>
        </row>
        <row r="163">
          <cell r="S163">
            <v>1</v>
          </cell>
          <cell r="W163">
            <v>35.519351743256209</v>
          </cell>
          <cell r="X163">
            <v>15485.339588442264</v>
          </cell>
          <cell r="Z163">
            <v>1</v>
          </cell>
          <cell r="AA163">
            <v>1</v>
          </cell>
        </row>
        <row r="164">
          <cell r="S164">
            <v>6</v>
          </cell>
          <cell r="W164">
            <v>55.442064570055379</v>
          </cell>
          <cell r="X164">
            <v>22589.280117020164</v>
          </cell>
          <cell r="Z164">
            <v>1</v>
          </cell>
          <cell r="AA164">
            <v>1</v>
          </cell>
        </row>
        <row r="165">
          <cell r="S165">
            <v>0</v>
          </cell>
          <cell r="W165">
            <v>51.116279069767444</v>
          </cell>
          <cell r="X165">
            <v>17177.175737233276</v>
          </cell>
          <cell r="Z165">
            <v>1</v>
          </cell>
          <cell r="AA165">
            <v>1</v>
          </cell>
        </row>
        <row r="166">
          <cell r="S166">
            <v>1</v>
          </cell>
          <cell r="W166">
            <v>44.226753166512204</v>
          </cell>
          <cell r="X166">
            <v>18278.962001853568</v>
          </cell>
          <cell r="Z166">
            <v>1</v>
          </cell>
          <cell r="AA166">
            <v>1</v>
          </cell>
        </row>
        <row r="167">
          <cell r="S167">
            <v>0</v>
          </cell>
          <cell r="W167">
            <v>52.557435090479935</v>
          </cell>
          <cell r="X167">
            <v>18696.302124311565</v>
          </cell>
          <cell r="Z167">
            <v>1</v>
          </cell>
          <cell r="AA167">
            <v>1</v>
          </cell>
        </row>
        <row r="168">
          <cell r="S168">
            <v>0</v>
          </cell>
          <cell r="W168">
            <v>29.344998817687397</v>
          </cell>
          <cell r="X168">
            <v>11522.81863324663</v>
          </cell>
          <cell r="Z168">
            <v>1</v>
          </cell>
          <cell r="AA168">
            <v>1</v>
          </cell>
        </row>
        <row r="169">
          <cell r="S169">
            <v>0</v>
          </cell>
          <cell r="W169">
            <v>33.23555259653795</v>
          </cell>
          <cell r="X169">
            <v>15746.604527296937</v>
          </cell>
          <cell r="Z169">
            <v>1</v>
          </cell>
          <cell r="AA169">
            <v>1</v>
          </cell>
        </row>
        <row r="170">
          <cell r="S170">
            <v>4</v>
          </cell>
          <cell r="W170">
            <v>28.619249223821619</v>
          </cell>
          <cell r="X170">
            <v>11439.458086367486</v>
          </cell>
          <cell r="Z170">
            <v>1</v>
          </cell>
          <cell r="AA170">
            <v>1</v>
          </cell>
        </row>
        <row r="171">
          <cell r="S171">
            <v>1</v>
          </cell>
          <cell r="W171">
            <v>31.138984345169913</v>
          </cell>
          <cell r="X171">
            <v>11563.955708285604</v>
          </cell>
          <cell r="Z171">
            <v>1</v>
          </cell>
          <cell r="AA171">
            <v>1</v>
          </cell>
        </row>
        <row r="172">
          <cell r="S172">
            <v>1</v>
          </cell>
          <cell r="W172">
            <v>33.257805530776096</v>
          </cell>
          <cell r="X172">
            <v>11624.21944692239</v>
          </cell>
          <cell r="Z172">
            <v>1</v>
          </cell>
          <cell r="AA172">
            <v>1</v>
          </cell>
        </row>
        <row r="173">
          <cell r="S173">
            <v>0</v>
          </cell>
          <cell r="W173">
            <v>32.719447396386819</v>
          </cell>
          <cell r="X173">
            <v>11572.643084864127</v>
          </cell>
          <cell r="Z173">
            <v>1</v>
          </cell>
          <cell r="AA173">
            <v>1</v>
          </cell>
        </row>
        <row r="174">
          <cell r="S174">
            <v>0</v>
          </cell>
          <cell r="W174">
            <v>33.443053070960048</v>
          </cell>
          <cell r="X174">
            <v>13717.650566487775</v>
          </cell>
          <cell r="Z174">
            <v>1</v>
          </cell>
          <cell r="AA174">
            <v>1</v>
          </cell>
        </row>
        <row r="175">
          <cell r="S175">
            <v>1</v>
          </cell>
          <cell r="W175">
            <v>40.444788441692467</v>
          </cell>
          <cell r="X175">
            <v>15896.800825593395</v>
          </cell>
          <cell r="Z175">
            <v>1</v>
          </cell>
          <cell r="AA175">
            <v>1</v>
          </cell>
        </row>
        <row r="176">
          <cell r="S176">
            <v>0</v>
          </cell>
          <cell r="W176">
            <v>28.358507734303913</v>
          </cell>
          <cell r="X176">
            <v>16656.354261449804</v>
          </cell>
          <cell r="Z176">
            <v>1</v>
          </cell>
          <cell r="AA176">
            <v>1</v>
          </cell>
        </row>
        <row r="177">
          <cell r="S177">
            <v>0</v>
          </cell>
          <cell r="W177">
            <v>29.099537037037038</v>
          </cell>
          <cell r="X177">
            <v>12696.180555555555</v>
          </cell>
          <cell r="Z177">
            <v>1</v>
          </cell>
          <cell r="AA177">
            <v>1</v>
          </cell>
        </row>
        <row r="178">
          <cell r="S178">
            <v>254</v>
          </cell>
          <cell r="W178">
            <v>66.840763609791736</v>
          </cell>
          <cell r="X178">
            <v>24635.05663134819</v>
          </cell>
          <cell r="Z178">
            <v>1</v>
          </cell>
          <cell r="AA178">
            <v>1</v>
          </cell>
        </row>
        <row r="179">
          <cell r="S179">
            <v>58</v>
          </cell>
          <cell r="W179">
            <v>62.58018353200378</v>
          </cell>
          <cell r="X179">
            <v>25446.681146919134</v>
          </cell>
          <cell r="Z179">
            <v>1</v>
          </cell>
          <cell r="AA179">
            <v>1</v>
          </cell>
        </row>
        <row r="180">
          <cell r="S180">
            <v>8</v>
          </cell>
          <cell r="W180">
            <v>58.136295576081672</v>
          </cell>
          <cell r="X180">
            <v>24005.289256198346</v>
          </cell>
          <cell r="Z180">
            <v>1</v>
          </cell>
          <cell r="AA180">
            <v>1</v>
          </cell>
        </row>
        <row r="181">
          <cell r="S181">
            <v>9</v>
          </cell>
          <cell r="W181">
            <v>43.81654117829698</v>
          </cell>
          <cell r="X181">
            <v>17506.908328805403</v>
          </cell>
          <cell r="Z181">
            <v>1</v>
          </cell>
          <cell r="AA181">
            <v>1</v>
          </cell>
        </row>
        <row r="182">
          <cell r="S182">
            <v>8</v>
          </cell>
          <cell r="W182">
            <v>67.090488284450274</v>
          </cell>
          <cell r="X182">
            <v>26790.96346059315</v>
          </cell>
          <cell r="Z182">
            <v>1</v>
          </cell>
          <cell r="AA182">
            <v>1</v>
          </cell>
        </row>
        <row r="183">
          <cell r="S183">
            <v>10</v>
          </cell>
          <cell r="W183">
            <v>52.845249294449673</v>
          </cell>
          <cell r="X183">
            <v>22636.772237901117</v>
          </cell>
          <cell r="Z183">
            <v>1</v>
          </cell>
          <cell r="AA183">
            <v>1</v>
          </cell>
        </row>
        <row r="184">
          <cell r="S184">
            <v>8</v>
          </cell>
          <cell r="W184">
            <v>57.371587005002709</v>
          </cell>
          <cell r="X184">
            <v>20228.196009884876</v>
          </cell>
          <cell r="Z184">
            <v>1</v>
          </cell>
          <cell r="AA184">
            <v>1</v>
          </cell>
        </row>
        <row r="185">
          <cell r="S185">
            <v>0</v>
          </cell>
          <cell r="W185">
            <v>43.757687338501292</v>
          </cell>
          <cell r="X185">
            <v>18115.374677002583</v>
          </cell>
          <cell r="Z185">
            <v>1</v>
          </cell>
          <cell r="AA185">
            <v>1</v>
          </cell>
        </row>
        <row r="186">
          <cell r="S186">
            <v>1</v>
          </cell>
          <cell r="W186">
            <v>48.64746393671475</v>
          </cell>
          <cell r="X186">
            <v>19312.331316891577</v>
          </cell>
          <cell r="Z186">
            <v>1</v>
          </cell>
          <cell r="AA186">
            <v>1</v>
          </cell>
        </row>
        <row r="187">
          <cell r="S187">
            <v>2</v>
          </cell>
          <cell r="W187">
            <v>41.075626015349279</v>
          </cell>
          <cell r="X187">
            <v>18460.142288947398</v>
          </cell>
          <cell r="Z187">
            <v>1</v>
          </cell>
          <cell r="AA187">
            <v>1</v>
          </cell>
        </row>
        <row r="188">
          <cell r="S188">
            <v>5</v>
          </cell>
          <cell r="W188">
            <v>34.440657578187647</v>
          </cell>
          <cell r="X188">
            <v>14093.664795509223</v>
          </cell>
          <cell r="Z188">
            <v>1</v>
          </cell>
          <cell r="AA188">
            <v>1</v>
          </cell>
        </row>
        <row r="189">
          <cell r="S189">
            <v>1</v>
          </cell>
          <cell r="W189">
            <v>48.983519146873483</v>
          </cell>
          <cell r="X189">
            <v>19601.389562126355</v>
          </cell>
          <cell r="Z189">
            <v>1</v>
          </cell>
          <cell r="AA189">
            <v>1</v>
          </cell>
        </row>
        <row r="190">
          <cell r="S190">
            <v>0</v>
          </cell>
          <cell r="W190">
            <v>46.198906356801096</v>
          </cell>
          <cell r="X190">
            <v>16497.436773752564</v>
          </cell>
          <cell r="Z190">
            <v>1</v>
          </cell>
          <cell r="AA190">
            <v>1</v>
          </cell>
        </row>
        <row r="191">
          <cell r="S191">
            <v>0</v>
          </cell>
          <cell r="W191">
            <v>39.014371657754012</v>
          </cell>
          <cell r="X191">
            <v>14018.382352941177</v>
          </cell>
          <cell r="Z191">
            <v>1</v>
          </cell>
          <cell r="AA191">
            <v>1</v>
          </cell>
        </row>
        <row r="192">
          <cell r="S192">
            <v>0</v>
          </cell>
          <cell r="W192">
            <v>38.661027190332327</v>
          </cell>
          <cell r="X192">
            <v>15444.310171198389</v>
          </cell>
          <cell r="Z192">
            <v>1</v>
          </cell>
          <cell r="AA192">
            <v>1</v>
          </cell>
        </row>
        <row r="193">
          <cell r="S193">
            <v>0</v>
          </cell>
          <cell r="W193">
            <v>50.669868130192853</v>
          </cell>
          <cell r="X193">
            <v>21540.05640673832</v>
          </cell>
          <cell r="Z193">
            <v>1</v>
          </cell>
          <cell r="AA193">
            <v>1</v>
          </cell>
        </row>
        <row r="194">
          <cell r="S194">
            <v>4</v>
          </cell>
          <cell r="W194">
            <v>42.180128586093254</v>
          </cell>
          <cell r="X194">
            <v>17750.175590253391</v>
          </cell>
          <cell r="Z194">
            <v>1</v>
          </cell>
          <cell r="AA194">
            <v>1</v>
          </cell>
        </row>
        <row r="195">
          <cell r="S195">
            <v>0</v>
          </cell>
          <cell r="W195">
            <v>45.791157102539984</v>
          </cell>
          <cell r="X195">
            <v>18231.796801505174</v>
          </cell>
          <cell r="Z195">
            <v>1</v>
          </cell>
          <cell r="AA195">
            <v>1</v>
          </cell>
        </row>
        <row r="196">
          <cell r="S196">
            <v>0</v>
          </cell>
          <cell r="W196">
            <v>68.040453816181525</v>
          </cell>
          <cell r="X196">
            <v>29431.698372679348</v>
          </cell>
          <cell r="Z196">
            <v>1</v>
          </cell>
          <cell r="AA196">
            <v>1</v>
          </cell>
        </row>
        <row r="197">
          <cell r="S197">
            <v>11</v>
          </cell>
          <cell r="W197">
            <v>45.036034115138591</v>
          </cell>
          <cell r="X197">
            <v>16974.840085287848</v>
          </cell>
          <cell r="Z197">
            <v>1</v>
          </cell>
          <cell r="AA197">
            <v>1</v>
          </cell>
        </row>
        <row r="198">
          <cell r="S198">
            <v>3</v>
          </cell>
          <cell r="W198">
            <v>43.004531818471946</v>
          </cell>
          <cell r="X198">
            <v>15136.784323737793</v>
          </cell>
          <cell r="Z198">
            <v>1</v>
          </cell>
          <cell r="AA198">
            <v>1</v>
          </cell>
        </row>
        <row r="199">
          <cell r="S199">
            <v>0</v>
          </cell>
          <cell r="W199">
            <v>33.500247892910259</v>
          </cell>
          <cell r="X199">
            <v>14002.974714923153</v>
          </cell>
          <cell r="Z199">
            <v>1</v>
          </cell>
          <cell r="AA199">
            <v>1</v>
          </cell>
        </row>
        <row r="200">
          <cell r="S200">
            <v>0</v>
          </cell>
          <cell r="W200">
            <v>40.820179281525917</v>
          </cell>
          <cell r="X200">
            <v>17118.420165801712</v>
          </cell>
          <cell r="Z200">
            <v>1</v>
          </cell>
          <cell r="AA200">
            <v>1</v>
          </cell>
        </row>
        <row r="201">
          <cell r="S201">
            <v>8</v>
          </cell>
          <cell r="W201">
            <v>45.453341266361875</v>
          </cell>
          <cell r="X201">
            <v>18291.851944635811</v>
          </cell>
          <cell r="Z201">
            <v>1</v>
          </cell>
          <cell r="AA201">
            <v>1</v>
          </cell>
        </row>
        <row r="202">
          <cell r="S202">
            <v>0</v>
          </cell>
          <cell r="W202">
            <v>35.475065616797899</v>
          </cell>
          <cell r="X202">
            <v>13492.125984251968</v>
          </cell>
          <cell r="Z202">
            <v>1</v>
          </cell>
          <cell r="AA202">
            <v>1</v>
          </cell>
        </row>
        <row r="203">
          <cell r="S203">
            <v>0</v>
          </cell>
          <cell r="W203">
            <v>41.293551020408167</v>
          </cell>
          <cell r="X203">
            <v>16353.306122448979</v>
          </cell>
          <cell r="Z203">
            <v>1</v>
          </cell>
          <cell r="AA203">
            <v>1</v>
          </cell>
        </row>
        <row r="204">
          <cell r="S204">
            <v>2</v>
          </cell>
          <cell r="W204">
            <v>44.882906961944762</v>
          </cell>
          <cell r="X204">
            <v>17404.480081456026</v>
          </cell>
          <cell r="Z204">
            <v>1</v>
          </cell>
          <cell r="AA204">
            <v>1</v>
          </cell>
        </row>
        <row r="205">
          <cell r="S205">
            <v>0</v>
          </cell>
          <cell r="W205">
            <v>53.21021140805744</v>
          </cell>
          <cell r="X205">
            <v>19217.790187475071</v>
          </cell>
          <cell r="Z205">
            <v>1</v>
          </cell>
          <cell r="AA205">
            <v>1</v>
          </cell>
        </row>
        <row r="206">
          <cell r="S206">
            <v>3</v>
          </cell>
          <cell r="W206">
            <v>40.562823206205557</v>
          </cell>
          <cell r="X206">
            <v>15764.261473820297</v>
          </cell>
          <cell r="Z206">
            <v>1</v>
          </cell>
          <cell r="AA206">
            <v>1</v>
          </cell>
        </row>
        <row r="207">
          <cell r="S207">
            <v>1</v>
          </cell>
          <cell r="W207">
            <v>50.702592780884594</v>
          </cell>
          <cell r="X207">
            <v>18092.018301982716</v>
          </cell>
          <cell r="Z207">
            <v>1</v>
          </cell>
          <cell r="AA207">
            <v>1</v>
          </cell>
        </row>
        <row r="208">
          <cell r="S208">
            <v>1</v>
          </cell>
          <cell r="W208">
            <v>37.287365484256675</v>
          </cell>
          <cell r="X208">
            <v>14590.939285239803</v>
          </cell>
          <cell r="Z208">
            <v>1</v>
          </cell>
          <cell r="AA208">
            <v>1</v>
          </cell>
        </row>
        <row r="209">
          <cell r="S209">
            <v>0</v>
          </cell>
          <cell r="W209">
            <v>34.87733797303175</v>
          </cell>
          <cell r="X209">
            <v>13219.225750326228</v>
          </cell>
          <cell r="Z209">
            <v>1</v>
          </cell>
          <cell r="AA209">
            <v>1</v>
          </cell>
        </row>
        <row r="210">
          <cell r="S210">
            <v>0</v>
          </cell>
          <cell r="W210">
            <v>78.629251700680271</v>
          </cell>
          <cell r="X210">
            <v>30421.768707482992</v>
          </cell>
          <cell r="Z210">
            <v>1</v>
          </cell>
          <cell r="AA210">
            <v>1</v>
          </cell>
        </row>
        <row r="211">
          <cell r="S211">
            <v>0</v>
          </cell>
          <cell r="W211">
            <v>37.575562700964632</v>
          </cell>
          <cell r="X211">
            <v>13872.990353697749</v>
          </cell>
          <cell r="Z211">
            <v>1</v>
          </cell>
          <cell r="AA211">
            <v>1</v>
          </cell>
        </row>
        <row r="212">
          <cell r="S212">
            <v>0</v>
          </cell>
          <cell r="W212">
            <v>33.273504273504273</v>
          </cell>
          <cell r="X212">
            <v>11822.649572649572</v>
          </cell>
          <cell r="Z212">
            <v>1</v>
          </cell>
          <cell r="AA212">
            <v>1</v>
          </cell>
        </row>
        <row r="213">
          <cell r="S213">
            <v>0</v>
          </cell>
          <cell r="W213">
            <v>45.199132634622337</v>
          </cell>
          <cell r="X213">
            <v>17906.396819660284</v>
          </cell>
          <cell r="Z213">
            <v>1</v>
          </cell>
          <cell r="AA213">
            <v>1</v>
          </cell>
        </row>
        <row r="214">
          <cell r="S214">
            <v>1</v>
          </cell>
          <cell r="W214">
            <v>45.548340961098397</v>
          </cell>
          <cell r="X214">
            <v>17631.292906178489</v>
          </cell>
          <cell r="Z214">
            <v>1</v>
          </cell>
          <cell r="AA214">
            <v>1</v>
          </cell>
        </row>
        <row r="215">
          <cell r="S215">
            <v>0</v>
          </cell>
          <cell r="W215">
            <v>60.420816733067731</v>
          </cell>
          <cell r="X215">
            <v>25912.848605577688</v>
          </cell>
          <cell r="Z215">
            <v>1</v>
          </cell>
          <cell r="AA215">
            <v>1</v>
          </cell>
        </row>
        <row r="216">
          <cell r="S216">
            <v>86</v>
          </cell>
          <cell r="W216">
            <v>49.850210994722261</v>
          </cell>
          <cell r="X216">
            <v>22023.887822097528</v>
          </cell>
          <cell r="Z216">
            <v>1</v>
          </cell>
          <cell r="AA216">
            <v>1</v>
          </cell>
        </row>
        <row r="217">
          <cell r="S217">
            <v>102</v>
          </cell>
          <cell r="W217">
            <v>44.568874106760632</v>
          </cell>
          <cell r="X217">
            <v>19736.141205914315</v>
          </cell>
          <cell r="Z217">
            <v>1</v>
          </cell>
          <cell r="AA217">
            <v>1</v>
          </cell>
        </row>
        <row r="218">
          <cell r="S218">
            <v>68</v>
          </cell>
          <cell r="W218">
            <v>46.227644034804598</v>
          </cell>
          <cell r="X218">
            <v>21923.669456136555</v>
          </cell>
          <cell r="Z218">
            <v>1</v>
          </cell>
          <cell r="AA218">
            <v>1</v>
          </cell>
        </row>
        <row r="219">
          <cell r="S219">
            <v>33</v>
          </cell>
          <cell r="W219">
            <v>50.897184505051293</v>
          </cell>
          <cell r="X219">
            <v>21595.105629693033</v>
          </cell>
          <cell r="Z219">
            <v>1</v>
          </cell>
          <cell r="AA219">
            <v>1</v>
          </cell>
        </row>
        <row r="220">
          <cell r="S220">
            <v>18</v>
          </cell>
          <cell r="W220">
            <v>61.095138770645327</v>
          </cell>
          <cell r="X220">
            <v>28143.79363187468</v>
          </cell>
          <cell r="Z220">
            <v>1</v>
          </cell>
          <cell r="AA220">
            <v>1</v>
          </cell>
        </row>
        <row r="221">
          <cell r="S221">
            <v>20</v>
          </cell>
          <cell r="W221">
            <v>46.863263897873807</v>
          </cell>
          <cell r="X221">
            <v>21937.249320740069</v>
          </cell>
          <cell r="Z221">
            <v>1</v>
          </cell>
          <cell r="AA221">
            <v>1</v>
          </cell>
        </row>
        <row r="222">
          <cell r="S222">
            <v>0</v>
          </cell>
          <cell r="W222">
            <v>47.85154557983855</v>
          </cell>
          <cell r="X222">
            <v>21555.030517818468</v>
          </cell>
          <cell r="Z222">
            <v>1</v>
          </cell>
          <cell r="AA222">
            <v>1</v>
          </cell>
        </row>
        <row r="223">
          <cell r="S223">
            <v>4</v>
          </cell>
          <cell r="W223">
            <v>58.92528103616813</v>
          </cell>
          <cell r="X223">
            <v>26525.415444770282</v>
          </cell>
          <cell r="Z223">
            <v>1</v>
          </cell>
          <cell r="AA223">
            <v>1</v>
          </cell>
        </row>
        <row r="224">
          <cell r="S224">
            <v>1</v>
          </cell>
          <cell r="W224">
            <v>45.578537761701192</v>
          </cell>
          <cell r="X224">
            <v>21081.223281815193</v>
          </cell>
          <cell r="Z224">
            <v>1</v>
          </cell>
          <cell r="AA224">
            <v>1</v>
          </cell>
        </row>
        <row r="225">
          <cell r="S225">
            <v>3</v>
          </cell>
          <cell r="W225">
            <v>42.2116452268111</v>
          </cell>
          <cell r="X225">
            <v>20827.758970886935</v>
          </cell>
          <cell r="Z225">
            <v>1</v>
          </cell>
          <cell r="AA225">
            <v>1</v>
          </cell>
        </row>
        <row r="226">
          <cell r="S226">
            <v>1</v>
          </cell>
          <cell r="W226">
            <v>45.191715419272413</v>
          </cell>
          <cell r="X226">
            <v>18663.640642861945</v>
          </cell>
          <cell r="Z226">
            <v>1</v>
          </cell>
          <cell r="AA226">
            <v>1</v>
          </cell>
        </row>
        <row r="227">
          <cell r="S227">
            <v>3</v>
          </cell>
          <cell r="W227">
            <v>42.428199791883458</v>
          </cell>
          <cell r="X227">
            <v>17855.705861949358</v>
          </cell>
          <cell r="Z227">
            <v>1</v>
          </cell>
          <cell r="AA227">
            <v>1</v>
          </cell>
        </row>
        <row r="228">
          <cell r="S228">
            <v>1</v>
          </cell>
          <cell r="W228">
            <v>33.212091179385531</v>
          </cell>
          <cell r="X228">
            <v>13556.987115956392</v>
          </cell>
          <cell r="Z228">
            <v>1</v>
          </cell>
          <cell r="AA228">
            <v>1</v>
          </cell>
        </row>
        <row r="229">
          <cell r="S229">
            <v>1</v>
          </cell>
          <cell r="W229">
            <v>45.651904543368516</v>
          </cell>
          <cell r="X229">
            <v>19754.474529600735</v>
          </cell>
          <cell r="Z229">
            <v>1</v>
          </cell>
          <cell r="AA229">
            <v>1</v>
          </cell>
        </row>
        <row r="230">
          <cell r="S230">
            <v>2</v>
          </cell>
          <cell r="W230">
            <v>41.241128064460824</v>
          </cell>
          <cell r="X230">
            <v>18785.616320932626</v>
          </cell>
          <cell r="Z230">
            <v>1</v>
          </cell>
          <cell r="AA230">
            <v>1</v>
          </cell>
        </row>
        <row r="231">
          <cell r="S231">
            <v>0</v>
          </cell>
          <cell r="W231">
            <v>46.232508532423211</v>
          </cell>
          <cell r="X231">
            <v>18875</v>
          </cell>
          <cell r="Z231">
            <v>1</v>
          </cell>
          <cell r="AA231">
            <v>1</v>
          </cell>
        </row>
        <row r="232">
          <cell r="S232">
            <v>8</v>
          </cell>
          <cell r="W232">
            <v>35.873203194321206</v>
          </cell>
          <cell r="X232">
            <v>16154.924578527063</v>
          </cell>
          <cell r="Z232">
            <v>1</v>
          </cell>
          <cell r="AA232">
            <v>1</v>
          </cell>
        </row>
        <row r="233">
          <cell r="S233">
            <v>0</v>
          </cell>
          <cell r="W233">
            <v>47.340608465608469</v>
          </cell>
          <cell r="X233">
            <v>22452.380952380954</v>
          </cell>
          <cell r="Z233">
            <v>1</v>
          </cell>
          <cell r="AA233">
            <v>1</v>
          </cell>
        </row>
        <row r="234">
          <cell r="S234">
            <v>0</v>
          </cell>
          <cell r="W234">
            <v>40.529573299535279</v>
          </cell>
          <cell r="X234">
            <v>18530.629488804392</v>
          </cell>
          <cell r="Z234">
            <v>1</v>
          </cell>
          <cell r="AA234">
            <v>1</v>
          </cell>
        </row>
        <row r="235">
          <cell r="S235">
            <v>0</v>
          </cell>
          <cell r="W235">
            <v>25.982053654024053</v>
          </cell>
          <cell r="X235">
            <v>10802.960222016651</v>
          </cell>
          <cell r="Z235">
            <v>1</v>
          </cell>
          <cell r="AA235">
            <v>1</v>
          </cell>
        </row>
        <row r="236">
          <cell r="S236">
            <v>0</v>
          </cell>
          <cell r="W236">
            <v>38.799787760877258</v>
          </cell>
          <cell r="X236">
            <v>18223.558542624691</v>
          </cell>
          <cell r="Z236">
            <v>1</v>
          </cell>
          <cell r="AA236">
            <v>1</v>
          </cell>
        </row>
        <row r="237">
          <cell r="S237">
            <v>0</v>
          </cell>
          <cell r="W237">
            <v>35.684540389972142</v>
          </cell>
          <cell r="X237">
            <v>17584.958217270196</v>
          </cell>
          <cell r="Z237">
            <v>1</v>
          </cell>
          <cell r="AA237">
            <v>1</v>
          </cell>
        </row>
        <row r="238">
          <cell r="S238">
            <v>0</v>
          </cell>
          <cell r="W238">
            <v>43.224508050089447</v>
          </cell>
          <cell r="X238">
            <v>19737.030411449017</v>
          </cell>
          <cell r="Z238">
            <v>1</v>
          </cell>
          <cell r="AA238">
            <v>1</v>
          </cell>
        </row>
        <row r="239">
          <cell r="S239">
            <v>1</v>
          </cell>
          <cell r="W239">
            <v>27.352572473230609</v>
          </cell>
          <cell r="X239">
            <v>11075.99895534082</v>
          </cell>
          <cell r="Z239">
            <v>1</v>
          </cell>
          <cell r="AA239">
            <v>1</v>
          </cell>
        </row>
        <row r="240">
          <cell r="S240">
            <v>39</v>
          </cell>
          <cell r="W240">
            <v>44.132541567695959</v>
          </cell>
          <cell r="X240">
            <v>18676.579572446557</v>
          </cell>
          <cell r="Z240">
            <v>1</v>
          </cell>
          <cell r="AA240">
            <v>1</v>
          </cell>
        </row>
        <row r="241">
          <cell r="S241">
            <v>0</v>
          </cell>
          <cell r="W241">
            <v>36.207153829273643</v>
          </cell>
          <cell r="X241">
            <v>15948.211542681589</v>
          </cell>
          <cell r="Z241">
            <v>1</v>
          </cell>
          <cell r="AA241">
            <v>1</v>
          </cell>
        </row>
        <row r="242">
          <cell r="S242">
            <v>0</v>
          </cell>
          <cell r="W242">
            <v>42.012957746478875</v>
          </cell>
          <cell r="X242">
            <v>11961.69014084507</v>
          </cell>
          <cell r="Z242">
            <v>1</v>
          </cell>
          <cell r="AA242">
            <v>1</v>
          </cell>
        </row>
        <row r="243">
          <cell r="S243">
            <v>0</v>
          </cell>
          <cell r="W243">
            <v>41.615120274914091</v>
          </cell>
          <cell r="X243">
            <v>13461.340206185567</v>
          </cell>
          <cell r="Z243">
            <v>1</v>
          </cell>
          <cell r="AA243">
            <v>1</v>
          </cell>
        </row>
        <row r="244">
          <cell r="S244">
            <v>0</v>
          </cell>
          <cell r="W244">
            <v>0</v>
          </cell>
          <cell r="X244">
            <v>0</v>
          </cell>
          <cell r="Z244" t="e">
            <v>#DIV/0!</v>
          </cell>
          <cell r="AA244" t="e">
            <v>#DIV/0!</v>
          </cell>
        </row>
        <row r="245">
          <cell r="S245">
            <v>51</v>
          </cell>
          <cell r="W245">
            <v>63.6428442963566</v>
          </cell>
          <cell r="X245">
            <v>27398.218528440124</v>
          </cell>
          <cell r="Z245">
            <v>1</v>
          </cell>
          <cell r="AA245">
            <v>1</v>
          </cell>
        </row>
        <row r="246">
          <cell r="S246">
            <v>18</v>
          </cell>
          <cell r="W246">
            <v>53.782438192668373</v>
          </cell>
          <cell r="X246">
            <v>23176.078431372549</v>
          </cell>
          <cell r="Z246">
            <v>1</v>
          </cell>
          <cell r="AA246">
            <v>1</v>
          </cell>
        </row>
        <row r="247">
          <cell r="S247">
            <v>2</v>
          </cell>
          <cell r="W247">
            <v>42.344753701896558</v>
          </cell>
          <cell r="X247">
            <v>18935.211506640077</v>
          </cell>
          <cell r="Z247">
            <v>1</v>
          </cell>
          <cell r="AA247">
            <v>1</v>
          </cell>
        </row>
        <row r="248">
          <cell r="S248">
            <v>0</v>
          </cell>
          <cell r="W248" t="str">
            <v/>
          </cell>
          <cell r="X248" t="str">
            <v/>
          </cell>
          <cell r="Z248" t="e">
            <v>#DIV/0!</v>
          </cell>
          <cell r="AA248" t="e">
            <v>#DIV/0!</v>
          </cell>
        </row>
        <row r="249">
          <cell r="S249">
            <v>0</v>
          </cell>
          <cell r="W249" t="str">
            <v/>
          </cell>
          <cell r="X249" t="str">
            <v/>
          </cell>
          <cell r="Z249" t="e">
            <v>#DIV/0!</v>
          </cell>
          <cell r="AA249" t="e">
            <v>#DIV/0!</v>
          </cell>
        </row>
        <row r="250">
          <cell r="S250">
            <v>2</v>
          </cell>
          <cell r="W250">
            <v>40.566870446361278</v>
          </cell>
          <cell r="X250">
            <v>17090.277196214724</v>
          </cell>
          <cell r="Z250">
            <v>1</v>
          </cell>
          <cell r="AA250">
            <v>1</v>
          </cell>
        </row>
        <row r="251">
          <cell r="S251">
            <v>0</v>
          </cell>
          <cell r="W251">
            <v>35.296514482081491</v>
          </cell>
          <cell r="X251">
            <v>15640.157093765341</v>
          </cell>
          <cell r="Z251">
            <v>1</v>
          </cell>
          <cell r="AA251">
            <v>1</v>
          </cell>
        </row>
        <row r="252">
          <cell r="S252">
            <v>0</v>
          </cell>
          <cell r="W252">
            <v>34.374823595822747</v>
          </cell>
          <cell r="X252">
            <v>15225.232853513971</v>
          </cell>
          <cell r="Z252">
            <v>1</v>
          </cell>
          <cell r="AA252">
            <v>1</v>
          </cell>
        </row>
        <row r="253">
          <cell r="S253">
            <v>0</v>
          </cell>
          <cell r="W253" t="str">
            <v/>
          </cell>
          <cell r="X253" t="str">
            <v/>
          </cell>
          <cell r="Z253" t="e">
            <v>#DIV/0!</v>
          </cell>
          <cell r="AA253" t="e">
            <v>#DIV/0!</v>
          </cell>
        </row>
        <row r="254">
          <cell r="S254">
            <v>0</v>
          </cell>
          <cell r="W254">
            <v>36.855382087099422</v>
          </cell>
          <cell r="X254">
            <v>15533.03204601479</v>
          </cell>
          <cell r="Z254">
            <v>1</v>
          </cell>
          <cell r="AA254">
            <v>1</v>
          </cell>
        </row>
        <row r="255">
          <cell r="S255">
            <v>0</v>
          </cell>
          <cell r="W255">
            <v>206.42733564013841</v>
          </cell>
          <cell r="X255">
            <v>14164.359861591696</v>
          </cell>
          <cell r="Z255">
            <v>1</v>
          </cell>
          <cell r="AA255">
            <v>1</v>
          </cell>
        </row>
        <row r="256">
          <cell r="S256">
            <v>260</v>
          </cell>
          <cell r="W256">
            <v>57.682408937700295</v>
          </cell>
          <cell r="X256">
            <v>23388.423877308029</v>
          </cell>
          <cell r="Z256">
            <v>1</v>
          </cell>
          <cell r="AA256">
            <v>1</v>
          </cell>
        </row>
        <row r="257">
          <cell r="S257">
            <v>36</v>
          </cell>
          <cell r="W257">
            <v>49.655071348214811</v>
          </cell>
          <cell r="X257">
            <v>20436.852389129021</v>
          </cell>
          <cell r="Z257">
            <v>1</v>
          </cell>
          <cell r="AA257">
            <v>1</v>
          </cell>
        </row>
        <row r="258">
          <cell r="S258">
            <v>4</v>
          </cell>
          <cell r="W258">
            <v>61.004800918436572</v>
          </cell>
          <cell r="X258">
            <v>25403.06841308772</v>
          </cell>
          <cell r="Z258">
            <v>1</v>
          </cell>
          <cell r="AA258">
            <v>1</v>
          </cell>
        </row>
        <row r="259">
          <cell r="S259">
            <v>0</v>
          </cell>
          <cell r="W259">
            <v>52.730250055321974</v>
          </cell>
          <cell r="X259">
            <v>22158.442133215314</v>
          </cell>
          <cell r="Z259">
            <v>1</v>
          </cell>
          <cell r="AA259">
            <v>1</v>
          </cell>
        </row>
        <row r="260">
          <cell r="S260">
            <v>1</v>
          </cell>
          <cell r="W260">
            <v>42.570304924038361</v>
          </cell>
          <cell r="X260">
            <v>16156.879646589807</v>
          </cell>
          <cell r="Z260">
            <v>1</v>
          </cell>
          <cell r="AA260">
            <v>1</v>
          </cell>
        </row>
        <row r="261">
          <cell r="S261">
            <v>0</v>
          </cell>
          <cell r="W261">
            <v>59.676629456247753</v>
          </cell>
          <cell r="X261">
            <v>25731.004681310766</v>
          </cell>
          <cell r="Z261">
            <v>1</v>
          </cell>
          <cell r="AA261">
            <v>1</v>
          </cell>
        </row>
        <row r="262">
          <cell r="S262">
            <v>0</v>
          </cell>
          <cell r="W262">
            <v>34.732193732193736</v>
          </cell>
          <cell r="X262">
            <v>13390.86127547666</v>
          </cell>
          <cell r="Z262">
            <v>1</v>
          </cell>
          <cell r="AA262">
            <v>1</v>
          </cell>
        </row>
        <row r="263">
          <cell r="S263">
            <v>0</v>
          </cell>
          <cell r="W263">
            <v>28.472544878563887</v>
          </cell>
          <cell r="X263">
            <v>12240.232312565999</v>
          </cell>
          <cell r="Z263">
            <v>1</v>
          </cell>
          <cell r="AA263">
            <v>1</v>
          </cell>
        </row>
        <row r="264">
          <cell r="S264">
            <v>0</v>
          </cell>
          <cell r="W264">
            <v>31.553849962862095</v>
          </cell>
          <cell r="X264">
            <v>11867.541470661055</v>
          </cell>
          <cell r="Z264">
            <v>1</v>
          </cell>
          <cell r="AA264">
            <v>1</v>
          </cell>
        </row>
        <row r="265">
          <cell r="S265">
            <v>0</v>
          </cell>
          <cell r="W265">
            <v>39.15994020926756</v>
          </cell>
          <cell r="X265">
            <v>13478.325859491779</v>
          </cell>
          <cell r="Z265">
            <v>1</v>
          </cell>
          <cell r="AA265">
            <v>1</v>
          </cell>
        </row>
        <row r="266">
          <cell r="S266">
            <v>1</v>
          </cell>
          <cell r="W266">
            <v>56.788375908132174</v>
          </cell>
          <cell r="X266">
            <v>20206.936958050152</v>
          </cell>
          <cell r="Z266">
            <v>1</v>
          </cell>
          <cell r="AA266">
            <v>1</v>
          </cell>
        </row>
        <row r="267">
          <cell r="S267">
            <v>0</v>
          </cell>
          <cell r="W267">
            <v>0</v>
          </cell>
          <cell r="X267">
            <v>0</v>
          </cell>
          <cell r="Z267">
            <v>0</v>
          </cell>
          <cell r="AA267">
            <v>0</v>
          </cell>
        </row>
        <row r="268">
          <cell r="S268">
            <v>21733</v>
          </cell>
          <cell r="W268">
            <v>111.79718062184872</v>
          </cell>
          <cell r="X268">
            <v>48825.456004574669</v>
          </cell>
          <cell r="Z268">
            <v>0.96501457725947526</v>
          </cell>
          <cell r="AA268">
            <v>1</v>
          </cell>
        </row>
        <row r="269">
          <cell r="S269">
            <v>1227</v>
          </cell>
          <cell r="W269">
            <v>97.287663635651015</v>
          </cell>
          <cell r="X269">
            <v>42576.822528807716</v>
          </cell>
          <cell r="Z269">
            <v>1</v>
          </cell>
          <cell r="AA269">
            <v>1</v>
          </cell>
        </row>
        <row r="270">
          <cell r="S270">
            <v>706</v>
          </cell>
          <cell r="W270">
            <v>97.856586816526899</v>
          </cell>
          <cell r="X270">
            <v>41681.906891311242</v>
          </cell>
          <cell r="Z270">
            <v>1</v>
          </cell>
          <cell r="AA270">
            <v>1</v>
          </cell>
        </row>
        <row r="271">
          <cell r="S271">
            <v>98</v>
          </cell>
          <cell r="W271">
            <v>97.436854756428659</v>
          </cell>
          <cell r="X271">
            <v>41301.779445587701</v>
          </cell>
          <cell r="Z271">
            <v>1</v>
          </cell>
          <cell r="AA271">
            <v>1</v>
          </cell>
        </row>
        <row r="272">
          <cell r="S272">
            <v>0</v>
          </cell>
          <cell r="W272">
            <v>35.646433566433565</v>
          </cell>
          <cell r="X272">
            <v>14522.517482517482</v>
          </cell>
          <cell r="Z272">
            <v>1</v>
          </cell>
          <cell r="AA272">
            <v>1</v>
          </cell>
        </row>
        <row r="273">
          <cell r="S273">
            <v>0</v>
          </cell>
          <cell r="W273">
            <v>17</v>
          </cell>
          <cell r="X273">
            <v>7077.5193798449609</v>
          </cell>
          <cell r="Z273">
            <v>1</v>
          </cell>
          <cell r="AA273">
            <v>1</v>
          </cell>
        </row>
        <row r="274">
          <cell r="S274">
            <v>0</v>
          </cell>
          <cell r="W274">
            <v>38.702005730659025</v>
          </cell>
          <cell r="X274">
            <v>12676.21776504298</v>
          </cell>
          <cell r="Z274">
            <v>1</v>
          </cell>
          <cell r="AA274">
            <v>1</v>
          </cell>
        </row>
        <row r="275">
          <cell r="S275">
            <v>0</v>
          </cell>
          <cell r="W275">
            <v>13.37731196054254</v>
          </cell>
          <cell r="X275">
            <v>4905.6720098643646</v>
          </cell>
          <cell r="Z275">
            <v>0.875</v>
          </cell>
          <cell r="AA275">
            <v>0.91666666666666663</v>
          </cell>
        </row>
        <row r="276">
          <cell r="S276">
            <v>0</v>
          </cell>
          <cell r="W276">
            <v>39.666077068856602</v>
          </cell>
          <cell r="X276">
            <v>17721.415034744157</v>
          </cell>
          <cell r="Z276">
            <v>0.92307692307692313</v>
          </cell>
          <cell r="AA276">
            <v>1</v>
          </cell>
        </row>
        <row r="277">
          <cell r="S277">
            <v>0</v>
          </cell>
          <cell r="W277">
            <v>7.7257383966244726</v>
          </cell>
          <cell r="X277">
            <v>3738.3966244725739</v>
          </cell>
          <cell r="Z277">
            <v>1</v>
          </cell>
          <cell r="AA277">
            <v>1</v>
          </cell>
        </row>
        <row r="278">
          <cell r="S278">
            <v>3196</v>
          </cell>
          <cell r="W278">
            <v>85.386425280518424</v>
          </cell>
          <cell r="X278">
            <v>38196.846793527155</v>
          </cell>
          <cell r="Z278">
            <v>1</v>
          </cell>
          <cell r="AA278">
            <v>1</v>
          </cell>
        </row>
        <row r="279">
          <cell r="S279">
            <v>956</v>
          </cell>
          <cell r="W279">
            <v>90.476721862930532</v>
          </cell>
          <cell r="X279">
            <v>36313.91081763713</v>
          </cell>
          <cell r="Z279">
            <v>1</v>
          </cell>
          <cell r="AA279">
            <v>1</v>
          </cell>
        </row>
        <row r="280">
          <cell r="S280">
            <v>108</v>
          </cell>
          <cell r="W280">
            <v>95.014675034087333</v>
          </cell>
          <cell r="X280">
            <v>40253.129042408138</v>
          </cell>
          <cell r="Z280">
            <v>1</v>
          </cell>
          <cell r="AA280">
            <v>1</v>
          </cell>
        </row>
        <row r="281">
          <cell r="S281">
            <v>219</v>
          </cell>
          <cell r="W281">
            <v>64.364233106900244</v>
          </cell>
          <cell r="X281">
            <v>30394.994637111191</v>
          </cell>
          <cell r="Z281">
            <v>1</v>
          </cell>
          <cell r="AA281">
            <v>1</v>
          </cell>
        </row>
        <row r="282">
          <cell r="S282">
            <v>605</v>
          </cell>
          <cell r="W282">
            <v>87.89656288745006</v>
          </cell>
          <cell r="X282">
            <v>35761.307801809249</v>
          </cell>
          <cell r="Z282">
            <v>1</v>
          </cell>
          <cell r="AA282">
            <v>1</v>
          </cell>
        </row>
        <row r="283">
          <cell r="S283">
            <v>371</v>
          </cell>
          <cell r="W283">
            <v>83.341233895759515</v>
          </cell>
          <cell r="X283">
            <v>35018.448427877476</v>
          </cell>
          <cell r="Z283">
            <v>1</v>
          </cell>
          <cell r="AA283">
            <v>1</v>
          </cell>
        </row>
        <row r="284">
          <cell r="S284">
            <v>359</v>
          </cell>
          <cell r="W284">
            <v>70.457492624802427</v>
          </cell>
          <cell r="X284">
            <v>29054.822835275521</v>
          </cell>
          <cell r="Z284">
            <v>1</v>
          </cell>
          <cell r="AA284">
            <v>1</v>
          </cell>
        </row>
        <row r="285">
          <cell r="S285">
            <v>164</v>
          </cell>
          <cell r="W285">
            <v>87.194380441074657</v>
          </cell>
          <cell r="X285">
            <v>30742.721587233125</v>
          </cell>
          <cell r="Z285">
            <v>1</v>
          </cell>
          <cell r="AA285">
            <v>1</v>
          </cell>
        </row>
        <row r="286">
          <cell r="S286">
            <v>15</v>
          </cell>
          <cell r="W286">
            <v>50.493105920053971</v>
          </cell>
          <cell r="X286">
            <v>20063.353853938268</v>
          </cell>
          <cell r="Z286">
            <v>1</v>
          </cell>
          <cell r="AA286">
            <v>1</v>
          </cell>
        </row>
        <row r="287">
          <cell r="S287">
            <v>8</v>
          </cell>
          <cell r="W287">
            <v>64.399195420083558</v>
          </cell>
          <cell r="X287">
            <v>24007.620300170198</v>
          </cell>
          <cell r="Z287">
            <v>1</v>
          </cell>
          <cell r="AA287">
            <v>1</v>
          </cell>
        </row>
        <row r="288">
          <cell r="S288">
            <v>25</v>
          </cell>
          <cell r="W288">
            <v>55.251852585912637</v>
          </cell>
          <cell r="X288">
            <v>21712.141732456865</v>
          </cell>
          <cell r="Z288">
            <v>1</v>
          </cell>
          <cell r="AA288">
            <v>1</v>
          </cell>
        </row>
        <row r="289">
          <cell r="S289">
            <v>13</v>
          </cell>
          <cell r="W289">
            <v>50.778777849531807</v>
          </cell>
          <cell r="X289">
            <v>19206.288343558281</v>
          </cell>
          <cell r="Z289">
            <v>1</v>
          </cell>
          <cell r="AA289">
            <v>1</v>
          </cell>
        </row>
        <row r="290">
          <cell r="S290">
            <v>67</v>
          </cell>
          <cell r="W290">
            <v>69.385958133289535</v>
          </cell>
          <cell r="X290">
            <v>26527.284846260107</v>
          </cell>
          <cell r="Z290">
            <v>1</v>
          </cell>
          <cell r="AA290">
            <v>1</v>
          </cell>
        </row>
        <row r="291">
          <cell r="S291">
            <v>630</v>
          </cell>
          <cell r="W291">
            <v>80.696612255707436</v>
          </cell>
          <cell r="X291">
            <v>33611.136189908691</v>
          </cell>
          <cell r="Z291">
            <v>1</v>
          </cell>
          <cell r="AA291">
            <v>1</v>
          </cell>
        </row>
        <row r="292">
          <cell r="S292">
            <v>299</v>
          </cell>
          <cell r="W292">
            <v>85.156598363346973</v>
          </cell>
          <cell r="X292">
            <v>34671.740687119098</v>
          </cell>
          <cell r="Z292">
            <v>1</v>
          </cell>
          <cell r="AA292">
            <v>1</v>
          </cell>
        </row>
        <row r="293">
          <cell r="S293">
            <v>605</v>
          </cell>
          <cell r="W293">
            <v>93.344736638872178</v>
          </cell>
          <cell r="X293">
            <v>38282.300849748302</v>
          </cell>
          <cell r="Z293">
            <v>1</v>
          </cell>
          <cell r="AA293">
            <v>1</v>
          </cell>
        </row>
        <row r="294">
          <cell r="S294">
            <v>31</v>
          </cell>
          <cell r="W294">
            <v>67.47838565814456</v>
          </cell>
          <cell r="X294">
            <v>25459.681193977129</v>
          </cell>
          <cell r="Z294">
            <v>1</v>
          </cell>
          <cell r="AA294">
            <v>1</v>
          </cell>
        </row>
        <row r="295">
          <cell r="S295">
            <v>5</v>
          </cell>
          <cell r="W295">
            <v>51.001091547624696</v>
          </cell>
          <cell r="X295">
            <v>19344.976507996773</v>
          </cell>
          <cell r="Z295">
            <v>1</v>
          </cell>
          <cell r="AA295">
            <v>1</v>
          </cell>
        </row>
        <row r="296">
          <cell r="S296">
            <v>57</v>
          </cell>
          <cell r="W296">
            <v>68.627535121328222</v>
          </cell>
          <cell r="X296">
            <v>24086.283524904215</v>
          </cell>
          <cell r="Z296">
            <v>1</v>
          </cell>
          <cell r="AA296">
            <v>1</v>
          </cell>
        </row>
        <row r="297">
          <cell r="S297">
            <v>4</v>
          </cell>
          <cell r="W297">
            <v>52.46671090466711</v>
          </cell>
          <cell r="X297">
            <v>23301.150188011503</v>
          </cell>
          <cell r="Z297">
            <v>1</v>
          </cell>
          <cell r="AA297">
            <v>1</v>
          </cell>
        </row>
        <row r="298">
          <cell r="S298">
            <v>8</v>
          </cell>
          <cell r="W298">
            <v>46.146039398221262</v>
          </cell>
          <cell r="X298">
            <v>20991.729698279443</v>
          </cell>
          <cell r="Z298">
            <v>1</v>
          </cell>
          <cell r="AA298">
            <v>1</v>
          </cell>
        </row>
        <row r="299">
          <cell r="S299">
            <v>113</v>
          </cell>
          <cell r="W299">
            <v>53.931529988436388</v>
          </cell>
          <cell r="X299">
            <v>21496.339504540592</v>
          </cell>
          <cell r="Z299">
            <v>1</v>
          </cell>
          <cell r="AA299">
            <v>1</v>
          </cell>
        </row>
        <row r="300">
          <cell r="S300">
            <v>8</v>
          </cell>
          <cell r="W300">
            <v>54.356730715884083</v>
          </cell>
          <cell r="X300">
            <v>22033.907865293215</v>
          </cell>
          <cell r="Z300">
            <v>1</v>
          </cell>
          <cell r="AA300">
            <v>1</v>
          </cell>
        </row>
        <row r="301">
          <cell r="S301">
            <v>80</v>
          </cell>
          <cell r="W301">
            <v>55.803109776821117</v>
          </cell>
          <cell r="X301">
            <v>21786.909482270308</v>
          </cell>
          <cell r="Z301">
            <v>1</v>
          </cell>
          <cell r="AA301">
            <v>1</v>
          </cell>
        </row>
        <row r="302">
          <cell r="S302">
            <v>1</v>
          </cell>
          <cell r="W302">
            <v>51.757189128291792</v>
          </cell>
          <cell r="X302">
            <v>19118.391775806223</v>
          </cell>
          <cell r="Z302">
            <v>0.97727272727272729</v>
          </cell>
          <cell r="AA302">
            <v>1</v>
          </cell>
        </row>
        <row r="303">
          <cell r="S303">
            <v>63</v>
          </cell>
          <cell r="W303">
            <v>63.793178164863363</v>
          </cell>
          <cell r="X303">
            <v>25030.997659312459</v>
          </cell>
          <cell r="Z303">
            <v>1</v>
          </cell>
          <cell r="AA303">
            <v>1</v>
          </cell>
        </row>
        <row r="304">
          <cell r="S304">
            <v>7</v>
          </cell>
          <cell r="W304">
            <v>54.122301808320465</v>
          </cell>
          <cell r="X304">
            <v>20876.992861572886</v>
          </cell>
          <cell r="Z304">
            <v>0.97777777777777775</v>
          </cell>
          <cell r="AA304">
            <v>0.99204244031830235</v>
          </cell>
        </row>
        <row r="305">
          <cell r="S305">
            <v>220</v>
          </cell>
          <cell r="W305">
            <v>72.830182301888442</v>
          </cell>
          <cell r="X305">
            <v>27973.924942212918</v>
          </cell>
          <cell r="Z305">
            <v>1</v>
          </cell>
          <cell r="AA305">
            <v>1</v>
          </cell>
        </row>
        <row r="306">
          <cell r="S306">
            <v>36</v>
          </cell>
          <cell r="W306">
            <v>53.943091682630538</v>
          </cell>
          <cell r="X306">
            <v>21238.596410244576</v>
          </cell>
          <cell r="Z306">
            <v>1</v>
          </cell>
          <cell r="AA306">
            <v>1</v>
          </cell>
        </row>
        <row r="307">
          <cell r="S307">
            <v>40</v>
          </cell>
          <cell r="W307">
            <v>65.659985250458561</v>
          </cell>
          <cell r="X307">
            <v>23654.161072556399</v>
          </cell>
          <cell r="Z307">
            <v>0.95</v>
          </cell>
          <cell r="AA307">
            <v>0.99572649572649574</v>
          </cell>
        </row>
        <row r="308">
          <cell r="S308">
            <v>0</v>
          </cell>
          <cell r="W308">
            <v>57.606217379360864</v>
          </cell>
          <cell r="X308">
            <v>21649.84891493453</v>
          </cell>
          <cell r="Z308">
            <v>1</v>
          </cell>
          <cell r="AA308">
            <v>1</v>
          </cell>
        </row>
        <row r="309">
          <cell r="S309">
            <v>11</v>
          </cell>
          <cell r="W309">
            <v>52.370464783322277</v>
          </cell>
          <cell r="X309">
            <v>19980.514718720537</v>
          </cell>
          <cell r="Z309">
            <v>1</v>
          </cell>
          <cell r="AA309">
            <v>1</v>
          </cell>
        </row>
        <row r="310">
          <cell r="S310">
            <v>18</v>
          </cell>
          <cell r="W310">
            <v>51.327988064791136</v>
          </cell>
          <cell r="X310">
            <v>22003.572037510658</v>
          </cell>
          <cell r="Z310">
            <v>1</v>
          </cell>
          <cell r="AA310">
            <v>1</v>
          </cell>
        </row>
        <row r="311">
          <cell r="S311">
            <v>2</v>
          </cell>
          <cell r="W311">
            <v>46.478015704732393</v>
          </cell>
          <cell r="X311">
            <v>18995.36314281054</v>
          </cell>
          <cell r="Z311">
            <v>1</v>
          </cell>
          <cell r="AA311">
            <v>1</v>
          </cell>
        </row>
        <row r="312">
          <cell r="S312">
            <v>1</v>
          </cell>
          <cell r="W312">
            <v>51.56506080693147</v>
          </cell>
          <cell r="X312">
            <v>18616.263896863093</v>
          </cell>
          <cell r="Z312">
            <v>1</v>
          </cell>
          <cell r="AA312">
            <v>1</v>
          </cell>
        </row>
        <row r="313">
          <cell r="S313">
            <v>0</v>
          </cell>
          <cell r="W313">
            <v>56.195481888605187</v>
          </cell>
          <cell r="X313">
            <v>20882.113645215737</v>
          </cell>
          <cell r="Z313">
            <v>1</v>
          </cell>
          <cell r="AA313">
            <v>1</v>
          </cell>
        </row>
        <row r="314">
          <cell r="S314">
            <v>0</v>
          </cell>
          <cell r="W314">
            <v>37.694528365223228</v>
          </cell>
          <cell r="X314">
            <v>15579.221215172876</v>
          </cell>
          <cell r="Z314">
            <v>1</v>
          </cell>
          <cell r="AA314">
            <v>1</v>
          </cell>
        </row>
        <row r="315">
          <cell r="S315">
            <v>0</v>
          </cell>
          <cell r="W315">
            <v>53.688872440167778</v>
          </cell>
          <cell r="X315">
            <v>23152.031043222752</v>
          </cell>
          <cell r="Z315">
            <v>0.94736842105263153</v>
          </cell>
          <cell r="AA315">
            <v>1</v>
          </cell>
        </row>
        <row r="316">
          <cell r="S316">
            <v>2284</v>
          </cell>
          <cell r="W316">
            <v>74.196619704879737</v>
          </cell>
          <cell r="X316">
            <v>30665.661059607468</v>
          </cell>
          <cell r="Z316">
            <v>1</v>
          </cell>
          <cell r="AA316">
            <v>1</v>
          </cell>
        </row>
        <row r="317">
          <cell r="S317">
            <v>88</v>
          </cell>
          <cell r="W317">
            <v>69.144789443626195</v>
          </cell>
          <cell r="X317">
            <v>29624.715701303518</v>
          </cell>
          <cell r="Z317">
            <v>1</v>
          </cell>
          <cell r="AA317">
            <v>1</v>
          </cell>
        </row>
        <row r="318">
          <cell r="S318">
            <v>98</v>
          </cell>
          <cell r="W318">
            <v>67.783888292158963</v>
          </cell>
          <cell r="X318">
            <v>30626.602219835302</v>
          </cell>
          <cell r="Z318">
            <v>1</v>
          </cell>
          <cell r="AA318">
            <v>1</v>
          </cell>
        </row>
        <row r="319">
          <cell r="S319">
            <v>43</v>
          </cell>
          <cell r="W319">
            <v>65.299058060998874</v>
          </cell>
          <cell r="X319">
            <v>30903.352818245148</v>
          </cell>
          <cell r="Z319">
            <v>1</v>
          </cell>
          <cell r="AA319">
            <v>1</v>
          </cell>
        </row>
        <row r="320">
          <cell r="S320">
            <v>178</v>
          </cell>
          <cell r="W320">
            <v>67.380055110065328</v>
          </cell>
          <cell r="X320">
            <v>30335.100157899626</v>
          </cell>
          <cell r="Z320">
            <v>1</v>
          </cell>
          <cell r="AA320">
            <v>1</v>
          </cell>
        </row>
        <row r="321">
          <cell r="S321">
            <v>76</v>
          </cell>
          <cell r="W321">
            <v>72.850994476805596</v>
          </cell>
          <cell r="X321">
            <v>32948.389822835241</v>
          </cell>
          <cell r="Z321">
            <v>1</v>
          </cell>
          <cell r="AA321">
            <v>1</v>
          </cell>
        </row>
        <row r="322">
          <cell r="S322">
            <v>156</v>
          </cell>
          <cell r="W322">
            <v>59.502305792746419</v>
          </cell>
          <cell r="X322">
            <v>27934.47829579602</v>
          </cell>
          <cell r="Z322">
            <v>1</v>
          </cell>
          <cell r="AA322">
            <v>1</v>
          </cell>
        </row>
        <row r="323">
          <cell r="S323">
            <v>0</v>
          </cell>
          <cell r="W323">
            <v>44.729591836734691</v>
          </cell>
          <cell r="X323">
            <v>12102.040816326531</v>
          </cell>
          <cell r="Z323">
            <v>1</v>
          </cell>
          <cell r="AA323">
            <v>1</v>
          </cell>
        </row>
        <row r="324">
          <cell r="S324">
            <v>0</v>
          </cell>
          <cell r="W324">
            <v>40.752808988764045</v>
          </cell>
          <cell r="X324">
            <v>13802.938634399308</v>
          </cell>
          <cell r="Z324">
            <v>1</v>
          </cell>
          <cell r="AA324">
            <v>1</v>
          </cell>
        </row>
        <row r="325">
          <cell r="S325">
            <v>269</v>
          </cell>
          <cell r="W325">
            <v>59.703481356741278</v>
          </cell>
          <cell r="X325">
            <v>24306.380608889362</v>
          </cell>
          <cell r="Z325">
            <v>1</v>
          </cell>
          <cell r="AA325">
            <v>1</v>
          </cell>
        </row>
        <row r="326">
          <cell r="S326">
            <v>260</v>
          </cell>
          <cell r="W326">
            <v>69.675920084977875</v>
          </cell>
          <cell r="X326">
            <v>27304.223254148164</v>
          </cell>
          <cell r="Z326">
            <v>0.88888888888888884</v>
          </cell>
          <cell r="AA326">
            <v>0.96636771300448432</v>
          </cell>
        </row>
        <row r="327">
          <cell r="S327">
            <v>182</v>
          </cell>
          <cell r="W327">
            <v>63.891780572047239</v>
          </cell>
          <cell r="X327">
            <v>25268.547993245113</v>
          </cell>
          <cell r="Z327">
            <v>1</v>
          </cell>
          <cell r="AA327">
            <v>1</v>
          </cell>
        </row>
        <row r="328">
          <cell r="S328">
            <v>38</v>
          </cell>
          <cell r="W328">
            <v>73.790753201649665</v>
          </cell>
          <cell r="X328">
            <v>27809.106914598557</v>
          </cell>
          <cell r="Z328">
            <v>1</v>
          </cell>
          <cell r="AA328">
            <v>1</v>
          </cell>
        </row>
        <row r="329">
          <cell r="S329">
            <v>84</v>
          </cell>
          <cell r="W329">
            <v>55.874231720501768</v>
          </cell>
          <cell r="X329">
            <v>20929.562654581539</v>
          </cell>
          <cell r="Z329">
            <v>1</v>
          </cell>
          <cell r="AA329">
            <v>1</v>
          </cell>
        </row>
        <row r="330">
          <cell r="S330">
            <v>121</v>
          </cell>
          <cell r="W330">
            <v>50.418848270827993</v>
          </cell>
          <cell r="X330">
            <v>22011.547541544187</v>
          </cell>
          <cell r="Z330">
            <v>1</v>
          </cell>
          <cell r="AA330">
            <v>1</v>
          </cell>
        </row>
        <row r="331">
          <cell r="S331">
            <v>59</v>
          </cell>
          <cell r="W331">
            <v>54.77123658219066</v>
          </cell>
          <cell r="X331">
            <v>20975.007990271359</v>
          </cell>
          <cell r="Z331">
            <v>1</v>
          </cell>
          <cell r="AA331">
            <v>1</v>
          </cell>
        </row>
        <row r="332">
          <cell r="S332">
            <v>86</v>
          </cell>
          <cell r="W332">
            <v>68.196169673592507</v>
          </cell>
          <cell r="X332">
            <v>25004.148772748169</v>
          </cell>
          <cell r="Z332">
            <v>1</v>
          </cell>
          <cell r="AA332">
            <v>1</v>
          </cell>
        </row>
        <row r="333">
          <cell r="S333">
            <v>0</v>
          </cell>
          <cell r="W333" t="str">
            <v/>
          </cell>
          <cell r="X333" t="str">
            <v/>
          </cell>
          <cell r="Z333" t="e">
            <v>#DIV/0!</v>
          </cell>
          <cell r="AA333" t="e">
            <v>#DIV/0!</v>
          </cell>
        </row>
        <row r="334">
          <cell r="S334">
            <v>0</v>
          </cell>
          <cell r="W334">
            <v>40.874683544303799</v>
          </cell>
          <cell r="X334">
            <v>16450.632911392404</v>
          </cell>
          <cell r="Z334">
            <v>1</v>
          </cell>
          <cell r="AA334">
            <v>1</v>
          </cell>
        </row>
        <row r="335">
          <cell r="S335">
            <v>295</v>
          </cell>
          <cell r="W335">
            <v>50.468617973174915</v>
          </cell>
          <cell r="X335">
            <v>21299.074774458979</v>
          </cell>
          <cell r="Z335">
            <v>1</v>
          </cell>
          <cell r="AA335">
            <v>1</v>
          </cell>
        </row>
        <row r="336">
          <cell r="S336">
            <v>63</v>
          </cell>
          <cell r="W336">
            <v>46.764974580772439</v>
          </cell>
          <cell r="X336">
            <v>19714.105774337961</v>
          </cell>
          <cell r="Z336">
            <v>1</v>
          </cell>
          <cell r="AA336">
            <v>1</v>
          </cell>
        </row>
        <row r="337">
          <cell r="S337">
            <v>51</v>
          </cell>
          <cell r="W337">
            <v>51.826802796173659</v>
          </cell>
          <cell r="X337">
            <v>19371.504782928623</v>
          </cell>
          <cell r="Z337">
            <v>1</v>
          </cell>
          <cell r="AA337">
            <v>1</v>
          </cell>
        </row>
        <row r="338">
          <cell r="S338">
            <v>23</v>
          </cell>
          <cell r="W338">
            <v>50.067361642438151</v>
          </cell>
          <cell r="X338">
            <v>20034.908186687069</v>
          </cell>
          <cell r="Z338">
            <v>1</v>
          </cell>
          <cell r="AA338">
            <v>1</v>
          </cell>
        </row>
        <row r="339">
          <cell r="S339">
            <v>92</v>
          </cell>
          <cell r="W339">
            <v>45.636323863967803</v>
          </cell>
          <cell r="X339">
            <v>18924.313130723909</v>
          </cell>
          <cell r="Z339">
            <v>1</v>
          </cell>
          <cell r="AA339">
            <v>1</v>
          </cell>
        </row>
        <row r="340">
          <cell r="S340">
            <v>9</v>
          </cell>
          <cell r="W340">
            <v>47.7712329711227</v>
          </cell>
          <cell r="X340">
            <v>20098.118495715498</v>
          </cell>
          <cell r="Z340">
            <v>1</v>
          </cell>
          <cell r="AA340">
            <v>1</v>
          </cell>
        </row>
        <row r="341">
          <cell r="S341">
            <v>0</v>
          </cell>
          <cell r="W341">
            <v>44.532148900169204</v>
          </cell>
          <cell r="X341">
            <v>17475.253807106597</v>
          </cell>
          <cell r="Z341">
            <v>1</v>
          </cell>
          <cell r="AA341">
            <v>1</v>
          </cell>
        </row>
        <row r="342">
          <cell r="S342">
            <v>0</v>
          </cell>
          <cell r="W342">
            <v>96.438620689655167</v>
          </cell>
          <cell r="X342">
            <v>28815.172413793105</v>
          </cell>
          <cell r="Z342">
            <v>1</v>
          </cell>
          <cell r="AA342">
            <v>1</v>
          </cell>
        </row>
        <row r="343">
          <cell r="S343">
            <v>0</v>
          </cell>
          <cell r="W343" t="str">
            <v/>
          </cell>
          <cell r="X343" t="str">
            <v/>
          </cell>
          <cell r="Z343" t="e">
            <v>#DIV/0!</v>
          </cell>
          <cell r="AA343" t="e">
            <v>#DIV/0!</v>
          </cell>
        </row>
        <row r="344">
          <cell r="S344">
            <v>0</v>
          </cell>
          <cell r="W344">
            <v>30.265767552558508</v>
          </cell>
          <cell r="X344">
            <v>12134.470448234828</v>
          </cell>
          <cell r="Z344">
            <v>1</v>
          </cell>
          <cell r="AA344">
            <v>1</v>
          </cell>
        </row>
        <row r="345">
          <cell r="S345">
            <v>6</v>
          </cell>
          <cell r="W345">
            <v>48.455554297361566</v>
          </cell>
          <cell r="X345">
            <v>21422.488959347753</v>
          </cell>
          <cell r="Z345">
            <v>1</v>
          </cell>
          <cell r="AA345">
            <v>1</v>
          </cell>
        </row>
        <row r="346">
          <cell r="S346">
            <v>0</v>
          </cell>
          <cell r="W346" t="str">
            <v/>
          </cell>
          <cell r="X346" t="str">
            <v/>
          </cell>
          <cell r="Z346" t="e">
            <v>#DIV/0!</v>
          </cell>
          <cell r="AA346" t="e">
            <v>#DIV/0!</v>
          </cell>
        </row>
        <row r="347">
          <cell r="S347">
            <v>126</v>
          </cell>
          <cell r="W347">
            <v>68.666059417040358</v>
          </cell>
          <cell r="X347">
            <v>28078.939992919517</v>
          </cell>
          <cell r="Z347">
            <v>1</v>
          </cell>
          <cell r="AA347">
            <v>1</v>
          </cell>
        </row>
        <row r="348">
          <cell r="S348">
            <v>53</v>
          </cell>
          <cell r="W348">
            <v>60.878506877653976</v>
          </cell>
          <cell r="X348">
            <v>25747.522955757995</v>
          </cell>
          <cell r="Z348">
            <v>1.0833333333333333</v>
          </cell>
          <cell r="AA348">
            <v>1</v>
          </cell>
        </row>
        <row r="349">
          <cell r="S349">
            <v>20</v>
          </cell>
          <cell r="W349">
            <v>43.037743246598794</v>
          </cell>
          <cell r="X349">
            <v>17953.500529294142</v>
          </cell>
          <cell r="Z349">
            <v>0.94117647058823528</v>
          </cell>
          <cell r="AA349">
            <v>0.98402555910543132</v>
          </cell>
        </row>
        <row r="350">
          <cell r="S350">
            <v>22</v>
          </cell>
          <cell r="W350">
            <v>56.612809203229382</v>
          </cell>
          <cell r="X350">
            <v>22434.677190538834</v>
          </cell>
          <cell r="Z350">
            <v>1</v>
          </cell>
          <cell r="AA350">
            <v>1</v>
          </cell>
        </row>
        <row r="351">
          <cell r="S351">
            <v>12</v>
          </cell>
          <cell r="W351">
            <v>53.540436733989296</v>
          </cell>
          <cell r="X351">
            <v>20952.054203348871</v>
          </cell>
          <cell r="Z351">
            <v>1</v>
          </cell>
          <cell r="AA351">
            <v>1</v>
          </cell>
        </row>
        <row r="352">
          <cell r="S352">
            <v>0</v>
          </cell>
          <cell r="W352">
            <v>32.098911353032662</v>
          </cell>
          <cell r="X352">
            <v>13999.377916018662</v>
          </cell>
          <cell r="Z352">
            <v>1</v>
          </cell>
          <cell r="AA352">
            <v>1</v>
          </cell>
        </row>
        <row r="353">
          <cell r="S353">
            <v>0</v>
          </cell>
          <cell r="W353">
            <v>36.758301158301158</v>
          </cell>
          <cell r="X353">
            <v>16246.589446589447</v>
          </cell>
          <cell r="Z353">
            <v>1</v>
          </cell>
          <cell r="AA353">
            <v>1</v>
          </cell>
        </row>
        <row r="354">
          <cell r="S354">
            <v>0</v>
          </cell>
          <cell r="W354">
            <v>33.027624309392266</v>
          </cell>
          <cell r="X354">
            <v>12727.07182320442</v>
          </cell>
          <cell r="Z354">
            <v>1</v>
          </cell>
          <cell r="AA354">
            <v>1</v>
          </cell>
        </row>
        <row r="355">
          <cell r="S355">
            <v>0</v>
          </cell>
          <cell r="W355">
            <v>35.112759643916917</v>
          </cell>
          <cell r="X355">
            <v>13428.783382789317</v>
          </cell>
          <cell r="Z355">
            <v>1</v>
          </cell>
          <cell r="AA355">
            <v>1</v>
          </cell>
        </row>
        <row r="356">
          <cell r="S356">
            <v>18</v>
          </cell>
          <cell r="W356">
            <v>52.079534662867999</v>
          </cell>
          <cell r="X356">
            <v>20631.358321462489</v>
          </cell>
          <cell r="Z356">
            <v>1</v>
          </cell>
          <cell r="AA356">
            <v>1</v>
          </cell>
        </row>
        <row r="357">
          <cell r="S357">
            <v>1</v>
          </cell>
          <cell r="W357">
            <v>52.491403043997714</v>
          </cell>
          <cell r="X357">
            <v>20780.582826866135</v>
          </cell>
          <cell r="Z357">
            <v>1</v>
          </cell>
          <cell r="AA357">
            <v>1</v>
          </cell>
        </row>
        <row r="358">
          <cell r="S358">
            <v>14</v>
          </cell>
          <cell r="W358">
            <v>56.645157632116124</v>
          </cell>
          <cell r="X358">
            <v>22752.494896801996</v>
          </cell>
          <cell r="Z358">
            <v>1</v>
          </cell>
          <cell r="AA358">
            <v>1</v>
          </cell>
        </row>
        <row r="359">
          <cell r="S359">
            <v>2</v>
          </cell>
          <cell r="W359">
            <v>31.911599625818521</v>
          </cell>
          <cell r="X359">
            <v>12859.214218896164</v>
          </cell>
          <cell r="Z359">
            <v>1</v>
          </cell>
          <cell r="AA359">
            <v>1</v>
          </cell>
        </row>
        <row r="360">
          <cell r="S360">
            <v>0</v>
          </cell>
          <cell r="W360">
            <v>42.849703531838102</v>
          </cell>
          <cell r="X360">
            <v>16798.65944831142</v>
          </cell>
          <cell r="Z360">
            <v>1</v>
          </cell>
          <cell r="AA360">
            <v>1</v>
          </cell>
        </row>
        <row r="361">
          <cell r="S361">
            <v>10</v>
          </cell>
          <cell r="W361">
            <v>57.960867669500765</v>
          </cell>
          <cell r="X361">
            <v>21597.99433180728</v>
          </cell>
          <cell r="Z361">
            <v>1</v>
          </cell>
          <cell r="AA361">
            <v>1</v>
          </cell>
        </row>
        <row r="362">
          <cell r="S362">
            <v>0</v>
          </cell>
          <cell r="W362">
            <v>10.604519774011299</v>
          </cell>
          <cell r="X362">
            <v>3474.5762711864409</v>
          </cell>
          <cell r="Z362">
            <v>1</v>
          </cell>
          <cell r="AA362">
            <v>1</v>
          </cell>
        </row>
        <row r="363">
          <cell r="S363">
            <v>0</v>
          </cell>
          <cell r="W363">
            <v>52.153592072667216</v>
          </cell>
          <cell r="X363">
            <v>19256.317093311314</v>
          </cell>
          <cell r="Z363">
            <v>1</v>
          </cell>
          <cell r="AA363">
            <v>1</v>
          </cell>
        </row>
        <row r="364">
          <cell r="S364">
            <v>0</v>
          </cell>
          <cell r="W364">
            <v>47.148214285714289</v>
          </cell>
          <cell r="X364">
            <v>14180.357142857143</v>
          </cell>
          <cell r="Z364">
            <v>1</v>
          </cell>
          <cell r="AA364">
            <v>1</v>
          </cell>
        </row>
        <row r="365">
          <cell r="S365">
            <v>6902</v>
          </cell>
          <cell r="W365">
            <v>85.13210380689857</v>
          </cell>
          <cell r="X365">
            <v>29304.905794894345</v>
          </cell>
          <cell r="Z365">
            <v>0.98324022346368711</v>
          </cell>
          <cell r="AA365">
            <v>0.99727334696659853</v>
          </cell>
        </row>
        <row r="366">
          <cell r="S366">
            <v>410</v>
          </cell>
          <cell r="W366">
            <v>85.928925943464961</v>
          </cell>
          <cell r="X366">
            <v>31807.847374508194</v>
          </cell>
          <cell r="Z366">
            <v>1</v>
          </cell>
          <cell r="AA366">
            <v>1</v>
          </cell>
        </row>
        <row r="367">
          <cell r="S367">
            <v>274</v>
          </cell>
          <cell r="W367">
            <v>72.774414620483455</v>
          </cell>
          <cell r="X367">
            <v>26043.343291942863</v>
          </cell>
          <cell r="Z367">
            <v>0.94444444444444442</v>
          </cell>
          <cell r="AA367">
            <v>0.99406175771971494</v>
          </cell>
        </row>
        <row r="368">
          <cell r="S368">
            <v>180</v>
          </cell>
          <cell r="W368">
            <v>99.837088022295887</v>
          </cell>
          <cell r="X368">
            <v>34356.058526698056</v>
          </cell>
          <cell r="Z368">
            <v>1</v>
          </cell>
          <cell r="AA368">
            <v>1</v>
          </cell>
        </row>
        <row r="369">
          <cell r="S369">
            <v>25</v>
          </cell>
          <cell r="W369">
            <v>91.982907393435028</v>
          </cell>
          <cell r="X369">
            <v>31704.828366654092</v>
          </cell>
          <cell r="Z369">
            <v>1</v>
          </cell>
          <cell r="AA369">
            <v>1</v>
          </cell>
        </row>
        <row r="370">
          <cell r="S370">
            <v>129</v>
          </cell>
          <cell r="W370">
            <v>99.157586834663348</v>
          </cell>
          <cell r="X370">
            <v>32850.836433500539</v>
          </cell>
          <cell r="Z370">
            <v>1</v>
          </cell>
          <cell r="AA370">
            <v>1</v>
          </cell>
        </row>
        <row r="371">
          <cell r="S371">
            <v>1</v>
          </cell>
          <cell r="W371">
            <v>80.909530386740329</v>
          </cell>
          <cell r="X371">
            <v>30160.324585639475</v>
          </cell>
          <cell r="Z371">
            <v>1</v>
          </cell>
          <cell r="AA371">
            <v>1</v>
          </cell>
        </row>
        <row r="372">
          <cell r="S372">
            <v>2206</v>
          </cell>
          <cell r="W372">
            <v>82.657460874933008</v>
          </cell>
          <cell r="X372">
            <v>26537.16225788153</v>
          </cell>
          <cell r="Z372">
            <v>0.98412698412698407</v>
          </cell>
          <cell r="AA372">
            <v>0.96842794045476854</v>
          </cell>
        </row>
        <row r="373">
          <cell r="S373">
            <v>5</v>
          </cell>
          <cell r="W373">
            <v>59.804044849627999</v>
          </cell>
          <cell r="X373">
            <v>22804.464005029866</v>
          </cell>
          <cell r="Z373">
            <v>1</v>
          </cell>
          <cell r="AA373">
            <v>1</v>
          </cell>
        </row>
        <row r="374">
          <cell r="S374">
            <v>61</v>
          </cell>
          <cell r="W374">
            <v>67.686582894203482</v>
          </cell>
          <cell r="X374">
            <v>23658.471828131333</v>
          </cell>
          <cell r="Z374">
            <v>1</v>
          </cell>
          <cell r="AA374">
            <v>1</v>
          </cell>
        </row>
        <row r="375">
          <cell r="S375">
            <v>4</v>
          </cell>
          <cell r="W375">
            <v>73.979897704294046</v>
          </cell>
          <cell r="X375">
            <v>25572.855953372189</v>
          </cell>
          <cell r="Z375">
            <v>1</v>
          </cell>
          <cell r="AA375">
            <v>1</v>
          </cell>
        </row>
        <row r="376">
          <cell r="S376">
            <v>1829</v>
          </cell>
          <cell r="W376">
            <v>70.251444625090599</v>
          </cell>
          <cell r="X376">
            <v>27347.764767571687</v>
          </cell>
          <cell r="Z376">
            <v>1</v>
          </cell>
          <cell r="AA376">
            <v>1</v>
          </cell>
        </row>
        <row r="377">
          <cell r="S377">
            <v>122</v>
          </cell>
          <cell r="W377">
            <v>66.055640845795793</v>
          </cell>
          <cell r="X377">
            <v>25526.596657821552</v>
          </cell>
          <cell r="Z377">
            <v>0.98412698412698407</v>
          </cell>
          <cell r="AA377">
            <v>0.99758162031438935</v>
          </cell>
        </row>
        <row r="378">
          <cell r="S378">
            <v>110</v>
          </cell>
          <cell r="W378">
            <v>53.83802640849072</v>
          </cell>
          <cell r="X378">
            <v>23381.923138110498</v>
          </cell>
          <cell r="Z378">
            <v>0.96875</v>
          </cell>
          <cell r="AA378">
            <v>0.99465240641711228</v>
          </cell>
        </row>
        <row r="379">
          <cell r="S379">
            <v>10</v>
          </cell>
          <cell r="W379">
            <v>45.668270591565239</v>
          </cell>
          <cell r="X379">
            <v>17455.656193980565</v>
          </cell>
          <cell r="Z379">
            <v>1</v>
          </cell>
          <cell r="AA379">
            <v>1</v>
          </cell>
        </row>
        <row r="380">
          <cell r="S380">
            <v>5</v>
          </cell>
          <cell r="W380">
            <v>55.884810926265757</v>
          </cell>
          <cell r="X380">
            <v>15818.386931801089</v>
          </cell>
          <cell r="Z380">
            <v>0.9285714285714286</v>
          </cell>
          <cell r="AA380">
            <v>1</v>
          </cell>
        </row>
        <row r="381">
          <cell r="S381">
            <v>3</v>
          </cell>
          <cell r="W381">
            <v>52.658496678556233</v>
          </cell>
          <cell r="X381">
            <v>19554.926535554176</v>
          </cell>
          <cell r="Z381">
            <v>1</v>
          </cell>
          <cell r="AA381">
            <v>1</v>
          </cell>
        </row>
        <row r="382">
          <cell r="S382">
            <v>62</v>
          </cell>
          <cell r="W382">
            <v>64.101245257224377</v>
          </cell>
          <cell r="X382">
            <v>27942.422951566725</v>
          </cell>
          <cell r="Z382">
            <v>1</v>
          </cell>
          <cell r="AA382">
            <v>1</v>
          </cell>
        </row>
        <row r="383">
          <cell r="S383">
            <v>17</v>
          </cell>
          <cell r="W383">
            <v>68.033668366589097</v>
          </cell>
          <cell r="X383">
            <v>29675.199287022824</v>
          </cell>
          <cell r="Z383">
            <v>0.9</v>
          </cell>
          <cell r="AA383">
            <v>0.95597484276729561</v>
          </cell>
        </row>
        <row r="384">
          <cell r="S384">
            <v>8</v>
          </cell>
          <cell r="W384">
            <v>53.79584656987582</v>
          </cell>
          <cell r="X384">
            <v>24044.396019848249</v>
          </cell>
          <cell r="Z384">
            <v>0.94117647058823528</v>
          </cell>
          <cell r="AA384">
            <v>0.9673202614379085</v>
          </cell>
        </row>
        <row r="385">
          <cell r="S385">
            <v>9</v>
          </cell>
          <cell r="W385">
            <v>55.88911258487289</v>
          </cell>
          <cell r="X385">
            <v>24148.547291962735</v>
          </cell>
          <cell r="Z385">
            <v>1</v>
          </cell>
          <cell r="AA385">
            <v>1</v>
          </cell>
        </row>
        <row r="386">
          <cell r="S386">
            <v>7</v>
          </cell>
          <cell r="W386">
            <v>56.38184801817723</v>
          </cell>
          <cell r="X386">
            <v>25462.740890347555</v>
          </cell>
          <cell r="Z386">
            <v>1</v>
          </cell>
          <cell r="AA386">
            <v>1</v>
          </cell>
        </row>
        <row r="387">
          <cell r="S387">
            <v>2</v>
          </cell>
          <cell r="W387">
            <v>49.329926624737944</v>
          </cell>
          <cell r="X387">
            <v>18474.12211740042</v>
          </cell>
          <cell r="Z387">
            <v>1</v>
          </cell>
          <cell r="AA387">
            <v>1</v>
          </cell>
        </row>
        <row r="388">
          <cell r="S388">
            <v>0</v>
          </cell>
          <cell r="W388">
            <v>48.488268222963313</v>
          </cell>
          <cell r="X388">
            <v>18194.378275369225</v>
          </cell>
          <cell r="Z388">
            <v>1</v>
          </cell>
          <cell r="AA388">
            <v>1</v>
          </cell>
        </row>
        <row r="389">
          <cell r="S389">
            <v>18</v>
          </cell>
          <cell r="W389">
            <v>57.850792572671615</v>
          </cell>
          <cell r="X389">
            <v>21929.113621969911</v>
          </cell>
          <cell r="Z389">
            <v>1</v>
          </cell>
          <cell r="AA389">
            <v>1</v>
          </cell>
        </row>
        <row r="390">
          <cell r="S390">
            <v>34</v>
          </cell>
          <cell r="W390">
            <v>67.64828975857624</v>
          </cell>
          <cell r="X390">
            <v>25713.583059035558</v>
          </cell>
          <cell r="Z390">
            <v>1</v>
          </cell>
          <cell r="AA390">
            <v>1</v>
          </cell>
        </row>
        <row r="391">
          <cell r="S391">
            <v>0</v>
          </cell>
          <cell r="W391">
            <v>55.238988448666738</v>
          </cell>
          <cell r="X391">
            <v>21984.535247759904</v>
          </cell>
          <cell r="Z391">
            <v>1</v>
          </cell>
          <cell r="AA391">
            <v>1</v>
          </cell>
        </row>
        <row r="392">
          <cell r="S392">
            <v>2</v>
          </cell>
          <cell r="W392">
            <v>58.55045054304999</v>
          </cell>
          <cell r="X392">
            <v>23648.370850035975</v>
          </cell>
          <cell r="Z392">
            <v>1</v>
          </cell>
          <cell r="AA392">
            <v>1</v>
          </cell>
        </row>
        <row r="393">
          <cell r="S393">
            <v>0</v>
          </cell>
          <cell r="W393">
            <v>47.040653728294181</v>
          </cell>
          <cell r="X393">
            <v>16198.263534218591</v>
          </cell>
          <cell r="Z393">
            <v>1</v>
          </cell>
          <cell r="AA393">
            <v>1</v>
          </cell>
        </row>
        <row r="394">
          <cell r="S394">
            <v>7</v>
          </cell>
          <cell r="W394">
            <v>48.838709677419352</v>
          </cell>
          <cell r="X394">
            <v>18556.103731815307</v>
          </cell>
          <cell r="Z394">
            <v>1</v>
          </cell>
          <cell r="AA394">
            <v>1</v>
          </cell>
        </row>
        <row r="395">
          <cell r="W395" t="str">
            <v/>
          </cell>
          <cell r="X395" t="str">
            <v/>
          </cell>
          <cell r="Z395" t="e">
            <v>#DIV/0!</v>
          </cell>
          <cell r="AA395" t="e">
            <v>#DIV/0!</v>
          </cell>
        </row>
        <row r="396">
          <cell r="S396">
            <v>0</v>
          </cell>
          <cell r="W396">
            <v>55.732160748079707</v>
          </cell>
          <cell r="X396">
            <v>21583.268395858846</v>
          </cell>
          <cell r="Z396">
            <v>1</v>
          </cell>
          <cell r="AA396">
            <v>1</v>
          </cell>
        </row>
        <row r="397">
          <cell r="S397">
            <v>70</v>
          </cell>
          <cell r="W397">
            <v>49.825220411921848</v>
          </cell>
          <cell r="X397">
            <v>16882.390751360763</v>
          </cell>
          <cell r="Z397">
            <v>0.91891891891891897</v>
          </cell>
          <cell r="AA397">
            <v>1</v>
          </cell>
        </row>
        <row r="398">
          <cell r="S398">
            <v>2</v>
          </cell>
          <cell r="W398">
            <v>48.203703703703702</v>
          </cell>
          <cell r="X398">
            <v>18976.249265138154</v>
          </cell>
          <cell r="Z398">
            <v>1</v>
          </cell>
          <cell r="AA398">
            <v>1</v>
          </cell>
        </row>
        <row r="399">
          <cell r="S399">
            <v>2</v>
          </cell>
          <cell r="W399">
            <v>55.735165272799684</v>
          </cell>
          <cell r="X399">
            <v>15463.958582238152</v>
          </cell>
          <cell r="Z399">
            <v>1</v>
          </cell>
          <cell r="AA399">
            <v>1</v>
          </cell>
        </row>
        <row r="400">
          <cell r="S400">
            <v>12</v>
          </cell>
          <cell r="W400">
            <v>40.600222106446573</v>
          </cell>
          <cell r="X400">
            <v>15860.552798267021</v>
          </cell>
          <cell r="Z400">
            <v>0.88235294117647056</v>
          </cell>
          <cell r="AA400">
            <v>1</v>
          </cell>
        </row>
        <row r="401">
          <cell r="S401">
            <v>1221</v>
          </cell>
          <cell r="W401">
            <v>77.230105616974214</v>
          </cell>
          <cell r="X401">
            <v>27082.597579847956</v>
          </cell>
          <cell r="Z401">
            <v>1</v>
          </cell>
          <cell r="AA401">
            <v>1</v>
          </cell>
        </row>
        <row r="402">
          <cell r="S402">
            <v>12</v>
          </cell>
          <cell r="W402">
            <v>50.760350844100728</v>
          </cell>
          <cell r="X402">
            <v>18087.899651042157</v>
          </cell>
          <cell r="Z402">
            <v>0.83333333333333337</v>
          </cell>
          <cell r="AA402">
            <v>1</v>
          </cell>
        </row>
        <row r="403">
          <cell r="S403">
            <v>148</v>
          </cell>
          <cell r="W403">
            <v>55.857240364025699</v>
          </cell>
          <cell r="X403">
            <v>18925.981441827265</v>
          </cell>
          <cell r="Z403">
            <v>0.96666666666666667</v>
          </cell>
          <cell r="AA403">
            <v>1</v>
          </cell>
        </row>
        <row r="404">
          <cell r="S404">
            <v>86</v>
          </cell>
          <cell r="W404">
            <v>59.726362404918206</v>
          </cell>
          <cell r="X404">
            <v>21250.432426800042</v>
          </cell>
          <cell r="Z404">
            <v>1</v>
          </cell>
          <cell r="AA404">
            <v>1</v>
          </cell>
        </row>
        <row r="405">
          <cell r="S405">
            <v>0</v>
          </cell>
          <cell r="W405">
            <v>13.02995391705069</v>
          </cell>
          <cell r="X405">
            <v>3760.36866359447</v>
          </cell>
          <cell r="Z405">
            <v>1</v>
          </cell>
          <cell r="AA405">
            <v>1</v>
          </cell>
        </row>
        <row r="406">
          <cell r="S406">
            <v>9</v>
          </cell>
          <cell r="W406">
            <v>62.858481012658231</v>
          </cell>
          <cell r="X406">
            <v>19391.645569620254</v>
          </cell>
          <cell r="Z406">
            <v>1</v>
          </cell>
          <cell r="AA406">
            <v>1</v>
          </cell>
        </row>
        <row r="407">
          <cell r="S407">
            <v>11</v>
          </cell>
          <cell r="W407">
            <v>68.853071564281194</v>
          </cell>
          <cell r="X407">
            <v>21826.884103863205</v>
          </cell>
          <cell r="Z407">
            <v>0.9285714285714286</v>
          </cell>
          <cell r="AA407">
            <v>1</v>
          </cell>
        </row>
        <row r="408">
          <cell r="S408">
            <v>23</v>
          </cell>
          <cell r="W408">
            <v>64.007148082349246</v>
          </cell>
          <cell r="X408">
            <v>20162.963737067614</v>
          </cell>
          <cell r="Z408">
            <v>1</v>
          </cell>
          <cell r="AA408">
            <v>1</v>
          </cell>
        </row>
        <row r="409">
          <cell r="S409">
            <v>10</v>
          </cell>
          <cell r="W409">
            <v>55.735916695117787</v>
          </cell>
          <cell r="X409">
            <v>17105.582109935131</v>
          </cell>
          <cell r="Z409">
            <v>1</v>
          </cell>
          <cell r="AA409">
            <v>1</v>
          </cell>
        </row>
        <row r="410">
          <cell r="S410">
            <v>17</v>
          </cell>
          <cell r="W410">
            <v>57.544979901122765</v>
          </cell>
          <cell r="X410">
            <v>18328.512683084598</v>
          </cell>
          <cell r="Z410">
            <v>0.92307692307692313</v>
          </cell>
          <cell r="AA410">
            <v>1</v>
          </cell>
        </row>
        <row r="411">
          <cell r="S411">
            <v>0</v>
          </cell>
          <cell r="W411">
            <v>44.678175092478419</v>
          </cell>
          <cell r="X411">
            <v>15549.213026764342</v>
          </cell>
          <cell r="Z411">
            <v>0.93333333333333335</v>
          </cell>
          <cell r="AA411">
            <v>1</v>
          </cell>
        </row>
        <row r="412">
          <cell r="S412">
            <v>6</v>
          </cell>
          <cell r="W412">
            <v>51.323515535485612</v>
          </cell>
          <cell r="X412">
            <v>18012.468827930174</v>
          </cell>
          <cell r="Z412">
            <v>1</v>
          </cell>
          <cell r="AA412">
            <v>1</v>
          </cell>
        </row>
        <row r="413">
          <cell r="S413">
            <v>36</v>
          </cell>
          <cell r="W413">
            <v>72.914073112566783</v>
          </cell>
          <cell r="X413">
            <v>22836.85513327497</v>
          </cell>
          <cell r="Z413">
            <v>1</v>
          </cell>
          <cell r="AA413">
            <v>1</v>
          </cell>
        </row>
        <row r="414">
          <cell r="S414">
            <v>0</v>
          </cell>
          <cell r="W414">
            <v>51.31576959395656</v>
          </cell>
          <cell r="X414">
            <v>16428.328611898018</v>
          </cell>
          <cell r="Z414">
            <v>1</v>
          </cell>
          <cell r="AA414">
            <v>1</v>
          </cell>
        </row>
        <row r="415">
          <cell r="S415">
            <v>0</v>
          </cell>
          <cell r="W415">
            <v>46.691567319260635</v>
          </cell>
          <cell r="X415">
            <v>13794.706332713551</v>
          </cell>
          <cell r="Z415">
            <v>1</v>
          </cell>
          <cell r="AA415">
            <v>1</v>
          </cell>
        </row>
        <row r="416">
          <cell r="S416">
            <v>0</v>
          </cell>
          <cell r="W416">
            <v>39.414650241970961</v>
          </cell>
          <cell r="X416">
            <v>12093.708754949406</v>
          </cell>
          <cell r="Z416">
            <v>1</v>
          </cell>
          <cell r="AA416">
            <v>1</v>
          </cell>
        </row>
        <row r="417">
          <cell r="S417">
            <v>0</v>
          </cell>
          <cell r="W417">
            <v>37.882966396292005</v>
          </cell>
          <cell r="X417">
            <v>10336.03707995365</v>
          </cell>
          <cell r="Z417">
            <v>0.66666666666666663</v>
          </cell>
          <cell r="AA417">
            <v>1</v>
          </cell>
        </row>
        <row r="418">
          <cell r="S418">
            <v>0</v>
          </cell>
          <cell r="W418">
            <v>40.571184631803625</v>
          </cell>
          <cell r="X418">
            <v>11679.82924226254</v>
          </cell>
          <cell r="Z418">
            <v>1</v>
          </cell>
          <cell r="AA418">
            <v>1</v>
          </cell>
        </row>
        <row r="419">
          <cell r="S419">
            <v>0</v>
          </cell>
          <cell r="W419">
            <v>45.005487613671995</v>
          </cell>
          <cell r="X419">
            <v>11100.501724678583</v>
          </cell>
          <cell r="Z419">
            <v>1</v>
          </cell>
          <cell r="AA419">
            <v>1</v>
          </cell>
        </row>
        <row r="420">
          <cell r="S420">
            <v>7</v>
          </cell>
          <cell r="W420">
            <v>50.224761904761905</v>
          </cell>
          <cell r="X420">
            <v>19872.380952380954</v>
          </cell>
          <cell r="Z420">
            <v>1</v>
          </cell>
          <cell r="AA420">
            <v>1</v>
          </cell>
        </row>
        <row r="421">
          <cell r="S421">
            <v>43</v>
          </cell>
          <cell r="W421">
            <v>59.139138531293014</v>
          </cell>
          <cell r="X421">
            <v>19913.475292149084</v>
          </cell>
          <cell r="Z421">
            <v>1</v>
          </cell>
          <cell r="AA421">
            <v>1</v>
          </cell>
        </row>
        <row r="422">
          <cell r="S422">
            <v>34</v>
          </cell>
          <cell r="W422">
            <v>51.750733342645624</v>
          </cell>
          <cell r="X422">
            <v>16874.249196815199</v>
          </cell>
          <cell r="Z422">
            <v>1</v>
          </cell>
          <cell r="AA422">
            <v>1</v>
          </cell>
        </row>
        <row r="423">
          <cell r="S423">
            <v>28</v>
          </cell>
          <cell r="W423">
            <v>68.559145380006314</v>
          </cell>
          <cell r="X423">
            <v>23763.008514664143</v>
          </cell>
          <cell r="Z423">
            <v>1</v>
          </cell>
          <cell r="AA423">
            <v>1</v>
          </cell>
        </row>
        <row r="424">
          <cell r="S424">
            <v>2</v>
          </cell>
          <cell r="W424">
            <v>68.25303853116111</v>
          </cell>
          <cell r="X424">
            <v>22846.909749159557</v>
          </cell>
          <cell r="Z424">
            <v>1</v>
          </cell>
          <cell r="AA424">
            <v>1</v>
          </cell>
        </row>
        <row r="425">
          <cell r="S425">
            <v>2</v>
          </cell>
          <cell r="W425">
            <v>48.174100719424459</v>
          </cell>
          <cell r="X425">
            <v>14567.26618705036</v>
          </cell>
          <cell r="Z425">
            <v>1</v>
          </cell>
          <cell r="AA425">
            <v>1</v>
          </cell>
        </row>
        <row r="426">
          <cell r="S426">
            <v>2</v>
          </cell>
          <cell r="W426">
            <v>46.558156547183614</v>
          </cell>
          <cell r="X426">
            <v>15249.817117776152</v>
          </cell>
          <cell r="Z426">
            <v>1</v>
          </cell>
          <cell r="AA426">
            <v>1</v>
          </cell>
        </row>
        <row r="427">
          <cell r="S427">
            <v>1</v>
          </cell>
          <cell r="W427">
            <v>47.802872709262012</v>
          </cell>
          <cell r="X427">
            <v>14553.739474987618</v>
          </cell>
          <cell r="Z427">
            <v>1</v>
          </cell>
          <cell r="AA427">
            <v>1</v>
          </cell>
        </row>
        <row r="428">
          <cell r="S428">
            <v>73</v>
          </cell>
          <cell r="W428">
            <v>49.866544088113749</v>
          </cell>
          <cell r="X428">
            <v>20442.327088372593</v>
          </cell>
          <cell r="Z428">
            <v>1</v>
          </cell>
          <cell r="AA428">
            <v>1</v>
          </cell>
        </row>
        <row r="429">
          <cell r="S429">
            <v>4</v>
          </cell>
          <cell r="W429">
            <v>42.290767559739322</v>
          </cell>
          <cell r="X429">
            <v>16523.931933381609</v>
          </cell>
          <cell r="Z429">
            <v>1</v>
          </cell>
          <cell r="AA429">
            <v>1</v>
          </cell>
        </row>
        <row r="430">
          <cell r="S430">
            <v>10</v>
          </cell>
          <cell r="W430">
            <v>51.926088944034483</v>
          </cell>
          <cell r="X430">
            <v>19449.931430810422</v>
          </cell>
          <cell r="Z430">
            <v>1</v>
          </cell>
          <cell r="AA430">
            <v>1</v>
          </cell>
        </row>
        <row r="431">
          <cell r="S431">
            <v>16</v>
          </cell>
          <cell r="W431">
            <v>54.503912154352271</v>
          </cell>
          <cell r="X431">
            <v>21708.855694851962</v>
          </cell>
          <cell r="Z431">
            <v>1</v>
          </cell>
          <cell r="AA431">
            <v>1</v>
          </cell>
        </row>
        <row r="432">
          <cell r="S432">
            <v>1</v>
          </cell>
          <cell r="W432">
            <v>37.745318043065751</v>
          </cell>
          <cell r="X432">
            <v>14311.112944476528</v>
          </cell>
          <cell r="Z432">
            <v>0.875</v>
          </cell>
          <cell r="AA432">
            <v>0.98113207547169812</v>
          </cell>
        </row>
        <row r="433">
          <cell r="S433">
            <v>1</v>
          </cell>
          <cell r="W433">
            <v>45.245354479820094</v>
          </cell>
          <cell r="X433">
            <v>16282.992070067463</v>
          </cell>
          <cell r="Z433">
            <v>1</v>
          </cell>
          <cell r="AA433">
            <v>1</v>
          </cell>
        </row>
        <row r="434">
          <cell r="S434">
            <v>2</v>
          </cell>
          <cell r="W434">
            <v>42.997932935231972</v>
          </cell>
          <cell r="X434">
            <v>16399.05833716123</v>
          </cell>
          <cell r="Z434">
            <v>1</v>
          </cell>
          <cell r="AA434">
            <v>1</v>
          </cell>
        </row>
        <row r="435">
          <cell r="S435">
            <v>0</v>
          </cell>
          <cell r="W435">
            <v>46.29887525562372</v>
          </cell>
          <cell r="X435">
            <v>17569.529652351739</v>
          </cell>
          <cell r="Z435">
            <v>1</v>
          </cell>
          <cell r="AA435">
            <v>1</v>
          </cell>
        </row>
        <row r="436">
          <cell r="S436">
            <v>0</v>
          </cell>
          <cell r="W436">
            <v>52.250407166123779</v>
          </cell>
          <cell r="X436">
            <v>17153.094462540717</v>
          </cell>
          <cell r="Z436">
            <v>1</v>
          </cell>
          <cell r="AA436">
            <v>1</v>
          </cell>
        </row>
        <row r="437">
          <cell r="S437">
            <v>0</v>
          </cell>
          <cell r="W437">
            <v>34.318833291425697</v>
          </cell>
          <cell r="X437">
            <v>12942.670354538597</v>
          </cell>
          <cell r="Z437">
            <v>1</v>
          </cell>
          <cell r="AA437">
            <v>1</v>
          </cell>
        </row>
        <row r="438">
          <cell r="S438">
            <v>0</v>
          </cell>
          <cell r="W438">
            <v>30.027097146151629</v>
          </cell>
          <cell r="X438">
            <v>12750.648601902565</v>
          </cell>
          <cell r="Z438">
            <v>1</v>
          </cell>
          <cell r="AA438">
            <v>1</v>
          </cell>
        </row>
        <row r="439">
          <cell r="S439">
            <v>0</v>
          </cell>
          <cell r="W439">
            <v>37.284875308536897</v>
          </cell>
          <cell r="X439">
            <v>14514.426759724232</v>
          </cell>
          <cell r="Z439">
            <v>1</v>
          </cell>
          <cell r="AA439">
            <v>1</v>
          </cell>
        </row>
        <row r="440">
          <cell r="S440">
            <v>376</v>
          </cell>
          <cell r="W440">
            <v>58.940579278212674</v>
          </cell>
          <cell r="X440">
            <v>21977.609226453322</v>
          </cell>
          <cell r="Z440">
            <v>1</v>
          </cell>
          <cell r="AA440">
            <v>1</v>
          </cell>
        </row>
        <row r="441">
          <cell r="S441">
            <v>70</v>
          </cell>
          <cell r="W441">
            <v>56.697771461401224</v>
          </cell>
          <cell r="X441">
            <v>20486.686220555774</v>
          </cell>
          <cell r="Z441">
            <v>1</v>
          </cell>
          <cell r="AA441">
            <v>1</v>
          </cell>
        </row>
        <row r="442">
          <cell r="S442">
            <v>7</v>
          </cell>
          <cell r="W442">
            <v>66.676657168969413</v>
          </cell>
          <cell r="X442">
            <v>18396.591581097789</v>
          </cell>
          <cell r="Z442">
            <v>0.9285714285714286</v>
          </cell>
          <cell r="AA442">
            <v>1</v>
          </cell>
        </row>
        <row r="443">
          <cell r="S443">
            <v>9</v>
          </cell>
          <cell r="W443">
            <v>49.718982109410319</v>
          </cell>
          <cell r="X443">
            <v>17486.791965381388</v>
          </cell>
          <cell r="Z443">
            <v>1</v>
          </cell>
          <cell r="AA443">
            <v>1</v>
          </cell>
        </row>
        <row r="444">
          <cell r="S444">
            <v>6</v>
          </cell>
          <cell r="W444">
            <v>64.35629720351092</v>
          </cell>
          <cell r="X444">
            <v>21066.135946111452</v>
          </cell>
          <cell r="Z444">
            <v>1</v>
          </cell>
          <cell r="AA444">
            <v>1</v>
          </cell>
        </row>
        <row r="445">
          <cell r="S445">
            <v>0</v>
          </cell>
          <cell r="W445">
            <v>46.013898788310762</v>
          </cell>
          <cell r="X445">
            <v>16777.619387027797</v>
          </cell>
          <cell r="Z445">
            <v>1</v>
          </cell>
          <cell r="AA445">
            <v>1</v>
          </cell>
        </row>
        <row r="446">
          <cell r="S446">
            <v>0</v>
          </cell>
          <cell r="W446">
            <v>55.898581444643732</v>
          </cell>
          <cell r="X446">
            <v>16778.248817870535</v>
          </cell>
          <cell r="Z446">
            <v>1</v>
          </cell>
          <cell r="AA446">
            <v>1</v>
          </cell>
        </row>
        <row r="447">
          <cell r="S447">
            <v>0</v>
          </cell>
          <cell r="W447">
            <v>68.946112480394348</v>
          </cell>
          <cell r="X447">
            <v>22400.963477481513</v>
          </cell>
          <cell r="Z447">
            <v>1</v>
          </cell>
          <cell r="AA447">
            <v>1</v>
          </cell>
        </row>
        <row r="448">
          <cell r="S448">
            <v>0</v>
          </cell>
          <cell r="W448">
            <v>41.827505219206678</v>
          </cell>
          <cell r="X448">
            <v>14571.111691022965</v>
          </cell>
          <cell r="Z448">
            <v>1</v>
          </cell>
          <cell r="AA448">
            <v>1</v>
          </cell>
        </row>
        <row r="449">
          <cell r="S449">
            <v>2</v>
          </cell>
          <cell r="W449">
            <v>55.415057915057915</v>
          </cell>
          <cell r="X449">
            <v>19036.036036036036</v>
          </cell>
          <cell r="Z449">
            <v>1</v>
          </cell>
          <cell r="AA449">
            <v>1</v>
          </cell>
        </row>
        <row r="450">
          <cell r="S450">
            <v>0</v>
          </cell>
          <cell r="W450">
            <v>43.313357400722019</v>
          </cell>
          <cell r="X450">
            <v>12945.559566787004</v>
          </cell>
          <cell r="Z450">
            <v>1</v>
          </cell>
          <cell r="AA450">
            <v>1</v>
          </cell>
        </row>
        <row r="451">
          <cell r="S451">
            <v>4</v>
          </cell>
          <cell r="W451">
            <v>52.573293083547902</v>
          </cell>
          <cell r="X451">
            <v>16816.656308266003</v>
          </cell>
          <cell r="Z451">
            <v>0.9</v>
          </cell>
          <cell r="AA451">
            <v>1</v>
          </cell>
        </row>
        <row r="452">
          <cell r="S452">
            <v>2</v>
          </cell>
          <cell r="W452">
            <v>49.393508583690988</v>
          </cell>
          <cell r="X452">
            <v>13757.510729613734</v>
          </cell>
          <cell r="Z452">
            <v>1</v>
          </cell>
          <cell r="AA452">
            <v>1</v>
          </cell>
        </row>
        <row r="453">
          <cell r="S453">
            <v>1</v>
          </cell>
          <cell r="W453">
            <v>45.213306681896057</v>
          </cell>
          <cell r="X453">
            <v>16017.704169046259</v>
          </cell>
          <cell r="Z453">
            <v>1</v>
          </cell>
          <cell r="AA453">
            <v>1</v>
          </cell>
        </row>
        <row r="454">
          <cell r="S454">
            <v>1</v>
          </cell>
          <cell r="W454">
            <v>43.233549659081575</v>
          </cell>
          <cell r="X454">
            <v>15616.281935430872</v>
          </cell>
          <cell r="Z454">
            <v>1</v>
          </cell>
          <cell r="AA454">
            <v>1</v>
          </cell>
        </row>
        <row r="455">
          <cell r="S455">
            <v>2</v>
          </cell>
          <cell r="W455">
            <v>44.59551012226899</v>
          </cell>
          <cell r="X455">
            <v>13815.594307476447</v>
          </cell>
          <cell r="Z455">
            <v>1</v>
          </cell>
          <cell r="AA455">
            <v>1</v>
          </cell>
        </row>
        <row r="456">
          <cell r="S456">
            <v>1</v>
          </cell>
          <cell r="W456">
            <v>41.398026672449312</v>
          </cell>
          <cell r="X456">
            <v>17495.717228667461</v>
          </cell>
          <cell r="Z456">
            <v>0.81818181818181823</v>
          </cell>
          <cell r="AA456">
            <v>1</v>
          </cell>
        </row>
        <row r="457">
          <cell r="S457">
            <v>0</v>
          </cell>
          <cell r="W457">
            <v>45.603069053708438</v>
          </cell>
          <cell r="X457">
            <v>14958.567774936062</v>
          </cell>
          <cell r="Z457">
            <v>1</v>
          </cell>
          <cell r="AA457">
            <v>1</v>
          </cell>
        </row>
        <row r="458">
          <cell r="S458">
            <v>0</v>
          </cell>
          <cell r="W458">
            <v>36.513151602104259</v>
          </cell>
          <cell r="X458">
            <v>12591.104734576758</v>
          </cell>
          <cell r="Z458">
            <v>1</v>
          </cell>
          <cell r="AA458">
            <v>1</v>
          </cell>
        </row>
        <row r="459">
          <cell r="S459">
            <v>0</v>
          </cell>
          <cell r="W459">
            <v>41.771054783319705</v>
          </cell>
          <cell r="X459">
            <v>15280.18533660398</v>
          </cell>
          <cell r="Z459">
            <v>1</v>
          </cell>
          <cell r="AA459">
            <v>1</v>
          </cell>
        </row>
        <row r="460">
          <cell r="S460">
            <v>26</v>
          </cell>
          <cell r="W460">
            <v>60.478558665872541</v>
          </cell>
          <cell r="X460">
            <v>21084.403981962052</v>
          </cell>
          <cell r="Z460">
            <v>1</v>
          </cell>
          <cell r="AA460">
            <v>1</v>
          </cell>
        </row>
        <row r="461">
          <cell r="S461">
            <v>32</v>
          </cell>
          <cell r="W461">
            <v>47.068826483695268</v>
          </cell>
          <cell r="X461">
            <v>17406.627997453492</v>
          </cell>
          <cell r="Z461">
            <v>0.9285714285714286</v>
          </cell>
          <cell r="AA461">
            <v>0.95833333333333337</v>
          </cell>
        </row>
        <row r="462">
          <cell r="S462">
            <v>120</v>
          </cell>
          <cell r="W462">
            <v>50.620833732893132</v>
          </cell>
          <cell r="X462">
            <v>18868.56994123046</v>
          </cell>
          <cell r="Z462">
            <v>1</v>
          </cell>
          <cell r="AA462">
            <v>1</v>
          </cell>
        </row>
        <row r="463">
          <cell r="S463">
            <v>24</v>
          </cell>
          <cell r="W463">
            <v>54.004349147707345</v>
          </cell>
          <cell r="X463">
            <v>19875.277667360348</v>
          </cell>
          <cell r="Z463">
            <v>1</v>
          </cell>
          <cell r="AA463">
            <v>1</v>
          </cell>
        </row>
        <row r="464">
          <cell r="S464">
            <v>29</v>
          </cell>
          <cell r="W464">
            <v>55.541703061923087</v>
          </cell>
          <cell r="X464">
            <v>19876.720413607498</v>
          </cell>
          <cell r="Z464">
            <v>1</v>
          </cell>
          <cell r="AA464">
            <v>1</v>
          </cell>
        </row>
        <row r="465">
          <cell r="S465">
            <v>9</v>
          </cell>
          <cell r="W465">
            <v>57.48755570046734</v>
          </cell>
          <cell r="X465">
            <v>20607.760026084121</v>
          </cell>
          <cell r="Z465">
            <v>1</v>
          </cell>
          <cell r="AA465">
            <v>1</v>
          </cell>
        </row>
        <row r="466">
          <cell r="S466">
            <v>52</v>
          </cell>
          <cell r="W466">
            <v>61.995311910360243</v>
          </cell>
          <cell r="X466">
            <v>21402.05811489448</v>
          </cell>
          <cell r="Z466">
            <v>1</v>
          </cell>
          <cell r="AA466">
            <v>1</v>
          </cell>
        </row>
        <row r="467">
          <cell r="S467">
            <v>3</v>
          </cell>
          <cell r="W467">
            <v>42.085226188203855</v>
          </cell>
          <cell r="X467">
            <v>17801.393395686198</v>
          </cell>
          <cell r="Z467">
            <v>1</v>
          </cell>
          <cell r="AA467">
            <v>1</v>
          </cell>
        </row>
        <row r="468">
          <cell r="S468">
            <v>6</v>
          </cell>
          <cell r="W468">
            <v>55.366948411541827</v>
          </cell>
          <cell r="X468">
            <v>18774.628388225006</v>
          </cell>
          <cell r="Z468">
            <v>1</v>
          </cell>
          <cell r="AA468">
            <v>1</v>
          </cell>
        </row>
        <row r="469">
          <cell r="S469">
            <v>7</v>
          </cell>
          <cell r="W469">
            <v>50.844098772321431</v>
          </cell>
          <cell r="X469">
            <v>18281.529017857141</v>
          </cell>
          <cell r="Z469">
            <v>1</v>
          </cell>
          <cell r="AA469">
            <v>1</v>
          </cell>
        </row>
        <row r="470">
          <cell r="S470">
            <v>0</v>
          </cell>
          <cell r="W470">
            <v>47.334313533294129</v>
          </cell>
          <cell r="X470">
            <v>15693.132065608052</v>
          </cell>
          <cell r="Z470">
            <v>1</v>
          </cell>
          <cell r="AA470">
            <v>1</v>
          </cell>
        </row>
        <row r="471">
          <cell r="S471">
            <v>10</v>
          </cell>
          <cell r="W471">
            <v>60.862339930151336</v>
          </cell>
          <cell r="X471">
            <v>20479.461167470479</v>
          </cell>
          <cell r="Z471">
            <v>1</v>
          </cell>
          <cell r="AA471">
            <v>1</v>
          </cell>
        </row>
        <row r="472">
          <cell r="S472">
            <v>2</v>
          </cell>
          <cell r="W472">
            <v>37.525069124423965</v>
          </cell>
          <cell r="X472">
            <v>12796.958525345623</v>
          </cell>
          <cell r="Z472">
            <v>1</v>
          </cell>
          <cell r="AA472">
            <v>1</v>
          </cell>
        </row>
        <row r="473">
          <cell r="S473">
            <v>0</v>
          </cell>
          <cell r="W473">
            <v>53.496443390634262</v>
          </cell>
          <cell r="X473">
            <v>16848.547717842324</v>
          </cell>
          <cell r="Z473">
            <v>0.75</v>
          </cell>
          <cell r="AA473">
            <v>1</v>
          </cell>
        </row>
        <row r="474">
          <cell r="S474">
            <v>144</v>
          </cell>
          <cell r="W474">
            <v>58.303753302650641</v>
          </cell>
          <cell r="X474">
            <v>20820.60214778829</v>
          </cell>
          <cell r="Z474">
            <v>1</v>
          </cell>
          <cell r="AA474">
            <v>1</v>
          </cell>
        </row>
        <row r="475">
          <cell r="S475">
            <v>17</v>
          </cell>
          <cell r="W475">
            <v>57.075811490537134</v>
          </cell>
          <cell r="X475">
            <v>20068.803300242453</v>
          </cell>
          <cell r="Z475">
            <v>1</v>
          </cell>
          <cell r="AA475">
            <v>1</v>
          </cell>
        </row>
        <row r="476">
          <cell r="S476">
            <v>15</v>
          </cell>
          <cell r="W476">
            <v>47.432743565424992</v>
          </cell>
          <cell r="X476">
            <v>15959.283121300325</v>
          </cell>
          <cell r="Z476">
            <v>1</v>
          </cell>
          <cell r="AA476">
            <v>1</v>
          </cell>
        </row>
        <row r="477">
          <cell r="S477">
            <v>9</v>
          </cell>
          <cell r="W477">
            <v>55.35027045689953</v>
          </cell>
          <cell r="X477">
            <v>18212.107262055473</v>
          </cell>
          <cell r="Z477">
            <v>1</v>
          </cell>
          <cell r="AA477">
            <v>1</v>
          </cell>
        </row>
        <row r="478">
          <cell r="S478">
            <v>0</v>
          </cell>
          <cell r="W478">
            <v>41.718688901667626</v>
          </cell>
          <cell r="X478">
            <v>16470.385278895916</v>
          </cell>
          <cell r="Z478">
            <v>1</v>
          </cell>
          <cell r="AA478">
            <v>1</v>
          </cell>
        </row>
        <row r="479">
          <cell r="S479">
            <v>0</v>
          </cell>
          <cell r="W479">
            <v>30.147403685092126</v>
          </cell>
          <cell r="X479">
            <v>10046.901172529313</v>
          </cell>
          <cell r="Z479">
            <v>1</v>
          </cell>
          <cell r="AA479">
            <v>1</v>
          </cell>
        </row>
        <row r="480">
          <cell r="S480">
            <v>0</v>
          </cell>
          <cell r="W480">
            <v>51.612167300380229</v>
          </cell>
          <cell r="X480">
            <v>16200.506970849176</v>
          </cell>
          <cell r="Z480">
            <v>1</v>
          </cell>
          <cell r="AA480">
            <v>1</v>
          </cell>
        </row>
        <row r="481">
          <cell r="S481">
            <v>0</v>
          </cell>
          <cell r="W481">
            <v>62.172554347826086</v>
          </cell>
          <cell r="X481">
            <v>19259.704968944101</v>
          </cell>
          <cell r="Z481">
            <v>1</v>
          </cell>
          <cell r="AA481">
            <v>1</v>
          </cell>
        </row>
        <row r="482">
          <cell r="S482">
            <v>0</v>
          </cell>
          <cell r="W482">
            <v>27.677316293929714</v>
          </cell>
          <cell r="X482">
            <v>16907.348242811502</v>
          </cell>
          <cell r="Z482">
            <v>1</v>
          </cell>
          <cell r="AA482">
            <v>1</v>
          </cell>
        </row>
        <row r="483">
          <cell r="S483">
            <v>0</v>
          </cell>
          <cell r="W483">
            <v>17.643333333333334</v>
          </cell>
          <cell r="X483">
            <v>7180</v>
          </cell>
          <cell r="Z483">
            <v>1</v>
          </cell>
          <cell r="AA483">
            <v>1</v>
          </cell>
        </row>
        <row r="484">
          <cell r="S484">
            <v>117</v>
          </cell>
          <cell r="W484">
            <v>62.009851778480297</v>
          </cell>
          <cell r="X484">
            <v>19683.728847739312</v>
          </cell>
          <cell r="Z484">
            <v>1</v>
          </cell>
          <cell r="AA484">
            <v>1</v>
          </cell>
        </row>
        <row r="485">
          <cell r="S485">
            <v>1</v>
          </cell>
          <cell r="W485">
            <v>52.424426973757058</v>
          </cell>
          <cell r="X485">
            <v>17007.031336507585</v>
          </cell>
          <cell r="Z485">
            <v>1</v>
          </cell>
          <cell r="AA485">
            <v>1</v>
          </cell>
        </row>
        <row r="486">
          <cell r="S486">
            <v>12</v>
          </cell>
          <cell r="W486">
            <v>46.685648876806411</v>
          </cell>
          <cell r="X486">
            <v>13712.09519721467</v>
          </cell>
          <cell r="Z486">
            <v>1</v>
          </cell>
          <cell r="AA486">
            <v>1</v>
          </cell>
        </row>
        <row r="487">
          <cell r="S487">
            <v>1</v>
          </cell>
          <cell r="W487">
            <v>42.958180562197782</v>
          </cell>
          <cell r="X487">
            <v>13488.389393697858</v>
          </cell>
          <cell r="Z487">
            <v>1</v>
          </cell>
          <cell r="AA487">
            <v>1</v>
          </cell>
        </row>
        <row r="488">
          <cell r="S488">
            <v>0</v>
          </cell>
          <cell r="W488">
            <v>35.553489343919765</v>
          </cell>
          <cell r="X488">
            <v>11065.399080651901</v>
          </cell>
          <cell r="Z488">
            <v>1</v>
          </cell>
          <cell r="AA488">
            <v>1</v>
          </cell>
        </row>
        <row r="489">
          <cell r="S489">
            <v>0</v>
          </cell>
          <cell r="W489">
            <v>36.431360157292325</v>
          </cell>
          <cell r="X489">
            <v>13830.278772558107</v>
          </cell>
          <cell r="Z489">
            <v>1</v>
          </cell>
          <cell r="AA489">
            <v>1</v>
          </cell>
        </row>
        <row r="490">
          <cell r="S490">
            <v>5</v>
          </cell>
          <cell r="W490">
            <v>68.836032388663966</v>
          </cell>
          <cell r="X490">
            <v>23728.340080971659</v>
          </cell>
          <cell r="Z490">
            <v>1</v>
          </cell>
          <cell r="AA490">
            <v>1</v>
          </cell>
        </row>
        <row r="491">
          <cell r="S491">
            <v>0</v>
          </cell>
          <cell r="W491">
            <v>59.492514645259277</v>
          </cell>
          <cell r="X491">
            <v>18646.12714254719</v>
          </cell>
          <cell r="Z491">
            <v>1</v>
          </cell>
          <cell r="AA491">
            <v>1</v>
          </cell>
        </row>
        <row r="492">
          <cell r="S492">
            <v>0</v>
          </cell>
          <cell r="W492">
            <v>38.362374341790328</v>
          </cell>
          <cell r="X492">
            <v>12105.313547151747</v>
          </cell>
          <cell r="Z492">
            <v>1</v>
          </cell>
          <cell r="AA492">
            <v>1</v>
          </cell>
        </row>
        <row r="493">
          <cell r="S493">
            <v>270</v>
          </cell>
          <cell r="W493">
            <v>67.61802999012302</v>
          </cell>
          <cell r="X493">
            <v>23011.556406905245</v>
          </cell>
          <cell r="Z493">
            <v>1</v>
          </cell>
          <cell r="AA493">
            <v>1</v>
          </cell>
        </row>
        <row r="494">
          <cell r="S494">
            <v>40</v>
          </cell>
          <cell r="W494">
            <v>68.094329297489566</v>
          </cell>
          <cell r="X494">
            <v>24528.165401190232</v>
          </cell>
          <cell r="Z494">
            <v>1</v>
          </cell>
          <cell r="AA494">
            <v>1</v>
          </cell>
        </row>
        <row r="495">
          <cell r="S495">
            <v>26</v>
          </cell>
          <cell r="W495">
            <v>50.181224540564074</v>
          </cell>
          <cell r="X495">
            <v>18206.816132342425</v>
          </cell>
          <cell r="Z495">
            <v>1</v>
          </cell>
          <cell r="AA495">
            <v>1</v>
          </cell>
        </row>
        <row r="496">
          <cell r="S496">
            <v>7</v>
          </cell>
          <cell r="W496">
            <v>56.287850162106686</v>
          </cell>
          <cell r="X496">
            <v>17492.174562078697</v>
          </cell>
          <cell r="Z496">
            <v>1</v>
          </cell>
          <cell r="AA496">
            <v>1</v>
          </cell>
        </row>
        <row r="497">
          <cell r="S497">
            <v>0</v>
          </cell>
          <cell r="W497">
            <v>48.280514012543307</v>
          </cell>
          <cell r="X497">
            <v>18694.267795272139</v>
          </cell>
          <cell r="Z497">
            <v>1</v>
          </cell>
          <cell r="AA497">
            <v>1</v>
          </cell>
        </row>
        <row r="498">
          <cell r="S498">
            <v>0</v>
          </cell>
          <cell r="W498">
            <v>65.402894718530376</v>
          </cell>
          <cell r="X498">
            <v>19550.901120311741</v>
          </cell>
          <cell r="Z498">
            <v>1</v>
          </cell>
          <cell r="AA498">
            <v>1</v>
          </cell>
        </row>
        <row r="499">
          <cell r="S499">
            <v>4</v>
          </cell>
          <cell r="W499">
            <v>52.473523505625394</v>
          </cell>
          <cell r="X499">
            <v>15319.423431353671</v>
          </cell>
          <cell r="Z499">
            <v>1</v>
          </cell>
          <cell r="AA499">
            <v>1</v>
          </cell>
        </row>
        <row r="500">
          <cell r="S500">
            <v>7</v>
          </cell>
          <cell r="W500">
            <v>54.100052714812861</v>
          </cell>
          <cell r="X500">
            <v>16313.231418028467</v>
          </cell>
          <cell r="Z500">
            <v>1</v>
          </cell>
          <cell r="AA500">
            <v>1</v>
          </cell>
        </row>
        <row r="501">
          <cell r="S501">
            <v>0</v>
          </cell>
          <cell r="W501">
            <v>47.22300469483568</v>
          </cell>
          <cell r="X501">
            <v>13432.316118935838</v>
          </cell>
          <cell r="Z501">
            <v>1</v>
          </cell>
          <cell r="AA501">
            <v>1</v>
          </cell>
        </row>
        <row r="502">
          <cell r="S502">
            <v>0</v>
          </cell>
          <cell r="W502">
            <v>36.804684398570863</v>
          </cell>
          <cell r="X502">
            <v>11592.695514092895</v>
          </cell>
          <cell r="Z502">
            <v>1</v>
          </cell>
          <cell r="AA502">
            <v>1</v>
          </cell>
        </row>
        <row r="503">
          <cell r="S503">
            <v>0</v>
          </cell>
          <cell r="W503">
            <v>51.902711323763953</v>
          </cell>
          <cell r="X503">
            <v>6937.7990430622012</v>
          </cell>
          <cell r="Z503">
            <v>1</v>
          </cell>
          <cell r="AA503">
            <v>1</v>
          </cell>
        </row>
        <row r="504">
          <cell r="S504">
            <v>148</v>
          </cell>
          <cell r="W504">
            <v>73.392556983008703</v>
          </cell>
          <cell r="X504">
            <v>25416.764746511948</v>
          </cell>
          <cell r="Z504">
            <v>1</v>
          </cell>
          <cell r="AA504">
            <v>1</v>
          </cell>
        </row>
        <row r="505">
          <cell r="S505">
            <v>5</v>
          </cell>
          <cell r="W505">
            <v>56.062929577464786</v>
          </cell>
          <cell r="X505">
            <v>17948.901408450703</v>
          </cell>
          <cell r="Z505">
            <v>1</v>
          </cell>
          <cell r="AA505">
            <v>1</v>
          </cell>
        </row>
        <row r="506">
          <cell r="S506">
            <v>12</v>
          </cell>
          <cell r="W506">
            <v>68.10284912863932</v>
          </cell>
          <cell r="X506">
            <v>18013.323637119185</v>
          </cell>
          <cell r="Z506">
            <v>1</v>
          </cell>
          <cell r="AA506">
            <v>1</v>
          </cell>
        </row>
        <row r="507">
          <cell r="S507">
            <v>0</v>
          </cell>
          <cell r="W507">
            <v>61.667333889352236</v>
          </cell>
          <cell r="X507">
            <v>17830.914651098137</v>
          </cell>
          <cell r="Z507">
            <v>1</v>
          </cell>
          <cell r="AA507">
            <v>1</v>
          </cell>
        </row>
        <row r="508">
          <cell r="S508">
            <v>0</v>
          </cell>
          <cell r="W508">
            <v>42.21469933184855</v>
          </cell>
          <cell r="X508">
            <v>14583.194978740636</v>
          </cell>
          <cell r="Z508">
            <v>1</v>
          </cell>
          <cell r="AA508">
            <v>1</v>
          </cell>
        </row>
        <row r="509">
          <cell r="S509">
            <v>1</v>
          </cell>
          <cell r="W509">
            <v>55.997747062047132</v>
          </cell>
          <cell r="X509">
            <v>17592.583571820007</v>
          </cell>
          <cell r="Z509">
            <v>1</v>
          </cell>
          <cell r="AA509">
            <v>1</v>
          </cell>
        </row>
        <row r="510">
          <cell r="S510">
            <v>2</v>
          </cell>
          <cell r="W510">
            <v>49.537152444870564</v>
          </cell>
          <cell r="X510">
            <v>13934.324065196548</v>
          </cell>
          <cell r="Z510">
            <v>1</v>
          </cell>
          <cell r="AA510">
            <v>1</v>
          </cell>
        </row>
        <row r="511">
          <cell r="S511">
            <v>2065</v>
          </cell>
          <cell r="W511">
            <v>89.922778629617881</v>
          </cell>
          <cell r="X511">
            <v>32730.56473440869</v>
          </cell>
          <cell r="Z511">
            <v>1</v>
          </cell>
          <cell r="AA511">
            <v>1</v>
          </cell>
        </row>
        <row r="512">
          <cell r="S512">
            <v>466</v>
          </cell>
          <cell r="W512">
            <v>52.993260730363474</v>
          </cell>
          <cell r="X512">
            <v>19243.195601944844</v>
          </cell>
          <cell r="Z512">
            <v>1</v>
          </cell>
          <cell r="AA512">
            <v>1</v>
          </cell>
        </row>
        <row r="513">
          <cell r="S513">
            <v>93</v>
          </cell>
          <cell r="W513">
            <v>53.572495506074446</v>
          </cell>
          <cell r="X513">
            <v>19951.291690550792</v>
          </cell>
          <cell r="Z513">
            <v>0.9642857142857143</v>
          </cell>
          <cell r="AA513">
            <v>0.97073170731707314</v>
          </cell>
        </row>
        <row r="514">
          <cell r="S514">
            <v>31</v>
          </cell>
          <cell r="W514">
            <v>57.561448778558379</v>
          </cell>
          <cell r="X514">
            <v>21496.93933286874</v>
          </cell>
          <cell r="Z514">
            <v>1</v>
          </cell>
          <cell r="AA514">
            <v>1</v>
          </cell>
        </row>
        <row r="515">
          <cell r="S515">
            <v>30</v>
          </cell>
          <cell r="W515">
            <v>68.632537822288512</v>
          </cell>
          <cell r="X515">
            <v>24382.868101427659</v>
          </cell>
          <cell r="Z515">
            <v>1</v>
          </cell>
          <cell r="AA515">
            <v>1</v>
          </cell>
        </row>
        <row r="516">
          <cell r="S516">
            <v>67</v>
          </cell>
          <cell r="W516">
            <v>58.327231779194022</v>
          </cell>
          <cell r="X516">
            <v>20867.487661124156</v>
          </cell>
          <cell r="Z516">
            <v>1</v>
          </cell>
          <cell r="AA516">
            <v>1</v>
          </cell>
        </row>
        <row r="517">
          <cell r="S517">
            <v>1</v>
          </cell>
          <cell r="W517">
            <v>50.344847438111685</v>
          </cell>
          <cell r="X517">
            <v>18348.186528497408</v>
          </cell>
          <cell r="Z517">
            <v>1</v>
          </cell>
          <cell r="AA517">
            <v>1</v>
          </cell>
        </row>
        <row r="518">
          <cell r="S518">
            <v>2</v>
          </cell>
          <cell r="W518">
            <v>70.958059396962142</v>
          </cell>
          <cell r="X518">
            <v>25732.486964407162</v>
          </cell>
          <cell r="Z518">
            <v>1</v>
          </cell>
          <cell r="AA518">
            <v>1</v>
          </cell>
        </row>
        <row r="519">
          <cell r="S519">
            <v>3</v>
          </cell>
          <cell r="W519">
            <v>56.390236390236389</v>
          </cell>
          <cell r="X519">
            <v>19220.374220374219</v>
          </cell>
          <cell r="Z519">
            <v>1</v>
          </cell>
          <cell r="AA519">
            <v>1</v>
          </cell>
        </row>
        <row r="520">
          <cell r="S520">
            <v>0</v>
          </cell>
          <cell r="W520">
            <v>58.091785248596857</v>
          </cell>
          <cell r="X520">
            <v>20230.398548670561</v>
          </cell>
          <cell r="Z520">
            <v>1</v>
          </cell>
          <cell r="AA520">
            <v>1</v>
          </cell>
        </row>
        <row r="521">
          <cell r="S521">
            <v>2</v>
          </cell>
          <cell r="W521">
            <v>60.817859673990078</v>
          </cell>
          <cell r="X521">
            <v>21479.092841956059</v>
          </cell>
          <cell r="Z521">
            <v>1</v>
          </cell>
          <cell r="AA521">
            <v>1</v>
          </cell>
        </row>
        <row r="522">
          <cell r="S522">
            <v>5</v>
          </cell>
          <cell r="W522">
            <v>53.509645294581922</v>
          </cell>
          <cell r="X522">
            <v>19305.341473606015</v>
          </cell>
          <cell r="Z522">
            <v>1</v>
          </cell>
          <cell r="AA522">
            <v>1</v>
          </cell>
        </row>
        <row r="523">
          <cell r="S523">
            <v>0</v>
          </cell>
          <cell r="W523">
            <v>52.092943201376933</v>
          </cell>
          <cell r="X523">
            <v>17144.387072097914</v>
          </cell>
          <cell r="Z523">
            <v>1</v>
          </cell>
          <cell r="AA523">
            <v>1</v>
          </cell>
        </row>
        <row r="524">
          <cell r="S524">
            <v>4</v>
          </cell>
          <cell r="W524">
            <v>53.991052993805916</v>
          </cell>
          <cell r="X524">
            <v>17938.365068440773</v>
          </cell>
          <cell r="Z524">
            <v>1</v>
          </cell>
          <cell r="AA524">
            <v>1</v>
          </cell>
        </row>
        <row r="525">
          <cell r="S525">
            <v>0</v>
          </cell>
          <cell r="W525">
            <v>59.24241948153967</v>
          </cell>
          <cell r="X525">
            <v>20122.073841319718</v>
          </cell>
          <cell r="Z525">
            <v>1</v>
          </cell>
          <cell r="AA525">
            <v>1</v>
          </cell>
        </row>
        <row r="526">
          <cell r="S526">
            <v>4</v>
          </cell>
          <cell r="W526">
            <v>59.152740892066731</v>
          </cell>
          <cell r="X526">
            <v>20017.705141300648</v>
          </cell>
          <cell r="Z526">
            <v>1</v>
          </cell>
          <cell r="AA526">
            <v>1</v>
          </cell>
        </row>
        <row r="527">
          <cell r="S527">
            <v>0</v>
          </cell>
          <cell r="W527">
            <v>54.42622950819672</v>
          </cell>
          <cell r="X527">
            <v>15983.606557377048</v>
          </cell>
          <cell r="Z527">
            <v>1</v>
          </cell>
          <cell r="AA527">
            <v>1</v>
          </cell>
        </row>
        <row r="528">
          <cell r="S528">
            <v>0</v>
          </cell>
          <cell r="W528">
            <v>55.237128847725408</v>
          </cell>
          <cell r="X528">
            <v>17250.612912013075</v>
          </cell>
          <cell r="Z528">
            <v>1</v>
          </cell>
          <cell r="AA528">
            <v>1</v>
          </cell>
        </row>
        <row r="529">
          <cell r="S529">
            <v>0</v>
          </cell>
          <cell r="W529">
            <v>55.957164711881695</v>
          </cell>
          <cell r="X529">
            <v>18646.608873023968</v>
          </cell>
          <cell r="Z529">
            <v>1</v>
          </cell>
          <cell r="AA529">
            <v>1</v>
          </cell>
        </row>
        <row r="530">
          <cell r="S530">
            <v>0</v>
          </cell>
          <cell r="W530">
            <v>47.457065584854632</v>
          </cell>
          <cell r="X530">
            <v>16024.11539328375</v>
          </cell>
          <cell r="Z530">
            <v>1</v>
          </cell>
          <cell r="AA530">
            <v>1</v>
          </cell>
        </row>
        <row r="531">
          <cell r="S531">
            <v>7</v>
          </cell>
          <cell r="W531">
            <v>43.526796830786644</v>
          </cell>
          <cell r="X531">
            <v>14611.290322580646</v>
          </cell>
          <cell r="Z531">
            <v>1</v>
          </cell>
          <cell r="AA531">
            <v>1</v>
          </cell>
        </row>
        <row r="532">
          <cell r="S532">
            <v>47</v>
          </cell>
          <cell r="W532">
            <v>52.555756073910466</v>
          </cell>
          <cell r="X532">
            <v>19834.940472983893</v>
          </cell>
          <cell r="Z532">
            <v>1</v>
          </cell>
          <cell r="AA532">
            <v>1</v>
          </cell>
        </row>
        <row r="533">
          <cell r="S533">
            <v>60</v>
          </cell>
          <cell r="W533">
            <v>50.35655194079866</v>
          </cell>
          <cell r="X533">
            <v>18070.860094945547</v>
          </cell>
          <cell r="Z533">
            <v>1</v>
          </cell>
          <cell r="AA533">
            <v>1</v>
          </cell>
        </row>
        <row r="534">
          <cell r="S534">
            <v>25</v>
          </cell>
          <cell r="W534">
            <v>56.879028300343528</v>
          </cell>
          <cell r="X534">
            <v>19672.419433993131</v>
          </cell>
          <cell r="Z534">
            <v>1</v>
          </cell>
          <cell r="AA534">
            <v>1</v>
          </cell>
        </row>
        <row r="535">
          <cell r="S535">
            <v>2</v>
          </cell>
          <cell r="W535">
            <v>56.978130227371288</v>
          </cell>
          <cell r="X535">
            <v>20568.366272226009</v>
          </cell>
          <cell r="Z535">
            <v>1</v>
          </cell>
          <cell r="AA535">
            <v>1</v>
          </cell>
        </row>
        <row r="536">
          <cell r="S536">
            <v>3</v>
          </cell>
          <cell r="W536">
            <v>53.487260554212384</v>
          </cell>
          <cell r="X536">
            <v>19689.69685698345</v>
          </cell>
          <cell r="Z536">
            <v>1</v>
          </cell>
          <cell r="AA536">
            <v>1</v>
          </cell>
        </row>
        <row r="537">
          <cell r="S537">
            <v>13</v>
          </cell>
          <cell r="W537">
            <v>51.003690476190478</v>
          </cell>
          <cell r="X537">
            <v>19309.821428571428</v>
          </cell>
          <cell r="Z537">
            <v>1</v>
          </cell>
          <cell r="AA537">
            <v>1</v>
          </cell>
        </row>
        <row r="538">
          <cell r="S538">
            <v>0</v>
          </cell>
          <cell r="W538">
            <v>50.476582655288745</v>
          </cell>
          <cell r="X538">
            <v>16481.147052986704</v>
          </cell>
          <cell r="Z538">
            <v>1</v>
          </cell>
          <cell r="AA538">
            <v>1</v>
          </cell>
        </row>
        <row r="539">
          <cell r="S539">
            <v>2</v>
          </cell>
          <cell r="W539">
            <v>58.415716856628677</v>
          </cell>
          <cell r="X539">
            <v>19338.032393521295</v>
          </cell>
          <cell r="Z539">
            <v>1</v>
          </cell>
          <cell r="AA539">
            <v>1</v>
          </cell>
        </row>
        <row r="540">
          <cell r="S540">
            <v>6</v>
          </cell>
          <cell r="W540">
            <v>46.377008652657601</v>
          </cell>
          <cell r="X540">
            <v>18428.67737948084</v>
          </cell>
          <cell r="Z540">
            <v>1</v>
          </cell>
          <cell r="AA540">
            <v>1</v>
          </cell>
        </row>
        <row r="541">
          <cell r="S541">
            <v>0</v>
          </cell>
          <cell r="W541">
            <v>60.333171206225678</v>
          </cell>
          <cell r="X541">
            <v>20098.735408560311</v>
          </cell>
          <cell r="Z541">
            <v>1</v>
          </cell>
          <cell r="AA541">
            <v>1</v>
          </cell>
        </row>
        <row r="542">
          <cell r="S542">
            <v>1</v>
          </cell>
          <cell r="W542">
            <v>68.199488491048598</v>
          </cell>
          <cell r="X542">
            <v>22732.620320855614</v>
          </cell>
          <cell r="Z542">
            <v>1</v>
          </cell>
          <cell r="AA542">
            <v>1</v>
          </cell>
        </row>
        <row r="543">
          <cell r="S543">
            <v>1</v>
          </cell>
          <cell r="W543">
            <v>63.005744191983659</v>
          </cell>
          <cell r="X543">
            <v>21657.263211641563</v>
          </cell>
          <cell r="Z543">
            <v>1</v>
          </cell>
          <cell r="AA543">
            <v>1</v>
          </cell>
        </row>
        <row r="544">
          <cell r="S544">
            <v>2</v>
          </cell>
          <cell r="W544">
            <v>47.539618349551368</v>
          </cell>
          <cell r="X544">
            <v>16397.447238721092</v>
          </cell>
          <cell r="Z544">
            <v>1</v>
          </cell>
          <cell r="AA544">
            <v>1</v>
          </cell>
        </row>
        <row r="545">
          <cell r="S545">
            <v>1</v>
          </cell>
          <cell r="W545">
            <v>73.335114033285393</v>
          </cell>
          <cell r="X545">
            <v>23186.768029587016</v>
          </cell>
          <cell r="Z545">
            <v>1</v>
          </cell>
          <cell r="AA545">
            <v>1</v>
          </cell>
        </row>
        <row r="546">
          <cell r="S546">
            <v>4</v>
          </cell>
          <cell r="W546">
            <v>48.869544053220835</v>
          </cell>
          <cell r="X546">
            <v>16391.530098977772</v>
          </cell>
          <cell r="Z546">
            <v>1</v>
          </cell>
          <cell r="AA546">
            <v>1</v>
          </cell>
        </row>
        <row r="547">
          <cell r="S547">
            <v>4</v>
          </cell>
          <cell r="W547">
            <v>43.258797814207654</v>
          </cell>
          <cell r="X547">
            <v>14863.060109289618</v>
          </cell>
          <cell r="Z547">
            <v>1</v>
          </cell>
          <cell r="AA547">
            <v>1</v>
          </cell>
        </row>
        <row r="548">
          <cell r="S548">
            <v>0</v>
          </cell>
          <cell r="W548">
            <v>42.23770491803279</v>
          </cell>
          <cell r="X548">
            <v>14878.415300546449</v>
          </cell>
          <cell r="Z548">
            <v>1</v>
          </cell>
          <cell r="AA548">
            <v>1</v>
          </cell>
        </row>
        <row r="549">
          <cell r="S549">
            <v>487</v>
          </cell>
          <cell r="W549">
            <v>70.330963999234768</v>
          </cell>
          <cell r="X549">
            <v>26470.138576405636</v>
          </cell>
          <cell r="Z549">
            <v>1</v>
          </cell>
          <cell r="AA549">
            <v>1.0056270096463023</v>
          </cell>
        </row>
        <row r="550">
          <cell r="S550">
            <v>168</v>
          </cell>
          <cell r="W550">
            <v>65.204493906752532</v>
          </cell>
          <cell r="X550">
            <v>24399.069421451441</v>
          </cell>
          <cell r="Z550">
            <v>0.95</v>
          </cell>
          <cell r="AA550">
            <v>0.9943074003795066</v>
          </cell>
        </row>
        <row r="551">
          <cell r="S551">
            <v>6</v>
          </cell>
          <cell r="W551">
            <v>42.538034197271998</v>
          </cell>
          <cell r="X551">
            <v>15449.709258338557</v>
          </cell>
          <cell r="Z551">
            <v>0.91666666666666663</v>
          </cell>
          <cell r="AA551">
            <v>0.90697674418604646</v>
          </cell>
        </row>
        <row r="552">
          <cell r="S552">
            <v>27</v>
          </cell>
          <cell r="W552">
            <v>67.450029984077418</v>
          </cell>
          <cell r="X552">
            <v>24991.790566388881</v>
          </cell>
          <cell r="Z552">
            <v>1</v>
          </cell>
          <cell r="AA552">
            <v>1</v>
          </cell>
        </row>
        <row r="553">
          <cell r="S553">
            <v>1</v>
          </cell>
          <cell r="W553">
            <v>71.095924064768283</v>
          </cell>
          <cell r="X553">
            <v>24887.241764377442</v>
          </cell>
          <cell r="Z553">
            <v>1</v>
          </cell>
          <cell r="AA553">
            <v>1</v>
          </cell>
        </row>
        <row r="554">
          <cell r="S554">
            <v>0</v>
          </cell>
          <cell r="W554">
            <v>56.12126472411655</v>
          </cell>
          <cell r="X554">
            <v>20331.928084314943</v>
          </cell>
          <cell r="Z554">
            <v>1</v>
          </cell>
          <cell r="AA554">
            <v>1</v>
          </cell>
        </row>
        <row r="555">
          <cell r="S555">
            <v>0</v>
          </cell>
          <cell r="W555">
            <v>49.912396694214877</v>
          </cell>
          <cell r="X555">
            <v>16806.311044327573</v>
          </cell>
          <cell r="Z555">
            <v>1</v>
          </cell>
          <cell r="AA555">
            <v>1</v>
          </cell>
        </row>
        <row r="556">
          <cell r="S556">
            <v>5</v>
          </cell>
          <cell r="W556">
            <v>58.587929915639194</v>
          </cell>
          <cell r="X556">
            <v>18592.79688513952</v>
          </cell>
          <cell r="Z556">
            <v>0.6</v>
          </cell>
          <cell r="AA556">
            <v>0.67567567567567566</v>
          </cell>
        </row>
        <row r="557">
          <cell r="S557">
            <v>4</v>
          </cell>
          <cell r="W557">
            <v>48.493966027596883</v>
          </cell>
          <cell r="X557">
            <v>16326.790837469831</v>
          </cell>
          <cell r="Z557">
            <v>1</v>
          </cell>
          <cell r="AA557">
            <v>1</v>
          </cell>
        </row>
        <row r="558">
          <cell r="S558">
            <v>0</v>
          </cell>
          <cell r="W558">
            <v>40.487113187088163</v>
          </cell>
          <cell r="X558">
            <v>13433.063641671532</v>
          </cell>
          <cell r="Z558">
            <v>1</v>
          </cell>
          <cell r="AA558">
            <v>1</v>
          </cell>
        </row>
        <row r="559">
          <cell r="S559">
            <v>0</v>
          </cell>
          <cell r="W559">
            <v>61.585332284703107</v>
          </cell>
          <cell r="X559">
            <v>19918.501769563507</v>
          </cell>
          <cell r="Z559">
            <v>0.92307692307692313</v>
          </cell>
          <cell r="AA559">
            <v>0.94915254237288138</v>
          </cell>
        </row>
        <row r="560">
          <cell r="S560">
            <v>0</v>
          </cell>
          <cell r="W560">
            <v>59.953287055941203</v>
          </cell>
          <cell r="X560">
            <v>17526.173948550429</v>
          </cell>
          <cell r="Z560">
            <v>1</v>
          </cell>
          <cell r="AA560">
            <v>1</v>
          </cell>
        </row>
        <row r="561">
          <cell r="S561">
            <v>0</v>
          </cell>
          <cell r="W561">
            <v>50.683921666458772</v>
          </cell>
          <cell r="X561">
            <v>16446.052139204192</v>
          </cell>
          <cell r="Z561">
            <v>0.75</v>
          </cell>
          <cell r="AA561">
            <v>0.90322580645161288</v>
          </cell>
        </row>
        <row r="562">
          <cell r="S562">
            <v>0</v>
          </cell>
          <cell r="W562">
            <v>40.216616421351304</v>
          </cell>
          <cell r="X562">
            <v>13090.175563043093</v>
          </cell>
          <cell r="Z562">
            <v>1</v>
          </cell>
          <cell r="AA562">
            <v>1</v>
          </cell>
        </row>
        <row r="563">
          <cell r="S563">
            <v>243</v>
          </cell>
          <cell r="W563">
            <v>48.978981820915003</v>
          </cell>
          <cell r="X563">
            <v>15458.730641375611</v>
          </cell>
          <cell r="Z563">
            <v>1</v>
          </cell>
          <cell r="AA563">
            <v>1</v>
          </cell>
        </row>
        <row r="564">
          <cell r="S564">
            <v>87</v>
          </cell>
          <cell r="W564">
            <v>44.389429548714553</v>
          </cell>
          <cell r="X564">
            <v>14878.583250579279</v>
          </cell>
          <cell r="Z564">
            <v>1</v>
          </cell>
          <cell r="AA564">
            <v>1</v>
          </cell>
        </row>
        <row r="565">
          <cell r="S565">
            <v>11</v>
          </cell>
          <cell r="W565">
            <v>55.542752402655303</v>
          </cell>
          <cell r="X565">
            <v>17213.910631130486</v>
          </cell>
          <cell r="Z565">
            <v>1</v>
          </cell>
          <cell r="AA565">
            <v>1</v>
          </cell>
        </row>
        <row r="566">
          <cell r="S566">
            <v>0</v>
          </cell>
          <cell r="W566">
            <v>49.892567805565342</v>
          </cell>
          <cell r="X566">
            <v>15520.371022660562</v>
          </cell>
          <cell r="Z566">
            <v>1</v>
          </cell>
          <cell r="AA566">
            <v>1</v>
          </cell>
        </row>
        <row r="567">
          <cell r="S567">
            <v>0</v>
          </cell>
          <cell r="W567">
            <v>58.893567748948435</v>
          </cell>
          <cell r="X567">
            <v>17968.3822486885</v>
          </cell>
          <cell r="Z567">
            <v>1</v>
          </cell>
          <cell r="AA567">
            <v>1</v>
          </cell>
        </row>
        <row r="568">
          <cell r="S568">
            <v>1</v>
          </cell>
          <cell r="W568">
            <v>42.714390357594723</v>
          </cell>
          <cell r="X568">
            <v>13408.636878204701</v>
          </cell>
          <cell r="Z568">
            <v>1</v>
          </cell>
          <cell r="AA568">
            <v>1</v>
          </cell>
        </row>
        <row r="569">
          <cell r="S569">
            <v>24</v>
          </cell>
          <cell r="W569">
            <v>57.179545937414638</v>
          </cell>
          <cell r="X569">
            <v>18584.818041096307</v>
          </cell>
          <cell r="Z569">
            <v>1</v>
          </cell>
          <cell r="AA569">
            <v>1</v>
          </cell>
        </row>
        <row r="570">
          <cell r="S570">
            <v>3</v>
          </cell>
          <cell r="W570">
            <v>46.651166840822015</v>
          </cell>
          <cell r="X570">
            <v>14391.327063740857</v>
          </cell>
          <cell r="Z570">
            <v>1</v>
          </cell>
          <cell r="AA570">
            <v>1</v>
          </cell>
        </row>
        <row r="571">
          <cell r="S571">
            <v>5</v>
          </cell>
          <cell r="W571">
            <v>49.410629671242248</v>
          </cell>
          <cell r="X571">
            <v>14682.96614723267</v>
          </cell>
          <cell r="Z571">
            <v>1</v>
          </cell>
          <cell r="AA571">
            <v>1</v>
          </cell>
        </row>
        <row r="572">
          <cell r="S572">
            <v>0</v>
          </cell>
          <cell r="W572">
            <v>46.858024691358025</v>
          </cell>
          <cell r="X572">
            <v>14159.227603672049</v>
          </cell>
          <cell r="Z572">
            <v>1</v>
          </cell>
          <cell r="AA572">
            <v>1</v>
          </cell>
        </row>
        <row r="573">
          <cell r="S573">
            <v>0</v>
          </cell>
          <cell r="W573">
            <v>50.19803639846743</v>
          </cell>
          <cell r="X573">
            <v>14154.932950191571</v>
          </cell>
          <cell r="Z573">
            <v>1</v>
          </cell>
          <cell r="AA573">
            <v>1</v>
          </cell>
        </row>
        <row r="574">
          <cell r="S574">
            <v>334</v>
          </cell>
          <cell r="W574">
            <v>57.341583376663394</v>
          </cell>
          <cell r="X574">
            <v>21261.92346948601</v>
          </cell>
          <cell r="Z574">
            <v>0.9838709677419355</v>
          </cell>
          <cell r="AA574">
            <v>0.99484801648634724</v>
          </cell>
        </row>
        <row r="575">
          <cell r="S575">
            <v>3</v>
          </cell>
          <cell r="W575">
            <v>53.268308847895725</v>
          </cell>
          <cell r="X575">
            <v>17743.455208218271</v>
          </cell>
          <cell r="Z575">
            <v>0.92307692307692313</v>
          </cell>
          <cell r="AA575">
            <v>0.9</v>
          </cell>
        </row>
        <row r="576">
          <cell r="S576">
            <v>1</v>
          </cell>
          <cell r="W576">
            <v>44.52432042338225</v>
          </cell>
          <cell r="X576">
            <v>14488.717825354823</v>
          </cell>
          <cell r="Z576">
            <v>1</v>
          </cell>
          <cell r="AA576">
            <v>1</v>
          </cell>
        </row>
        <row r="577">
          <cell r="S577">
            <v>5</v>
          </cell>
          <cell r="W577">
            <v>54.68180994381683</v>
          </cell>
          <cell r="X577">
            <v>17594.756237540023</v>
          </cell>
          <cell r="Z577">
            <v>1</v>
          </cell>
          <cell r="AA577">
            <v>1</v>
          </cell>
        </row>
        <row r="578">
          <cell r="S578">
            <v>3</v>
          </cell>
          <cell r="W578">
            <v>47.953528591352857</v>
          </cell>
          <cell r="X578">
            <v>15335.509065550907</v>
          </cell>
          <cell r="Z578">
            <v>1</v>
          </cell>
          <cell r="AA578">
            <v>1</v>
          </cell>
        </row>
        <row r="579">
          <cell r="S579">
            <v>9</v>
          </cell>
          <cell r="W579">
            <v>46.506919973443644</v>
          </cell>
          <cell r="X579">
            <v>16626.678923446198</v>
          </cell>
          <cell r="Z579">
            <v>1</v>
          </cell>
          <cell r="AA579">
            <v>1</v>
          </cell>
        </row>
        <row r="580">
          <cell r="S580">
            <v>3</v>
          </cell>
          <cell r="W580">
            <v>47.397440997083002</v>
          </cell>
          <cell r="X580">
            <v>17413.749668522938</v>
          </cell>
          <cell r="Z580">
            <v>1</v>
          </cell>
          <cell r="AA580">
            <v>1</v>
          </cell>
        </row>
        <row r="581">
          <cell r="S581">
            <v>1</v>
          </cell>
          <cell r="W581">
            <v>44.488816471633832</v>
          </cell>
          <cell r="X581">
            <v>16694.563768330619</v>
          </cell>
          <cell r="Z581">
            <v>1</v>
          </cell>
          <cell r="AA581">
            <v>1</v>
          </cell>
        </row>
        <row r="582">
          <cell r="S582">
            <v>3</v>
          </cell>
          <cell r="W582">
            <v>61.90388475616956</v>
          </cell>
          <cell r="X582">
            <v>17901.87743535246</v>
          </cell>
          <cell r="Z582">
            <v>1</v>
          </cell>
          <cell r="AA582">
            <v>1</v>
          </cell>
        </row>
        <row r="583">
          <cell r="S583">
            <v>2</v>
          </cell>
          <cell r="W583">
            <v>37.745642249429345</v>
          </cell>
          <cell r="X583">
            <v>15026.405893338868</v>
          </cell>
          <cell r="Z583">
            <v>1</v>
          </cell>
          <cell r="AA583">
            <v>1</v>
          </cell>
        </row>
        <row r="584">
          <cell r="S584">
            <v>2</v>
          </cell>
          <cell r="W584">
            <v>47.989028878822197</v>
          </cell>
          <cell r="X584">
            <v>16193.728765571914</v>
          </cell>
          <cell r="Z584">
            <v>1</v>
          </cell>
          <cell r="AA584">
            <v>1</v>
          </cell>
        </row>
        <row r="585">
          <cell r="S585">
            <v>0</v>
          </cell>
          <cell r="W585">
            <v>47.528029625845996</v>
          </cell>
          <cell r="X585">
            <v>16843.740688715789</v>
          </cell>
          <cell r="Z585">
            <v>1</v>
          </cell>
          <cell r="AA585">
            <v>1</v>
          </cell>
        </row>
        <row r="586">
          <cell r="S586">
            <v>0</v>
          </cell>
          <cell r="W586">
            <v>18.516764459346184</v>
          </cell>
          <cell r="X586">
            <v>7795.8927074601843</v>
          </cell>
          <cell r="Z586">
            <v>0.66666666666666663</v>
          </cell>
          <cell r="AA586">
            <v>0.76923076923076927</v>
          </cell>
        </row>
        <row r="587">
          <cell r="S587">
            <v>0</v>
          </cell>
          <cell r="W587">
            <v>84.530284490669928</v>
          </cell>
          <cell r="X587">
            <v>13682.930559804221</v>
          </cell>
          <cell r="Z587">
            <v>1</v>
          </cell>
          <cell r="AA587">
            <v>1</v>
          </cell>
        </row>
        <row r="588">
          <cell r="S588">
            <v>0</v>
          </cell>
          <cell r="W588" t="str">
            <v/>
          </cell>
          <cell r="X588" t="str">
            <v/>
          </cell>
          <cell r="Z588" t="e">
            <v>#DIV/0!</v>
          </cell>
          <cell r="AA588" t="e">
            <v>#DIV/0!</v>
          </cell>
        </row>
        <row r="589">
          <cell r="S589">
            <v>5</v>
          </cell>
          <cell r="W589">
            <v>61.309974517655625</v>
          </cell>
          <cell r="X589">
            <v>22235.802693847832</v>
          </cell>
          <cell r="Z589">
            <v>1</v>
          </cell>
          <cell r="AA589">
            <v>1</v>
          </cell>
        </row>
        <row r="590">
          <cell r="S590">
            <v>0</v>
          </cell>
          <cell r="W590">
            <v>37.25565455791638</v>
          </cell>
          <cell r="X590">
            <v>13059.140311367864</v>
          </cell>
          <cell r="Z590">
            <v>0.8571428571428571</v>
          </cell>
          <cell r="AA590">
            <v>0.74193548387096775</v>
          </cell>
        </row>
        <row r="591">
          <cell r="S591">
            <v>0</v>
          </cell>
          <cell r="W591">
            <v>36.777239018824872</v>
          </cell>
          <cell r="X591">
            <v>12857.672561323445</v>
          </cell>
          <cell r="Z591">
            <v>1</v>
          </cell>
          <cell r="AA591">
            <v>1</v>
          </cell>
        </row>
        <row r="592">
          <cell r="S592">
            <v>0</v>
          </cell>
          <cell r="W592">
            <v>43.291934110779287</v>
          </cell>
          <cell r="X592">
            <v>14383.254732916233</v>
          </cell>
          <cell r="Z592">
            <v>1</v>
          </cell>
          <cell r="AA592">
            <v>1</v>
          </cell>
        </row>
        <row r="593">
          <cell r="S593">
            <v>24</v>
          </cell>
          <cell r="W593">
            <v>58.515367860600193</v>
          </cell>
          <cell r="X593">
            <v>20040.592273167298</v>
          </cell>
          <cell r="Z593">
            <v>1</v>
          </cell>
          <cell r="AA593">
            <v>1</v>
          </cell>
        </row>
        <row r="594">
          <cell r="S594">
            <v>158</v>
          </cell>
          <cell r="W594">
            <v>64.606930856203888</v>
          </cell>
          <cell r="X594">
            <v>22219.000627891754</v>
          </cell>
          <cell r="Z594">
            <v>1</v>
          </cell>
          <cell r="AA594">
            <v>1</v>
          </cell>
        </row>
        <row r="595">
          <cell r="S595">
            <v>20</v>
          </cell>
          <cell r="W595">
            <v>45.032530854792014</v>
          </cell>
          <cell r="X595">
            <v>16162.959012646656</v>
          </cell>
          <cell r="Z595">
            <v>1</v>
          </cell>
          <cell r="AA595">
            <v>1</v>
          </cell>
        </row>
        <row r="596">
          <cell r="S596">
            <v>7</v>
          </cell>
          <cell r="W596">
            <v>46.244587155963302</v>
          </cell>
          <cell r="X596">
            <v>15092.293577981651</v>
          </cell>
          <cell r="Z596">
            <v>1</v>
          </cell>
          <cell r="AA596">
            <v>1</v>
          </cell>
        </row>
        <row r="597">
          <cell r="S597">
            <v>2</v>
          </cell>
          <cell r="W597">
            <v>40.789232741256178</v>
          </cell>
          <cell r="X597">
            <v>14746.383446255264</v>
          </cell>
          <cell r="Z597">
            <v>0.75</v>
          </cell>
          <cell r="AA597">
            <v>0.7931034482758621</v>
          </cell>
        </row>
        <row r="598">
          <cell r="S598">
            <v>4</v>
          </cell>
          <cell r="W598">
            <v>40.950214927706135</v>
          </cell>
          <cell r="X598">
            <v>13344.431418522861</v>
          </cell>
          <cell r="Z598">
            <v>1</v>
          </cell>
          <cell r="AA598">
            <v>1</v>
          </cell>
        </row>
        <row r="599">
          <cell r="S599">
            <v>0</v>
          </cell>
          <cell r="W599">
            <v>44.411941065615899</v>
          </cell>
          <cell r="X599">
            <v>13700.274113414425</v>
          </cell>
          <cell r="Z599">
            <v>0.8</v>
          </cell>
          <cell r="AA599">
            <v>0.98</v>
          </cell>
        </row>
        <row r="600">
          <cell r="S600">
            <v>1</v>
          </cell>
          <cell r="W600">
            <v>55.209025614399444</v>
          </cell>
          <cell r="X600">
            <v>21322.949117341639</v>
          </cell>
          <cell r="Z600">
            <v>1</v>
          </cell>
          <cell r="AA600">
            <v>1</v>
          </cell>
        </row>
        <row r="601">
          <cell r="S601">
            <v>3</v>
          </cell>
          <cell r="W601">
            <v>47.491280026324446</v>
          </cell>
          <cell r="X601">
            <v>16720.302731161566</v>
          </cell>
          <cell r="Z601">
            <v>1</v>
          </cell>
          <cell r="AA601">
            <v>1</v>
          </cell>
        </row>
        <row r="602">
          <cell r="S602">
            <v>0</v>
          </cell>
          <cell r="W602">
            <v>53.252706661571771</v>
          </cell>
          <cell r="X602">
            <v>17152.846771111959</v>
          </cell>
          <cell r="Z602">
            <v>1</v>
          </cell>
          <cell r="AA602">
            <v>1</v>
          </cell>
        </row>
        <row r="603">
          <cell r="S603">
            <v>4</v>
          </cell>
          <cell r="W603">
            <v>41.178033536165643</v>
          </cell>
          <cell r="X603">
            <v>14387.510669346622</v>
          </cell>
          <cell r="Z603">
            <v>1</v>
          </cell>
          <cell r="AA603">
            <v>1</v>
          </cell>
        </row>
        <row r="604">
          <cell r="S604">
            <v>0</v>
          </cell>
          <cell r="W604">
            <v>38.096084216172727</v>
          </cell>
          <cell r="X604">
            <v>13043.516159313396</v>
          </cell>
          <cell r="Z604">
            <v>1</v>
          </cell>
          <cell r="AA604">
            <v>1</v>
          </cell>
        </row>
        <row r="605">
          <cell r="S605">
            <v>0</v>
          </cell>
          <cell r="W605">
            <v>60.368820418487012</v>
          </cell>
          <cell r="X605">
            <v>20106.001379627502</v>
          </cell>
          <cell r="Z605">
            <v>1</v>
          </cell>
          <cell r="AA605">
            <v>1</v>
          </cell>
        </row>
        <row r="606">
          <cell r="S606">
            <v>3</v>
          </cell>
          <cell r="W606">
            <v>44.51579649955503</v>
          </cell>
          <cell r="X606">
            <v>13190.670424206466</v>
          </cell>
          <cell r="Z606">
            <v>1</v>
          </cell>
          <cell r="AA606">
            <v>1</v>
          </cell>
        </row>
        <row r="607">
          <cell r="S607">
            <v>3</v>
          </cell>
          <cell r="W607">
            <v>50.539438141545112</v>
          </cell>
          <cell r="X607">
            <v>16899.378714208535</v>
          </cell>
          <cell r="Z607">
            <v>1</v>
          </cell>
          <cell r="AA607">
            <v>1</v>
          </cell>
        </row>
        <row r="608">
          <cell r="S608">
            <v>0</v>
          </cell>
          <cell r="W608">
            <v>71.074110917682162</v>
          </cell>
          <cell r="X608">
            <v>23957.473265356875</v>
          </cell>
          <cell r="Z608">
            <v>0.66666666666666663</v>
          </cell>
          <cell r="AA608">
            <v>0.4642857142857143</v>
          </cell>
        </row>
        <row r="609">
          <cell r="S609">
            <v>314</v>
          </cell>
          <cell r="W609">
            <v>49.591941662669022</v>
          </cell>
          <cell r="X609">
            <v>18496.617876251225</v>
          </cell>
          <cell r="Z609">
            <v>1</v>
          </cell>
          <cell r="AA609">
            <v>1</v>
          </cell>
        </row>
        <row r="610">
          <cell r="S610">
            <v>7</v>
          </cell>
          <cell r="W610">
            <v>59.879908266028515</v>
          </cell>
          <cell r="X610">
            <v>20444.909761691095</v>
          </cell>
          <cell r="Z610">
            <v>1</v>
          </cell>
          <cell r="AA610">
            <v>1</v>
          </cell>
        </row>
        <row r="611">
          <cell r="S611">
            <v>30</v>
          </cell>
          <cell r="W611">
            <v>51.577675983691115</v>
          </cell>
          <cell r="X611">
            <v>16647.246647344895</v>
          </cell>
          <cell r="Z611">
            <v>1</v>
          </cell>
          <cell r="AA611">
            <v>1</v>
          </cell>
        </row>
        <row r="612">
          <cell r="S612">
            <v>18</v>
          </cell>
          <cell r="W612">
            <v>56.143964421855145</v>
          </cell>
          <cell r="X612">
            <v>19792.090216010165</v>
          </cell>
          <cell r="Z612">
            <v>1</v>
          </cell>
          <cell r="AA612">
            <v>1</v>
          </cell>
        </row>
        <row r="613">
          <cell r="S613">
            <v>1</v>
          </cell>
          <cell r="W613">
            <v>47.855282199710565</v>
          </cell>
          <cell r="X613">
            <v>17623.412124135713</v>
          </cell>
          <cell r="Z613">
            <v>1</v>
          </cell>
          <cell r="AA613">
            <v>1</v>
          </cell>
        </row>
        <row r="614">
          <cell r="S614">
            <v>8</v>
          </cell>
          <cell r="W614">
            <v>50.159669079627712</v>
          </cell>
          <cell r="X614">
            <v>18130.816959669079</v>
          </cell>
          <cell r="Z614">
            <v>1</v>
          </cell>
          <cell r="AA614">
            <v>1</v>
          </cell>
        </row>
        <row r="615">
          <cell r="S615">
            <v>2</v>
          </cell>
          <cell r="W615">
            <v>55.849757353669403</v>
          </cell>
          <cell r="X615">
            <v>17180.152520550659</v>
          </cell>
          <cell r="Z615">
            <v>1</v>
          </cell>
          <cell r="AA615">
            <v>1</v>
          </cell>
        </row>
        <row r="616">
          <cell r="S616">
            <v>1</v>
          </cell>
          <cell r="W616">
            <v>37.232578783843763</v>
          </cell>
          <cell r="X616">
            <v>13491.566799822458</v>
          </cell>
          <cell r="Z616">
            <v>1</v>
          </cell>
          <cell r="AA616">
            <v>1</v>
          </cell>
        </row>
        <row r="617">
          <cell r="S617">
            <v>3</v>
          </cell>
          <cell r="W617">
            <v>35.787848481060131</v>
          </cell>
          <cell r="X617">
            <v>11265.074801016794</v>
          </cell>
          <cell r="Z617">
            <v>1</v>
          </cell>
          <cell r="AA617">
            <v>1</v>
          </cell>
        </row>
        <row r="618">
          <cell r="S618">
            <v>0</v>
          </cell>
          <cell r="W618">
            <v>35.752521739130437</v>
          </cell>
          <cell r="X618">
            <v>12326.608695652174</v>
          </cell>
          <cell r="Z618">
            <v>1</v>
          </cell>
          <cell r="AA618">
            <v>1</v>
          </cell>
        </row>
        <row r="619">
          <cell r="S619">
            <v>0</v>
          </cell>
          <cell r="W619">
            <v>58.953425791761539</v>
          </cell>
          <cell r="X619">
            <v>20811.840198716622</v>
          </cell>
          <cell r="Z619">
            <v>1</v>
          </cell>
          <cell r="AA619">
            <v>1</v>
          </cell>
        </row>
        <row r="620">
          <cell r="S620">
            <v>3</v>
          </cell>
          <cell r="W620">
            <v>45.929242819843346</v>
          </cell>
          <cell r="X620">
            <v>16228.590078328982</v>
          </cell>
          <cell r="Z620">
            <v>1</v>
          </cell>
          <cell r="AA620">
            <v>1</v>
          </cell>
        </row>
        <row r="621">
          <cell r="S621">
            <v>1</v>
          </cell>
          <cell r="W621">
            <v>31.196746842014189</v>
          </cell>
          <cell r="X621">
            <v>11903.789582972833</v>
          </cell>
          <cell r="Z621">
            <v>1</v>
          </cell>
          <cell r="AA621">
            <v>1</v>
          </cell>
        </row>
        <row r="622">
          <cell r="S622">
            <v>0</v>
          </cell>
          <cell r="W622">
            <v>34.881843783649465</v>
          </cell>
          <cell r="X622">
            <v>11225.793092023523</v>
          </cell>
          <cell r="Z622">
            <v>1</v>
          </cell>
          <cell r="AA622">
            <v>1</v>
          </cell>
        </row>
        <row r="623">
          <cell r="S623">
            <v>0</v>
          </cell>
          <cell r="W623">
            <v>49.580869565217391</v>
          </cell>
          <cell r="X623">
            <v>15427.478260869566</v>
          </cell>
          <cell r="Z623">
            <v>1</v>
          </cell>
          <cell r="AA623">
            <v>1</v>
          </cell>
        </row>
        <row r="624">
          <cell r="S624">
            <v>1</v>
          </cell>
          <cell r="W624">
            <v>43.601274149989614</v>
          </cell>
          <cell r="X624">
            <v>14755.14161069178</v>
          </cell>
          <cell r="Z624">
            <v>1</v>
          </cell>
          <cell r="AA624">
            <v>1</v>
          </cell>
        </row>
        <row r="625">
          <cell r="S625">
            <v>0</v>
          </cell>
          <cell r="W625">
            <v>50.821114369501466</v>
          </cell>
          <cell r="X625">
            <v>16167.155425219942</v>
          </cell>
          <cell r="Z625">
            <v>1</v>
          </cell>
          <cell r="AA625">
            <v>1</v>
          </cell>
        </row>
        <row r="626">
          <cell r="S626">
            <v>0</v>
          </cell>
          <cell r="W626">
            <v>51.232299774039667</v>
          </cell>
          <cell r="X626">
            <v>17040.8611599297</v>
          </cell>
          <cell r="Z626">
            <v>1</v>
          </cell>
          <cell r="AA626">
            <v>1</v>
          </cell>
        </row>
        <row r="627">
          <cell r="S627">
            <v>0</v>
          </cell>
          <cell r="W627">
            <v>33.464037122969835</v>
          </cell>
          <cell r="X627">
            <v>13243.310131477185</v>
          </cell>
          <cell r="Z627">
            <v>1</v>
          </cell>
          <cell r="AA627">
            <v>1</v>
          </cell>
        </row>
        <row r="628">
          <cell r="S628">
            <v>0</v>
          </cell>
          <cell r="W628">
            <v>52.121044885945551</v>
          </cell>
          <cell r="X628">
            <v>16399.26416482708</v>
          </cell>
          <cell r="Z628">
            <v>1</v>
          </cell>
          <cell r="AA628">
            <v>1</v>
          </cell>
        </row>
        <row r="629">
          <cell r="S629">
            <v>0</v>
          </cell>
          <cell r="W629">
            <v>39.863873620028642</v>
          </cell>
          <cell r="X629">
            <v>11045.406254330454</v>
          </cell>
          <cell r="Z629">
            <v>1</v>
          </cell>
          <cell r="AA629">
            <v>1</v>
          </cell>
        </row>
        <row r="630">
          <cell r="S630">
            <v>1262</v>
          </cell>
          <cell r="W630">
            <v>96.643964759314684</v>
          </cell>
          <cell r="X630">
            <v>25581.480418551469</v>
          </cell>
          <cell r="Z630">
            <v>0.98947368421052628</v>
          </cell>
          <cell r="AA630">
            <v>0.99594868332207964</v>
          </cell>
        </row>
        <row r="631">
          <cell r="S631">
            <v>8</v>
          </cell>
          <cell r="W631">
            <v>74.247715655897849</v>
          </cell>
          <cell r="X631">
            <v>18973.653569102644</v>
          </cell>
          <cell r="Z631">
            <v>1</v>
          </cell>
          <cell r="AA631">
            <v>1</v>
          </cell>
        </row>
        <row r="632">
          <cell r="S632">
            <v>39</v>
          </cell>
          <cell r="W632">
            <v>82.457491894099931</v>
          </cell>
          <cell r="X632">
            <v>19450.419974980214</v>
          </cell>
          <cell r="Z632">
            <v>1</v>
          </cell>
          <cell r="AA632">
            <v>1</v>
          </cell>
        </row>
        <row r="633">
          <cell r="S633">
            <v>0</v>
          </cell>
          <cell r="W633">
            <v>56.592727272727274</v>
          </cell>
          <cell r="X633">
            <v>16992.121212121212</v>
          </cell>
          <cell r="Z633">
            <v>1</v>
          </cell>
          <cell r="AA633">
            <v>1</v>
          </cell>
        </row>
        <row r="634">
          <cell r="S634">
            <v>0</v>
          </cell>
          <cell r="W634">
            <v>59.250868232890703</v>
          </cell>
          <cell r="X634">
            <v>14310.316649642493</v>
          </cell>
          <cell r="Z634">
            <v>1</v>
          </cell>
          <cell r="AA634">
            <v>1</v>
          </cell>
        </row>
        <row r="635">
          <cell r="S635">
            <v>0</v>
          </cell>
          <cell r="W635" t="str">
            <v/>
          </cell>
          <cell r="X635" t="str">
            <v/>
          </cell>
          <cell r="Z635" t="e">
            <v>#DIV/0!</v>
          </cell>
          <cell r="AA635" t="e">
            <v>#DIV/0!</v>
          </cell>
        </row>
        <row r="636">
          <cell r="S636">
            <v>0</v>
          </cell>
          <cell r="W636">
            <v>40.008941877794335</v>
          </cell>
          <cell r="X636">
            <v>10801.043219076006</v>
          </cell>
          <cell r="Z636">
            <v>1</v>
          </cell>
          <cell r="AA636">
            <v>1</v>
          </cell>
        </row>
        <row r="637">
          <cell r="S637">
            <v>0</v>
          </cell>
          <cell r="W637">
            <v>37.245942571785271</v>
          </cell>
          <cell r="X637">
            <v>10310.861423220973</v>
          </cell>
          <cell r="Z637">
            <v>1</v>
          </cell>
          <cell r="AA637">
            <v>1</v>
          </cell>
        </row>
        <row r="638">
          <cell r="S638">
            <v>0</v>
          </cell>
          <cell r="W638">
            <v>13.659375000000001</v>
          </cell>
          <cell r="X638">
            <v>9425</v>
          </cell>
          <cell r="Z638">
            <v>1</v>
          </cell>
          <cell r="AA638">
            <v>1</v>
          </cell>
        </row>
        <row r="639">
          <cell r="S639">
            <v>0</v>
          </cell>
          <cell r="W639">
            <v>21.91988950276243</v>
          </cell>
          <cell r="X639">
            <v>9723.7569060773476</v>
          </cell>
          <cell r="Z639">
            <v>1</v>
          </cell>
          <cell r="AA639">
            <v>1</v>
          </cell>
        </row>
        <row r="640">
          <cell r="S640">
            <v>0</v>
          </cell>
          <cell r="W640">
            <v>16.954545454545453</v>
          </cell>
          <cell r="X640">
            <v>7636.363636363636</v>
          </cell>
          <cell r="Z640">
            <v>1</v>
          </cell>
          <cell r="AA640">
            <v>1</v>
          </cell>
        </row>
        <row r="641">
          <cell r="S641">
            <v>0</v>
          </cell>
          <cell r="W641">
            <v>53</v>
          </cell>
          <cell r="X641">
            <v>26285.714285714286</v>
          </cell>
          <cell r="Z641" t="e">
            <v>#DIV/0!</v>
          </cell>
          <cell r="AA641" t="e">
            <v>#DIV/0!</v>
          </cell>
        </row>
        <row r="642">
          <cell r="S642">
            <v>0</v>
          </cell>
          <cell r="W642">
            <v>57.085790884718499</v>
          </cell>
          <cell r="X642">
            <v>14660.857908847185</v>
          </cell>
          <cell r="Z642">
            <v>1</v>
          </cell>
          <cell r="AA642">
            <v>1</v>
          </cell>
        </row>
        <row r="643">
          <cell r="S643">
            <v>0</v>
          </cell>
          <cell r="W643" t="str">
            <v/>
          </cell>
          <cell r="X643" t="str">
            <v/>
          </cell>
          <cell r="Z643" t="e">
            <v>#DIV/0!</v>
          </cell>
          <cell r="AA643" t="e">
            <v>#DIV/0!</v>
          </cell>
        </row>
        <row r="644">
          <cell r="S644">
            <v>0</v>
          </cell>
          <cell r="W644">
            <v>22.120689655172413</v>
          </cell>
          <cell r="X644">
            <v>40844.827586206899</v>
          </cell>
          <cell r="Z644">
            <v>1</v>
          </cell>
          <cell r="AA644">
            <v>1</v>
          </cell>
        </row>
        <row r="645">
          <cell r="S645">
            <v>0</v>
          </cell>
          <cell r="W645">
            <v>31.444444444444443</v>
          </cell>
          <cell r="X645">
            <v>39000</v>
          </cell>
          <cell r="Z645">
            <v>1</v>
          </cell>
          <cell r="AA645">
            <v>1</v>
          </cell>
        </row>
        <row r="646">
          <cell r="S646">
            <v>0</v>
          </cell>
          <cell r="W646">
            <v>15.457489878542511</v>
          </cell>
          <cell r="X646">
            <v>849.39271255060726</v>
          </cell>
          <cell r="Z646">
            <v>1</v>
          </cell>
          <cell r="AA646">
            <v>1</v>
          </cell>
        </row>
        <row r="647">
          <cell r="W647">
            <v>75.724100605802732</v>
          </cell>
          <cell r="X647">
            <v>29548.645797120986</v>
          </cell>
          <cell r="Z647">
            <v>0.98761792452830188</v>
          </cell>
          <cell r="AA647">
            <v>0.9968915514366713</v>
          </cell>
        </row>
      </sheetData>
      <sheetData sheetId="2"/>
      <sheetData sheetId="3">
        <row r="6">
          <cell r="S6" t="str">
            <v>○</v>
          </cell>
          <cell r="T6" t="str">
            <v>指定</v>
          </cell>
        </row>
        <row r="7">
          <cell r="S7" t="str">
            <v>○</v>
          </cell>
          <cell r="T7" t="str">
            <v>継続</v>
          </cell>
        </row>
        <row r="8">
          <cell r="S8" t="str">
            <v/>
          </cell>
          <cell r="T8" t="str">
            <v/>
          </cell>
        </row>
        <row r="9">
          <cell r="S9" t="str">
            <v/>
          </cell>
          <cell r="T9" t="str">
            <v/>
          </cell>
        </row>
        <row r="10">
          <cell r="S10" t="str">
            <v/>
          </cell>
          <cell r="T10" t="str">
            <v/>
          </cell>
        </row>
        <row r="11">
          <cell r="S11" t="str">
            <v/>
          </cell>
          <cell r="T11" t="str">
            <v/>
          </cell>
        </row>
        <row r="12">
          <cell r="S12" t="str">
            <v/>
          </cell>
          <cell r="T12" t="str">
            <v/>
          </cell>
        </row>
        <row r="13">
          <cell r="S13" t="str">
            <v/>
          </cell>
          <cell r="T13" t="str">
            <v/>
          </cell>
        </row>
        <row r="14">
          <cell r="S14" t="str">
            <v/>
          </cell>
          <cell r="T14" t="str">
            <v/>
          </cell>
        </row>
        <row r="15">
          <cell r="S15" t="str">
            <v/>
          </cell>
          <cell r="T15" t="str">
            <v/>
          </cell>
        </row>
        <row r="16">
          <cell r="S16" t="str">
            <v/>
          </cell>
          <cell r="T16" t="str">
            <v/>
          </cell>
        </row>
        <row r="17">
          <cell r="S17" t="str">
            <v/>
          </cell>
          <cell r="T17" t="str">
            <v/>
          </cell>
        </row>
        <row r="18">
          <cell r="S18" t="str">
            <v>○</v>
          </cell>
          <cell r="T18" t="str">
            <v>継続</v>
          </cell>
        </row>
        <row r="19">
          <cell r="S19" t="str">
            <v/>
          </cell>
          <cell r="T19" t="str">
            <v/>
          </cell>
        </row>
        <row r="20">
          <cell r="S20" t="str">
            <v/>
          </cell>
          <cell r="T20" t="str">
            <v/>
          </cell>
        </row>
        <row r="21">
          <cell r="S21" t="str">
            <v/>
          </cell>
          <cell r="T21" t="str">
            <v/>
          </cell>
        </row>
        <row r="22">
          <cell r="S22" t="str">
            <v/>
          </cell>
          <cell r="T22" t="str">
            <v/>
          </cell>
        </row>
        <row r="23">
          <cell r="S23" t="str">
            <v/>
          </cell>
          <cell r="T23" t="str">
            <v/>
          </cell>
        </row>
        <row r="24">
          <cell r="S24" t="str">
            <v/>
          </cell>
          <cell r="T24" t="str">
            <v/>
          </cell>
        </row>
        <row r="25">
          <cell r="S25" t="str">
            <v/>
          </cell>
          <cell r="T25" t="str">
            <v/>
          </cell>
        </row>
        <row r="26">
          <cell r="S26" t="str">
            <v>○</v>
          </cell>
          <cell r="T26" t="str">
            <v>継続</v>
          </cell>
        </row>
        <row r="27">
          <cell r="S27" t="str">
            <v/>
          </cell>
          <cell r="T27" t="str">
            <v/>
          </cell>
        </row>
        <row r="28">
          <cell r="S28" t="str">
            <v/>
          </cell>
          <cell r="T28" t="str">
            <v/>
          </cell>
        </row>
        <row r="29">
          <cell r="S29" t="str">
            <v/>
          </cell>
          <cell r="T29" t="str">
            <v/>
          </cell>
        </row>
        <row r="30">
          <cell r="S30" t="str">
            <v/>
          </cell>
          <cell r="T30" t="str">
            <v/>
          </cell>
        </row>
        <row r="31">
          <cell r="S31" t="str">
            <v/>
          </cell>
          <cell r="T31" t="str">
            <v/>
          </cell>
        </row>
        <row r="32">
          <cell r="S32" t="str">
            <v>○</v>
          </cell>
          <cell r="T32" t="str">
            <v>継続</v>
          </cell>
        </row>
        <row r="33">
          <cell r="S33" t="str">
            <v/>
          </cell>
          <cell r="T33" t="str">
            <v/>
          </cell>
        </row>
        <row r="34">
          <cell r="S34" t="str">
            <v/>
          </cell>
          <cell r="T34" t="str">
            <v/>
          </cell>
        </row>
        <row r="35">
          <cell r="S35" t="str">
            <v/>
          </cell>
          <cell r="T35" t="str">
            <v/>
          </cell>
        </row>
        <row r="36">
          <cell r="S36" t="str">
            <v>○</v>
          </cell>
          <cell r="T36" t="str">
            <v>継続</v>
          </cell>
        </row>
        <row r="37">
          <cell r="S37" t="str">
            <v/>
          </cell>
          <cell r="T37" t="str">
            <v/>
          </cell>
        </row>
        <row r="38">
          <cell r="S38" t="str">
            <v/>
          </cell>
          <cell r="T38" t="str">
            <v/>
          </cell>
        </row>
        <row r="39">
          <cell r="S39" t="str">
            <v/>
          </cell>
          <cell r="T39" t="str">
            <v/>
          </cell>
        </row>
        <row r="40">
          <cell r="S40" t="str">
            <v/>
          </cell>
          <cell r="T40" t="str">
            <v/>
          </cell>
        </row>
        <row r="41">
          <cell r="S41" t="str">
            <v>○</v>
          </cell>
          <cell r="T41" t="str">
            <v>継続</v>
          </cell>
        </row>
        <row r="42">
          <cell r="S42" t="str">
            <v/>
          </cell>
          <cell r="T42" t="str">
            <v/>
          </cell>
        </row>
        <row r="43">
          <cell r="S43" t="str">
            <v/>
          </cell>
          <cell r="T43" t="str">
            <v/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 t="str">
            <v/>
          </cell>
          <cell r="T47" t="str">
            <v/>
          </cell>
        </row>
        <row r="48">
          <cell r="S48" t="str">
            <v/>
          </cell>
          <cell r="T48" t="str">
            <v/>
          </cell>
        </row>
        <row r="49">
          <cell r="S49" t="str">
            <v>○</v>
          </cell>
          <cell r="T49" t="str">
            <v>継続</v>
          </cell>
        </row>
        <row r="50">
          <cell r="S50" t="str">
            <v/>
          </cell>
          <cell r="T50" t="str">
            <v/>
          </cell>
        </row>
        <row r="51">
          <cell r="S51" t="str">
            <v/>
          </cell>
          <cell r="T51" t="str">
            <v/>
          </cell>
        </row>
        <row r="52">
          <cell r="S52" t="str">
            <v/>
          </cell>
          <cell r="T52" t="str">
            <v/>
          </cell>
        </row>
        <row r="53">
          <cell r="S53" t="str">
            <v/>
          </cell>
          <cell r="T53" t="str">
            <v/>
          </cell>
        </row>
        <row r="54">
          <cell r="S54" t="str">
            <v/>
          </cell>
          <cell r="T54" t="str">
            <v/>
          </cell>
        </row>
        <row r="55">
          <cell r="S55" t="str">
            <v/>
          </cell>
          <cell r="T55" t="str">
            <v/>
          </cell>
        </row>
        <row r="56">
          <cell r="S56" t="str">
            <v/>
          </cell>
          <cell r="T56" t="str">
            <v/>
          </cell>
        </row>
        <row r="57">
          <cell r="S57" t="str">
            <v/>
          </cell>
          <cell r="T57" t="str">
            <v/>
          </cell>
        </row>
        <row r="58">
          <cell r="S58" t="str">
            <v/>
          </cell>
          <cell r="T58" t="str">
            <v/>
          </cell>
        </row>
        <row r="59">
          <cell r="S59" t="str">
            <v/>
          </cell>
          <cell r="T59" t="str">
            <v/>
          </cell>
        </row>
        <row r="60">
          <cell r="S60" t="str">
            <v/>
          </cell>
          <cell r="T60" t="str">
            <v/>
          </cell>
        </row>
        <row r="61">
          <cell r="S61" t="str">
            <v>○</v>
          </cell>
          <cell r="T61" t="str">
            <v>継続</v>
          </cell>
        </row>
        <row r="62">
          <cell r="S62" t="str">
            <v>○</v>
          </cell>
          <cell r="T62" t="str">
            <v>継続</v>
          </cell>
        </row>
        <row r="63">
          <cell r="S63" t="str">
            <v>○</v>
          </cell>
          <cell r="T63" t="str">
            <v>継続</v>
          </cell>
        </row>
        <row r="64">
          <cell r="S64" t="str">
            <v/>
          </cell>
          <cell r="T64" t="str">
            <v/>
          </cell>
        </row>
        <row r="65">
          <cell r="S65" t="str">
            <v/>
          </cell>
          <cell r="T65" t="str">
            <v/>
          </cell>
        </row>
        <row r="66">
          <cell r="S66" t="str">
            <v/>
          </cell>
          <cell r="T66" t="str">
            <v/>
          </cell>
        </row>
        <row r="67">
          <cell r="S67" t="str">
            <v/>
          </cell>
          <cell r="T67" t="str">
            <v/>
          </cell>
        </row>
        <row r="68">
          <cell r="S68" t="str">
            <v/>
          </cell>
          <cell r="T68" t="str">
            <v/>
          </cell>
        </row>
        <row r="69">
          <cell r="S69" t="str">
            <v/>
          </cell>
          <cell r="T69" t="str">
            <v/>
          </cell>
        </row>
        <row r="70">
          <cell r="S70" t="str">
            <v/>
          </cell>
          <cell r="T70" t="str">
            <v/>
          </cell>
        </row>
        <row r="71">
          <cell r="S71" t="str">
            <v/>
          </cell>
          <cell r="T71" t="str">
            <v/>
          </cell>
        </row>
        <row r="72">
          <cell r="S72" t="str">
            <v/>
          </cell>
          <cell r="T72" t="str">
            <v/>
          </cell>
        </row>
        <row r="73">
          <cell r="S73" t="str">
            <v/>
          </cell>
          <cell r="T73" t="str">
            <v/>
          </cell>
        </row>
        <row r="74">
          <cell r="S74" t="str">
            <v/>
          </cell>
          <cell r="T74" t="str">
            <v/>
          </cell>
        </row>
        <row r="75">
          <cell r="S75" t="str">
            <v>○</v>
          </cell>
          <cell r="T75" t="str">
            <v>継続</v>
          </cell>
        </row>
        <row r="76">
          <cell r="S76" t="str">
            <v/>
          </cell>
          <cell r="T76" t="str">
            <v/>
          </cell>
        </row>
        <row r="77">
          <cell r="S77" t="str">
            <v/>
          </cell>
          <cell r="T77" t="str">
            <v/>
          </cell>
        </row>
        <row r="78">
          <cell r="S78" t="str">
            <v/>
          </cell>
          <cell r="T78" t="str">
            <v>解除</v>
          </cell>
        </row>
        <row r="79">
          <cell r="S79" t="str">
            <v/>
          </cell>
          <cell r="T79" t="str">
            <v/>
          </cell>
        </row>
        <row r="80">
          <cell r="S80" t="str">
            <v/>
          </cell>
          <cell r="T80" t="str">
            <v/>
          </cell>
        </row>
        <row r="81">
          <cell r="S81" t="str">
            <v>○</v>
          </cell>
          <cell r="T81" t="str">
            <v>継続</v>
          </cell>
        </row>
        <row r="82">
          <cell r="S82" t="str">
            <v/>
          </cell>
          <cell r="T82" t="str">
            <v/>
          </cell>
        </row>
        <row r="83">
          <cell r="S83" t="str">
            <v/>
          </cell>
          <cell r="T83" t="str">
            <v/>
          </cell>
        </row>
        <row r="84">
          <cell r="S84" t="str">
            <v/>
          </cell>
          <cell r="T84" t="str">
            <v/>
          </cell>
        </row>
        <row r="85">
          <cell r="S85" t="str">
            <v/>
          </cell>
          <cell r="T85" t="str">
            <v/>
          </cell>
        </row>
        <row r="86">
          <cell r="S86" t="str">
            <v/>
          </cell>
          <cell r="T86" t="str">
            <v/>
          </cell>
        </row>
        <row r="87">
          <cell r="S87" t="str">
            <v/>
          </cell>
          <cell r="T87" t="str">
            <v/>
          </cell>
        </row>
        <row r="88">
          <cell r="S88" t="str">
            <v/>
          </cell>
          <cell r="T88" t="str">
            <v/>
          </cell>
        </row>
        <row r="89">
          <cell r="S89" t="str">
            <v/>
          </cell>
          <cell r="T89" t="str">
            <v/>
          </cell>
        </row>
        <row r="90">
          <cell r="S90" t="str">
            <v/>
          </cell>
          <cell r="T90" t="str">
            <v/>
          </cell>
        </row>
        <row r="91">
          <cell r="S91" t="str">
            <v/>
          </cell>
          <cell r="T91" t="str">
            <v/>
          </cell>
        </row>
        <row r="92">
          <cell r="S92" t="str">
            <v/>
          </cell>
          <cell r="T92" t="str">
            <v/>
          </cell>
        </row>
        <row r="93">
          <cell r="S93" t="str">
            <v/>
          </cell>
          <cell r="T93" t="str">
            <v/>
          </cell>
        </row>
        <row r="94">
          <cell r="S94" t="str">
            <v>○</v>
          </cell>
          <cell r="T94" t="str">
            <v>指定</v>
          </cell>
        </row>
        <row r="95">
          <cell r="S95" t="str">
            <v/>
          </cell>
          <cell r="T95" t="str">
            <v/>
          </cell>
        </row>
        <row r="96">
          <cell r="S96" t="str">
            <v/>
          </cell>
          <cell r="T96" t="str">
            <v/>
          </cell>
        </row>
        <row r="97">
          <cell r="S97" t="str">
            <v/>
          </cell>
          <cell r="T97" t="str">
            <v>解除</v>
          </cell>
        </row>
        <row r="98">
          <cell r="S98" t="str">
            <v/>
          </cell>
          <cell r="T98" t="str">
            <v/>
          </cell>
        </row>
        <row r="99">
          <cell r="S99" t="str">
            <v/>
          </cell>
          <cell r="T99" t="str">
            <v/>
          </cell>
        </row>
        <row r="100">
          <cell r="S100" t="str">
            <v/>
          </cell>
          <cell r="T100" t="str">
            <v/>
          </cell>
        </row>
        <row r="101">
          <cell r="S101" t="str">
            <v/>
          </cell>
          <cell r="T101" t="str">
            <v/>
          </cell>
        </row>
        <row r="102">
          <cell r="S102" t="str">
            <v/>
          </cell>
          <cell r="T102" t="str">
            <v/>
          </cell>
        </row>
        <row r="103">
          <cell r="S103" t="str">
            <v/>
          </cell>
          <cell r="T103" t="str">
            <v/>
          </cell>
        </row>
        <row r="104">
          <cell r="S104" t="str">
            <v/>
          </cell>
          <cell r="T104" t="str">
            <v/>
          </cell>
        </row>
        <row r="105">
          <cell r="S105" t="str">
            <v/>
          </cell>
          <cell r="T105" t="str">
            <v/>
          </cell>
        </row>
        <row r="106">
          <cell r="S106" t="str">
            <v/>
          </cell>
          <cell r="T106" t="str">
            <v/>
          </cell>
        </row>
        <row r="107">
          <cell r="S107" t="str">
            <v/>
          </cell>
          <cell r="T107" t="str">
            <v/>
          </cell>
        </row>
        <row r="108">
          <cell r="S108" t="str">
            <v/>
          </cell>
          <cell r="T108" t="str">
            <v/>
          </cell>
        </row>
        <row r="109">
          <cell r="S109" t="str">
            <v/>
          </cell>
          <cell r="T109" t="str">
            <v/>
          </cell>
        </row>
        <row r="110">
          <cell r="S110" t="str">
            <v/>
          </cell>
          <cell r="T110" t="str">
            <v/>
          </cell>
        </row>
        <row r="111">
          <cell r="S111" t="str">
            <v/>
          </cell>
          <cell r="T111" t="str">
            <v/>
          </cell>
        </row>
        <row r="112">
          <cell r="S112" t="str">
            <v/>
          </cell>
          <cell r="T112" t="str">
            <v/>
          </cell>
        </row>
        <row r="113">
          <cell r="S113" t="str">
            <v/>
          </cell>
          <cell r="T113" t="str">
            <v/>
          </cell>
        </row>
        <row r="114">
          <cell r="S114" t="str">
            <v/>
          </cell>
          <cell r="T114" t="str">
            <v/>
          </cell>
        </row>
        <row r="115">
          <cell r="S115" t="str">
            <v/>
          </cell>
          <cell r="T115" t="str">
            <v/>
          </cell>
        </row>
        <row r="116">
          <cell r="S116" t="str">
            <v/>
          </cell>
          <cell r="T116" t="str">
            <v/>
          </cell>
        </row>
        <row r="117">
          <cell r="S117" t="str">
            <v/>
          </cell>
          <cell r="T117" t="str">
            <v/>
          </cell>
        </row>
        <row r="118">
          <cell r="S118" t="str">
            <v/>
          </cell>
          <cell r="T118" t="str">
            <v/>
          </cell>
        </row>
        <row r="119">
          <cell r="S119" t="str">
            <v>○</v>
          </cell>
          <cell r="T119" t="str">
            <v>継続</v>
          </cell>
        </row>
        <row r="120">
          <cell r="S120" t="str">
            <v>○</v>
          </cell>
          <cell r="T120" t="str">
            <v>継続</v>
          </cell>
        </row>
        <row r="121">
          <cell r="S121" t="str">
            <v>○</v>
          </cell>
          <cell r="T121" t="str">
            <v>継続</v>
          </cell>
        </row>
        <row r="122">
          <cell r="S122" t="str">
            <v/>
          </cell>
          <cell r="T122" t="str">
            <v/>
          </cell>
        </row>
        <row r="123">
          <cell r="S123" t="str">
            <v/>
          </cell>
          <cell r="T123" t="str">
            <v/>
          </cell>
        </row>
        <row r="124">
          <cell r="S124" t="str">
            <v/>
          </cell>
          <cell r="T124" t="str">
            <v/>
          </cell>
        </row>
        <row r="125">
          <cell r="S125" t="str">
            <v/>
          </cell>
          <cell r="T125" t="str">
            <v/>
          </cell>
        </row>
        <row r="126">
          <cell r="S126" t="str">
            <v/>
          </cell>
          <cell r="T126" t="str">
            <v/>
          </cell>
        </row>
        <row r="127">
          <cell r="S127" t="str">
            <v/>
          </cell>
          <cell r="T127" t="str">
            <v>解除</v>
          </cell>
        </row>
        <row r="128">
          <cell r="S128" t="str">
            <v/>
          </cell>
          <cell r="T128" t="str">
            <v/>
          </cell>
        </row>
        <row r="129">
          <cell r="S129" t="str">
            <v/>
          </cell>
          <cell r="T129" t="str">
            <v/>
          </cell>
        </row>
        <row r="130">
          <cell r="S130" t="str">
            <v/>
          </cell>
          <cell r="T130" t="str">
            <v/>
          </cell>
        </row>
        <row r="131">
          <cell r="S131" t="str">
            <v/>
          </cell>
          <cell r="T131" t="str">
            <v/>
          </cell>
        </row>
        <row r="132">
          <cell r="S132" t="str">
            <v/>
          </cell>
          <cell r="T132" t="str">
            <v/>
          </cell>
        </row>
        <row r="133">
          <cell r="S133" t="str">
            <v/>
          </cell>
          <cell r="T133" t="str">
            <v/>
          </cell>
        </row>
        <row r="134">
          <cell r="S134" t="str">
            <v/>
          </cell>
          <cell r="T134" t="str">
            <v/>
          </cell>
        </row>
        <row r="135">
          <cell r="S135" t="str">
            <v/>
          </cell>
          <cell r="T135" t="str">
            <v/>
          </cell>
        </row>
        <row r="136">
          <cell r="S136" t="str">
            <v/>
          </cell>
          <cell r="T136" t="str">
            <v/>
          </cell>
        </row>
        <row r="137">
          <cell r="S137" t="str">
            <v/>
          </cell>
          <cell r="T137" t="str">
            <v/>
          </cell>
        </row>
        <row r="138">
          <cell r="S138" t="str">
            <v/>
          </cell>
          <cell r="T138" t="str">
            <v/>
          </cell>
        </row>
        <row r="139">
          <cell r="S139" t="str">
            <v/>
          </cell>
          <cell r="T139" t="str">
            <v/>
          </cell>
        </row>
        <row r="140">
          <cell r="S140" t="str">
            <v>○</v>
          </cell>
          <cell r="T140" t="str">
            <v>指定</v>
          </cell>
        </row>
        <row r="141">
          <cell r="S141" t="str">
            <v/>
          </cell>
          <cell r="T141" t="str">
            <v/>
          </cell>
        </row>
        <row r="142">
          <cell r="S142" t="str">
            <v/>
          </cell>
          <cell r="T142" t="str">
            <v/>
          </cell>
        </row>
        <row r="143">
          <cell r="S143" t="str">
            <v/>
          </cell>
          <cell r="T143" t="str">
            <v/>
          </cell>
        </row>
        <row r="144">
          <cell r="S144" t="str">
            <v/>
          </cell>
          <cell r="T144" t="str">
            <v/>
          </cell>
        </row>
        <row r="145">
          <cell r="S145" t="str">
            <v/>
          </cell>
          <cell r="T145" t="str">
            <v/>
          </cell>
        </row>
        <row r="146">
          <cell r="S146" t="str">
            <v/>
          </cell>
          <cell r="T146" t="str">
            <v/>
          </cell>
        </row>
        <row r="147">
          <cell r="S147" t="str">
            <v/>
          </cell>
          <cell r="T147" t="str">
            <v/>
          </cell>
        </row>
        <row r="148">
          <cell r="S148" t="str">
            <v/>
          </cell>
          <cell r="T148" t="str">
            <v/>
          </cell>
        </row>
        <row r="149">
          <cell r="S149" t="str">
            <v/>
          </cell>
          <cell r="T149" t="str">
            <v/>
          </cell>
        </row>
        <row r="150">
          <cell r="S150" t="str">
            <v/>
          </cell>
          <cell r="T150" t="str">
            <v/>
          </cell>
        </row>
        <row r="151">
          <cell r="S151" t="str">
            <v/>
          </cell>
          <cell r="T151" t="str">
            <v/>
          </cell>
        </row>
        <row r="152">
          <cell r="S152" t="str">
            <v/>
          </cell>
          <cell r="T152" t="str">
            <v/>
          </cell>
        </row>
        <row r="153">
          <cell r="S153" t="str">
            <v/>
          </cell>
          <cell r="T153" t="str">
            <v/>
          </cell>
        </row>
        <row r="154">
          <cell r="S154" t="str">
            <v/>
          </cell>
          <cell r="T154" t="str">
            <v/>
          </cell>
        </row>
        <row r="155">
          <cell r="S155" t="str">
            <v/>
          </cell>
          <cell r="T155" t="str">
            <v/>
          </cell>
        </row>
        <row r="156">
          <cell r="S156" t="str">
            <v/>
          </cell>
          <cell r="T156" t="str">
            <v/>
          </cell>
        </row>
        <row r="157">
          <cell r="S157" t="str">
            <v>○</v>
          </cell>
          <cell r="T157" t="str">
            <v>継続</v>
          </cell>
        </row>
        <row r="158">
          <cell r="S158" t="str">
            <v/>
          </cell>
          <cell r="T158" t="str">
            <v/>
          </cell>
        </row>
        <row r="159">
          <cell r="S159" t="str">
            <v/>
          </cell>
          <cell r="T159" t="str">
            <v/>
          </cell>
        </row>
        <row r="160">
          <cell r="S160" t="str">
            <v/>
          </cell>
          <cell r="T160" t="str">
            <v/>
          </cell>
        </row>
        <row r="161">
          <cell r="S161" t="str">
            <v/>
          </cell>
          <cell r="T161" t="str">
            <v/>
          </cell>
        </row>
        <row r="162">
          <cell r="S162" t="str">
            <v/>
          </cell>
          <cell r="T162" t="str">
            <v/>
          </cell>
        </row>
        <row r="163">
          <cell r="S163" t="str">
            <v/>
          </cell>
          <cell r="T163" t="str">
            <v/>
          </cell>
        </row>
        <row r="164">
          <cell r="S164" t="str">
            <v/>
          </cell>
          <cell r="T164" t="str">
            <v/>
          </cell>
        </row>
        <row r="165">
          <cell r="S165" t="str">
            <v/>
          </cell>
          <cell r="T165" t="str">
            <v/>
          </cell>
        </row>
        <row r="166">
          <cell r="S166" t="str">
            <v/>
          </cell>
          <cell r="T166" t="str">
            <v/>
          </cell>
        </row>
        <row r="167">
          <cell r="S167" t="str">
            <v/>
          </cell>
          <cell r="T167" t="str">
            <v/>
          </cell>
        </row>
        <row r="168">
          <cell r="S168" t="str">
            <v/>
          </cell>
          <cell r="T168" t="str">
            <v/>
          </cell>
        </row>
        <row r="169">
          <cell r="S169" t="str">
            <v/>
          </cell>
          <cell r="T169" t="str">
            <v/>
          </cell>
        </row>
        <row r="170">
          <cell r="S170" t="str">
            <v/>
          </cell>
          <cell r="T170" t="str">
            <v/>
          </cell>
        </row>
        <row r="171">
          <cell r="S171" t="str">
            <v/>
          </cell>
          <cell r="T171" t="str">
            <v/>
          </cell>
        </row>
        <row r="172">
          <cell r="S172" t="str">
            <v/>
          </cell>
          <cell r="T172" t="str">
            <v/>
          </cell>
        </row>
        <row r="173">
          <cell r="S173" t="str">
            <v/>
          </cell>
          <cell r="T173" t="str">
            <v/>
          </cell>
        </row>
        <row r="174">
          <cell r="S174" t="str">
            <v/>
          </cell>
          <cell r="T174" t="str">
            <v/>
          </cell>
        </row>
        <row r="175">
          <cell r="S175" t="str">
            <v/>
          </cell>
          <cell r="T175" t="str">
            <v/>
          </cell>
        </row>
        <row r="176">
          <cell r="S176" t="str">
            <v/>
          </cell>
          <cell r="T176" t="str">
            <v/>
          </cell>
        </row>
        <row r="177">
          <cell r="S177" t="str">
            <v/>
          </cell>
          <cell r="T177" t="str">
            <v/>
          </cell>
        </row>
        <row r="178">
          <cell r="S178" t="str">
            <v/>
          </cell>
          <cell r="T178" t="str">
            <v/>
          </cell>
        </row>
        <row r="179">
          <cell r="S179" t="str">
            <v>○</v>
          </cell>
          <cell r="T179" t="str">
            <v>指定</v>
          </cell>
        </row>
        <row r="180">
          <cell r="S180" t="str">
            <v>○</v>
          </cell>
          <cell r="T180" t="str">
            <v>継続</v>
          </cell>
        </row>
        <row r="181">
          <cell r="S181" t="str">
            <v>○</v>
          </cell>
          <cell r="T181" t="str">
            <v>継続</v>
          </cell>
        </row>
        <row r="182">
          <cell r="S182" t="str">
            <v>○</v>
          </cell>
          <cell r="T182" t="str">
            <v>継続</v>
          </cell>
        </row>
        <row r="183">
          <cell r="S183" t="str">
            <v>○</v>
          </cell>
          <cell r="T183" t="str">
            <v>継続</v>
          </cell>
        </row>
        <row r="184">
          <cell r="S184" t="str">
            <v>○</v>
          </cell>
          <cell r="T184" t="str">
            <v>継続</v>
          </cell>
        </row>
        <row r="185">
          <cell r="S185" t="str">
            <v/>
          </cell>
          <cell r="T185" t="str">
            <v/>
          </cell>
        </row>
        <row r="186">
          <cell r="S186" t="str">
            <v/>
          </cell>
          <cell r="T186" t="str">
            <v/>
          </cell>
        </row>
        <row r="187">
          <cell r="S187" t="str">
            <v/>
          </cell>
          <cell r="T187" t="str">
            <v/>
          </cell>
        </row>
        <row r="188">
          <cell r="S188" t="str">
            <v/>
          </cell>
          <cell r="T188" t="str">
            <v/>
          </cell>
        </row>
        <row r="189">
          <cell r="S189" t="str">
            <v/>
          </cell>
          <cell r="T189" t="str">
            <v/>
          </cell>
        </row>
        <row r="190">
          <cell r="S190" t="str">
            <v/>
          </cell>
          <cell r="T190" t="str">
            <v/>
          </cell>
        </row>
        <row r="191">
          <cell r="S191" t="str">
            <v/>
          </cell>
          <cell r="T191" t="str">
            <v/>
          </cell>
        </row>
        <row r="192">
          <cell r="S192" t="str">
            <v/>
          </cell>
          <cell r="T192" t="str">
            <v/>
          </cell>
        </row>
        <row r="193">
          <cell r="S193" t="str">
            <v/>
          </cell>
          <cell r="T193" t="str">
            <v/>
          </cell>
        </row>
        <row r="194">
          <cell r="S194" t="str">
            <v/>
          </cell>
          <cell r="T194" t="str">
            <v/>
          </cell>
        </row>
        <row r="195">
          <cell r="S195" t="str">
            <v/>
          </cell>
          <cell r="T195" t="str">
            <v/>
          </cell>
        </row>
        <row r="196">
          <cell r="S196" t="str">
            <v/>
          </cell>
          <cell r="T196" t="str">
            <v/>
          </cell>
        </row>
        <row r="197">
          <cell r="S197" t="str">
            <v/>
          </cell>
          <cell r="T197" t="str">
            <v/>
          </cell>
        </row>
        <row r="198">
          <cell r="S198" t="str">
            <v/>
          </cell>
          <cell r="T198" t="str">
            <v/>
          </cell>
        </row>
        <row r="199">
          <cell r="S199" t="str">
            <v/>
          </cell>
          <cell r="T199" t="str">
            <v/>
          </cell>
        </row>
        <row r="200">
          <cell r="S200" t="str">
            <v/>
          </cell>
          <cell r="T200" t="str">
            <v/>
          </cell>
        </row>
        <row r="201">
          <cell r="S201" t="str">
            <v/>
          </cell>
          <cell r="T201" t="str">
            <v/>
          </cell>
        </row>
        <row r="202">
          <cell r="S202" t="str">
            <v/>
          </cell>
          <cell r="T202" t="str">
            <v/>
          </cell>
        </row>
        <row r="203">
          <cell r="S203" t="str">
            <v/>
          </cell>
          <cell r="T203" t="str">
            <v/>
          </cell>
        </row>
        <row r="204">
          <cell r="S204" t="str">
            <v/>
          </cell>
          <cell r="T204" t="str">
            <v/>
          </cell>
        </row>
        <row r="205">
          <cell r="S205" t="str">
            <v/>
          </cell>
          <cell r="T205" t="str">
            <v/>
          </cell>
        </row>
        <row r="206">
          <cell r="S206" t="str">
            <v/>
          </cell>
          <cell r="T206" t="str">
            <v/>
          </cell>
        </row>
        <row r="207">
          <cell r="S207" t="str">
            <v/>
          </cell>
          <cell r="T207" t="str">
            <v/>
          </cell>
        </row>
        <row r="208">
          <cell r="S208" t="str">
            <v/>
          </cell>
          <cell r="T208" t="str">
            <v/>
          </cell>
        </row>
        <row r="209">
          <cell r="S209" t="str">
            <v/>
          </cell>
          <cell r="T209" t="str">
            <v/>
          </cell>
        </row>
        <row r="210">
          <cell r="S210" t="str">
            <v/>
          </cell>
          <cell r="T210" t="str">
            <v/>
          </cell>
        </row>
        <row r="211">
          <cell r="S211" t="str">
            <v/>
          </cell>
          <cell r="T211" t="str">
            <v/>
          </cell>
        </row>
        <row r="212">
          <cell r="S212" t="str">
            <v/>
          </cell>
          <cell r="T212" t="str">
            <v/>
          </cell>
        </row>
        <row r="213">
          <cell r="S213" t="str">
            <v/>
          </cell>
          <cell r="T213" t="str">
            <v/>
          </cell>
        </row>
        <row r="214">
          <cell r="S214" t="str">
            <v/>
          </cell>
          <cell r="T214" t="str">
            <v/>
          </cell>
        </row>
        <row r="215">
          <cell r="S215" t="str">
            <v/>
          </cell>
          <cell r="T215" t="str">
            <v/>
          </cell>
        </row>
        <row r="216">
          <cell r="S216" t="str">
            <v/>
          </cell>
          <cell r="T216" t="str">
            <v/>
          </cell>
        </row>
        <row r="217">
          <cell r="S217" t="str">
            <v>○</v>
          </cell>
          <cell r="T217" t="str">
            <v>指定</v>
          </cell>
        </row>
        <row r="218">
          <cell r="S218" t="str">
            <v>○</v>
          </cell>
          <cell r="T218" t="str">
            <v>継続</v>
          </cell>
        </row>
        <row r="219">
          <cell r="S219" t="str">
            <v/>
          </cell>
          <cell r="T219" t="str">
            <v/>
          </cell>
        </row>
        <row r="220">
          <cell r="S220" t="str">
            <v/>
          </cell>
          <cell r="T220" t="str">
            <v/>
          </cell>
        </row>
        <row r="221">
          <cell r="S221" t="str">
            <v>○</v>
          </cell>
          <cell r="T221" t="str">
            <v>継続</v>
          </cell>
        </row>
        <row r="222">
          <cell r="S222" t="str">
            <v>○</v>
          </cell>
          <cell r="T222" t="str">
            <v>継続</v>
          </cell>
        </row>
        <row r="223">
          <cell r="S223" t="str">
            <v/>
          </cell>
          <cell r="T223" t="str">
            <v/>
          </cell>
        </row>
        <row r="224">
          <cell r="S224" t="str">
            <v/>
          </cell>
          <cell r="T224" t="str">
            <v/>
          </cell>
        </row>
        <row r="225">
          <cell r="S225" t="str">
            <v/>
          </cell>
          <cell r="T225" t="str">
            <v/>
          </cell>
        </row>
        <row r="226">
          <cell r="S226" t="str">
            <v/>
          </cell>
          <cell r="T226" t="str">
            <v/>
          </cell>
        </row>
        <row r="227">
          <cell r="S227" t="str">
            <v/>
          </cell>
          <cell r="T227" t="str">
            <v/>
          </cell>
        </row>
        <row r="228">
          <cell r="S228" t="str">
            <v/>
          </cell>
          <cell r="T228" t="str">
            <v/>
          </cell>
        </row>
        <row r="229">
          <cell r="S229" t="str">
            <v/>
          </cell>
          <cell r="T229" t="str">
            <v/>
          </cell>
        </row>
        <row r="230">
          <cell r="S230" t="str">
            <v/>
          </cell>
          <cell r="T230" t="str">
            <v/>
          </cell>
        </row>
        <row r="231">
          <cell r="S231" t="str">
            <v/>
          </cell>
          <cell r="T231" t="str">
            <v/>
          </cell>
        </row>
        <row r="232">
          <cell r="S232" t="str">
            <v/>
          </cell>
          <cell r="T232" t="str">
            <v/>
          </cell>
        </row>
        <row r="233">
          <cell r="S233" t="str">
            <v/>
          </cell>
          <cell r="T233" t="str">
            <v/>
          </cell>
        </row>
        <row r="234">
          <cell r="S234" t="str">
            <v/>
          </cell>
          <cell r="T234" t="str">
            <v/>
          </cell>
        </row>
        <row r="235">
          <cell r="S235" t="str">
            <v/>
          </cell>
          <cell r="T235" t="str">
            <v/>
          </cell>
        </row>
        <row r="236">
          <cell r="S236" t="str">
            <v/>
          </cell>
          <cell r="T236" t="str">
            <v/>
          </cell>
        </row>
        <row r="237">
          <cell r="S237" t="str">
            <v/>
          </cell>
          <cell r="T237" t="str">
            <v/>
          </cell>
        </row>
        <row r="238">
          <cell r="S238" t="str">
            <v/>
          </cell>
          <cell r="T238" t="str">
            <v/>
          </cell>
        </row>
        <row r="239">
          <cell r="S239" t="str">
            <v/>
          </cell>
          <cell r="T239" t="str">
            <v/>
          </cell>
        </row>
        <row r="240">
          <cell r="S240" t="str">
            <v/>
          </cell>
          <cell r="T240" t="str">
            <v/>
          </cell>
        </row>
        <row r="241">
          <cell r="S241" t="str">
            <v/>
          </cell>
          <cell r="T241" t="str">
            <v/>
          </cell>
        </row>
        <row r="242">
          <cell r="S242" t="str">
            <v/>
          </cell>
          <cell r="T242" t="str">
            <v/>
          </cell>
        </row>
        <row r="243">
          <cell r="S243" t="str">
            <v/>
          </cell>
          <cell r="T243" t="str">
            <v/>
          </cell>
        </row>
        <row r="244">
          <cell r="S244" t="str">
            <v/>
          </cell>
          <cell r="T244" t="str">
            <v/>
          </cell>
        </row>
        <row r="245">
          <cell r="S245" t="str">
            <v/>
          </cell>
          <cell r="T245" t="str">
            <v/>
          </cell>
        </row>
        <row r="246">
          <cell r="S246" t="str">
            <v>○</v>
          </cell>
          <cell r="T246" t="str">
            <v>指定</v>
          </cell>
        </row>
        <row r="247">
          <cell r="S247" t="str">
            <v>○</v>
          </cell>
          <cell r="T247" t="str">
            <v>継続</v>
          </cell>
        </row>
        <row r="248">
          <cell r="S248" t="str">
            <v/>
          </cell>
          <cell r="T248" t="str">
            <v/>
          </cell>
        </row>
        <row r="249">
          <cell r="S249" t="str">
            <v/>
          </cell>
          <cell r="T249" t="str">
            <v/>
          </cell>
        </row>
        <row r="250">
          <cell r="S250" t="str">
            <v/>
          </cell>
          <cell r="T250" t="str">
            <v/>
          </cell>
        </row>
        <row r="251">
          <cell r="S251" t="str">
            <v/>
          </cell>
          <cell r="T251" t="str">
            <v/>
          </cell>
        </row>
        <row r="252">
          <cell r="S252" t="str">
            <v/>
          </cell>
          <cell r="T252" t="str">
            <v/>
          </cell>
        </row>
        <row r="253">
          <cell r="S253" t="str">
            <v/>
          </cell>
          <cell r="T253" t="str">
            <v/>
          </cell>
        </row>
        <row r="254">
          <cell r="S254" t="str">
            <v/>
          </cell>
          <cell r="T254" t="str">
            <v/>
          </cell>
        </row>
        <row r="255">
          <cell r="S255" t="str">
            <v>○</v>
          </cell>
          <cell r="T255" t="str">
            <v>継続</v>
          </cell>
        </row>
        <row r="256">
          <cell r="S256" t="str">
            <v/>
          </cell>
          <cell r="T256" t="str">
            <v/>
          </cell>
        </row>
        <row r="257">
          <cell r="S257" t="str">
            <v>○</v>
          </cell>
          <cell r="T257" t="str">
            <v>指定</v>
          </cell>
        </row>
        <row r="258">
          <cell r="S258" t="str">
            <v>○</v>
          </cell>
          <cell r="T258" t="str">
            <v>継続</v>
          </cell>
        </row>
        <row r="259">
          <cell r="S259" t="str">
            <v/>
          </cell>
          <cell r="T259" t="str">
            <v/>
          </cell>
        </row>
        <row r="260">
          <cell r="S260" t="str">
            <v/>
          </cell>
          <cell r="T260" t="str">
            <v/>
          </cell>
        </row>
        <row r="261">
          <cell r="S261" t="str">
            <v/>
          </cell>
          <cell r="T261" t="str">
            <v/>
          </cell>
        </row>
        <row r="262">
          <cell r="S262" t="str">
            <v/>
          </cell>
          <cell r="T262" t="str">
            <v/>
          </cell>
        </row>
        <row r="263">
          <cell r="S263" t="str">
            <v/>
          </cell>
          <cell r="T263" t="str">
            <v/>
          </cell>
        </row>
        <row r="264">
          <cell r="S264" t="str">
            <v/>
          </cell>
          <cell r="T264" t="str">
            <v/>
          </cell>
        </row>
        <row r="265">
          <cell r="S265" t="str">
            <v/>
          </cell>
          <cell r="T265" t="str">
            <v/>
          </cell>
        </row>
        <row r="266">
          <cell r="S266" t="str">
            <v/>
          </cell>
          <cell r="T266" t="str">
            <v/>
          </cell>
        </row>
        <row r="267">
          <cell r="S267" t="str">
            <v/>
          </cell>
          <cell r="T267" t="str">
            <v/>
          </cell>
        </row>
        <row r="268">
          <cell r="S268" t="str">
            <v/>
          </cell>
          <cell r="T268" t="str">
            <v/>
          </cell>
        </row>
        <row r="269">
          <cell r="S269" t="str">
            <v>○</v>
          </cell>
          <cell r="T269" t="str">
            <v>継続</v>
          </cell>
        </row>
        <row r="270">
          <cell r="S270" t="str">
            <v>○</v>
          </cell>
          <cell r="T270" t="str">
            <v>継続</v>
          </cell>
        </row>
        <row r="271">
          <cell r="S271" t="str">
            <v>○</v>
          </cell>
          <cell r="T271" t="str">
            <v>指定</v>
          </cell>
        </row>
        <row r="272">
          <cell r="S272" t="str">
            <v>○</v>
          </cell>
          <cell r="T272" t="str">
            <v>継続</v>
          </cell>
        </row>
        <row r="273">
          <cell r="S273" t="str">
            <v/>
          </cell>
          <cell r="T273" t="str">
            <v/>
          </cell>
        </row>
        <row r="274">
          <cell r="S274" t="str">
            <v/>
          </cell>
          <cell r="T274" t="str">
            <v/>
          </cell>
        </row>
        <row r="275">
          <cell r="S275" t="str">
            <v/>
          </cell>
          <cell r="T275" t="str">
            <v/>
          </cell>
        </row>
        <row r="276">
          <cell r="S276" t="str">
            <v/>
          </cell>
          <cell r="T276" t="str">
            <v/>
          </cell>
        </row>
        <row r="277">
          <cell r="S277" t="str">
            <v/>
          </cell>
          <cell r="T277" t="str">
            <v/>
          </cell>
        </row>
        <row r="278">
          <cell r="S278" t="str">
            <v/>
          </cell>
          <cell r="T278" t="str">
            <v/>
          </cell>
        </row>
        <row r="279">
          <cell r="S279" t="str">
            <v>○</v>
          </cell>
          <cell r="T279" t="str">
            <v>指定</v>
          </cell>
        </row>
        <row r="280">
          <cell r="S280" t="str">
            <v>○</v>
          </cell>
          <cell r="T280" t="str">
            <v>継続</v>
          </cell>
        </row>
        <row r="281">
          <cell r="S281" t="str">
            <v>○</v>
          </cell>
          <cell r="T281" t="str">
            <v>継続</v>
          </cell>
        </row>
        <row r="282">
          <cell r="S282" t="str">
            <v>○</v>
          </cell>
          <cell r="T282" t="str">
            <v>継続</v>
          </cell>
        </row>
        <row r="283">
          <cell r="S283" t="str">
            <v>○</v>
          </cell>
          <cell r="T283" t="str">
            <v>指定</v>
          </cell>
        </row>
        <row r="284">
          <cell r="S284" t="str">
            <v>○</v>
          </cell>
          <cell r="T284" t="str">
            <v>指定</v>
          </cell>
        </row>
        <row r="285">
          <cell r="S285" t="str">
            <v>○</v>
          </cell>
          <cell r="T285" t="str">
            <v>指定</v>
          </cell>
        </row>
        <row r="286">
          <cell r="S286" t="str">
            <v/>
          </cell>
          <cell r="T286" t="str">
            <v/>
          </cell>
        </row>
        <row r="287">
          <cell r="S287" t="str">
            <v/>
          </cell>
          <cell r="T287" t="str">
            <v/>
          </cell>
        </row>
        <row r="288">
          <cell r="S288" t="str">
            <v/>
          </cell>
          <cell r="T288" t="str">
            <v/>
          </cell>
        </row>
        <row r="289">
          <cell r="S289" t="str">
            <v>○</v>
          </cell>
          <cell r="T289" t="str">
            <v>継続</v>
          </cell>
        </row>
        <row r="290">
          <cell r="S290" t="str">
            <v/>
          </cell>
          <cell r="T290" t="str">
            <v/>
          </cell>
        </row>
        <row r="291">
          <cell r="S291" t="str">
            <v/>
          </cell>
          <cell r="T291" t="str">
            <v/>
          </cell>
        </row>
        <row r="292">
          <cell r="S292" t="str">
            <v>○</v>
          </cell>
          <cell r="T292" t="str">
            <v>指定</v>
          </cell>
        </row>
        <row r="293">
          <cell r="S293" t="str">
            <v>○</v>
          </cell>
          <cell r="T293" t="str">
            <v>継続</v>
          </cell>
        </row>
        <row r="294">
          <cell r="S294" t="str">
            <v>○</v>
          </cell>
          <cell r="T294" t="str">
            <v>継続</v>
          </cell>
        </row>
        <row r="295">
          <cell r="S295" t="str">
            <v>○</v>
          </cell>
          <cell r="T295" t="str">
            <v>継続</v>
          </cell>
        </row>
        <row r="296">
          <cell r="S296" t="str">
            <v/>
          </cell>
          <cell r="T296" t="str">
            <v/>
          </cell>
        </row>
        <row r="297">
          <cell r="S297" t="str">
            <v>○</v>
          </cell>
          <cell r="T297" t="str">
            <v>継続</v>
          </cell>
        </row>
        <row r="298">
          <cell r="S298" t="str">
            <v/>
          </cell>
          <cell r="T298" t="str">
            <v/>
          </cell>
        </row>
        <row r="299">
          <cell r="S299" t="str">
            <v/>
          </cell>
          <cell r="T299" t="str">
            <v/>
          </cell>
        </row>
        <row r="300">
          <cell r="S300" t="str">
            <v>○</v>
          </cell>
          <cell r="T300" t="str">
            <v>継続</v>
          </cell>
        </row>
        <row r="301">
          <cell r="S301" t="str">
            <v>○</v>
          </cell>
          <cell r="T301" t="str">
            <v>継続</v>
          </cell>
        </row>
        <row r="302">
          <cell r="S302" t="str">
            <v>○</v>
          </cell>
          <cell r="T302" t="str">
            <v>継続</v>
          </cell>
        </row>
        <row r="303">
          <cell r="S303" t="str">
            <v>○</v>
          </cell>
          <cell r="T303" t="str">
            <v>継続</v>
          </cell>
        </row>
        <row r="304">
          <cell r="S304" t="str">
            <v>○</v>
          </cell>
          <cell r="T304" t="str">
            <v>継続</v>
          </cell>
        </row>
        <row r="305">
          <cell r="S305" t="str">
            <v>○</v>
          </cell>
          <cell r="T305" t="str">
            <v>継続</v>
          </cell>
        </row>
        <row r="306">
          <cell r="S306" t="str">
            <v>○</v>
          </cell>
          <cell r="T306" t="str">
            <v>指定</v>
          </cell>
        </row>
        <row r="307">
          <cell r="S307" t="str">
            <v>○</v>
          </cell>
          <cell r="T307" t="str">
            <v>継続</v>
          </cell>
        </row>
        <row r="308">
          <cell r="S308" t="str">
            <v>○</v>
          </cell>
          <cell r="T308" t="str">
            <v>継続</v>
          </cell>
        </row>
        <row r="309">
          <cell r="S309" t="str">
            <v/>
          </cell>
          <cell r="T309" t="str">
            <v/>
          </cell>
        </row>
        <row r="310">
          <cell r="S310" t="str">
            <v/>
          </cell>
          <cell r="T310" t="str">
            <v/>
          </cell>
        </row>
        <row r="311">
          <cell r="S311" t="str">
            <v>○</v>
          </cell>
          <cell r="T311" t="str">
            <v>継続</v>
          </cell>
        </row>
        <row r="312">
          <cell r="S312" t="str">
            <v/>
          </cell>
          <cell r="T312" t="str">
            <v/>
          </cell>
        </row>
        <row r="313">
          <cell r="S313" t="str">
            <v/>
          </cell>
          <cell r="T313" t="str">
            <v/>
          </cell>
        </row>
        <row r="314">
          <cell r="S314" t="str">
            <v/>
          </cell>
          <cell r="T314" t="str">
            <v/>
          </cell>
        </row>
        <row r="315">
          <cell r="S315" t="str">
            <v/>
          </cell>
          <cell r="T315" t="str">
            <v/>
          </cell>
        </row>
        <row r="316">
          <cell r="S316" t="str">
            <v/>
          </cell>
          <cell r="T316" t="str">
            <v/>
          </cell>
        </row>
        <row r="317">
          <cell r="S317" t="str">
            <v>○</v>
          </cell>
          <cell r="T317" t="str">
            <v>継続</v>
          </cell>
        </row>
        <row r="318">
          <cell r="S318" t="str">
            <v>○</v>
          </cell>
          <cell r="T318" t="str">
            <v>継続</v>
          </cell>
        </row>
        <row r="319">
          <cell r="S319" t="str">
            <v>○</v>
          </cell>
          <cell r="T319" t="str">
            <v>継続</v>
          </cell>
        </row>
        <row r="320">
          <cell r="S320" t="str">
            <v/>
          </cell>
          <cell r="T320" t="str">
            <v>解除</v>
          </cell>
        </row>
        <row r="321">
          <cell r="S321" t="str">
            <v>○</v>
          </cell>
          <cell r="T321" t="str">
            <v>継続</v>
          </cell>
        </row>
        <row r="322">
          <cell r="S322" t="str">
            <v>○</v>
          </cell>
          <cell r="T322" t="str">
            <v>継続</v>
          </cell>
        </row>
        <row r="323">
          <cell r="S323" t="str">
            <v/>
          </cell>
          <cell r="T323" t="str">
            <v/>
          </cell>
        </row>
        <row r="324">
          <cell r="S324" t="str">
            <v/>
          </cell>
          <cell r="T324" t="str">
            <v/>
          </cell>
        </row>
        <row r="325">
          <cell r="S325" t="str">
            <v/>
          </cell>
          <cell r="T325" t="str">
            <v/>
          </cell>
        </row>
        <row r="326">
          <cell r="S326" t="str">
            <v>○</v>
          </cell>
          <cell r="T326" t="str">
            <v>継続</v>
          </cell>
        </row>
        <row r="327">
          <cell r="S327" t="str">
            <v>○</v>
          </cell>
          <cell r="T327" t="str">
            <v>継続</v>
          </cell>
        </row>
        <row r="328">
          <cell r="S328" t="str">
            <v>○</v>
          </cell>
          <cell r="T328" t="str">
            <v>継続</v>
          </cell>
        </row>
        <row r="329">
          <cell r="S329" t="str">
            <v/>
          </cell>
          <cell r="T329" t="str">
            <v/>
          </cell>
        </row>
        <row r="330">
          <cell r="S330" t="str">
            <v>○</v>
          </cell>
          <cell r="T330" t="str">
            <v>継続</v>
          </cell>
        </row>
        <row r="331">
          <cell r="S331" t="str">
            <v>○</v>
          </cell>
          <cell r="T331" t="str">
            <v>指定</v>
          </cell>
        </row>
        <row r="332">
          <cell r="S332" t="str">
            <v>○</v>
          </cell>
          <cell r="T332" t="str">
            <v>継続</v>
          </cell>
        </row>
        <row r="333">
          <cell r="S333" t="str">
            <v>○</v>
          </cell>
          <cell r="T333" t="str">
            <v>継続</v>
          </cell>
        </row>
        <row r="334">
          <cell r="S334" t="str">
            <v/>
          </cell>
          <cell r="T334" t="e">
            <v>#VALUE!</v>
          </cell>
        </row>
        <row r="335">
          <cell r="S335" t="str">
            <v/>
          </cell>
          <cell r="T335" t="str">
            <v/>
          </cell>
        </row>
        <row r="336">
          <cell r="S336" t="str">
            <v/>
          </cell>
          <cell r="T336" t="str">
            <v/>
          </cell>
        </row>
        <row r="337">
          <cell r="S337" t="str">
            <v>○</v>
          </cell>
          <cell r="T337" t="str">
            <v>継続</v>
          </cell>
        </row>
        <row r="338">
          <cell r="S338" t="str">
            <v>○</v>
          </cell>
          <cell r="T338" t="str">
            <v>継続</v>
          </cell>
        </row>
        <row r="339">
          <cell r="S339" t="str">
            <v>○</v>
          </cell>
          <cell r="T339" t="str">
            <v>継続</v>
          </cell>
        </row>
        <row r="340">
          <cell r="S340" t="str">
            <v>○</v>
          </cell>
          <cell r="T340" t="str">
            <v>継続</v>
          </cell>
        </row>
        <row r="341">
          <cell r="S341" t="str">
            <v>○</v>
          </cell>
          <cell r="T341" t="str">
            <v>継続</v>
          </cell>
        </row>
        <row r="342">
          <cell r="S342" t="str">
            <v/>
          </cell>
          <cell r="T342" t="str">
            <v/>
          </cell>
        </row>
        <row r="343">
          <cell r="S343" t="str">
            <v/>
          </cell>
          <cell r="T343" t="str">
            <v/>
          </cell>
        </row>
        <row r="344">
          <cell r="S344" t="str">
            <v/>
          </cell>
          <cell r="T344" t="str">
            <v/>
          </cell>
        </row>
        <row r="345">
          <cell r="S345" t="str">
            <v/>
          </cell>
          <cell r="T345" t="str">
            <v/>
          </cell>
        </row>
        <row r="346">
          <cell r="S346" t="str">
            <v/>
          </cell>
          <cell r="T346" t="str">
            <v/>
          </cell>
        </row>
        <row r="347">
          <cell r="S347" t="str">
            <v/>
          </cell>
          <cell r="T347" t="str">
            <v/>
          </cell>
        </row>
        <row r="348">
          <cell r="S348" t="str">
            <v/>
          </cell>
          <cell r="T348" t="str">
            <v/>
          </cell>
        </row>
        <row r="349">
          <cell r="S349" t="str">
            <v>○</v>
          </cell>
          <cell r="T349" t="str">
            <v>継続</v>
          </cell>
        </row>
        <row r="350">
          <cell r="S350" t="str">
            <v/>
          </cell>
          <cell r="T350" t="str">
            <v/>
          </cell>
        </row>
        <row r="351">
          <cell r="S351" t="str">
            <v/>
          </cell>
          <cell r="T351" t="str">
            <v/>
          </cell>
        </row>
        <row r="352">
          <cell r="S352" t="str">
            <v/>
          </cell>
          <cell r="T352" t="str">
            <v/>
          </cell>
        </row>
        <row r="353">
          <cell r="S353" t="str">
            <v/>
          </cell>
          <cell r="T353" t="str">
            <v/>
          </cell>
        </row>
        <row r="354">
          <cell r="S354" t="str">
            <v/>
          </cell>
          <cell r="T354" t="str">
            <v/>
          </cell>
        </row>
        <row r="355">
          <cell r="S355" t="str">
            <v/>
          </cell>
          <cell r="T355" t="str">
            <v/>
          </cell>
        </row>
        <row r="356">
          <cell r="S356" t="str">
            <v/>
          </cell>
          <cell r="T356" t="str">
            <v/>
          </cell>
        </row>
        <row r="357">
          <cell r="S357" t="str">
            <v>○</v>
          </cell>
          <cell r="T357" t="str">
            <v>継続</v>
          </cell>
        </row>
        <row r="358">
          <cell r="S358" t="str">
            <v>○</v>
          </cell>
          <cell r="T358" t="str">
            <v>継続</v>
          </cell>
        </row>
        <row r="359">
          <cell r="S359" t="str">
            <v/>
          </cell>
          <cell r="T359" t="str">
            <v/>
          </cell>
        </row>
        <row r="360">
          <cell r="S360" t="str">
            <v/>
          </cell>
          <cell r="T360" t="str">
            <v/>
          </cell>
        </row>
        <row r="361">
          <cell r="S361" t="str">
            <v/>
          </cell>
          <cell r="T361" t="str">
            <v/>
          </cell>
        </row>
        <row r="362">
          <cell r="S362" t="str">
            <v/>
          </cell>
          <cell r="T362" t="str">
            <v/>
          </cell>
        </row>
        <row r="363">
          <cell r="S363" t="str">
            <v/>
          </cell>
          <cell r="T363" t="str">
            <v/>
          </cell>
        </row>
        <row r="364">
          <cell r="S364" t="str">
            <v/>
          </cell>
          <cell r="T364" t="str">
            <v/>
          </cell>
        </row>
        <row r="365">
          <cell r="S365" t="str">
            <v/>
          </cell>
          <cell r="T365" t="str">
            <v/>
          </cell>
        </row>
        <row r="366">
          <cell r="S366" t="str">
            <v>○</v>
          </cell>
          <cell r="T366" t="str">
            <v>指定</v>
          </cell>
        </row>
        <row r="367">
          <cell r="S367" t="str">
            <v>○</v>
          </cell>
          <cell r="T367" t="str">
            <v>継続</v>
          </cell>
        </row>
        <row r="368">
          <cell r="S368" t="str">
            <v>○</v>
          </cell>
          <cell r="T368" t="str">
            <v>継続</v>
          </cell>
        </row>
        <row r="369">
          <cell r="S369" t="str">
            <v>○</v>
          </cell>
          <cell r="T369" t="str">
            <v>継続</v>
          </cell>
        </row>
        <row r="370">
          <cell r="S370" t="str">
            <v>○</v>
          </cell>
          <cell r="T370" t="str">
            <v>継続</v>
          </cell>
        </row>
        <row r="371">
          <cell r="S371" t="str">
            <v/>
          </cell>
          <cell r="T371" t="str">
            <v/>
          </cell>
        </row>
        <row r="372">
          <cell r="S372" t="str">
            <v/>
          </cell>
          <cell r="T372" t="str">
            <v/>
          </cell>
        </row>
        <row r="373">
          <cell r="S373" t="str">
            <v>○</v>
          </cell>
          <cell r="T373" t="str">
            <v>継続</v>
          </cell>
        </row>
        <row r="374">
          <cell r="S374" t="str">
            <v/>
          </cell>
          <cell r="T374" t="str">
            <v/>
          </cell>
        </row>
        <row r="375">
          <cell r="S375" t="str">
            <v/>
          </cell>
          <cell r="T375" t="str">
            <v/>
          </cell>
        </row>
        <row r="376">
          <cell r="S376" t="str">
            <v/>
          </cell>
          <cell r="T376" t="str">
            <v/>
          </cell>
        </row>
        <row r="377">
          <cell r="S377" t="str">
            <v>○</v>
          </cell>
          <cell r="T377" t="str">
            <v>指定</v>
          </cell>
        </row>
        <row r="378">
          <cell r="S378" t="str">
            <v>○</v>
          </cell>
          <cell r="T378" t="str">
            <v>継続</v>
          </cell>
        </row>
        <row r="379">
          <cell r="S379" t="str">
            <v>○</v>
          </cell>
          <cell r="T379" t="str">
            <v>継続</v>
          </cell>
        </row>
        <row r="380">
          <cell r="S380" t="str">
            <v/>
          </cell>
          <cell r="T380" t="str">
            <v/>
          </cell>
        </row>
        <row r="381">
          <cell r="S381" t="str">
            <v/>
          </cell>
          <cell r="T381" t="str">
            <v/>
          </cell>
        </row>
        <row r="382">
          <cell r="S382" t="str">
            <v/>
          </cell>
          <cell r="T382" t="str">
            <v/>
          </cell>
        </row>
        <row r="383">
          <cell r="S383" t="str">
            <v>○</v>
          </cell>
          <cell r="T383" t="str">
            <v>指定</v>
          </cell>
        </row>
        <row r="384">
          <cell r="S384" t="str">
            <v>○</v>
          </cell>
          <cell r="T384" t="str">
            <v>継続</v>
          </cell>
        </row>
        <row r="385">
          <cell r="S385" t="str">
            <v/>
          </cell>
          <cell r="T385" t="str">
            <v/>
          </cell>
        </row>
        <row r="386">
          <cell r="S386" t="str">
            <v/>
          </cell>
          <cell r="T386" t="str">
            <v/>
          </cell>
        </row>
        <row r="387">
          <cell r="S387" t="str">
            <v>○</v>
          </cell>
          <cell r="T387" t="str">
            <v>継続</v>
          </cell>
        </row>
        <row r="388">
          <cell r="S388" t="str">
            <v/>
          </cell>
          <cell r="T388" t="str">
            <v/>
          </cell>
        </row>
        <row r="389">
          <cell r="S389" t="str">
            <v/>
          </cell>
          <cell r="T389" t="str">
            <v/>
          </cell>
        </row>
        <row r="390">
          <cell r="S390" t="str">
            <v>○</v>
          </cell>
          <cell r="T390" t="str">
            <v>継続</v>
          </cell>
        </row>
        <row r="391">
          <cell r="S391" t="str">
            <v>○</v>
          </cell>
          <cell r="T391" t="str">
            <v>継続</v>
          </cell>
        </row>
        <row r="392">
          <cell r="S392" t="str">
            <v>○</v>
          </cell>
          <cell r="T392" t="str">
            <v>継続</v>
          </cell>
        </row>
        <row r="393">
          <cell r="S393" t="str">
            <v>○</v>
          </cell>
          <cell r="T393" t="str">
            <v>継続</v>
          </cell>
        </row>
        <row r="394">
          <cell r="S394" t="str">
            <v/>
          </cell>
          <cell r="T394" t="str">
            <v/>
          </cell>
        </row>
        <row r="395">
          <cell r="S395" t="str">
            <v>○</v>
          </cell>
          <cell r="T395" t="str">
            <v>継続</v>
          </cell>
        </row>
        <row r="396">
          <cell r="S396" t="str">
            <v/>
          </cell>
          <cell r="T396" t="str">
            <v/>
          </cell>
        </row>
        <row r="397">
          <cell r="S397" t="str">
            <v/>
          </cell>
          <cell r="T397" t="str">
            <v/>
          </cell>
        </row>
        <row r="398">
          <cell r="S398" t="str">
            <v>○</v>
          </cell>
          <cell r="T398" t="str">
            <v>継続</v>
          </cell>
        </row>
        <row r="399">
          <cell r="S399" t="str">
            <v/>
          </cell>
          <cell r="T399" t="str">
            <v/>
          </cell>
        </row>
        <row r="400">
          <cell r="S400" t="str">
            <v/>
          </cell>
          <cell r="T400" t="str">
            <v/>
          </cell>
        </row>
        <row r="401">
          <cell r="S401" t="str">
            <v/>
          </cell>
          <cell r="T401" t="str">
            <v/>
          </cell>
        </row>
        <row r="402">
          <cell r="S402" t="str">
            <v>○</v>
          </cell>
          <cell r="T402" t="str">
            <v>指定</v>
          </cell>
        </row>
        <row r="403">
          <cell r="S403" t="str">
            <v/>
          </cell>
          <cell r="T403" t="str">
            <v/>
          </cell>
        </row>
        <row r="404">
          <cell r="S404" t="str">
            <v>○</v>
          </cell>
          <cell r="T404" t="str">
            <v>継続</v>
          </cell>
        </row>
        <row r="405">
          <cell r="S405" t="str">
            <v>○</v>
          </cell>
          <cell r="T405" t="str">
            <v>継続</v>
          </cell>
        </row>
        <row r="406">
          <cell r="S406" t="str">
            <v/>
          </cell>
          <cell r="T406" t="str">
            <v/>
          </cell>
        </row>
        <row r="407">
          <cell r="S407" t="str">
            <v/>
          </cell>
          <cell r="T407" t="str">
            <v/>
          </cell>
        </row>
        <row r="408">
          <cell r="S408" t="str">
            <v/>
          </cell>
          <cell r="T408" t="str">
            <v/>
          </cell>
        </row>
        <row r="409">
          <cell r="S409" t="str">
            <v/>
          </cell>
          <cell r="T409" t="str">
            <v>解除</v>
          </cell>
        </row>
        <row r="410">
          <cell r="S410" t="str">
            <v/>
          </cell>
          <cell r="T410" t="str">
            <v/>
          </cell>
        </row>
        <row r="411">
          <cell r="S411" t="str">
            <v/>
          </cell>
          <cell r="T411" t="str">
            <v/>
          </cell>
        </row>
        <row r="412">
          <cell r="S412" t="str">
            <v/>
          </cell>
          <cell r="T412" t="str">
            <v/>
          </cell>
        </row>
        <row r="413">
          <cell r="S413" t="str">
            <v/>
          </cell>
          <cell r="T413" t="str">
            <v/>
          </cell>
        </row>
        <row r="414">
          <cell r="S414" t="str">
            <v>○</v>
          </cell>
          <cell r="T414" t="str">
            <v>継続</v>
          </cell>
        </row>
        <row r="415">
          <cell r="S415" t="str">
            <v/>
          </cell>
          <cell r="T415" t="str">
            <v/>
          </cell>
        </row>
        <row r="416">
          <cell r="S416" t="str">
            <v/>
          </cell>
          <cell r="T416" t="str">
            <v/>
          </cell>
        </row>
        <row r="417">
          <cell r="S417" t="str">
            <v/>
          </cell>
          <cell r="T417" t="str">
            <v/>
          </cell>
        </row>
        <row r="418">
          <cell r="S418" t="str">
            <v/>
          </cell>
          <cell r="T418" t="str">
            <v/>
          </cell>
        </row>
        <row r="419">
          <cell r="S419" t="str">
            <v/>
          </cell>
          <cell r="T419" t="str">
            <v/>
          </cell>
        </row>
        <row r="420">
          <cell r="S420" t="str">
            <v/>
          </cell>
          <cell r="T420" t="str">
            <v/>
          </cell>
        </row>
        <row r="421">
          <cell r="S421" t="str">
            <v/>
          </cell>
          <cell r="T421" t="str">
            <v/>
          </cell>
        </row>
        <row r="422">
          <cell r="S422" t="str">
            <v>○</v>
          </cell>
          <cell r="T422" t="str">
            <v>継続</v>
          </cell>
        </row>
        <row r="423">
          <cell r="S423" t="str">
            <v>○</v>
          </cell>
          <cell r="T423" t="str">
            <v>継続</v>
          </cell>
        </row>
        <row r="424">
          <cell r="S424" t="str">
            <v>○</v>
          </cell>
          <cell r="T424" t="str">
            <v>継続</v>
          </cell>
        </row>
        <row r="425">
          <cell r="S425" t="str">
            <v/>
          </cell>
          <cell r="T425" t="str">
            <v/>
          </cell>
        </row>
        <row r="426">
          <cell r="S426" t="str">
            <v/>
          </cell>
          <cell r="T426" t="str">
            <v/>
          </cell>
        </row>
        <row r="427">
          <cell r="S427" t="str">
            <v/>
          </cell>
          <cell r="T427" t="str">
            <v/>
          </cell>
        </row>
        <row r="428">
          <cell r="S428" t="str">
            <v/>
          </cell>
          <cell r="T428" t="str">
            <v/>
          </cell>
        </row>
        <row r="429">
          <cell r="S429" t="str">
            <v>○</v>
          </cell>
          <cell r="T429" t="str">
            <v>継続</v>
          </cell>
        </row>
        <row r="430">
          <cell r="S430" t="str">
            <v/>
          </cell>
          <cell r="T430" t="str">
            <v/>
          </cell>
        </row>
        <row r="431">
          <cell r="S431" t="str">
            <v>○</v>
          </cell>
          <cell r="T431" t="str">
            <v>継続</v>
          </cell>
        </row>
        <row r="432">
          <cell r="S432" t="str">
            <v/>
          </cell>
          <cell r="T432" t="str">
            <v/>
          </cell>
        </row>
        <row r="433">
          <cell r="S433" t="str">
            <v/>
          </cell>
          <cell r="T433" t="str">
            <v/>
          </cell>
        </row>
        <row r="434">
          <cell r="S434" t="str">
            <v/>
          </cell>
          <cell r="T434" t="str">
            <v/>
          </cell>
        </row>
        <row r="435">
          <cell r="S435" t="str">
            <v/>
          </cell>
          <cell r="T435" t="str">
            <v/>
          </cell>
        </row>
        <row r="436">
          <cell r="S436" t="str">
            <v/>
          </cell>
          <cell r="T436" t="str">
            <v/>
          </cell>
        </row>
        <row r="437">
          <cell r="S437" t="str">
            <v/>
          </cell>
          <cell r="T437" t="str">
            <v/>
          </cell>
        </row>
        <row r="438">
          <cell r="S438" t="str">
            <v/>
          </cell>
          <cell r="T438" t="str">
            <v/>
          </cell>
        </row>
        <row r="439">
          <cell r="S439" t="str">
            <v/>
          </cell>
          <cell r="T439" t="str">
            <v/>
          </cell>
        </row>
        <row r="440">
          <cell r="S440" t="str">
            <v/>
          </cell>
          <cell r="T440" t="str">
            <v/>
          </cell>
        </row>
        <row r="441">
          <cell r="S441" t="str">
            <v>○</v>
          </cell>
          <cell r="T441" t="str">
            <v>継続</v>
          </cell>
        </row>
        <row r="442">
          <cell r="S442" t="str">
            <v>○</v>
          </cell>
          <cell r="T442" t="str">
            <v>指定</v>
          </cell>
        </row>
        <row r="443">
          <cell r="S443" t="str">
            <v>○</v>
          </cell>
          <cell r="T443" t="str">
            <v>継続</v>
          </cell>
        </row>
        <row r="444">
          <cell r="S444" t="str">
            <v/>
          </cell>
          <cell r="T444" t="str">
            <v/>
          </cell>
        </row>
        <row r="445">
          <cell r="S445" t="str">
            <v/>
          </cell>
          <cell r="T445" t="str">
            <v/>
          </cell>
        </row>
        <row r="446">
          <cell r="S446" t="str">
            <v/>
          </cell>
          <cell r="T446" t="str">
            <v/>
          </cell>
        </row>
        <row r="447">
          <cell r="S447" t="str">
            <v/>
          </cell>
          <cell r="T447" t="str">
            <v/>
          </cell>
        </row>
        <row r="448">
          <cell r="S448" t="str">
            <v/>
          </cell>
          <cell r="T448" t="str">
            <v/>
          </cell>
        </row>
        <row r="449">
          <cell r="S449" t="str">
            <v/>
          </cell>
          <cell r="T449" t="str">
            <v/>
          </cell>
        </row>
        <row r="450">
          <cell r="S450" t="str">
            <v/>
          </cell>
          <cell r="T450" t="str">
            <v/>
          </cell>
        </row>
        <row r="451">
          <cell r="S451" t="str">
            <v/>
          </cell>
          <cell r="T451" t="str">
            <v/>
          </cell>
        </row>
        <row r="452">
          <cell r="S452" t="str">
            <v/>
          </cell>
          <cell r="T452" t="str">
            <v/>
          </cell>
        </row>
        <row r="453">
          <cell r="S453" t="str">
            <v/>
          </cell>
          <cell r="T453" t="str">
            <v/>
          </cell>
        </row>
        <row r="454">
          <cell r="S454" t="str">
            <v/>
          </cell>
          <cell r="T454" t="str">
            <v/>
          </cell>
        </row>
        <row r="455">
          <cell r="S455" t="str">
            <v/>
          </cell>
          <cell r="T455" t="str">
            <v/>
          </cell>
        </row>
        <row r="456">
          <cell r="S456" t="str">
            <v/>
          </cell>
          <cell r="T456" t="str">
            <v/>
          </cell>
        </row>
        <row r="457">
          <cell r="S457" t="str">
            <v/>
          </cell>
          <cell r="T457" t="str">
            <v/>
          </cell>
        </row>
        <row r="458">
          <cell r="S458" t="str">
            <v/>
          </cell>
          <cell r="T458" t="str">
            <v/>
          </cell>
        </row>
        <row r="459">
          <cell r="S459" t="str">
            <v/>
          </cell>
          <cell r="T459" t="str">
            <v/>
          </cell>
        </row>
        <row r="460">
          <cell r="S460" t="str">
            <v/>
          </cell>
          <cell r="T460" t="str">
            <v/>
          </cell>
        </row>
        <row r="461">
          <cell r="S461" t="str">
            <v>○</v>
          </cell>
          <cell r="T461" t="str">
            <v>継続</v>
          </cell>
        </row>
        <row r="462">
          <cell r="S462" t="str">
            <v>○</v>
          </cell>
          <cell r="T462" t="str">
            <v>継続</v>
          </cell>
        </row>
        <row r="463">
          <cell r="S463" t="str">
            <v>○</v>
          </cell>
          <cell r="T463" t="str">
            <v>継続</v>
          </cell>
        </row>
        <row r="464">
          <cell r="S464" t="str">
            <v>○</v>
          </cell>
          <cell r="T464" t="str">
            <v>継続</v>
          </cell>
        </row>
        <row r="465">
          <cell r="S465" t="str">
            <v>○</v>
          </cell>
          <cell r="T465" t="str">
            <v>継続</v>
          </cell>
        </row>
        <row r="466">
          <cell r="S466" t="str">
            <v/>
          </cell>
          <cell r="T466" t="str">
            <v/>
          </cell>
        </row>
        <row r="467">
          <cell r="S467" t="str">
            <v/>
          </cell>
          <cell r="T467" t="str">
            <v>解除</v>
          </cell>
        </row>
        <row r="468">
          <cell r="S468" t="str">
            <v/>
          </cell>
          <cell r="T468" t="str">
            <v/>
          </cell>
        </row>
        <row r="469">
          <cell r="S469" t="str">
            <v/>
          </cell>
          <cell r="T469" t="str">
            <v/>
          </cell>
        </row>
        <row r="470">
          <cell r="S470" t="str">
            <v/>
          </cell>
          <cell r="T470" t="str">
            <v/>
          </cell>
        </row>
        <row r="471">
          <cell r="S471" t="str">
            <v/>
          </cell>
          <cell r="T471" t="str">
            <v/>
          </cell>
        </row>
        <row r="472">
          <cell r="S472" t="str">
            <v/>
          </cell>
          <cell r="T472" t="str">
            <v/>
          </cell>
        </row>
        <row r="473">
          <cell r="S473" t="str">
            <v/>
          </cell>
          <cell r="T473" t="str">
            <v/>
          </cell>
        </row>
        <row r="474">
          <cell r="S474" t="str">
            <v/>
          </cell>
          <cell r="T474" t="str">
            <v/>
          </cell>
        </row>
        <row r="475">
          <cell r="S475" t="str">
            <v>○</v>
          </cell>
          <cell r="T475" t="str">
            <v>継続</v>
          </cell>
        </row>
        <row r="476">
          <cell r="S476" t="str">
            <v>○</v>
          </cell>
          <cell r="T476" t="str">
            <v>継続</v>
          </cell>
        </row>
        <row r="477">
          <cell r="S477" t="str">
            <v/>
          </cell>
          <cell r="T477" t="str">
            <v/>
          </cell>
        </row>
        <row r="478">
          <cell r="S478" t="str">
            <v/>
          </cell>
          <cell r="T478" t="str">
            <v/>
          </cell>
        </row>
        <row r="479">
          <cell r="S479" t="str">
            <v/>
          </cell>
          <cell r="T479" t="str">
            <v/>
          </cell>
        </row>
        <row r="480">
          <cell r="S480" t="str">
            <v/>
          </cell>
          <cell r="T480" t="str">
            <v/>
          </cell>
        </row>
        <row r="481">
          <cell r="S481" t="str">
            <v/>
          </cell>
          <cell r="T481" t="str">
            <v/>
          </cell>
        </row>
        <row r="482">
          <cell r="S482" t="str">
            <v/>
          </cell>
          <cell r="T482" t="str">
            <v/>
          </cell>
        </row>
        <row r="483">
          <cell r="S483" t="str">
            <v/>
          </cell>
          <cell r="T483" t="str">
            <v/>
          </cell>
        </row>
        <row r="484">
          <cell r="S484" t="str">
            <v/>
          </cell>
          <cell r="T484" t="str">
            <v/>
          </cell>
        </row>
        <row r="485">
          <cell r="S485" t="str">
            <v>○</v>
          </cell>
          <cell r="T485" t="str">
            <v>継続</v>
          </cell>
        </row>
        <row r="486">
          <cell r="S486" t="str">
            <v/>
          </cell>
          <cell r="T486" t="str">
            <v/>
          </cell>
        </row>
        <row r="487">
          <cell r="S487" t="str">
            <v/>
          </cell>
          <cell r="T487" t="str">
            <v/>
          </cell>
        </row>
        <row r="488">
          <cell r="S488" t="str">
            <v/>
          </cell>
          <cell r="T488" t="str">
            <v/>
          </cell>
        </row>
        <row r="489">
          <cell r="S489" t="str">
            <v/>
          </cell>
          <cell r="T489" t="str">
            <v/>
          </cell>
        </row>
        <row r="490">
          <cell r="S490" t="str">
            <v/>
          </cell>
          <cell r="T490" t="str">
            <v/>
          </cell>
        </row>
        <row r="491">
          <cell r="S491" t="str">
            <v/>
          </cell>
          <cell r="T491" t="str">
            <v/>
          </cell>
        </row>
        <row r="492">
          <cell r="S492" t="str">
            <v/>
          </cell>
          <cell r="T492" t="str">
            <v/>
          </cell>
        </row>
        <row r="493">
          <cell r="S493" t="str">
            <v/>
          </cell>
          <cell r="T493" t="str">
            <v/>
          </cell>
        </row>
        <row r="494">
          <cell r="S494" t="str">
            <v>○</v>
          </cell>
          <cell r="T494" t="str">
            <v>継続</v>
          </cell>
        </row>
        <row r="495">
          <cell r="S495" t="str">
            <v>○</v>
          </cell>
          <cell r="T495" t="str">
            <v>継続</v>
          </cell>
        </row>
        <row r="496">
          <cell r="S496" t="str">
            <v>○</v>
          </cell>
          <cell r="T496" t="str">
            <v>継続</v>
          </cell>
        </row>
        <row r="497">
          <cell r="S497" t="str">
            <v/>
          </cell>
          <cell r="T497" t="str">
            <v/>
          </cell>
        </row>
        <row r="498">
          <cell r="S498" t="str">
            <v/>
          </cell>
          <cell r="T498" t="str">
            <v/>
          </cell>
        </row>
        <row r="499">
          <cell r="S499" t="str">
            <v/>
          </cell>
          <cell r="T499" t="str">
            <v/>
          </cell>
        </row>
        <row r="500">
          <cell r="S500" t="str">
            <v/>
          </cell>
          <cell r="T500" t="str">
            <v/>
          </cell>
        </row>
        <row r="501">
          <cell r="S501" t="str">
            <v/>
          </cell>
          <cell r="T501" t="str">
            <v/>
          </cell>
        </row>
        <row r="502">
          <cell r="S502" t="str">
            <v/>
          </cell>
          <cell r="T502" t="str">
            <v/>
          </cell>
        </row>
        <row r="503">
          <cell r="S503" t="str">
            <v/>
          </cell>
          <cell r="T503" t="str">
            <v/>
          </cell>
        </row>
        <row r="504">
          <cell r="S504" t="str">
            <v/>
          </cell>
          <cell r="T504" t="str">
            <v/>
          </cell>
        </row>
        <row r="505">
          <cell r="S505" t="str">
            <v>○</v>
          </cell>
          <cell r="T505" t="str">
            <v>継続</v>
          </cell>
        </row>
        <row r="506">
          <cell r="S506" t="str">
            <v/>
          </cell>
          <cell r="T506" t="str">
            <v/>
          </cell>
        </row>
        <row r="507">
          <cell r="S507" t="str">
            <v/>
          </cell>
          <cell r="T507" t="str">
            <v/>
          </cell>
        </row>
        <row r="508">
          <cell r="S508" t="str">
            <v/>
          </cell>
          <cell r="T508" t="str">
            <v/>
          </cell>
        </row>
        <row r="509">
          <cell r="S509" t="str">
            <v/>
          </cell>
          <cell r="T509" t="str">
            <v/>
          </cell>
        </row>
        <row r="510">
          <cell r="S510" t="str">
            <v/>
          </cell>
          <cell r="T510" t="str">
            <v/>
          </cell>
        </row>
        <row r="511">
          <cell r="S511" t="str">
            <v/>
          </cell>
          <cell r="T511" t="str">
            <v/>
          </cell>
        </row>
        <row r="512">
          <cell r="S512" t="str">
            <v>○</v>
          </cell>
          <cell r="T512" t="str">
            <v>指定</v>
          </cell>
        </row>
        <row r="513">
          <cell r="S513" t="str">
            <v>○</v>
          </cell>
          <cell r="T513" t="str">
            <v>指定</v>
          </cell>
        </row>
        <row r="514">
          <cell r="S514" t="str">
            <v>○</v>
          </cell>
          <cell r="T514" t="str">
            <v>指定</v>
          </cell>
        </row>
        <row r="515">
          <cell r="S515" t="str">
            <v>○</v>
          </cell>
          <cell r="T515" t="str">
            <v>継続</v>
          </cell>
        </row>
        <row r="516">
          <cell r="S516" t="str">
            <v/>
          </cell>
          <cell r="T516" t="str">
            <v/>
          </cell>
        </row>
        <row r="517">
          <cell r="S517" t="str">
            <v>○</v>
          </cell>
          <cell r="T517" t="str">
            <v>継続</v>
          </cell>
        </row>
        <row r="518">
          <cell r="S518" t="str">
            <v/>
          </cell>
          <cell r="T518" t="str">
            <v/>
          </cell>
        </row>
        <row r="519">
          <cell r="S519" t="str">
            <v/>
          </cell>
          <cell r="T519" t="str">
            <v/>
          </cell>
        </row>
        <row r="520">
          <cell r="S520" t="str">
            <v/>
          </cell>
          <cell r="T520" t="str">
            <v/>
          </cell>
        </row>
        <row r="521">
          <cell r="S521" t="str">
            <v/>
          </cell>
          <cell r="T521" t="str">
            <v/>
          </cell>
        </row>
        <row r="522">
          <cell r="S522" t="str">
            <v/>
          </cell>
          <cell r="T522" t="str">
            <v/>
          </cell>
        </row>
        <row r="523">
          <cell r="S523" t="str">
            <v/>
          </cell>
          <cell r="T523" t="str">
            <v/>
          </cell>
        </row>
        <row r="524">
          <cell r="S524" t="str">
            <v/>
          </cell>
          <cell r="T524" t="str">
            <v/>
          </cell>
        </row>
        <row r="525">
          <cell r="S525" t="str">
            <v/>
          </cell>
          <cell r="T525" t="str">
            <v/>
          </cell>
        </row>
        <row r="526">
          <cell r="S526" t="str">
            <v/>
          </cell>
          <cell r="T526" t="str">
            <v/>
          </cell>
        </row>
        <row r="527">
          <cell r="S527" t="str">
            <v/>
          </cell>
          <cell r="T527" t="str">
            <v/>
          </cell>
        </row>
        <row r="528">
          <cell r="S528" t="str">
            <v/>
          </cell>
          <cell r="T528" t="str">
            <v/>
          </cell>
        </row>
        <row r="529">
          <cell r="S529" t="str">
            <v/>
          </cell>
          <cell r="T529" t="str">
            <v/>
          </cell>
        </row>
        <row r="530">
          <cell r="S530" t="str">
            <v/>
          </cell>
          <cell r="T530" t="str">
            <v/>
          </cell>
        </row>
        <row r="531">
          <cell r="S531" t="str">
            <v/>
          </cell>
          <cell r="T531" t="str">
            <v/>
          </cell>
        </row>
        <row r="532">
          <cell r="S532" t="str">
            <v/>
          </cell>
          <cell r="T532" t="str">
            <v/>
          </cell>
        </row>
        <row r="533">
          <cell r="S533" t="str">
            <v/>
          </cell>
          <cell r="T533" t="str">
            <v/>
          </cell>
        </row>
        <row r="534">
          <cell r="S534" t="str">
            <v>○</v>
          </cell>
          <cell r="T534" t="str">
            <v>継続</v>
          </cell>
        </row>
        <row r="535">
          <cell r="S535" t="str">
            <v>○</v>
          </cell>
          <cell r="T535" t="str">
            <v>継続</v>
          </cell>
        </row>
        <row r="536">
          <cell r="S536" t="str">
            <v/>
          </cell>
          <cell r="T536" t="str">
            <v/>
          </cell>
        </row>
        <row r="537">
          <cell r="S537" t="str">
            <v/>
          </cell>
          <cell r="T537" t="str">
            <v/>
          </cell>
        </row>
        <row r="538">
          <cell r="S538" t="str">
            <v/>
          </cell>
          <cell r="T538" t="str">
            <v/>
          </cell>
        </row>
        <row r="539">
          <cell r="S539" t="str">
            <v/>
          </cell>
          <cell r="T539" t="str">
            <v/>
          </cell>
        </row>
        <row r="540">
          <cell r="S540" t="str">
            <v/>
          </cell>
          <cell r="T540" t="str">
            <v/>
          </cell>
        </row>
        <row r="541">
          <cell r="S541" t="str">
            <v/>
          </cell>
          <cell r="T541" t="str">
            <v/>
          </cell>
        </row>
        <row r="542">
          <cell r="S542" t="str">
            <v/>
          </cell>
          <cell r="T542" t="str">
            <v/>
          </cell>
        </row>
        <row r="543">
          <cell r="S543" t="str">
            <v/>
          </cell>
          <cell r="T543" t="str">
            <v/>
          </cell>
        </row>
        <row r="544">
          <cell r="S544" t="str">
            <v/>
          </cell>
          <cell r="T544" t="str">
            <v/>
          </cell>
        </row>
        <row r="545">
          <cell r="S545" t="str">
            <v/>
          </cell>
          <cell r="T545" t="str">
            <v/>
          </cell>
        </row>
        <row r="546">
          <cell r="S546" t="str">
            <v/>
          </cell>
          <cell r="T546" t="str">
            <v/>
          </cell>
        </row>
        <row r="547">
          <cell r="S547" t="str">
            <v/>
          </cell>
          <cell r="T547" t="str">
            <v/>
          </cell>
        </row>
        <row r="548">
          <cell r="S548" t="str">
            <v/>
          </cell>
          <cell r="T548" t="str">
            <v/>
          </cell>
        </row>
        <row r="549">
          <cell r="S549" t="str">
            <v/>
          </cell>
          <cell r="T549" t="str">
            <v/>
          </cell>
        </row>
        <row r="550">
          <cell r="S550" t="str">
            <v>○</v>
          </cell>
          <cell r="T550" t="str">
            <v>指定</v>
          </cell>
        </row>
        <row r="551">
          <cell r="S551" t="str">
            <v>○</v>
          </cell>
          <cell r="T551" t="str">
            <v>継続</v>
          </cell>
        </row>
        <row r="552">
          <cell r="S552" t="str">
            <v/>
          </cell>
          <cell r="T552" t="str">
            <v/>
          </cell>
        </row>
        <row r="553">
          <cell r="S553" t="str">
            <v>○</v>
          </cell>
          <cell r="T553" t="str">
            <v>継続</v>
          </cell>
        </row>
        <row r="554">
          <cell r="S554" t="str">
            <v/>
          </cell>
          <cell r="T554" t="str">
            <v/>
          </cell>
        </row>
        <row r="555">
          <cell r="S555" t="str">
            <v/>
          </cell>
          <cell r="T555" t="str">
            <v/>
          </cell>
        </row>
        <row r="556">
          <cell r="S556" t="str">
            <v/>
          </cell>
          <cell r="T556" t="str">
            <v/>
          </cell>
        </row>
        <row r="557">
          <cell r="S557" t="str">
            <v/>
          </cell>
          <cell r="T557" t="str">
            <v/>
          </cell>
        </row>
        <row r="558">
          <cell r="S558" t="str">
            <v/>
          </cell>
          <cell r="T558" t="str">
            <v/>
          </cell>
        </row>
        <row r="559">
          <cell r="S559" t="str">
            <v/>
          </cell>
          <cell r="T559" t="str">
            <v/>
          </cell>
        </row>
        <row r="560">
          <cell r="S560" t="str">
            <v/>
          </cell>
          <cell r="T560" t="str">
            <v/>
          </cell>
        </row>
        <row r="561">
          <cell r="S561" t="str">
            <v/>
          </cell>
          <cell r="T561" t="str">
            <v/>
          </cell>
        </row>
        <row r="562">
          <cell r="S562" t="str">
            <v/>
          </cell>
          <cell r="T562" t="str">
            <v/>
          </cell>
        </row>
        <row r="563">
          <cell r="S563" t="str">
            <v/>
          </cell>
          <cell r="T563" t="str">
            <v/>
          </cell>
        </row>
        <row r="564">
          <cell r="S564" t="str">
            <v>○</v>
          </cell>
          <cell r="T564" t="str">
            <v>指定</v>
          </cell>
        </row>
        <row r="565">
          <cell r="S565" t="str">
            <v>○</v>
          </cell>
          <cell r="T565" t="str">
            <v>継続</v>
          </cell>
        </row>
        <row r="566">
          <cell r="S566" t="str">
            <v/>
          </cell>
          <cell r="T566" t="str">
            <v/>
          </cell>
        </row>
        <row r="567">
          <cell r="S567" t="str">
            <v/>
          </cell>
          <cell r="T567" t="str">
            <v/>
          </cell>
        </row>
        <row r="568">
          <cell r="S568" t="str">
            <v/>
          </cell>
          <cell r="T568" t="str">
            <v/>
          </cell>
        </row>
        <row r="569">
          <cell r="S569" t="str">
            <v/>
          </cell>
          <cell r="T569" t="str">
            <v/>
          </cell>
        </row>
        <row r="570">
          <cell r="S570" t="str">
            <v>○</v>
          </cell>
          <cell r="T570" t="str">
            <v>継続</v>
          </cell>
        </row>
        <row r="571">
          <cell r="S571" t="str">
            <v/>
          </cell>
          <cell r="T571" t="str">
            <v/>
          </cell>
        </row>
        <row r="572">
          <cell r="S572" t="str">
            <v/>
          </cell>
          <cell r="T572" t="str">
            <v/>
          </cell>
        </row>
        <row r="573">
          <cell r="S573" t="str">
            <v/>
          </cell>
          <cell r="T573" t="str">
            <v/>
          </cell>
        </row>
        <row r="574">
          <cell r="S574" t="str">
            <v/>
          </cell>
          <cell r="T574" t="str">
            <v/>
          </cell>
        </row>
        <row r="575">
          <cell r="S575" t="str">
            <v>○</v>
          </cell>
          <cell r="T575" t="str">
            <v>指定</v>
          </cell>
        </row>
        <row r="576">
          <cell r="S576" t="str">
            <v/>
          </cell>
          <cell r="T576" t="str">
            <v/>
          </cell>
        </row>
        <row r="577">
          <cell r="S577" t="str">
            <v/>
          </cell>
          <cell r="T577" t="str">
            <v/>
          </cell>
        </row>
        <row r="578">
          <cell r="S578" t="str">
            <v>○</v>
          </cell>
          <cell r="T578" t="str">
            <v>継続</v>
          </cell>
        </row>
        <row r="579">
          <cell r="S579" t="str">
            <v/>
          </cell>
          <cell r="T579" t="str">
            <v/>
          </cell>
        </row>
        <row r="580">
          <cell r="S580" t="str">
            <v/>
          </cell>
          <cell r="T580" t="str">
            <v/>
          </cell>
        </row>
        <row r="581">
          <cell r="S581" t="str">
            <v/>
          </cell>
          <cell r="T581" t="str">
            <v/>
          </cell>
        </row>
        <row r="582">
          <cell r="S582" t="str">
            <v/>
          </cell>
          <cell r="T582" t="str">
            <v/>
          </cell>
        </row>
        <row r="583">
          <cell r="S583" t="str">
            <v/>
          </cell>
          <cell r="T583" t="str">
            <v/>
          </cell>
        </row>
        <row r="584">
          <cell r="S584" t="str">
            <v/>
          </cell>
          <cell r="T584" t="str">
            <v/>
          </cell>
        </row>
        <row r="585">
          <cell r="S585" t="str">
            <v/>
          </cell>
          <cell r="T585" t="str">
            <v/>
          </cell>
        </row>
        <row r="586">
          <cell r="S586" t="str">
            <v/>
          </cell>
          <cell r="T586" t="str">
            <v/>
          </cell>
        </row>
        <row r="587">
          <cell r="S587" t="str">
            <v/>
          </cell>
          <cell r="T587" t="str">
            <v/>
          </cell>
        </row>
        <row r="588">
          <cell r="S588" t="str">
            <v/>
          </cell>
          <cell r="T588" t="str">
            <v/>
          </cell>
        </row>
        <row r="589">
          <cell r="S589" t="str">
            <v/>
          </cell>
          <cell r="T589" t="str">
            <v/>
          </cell>
        </row>
        <row r="590">
          <cell r="S590" t="str">
            <v/>
          </cell>
          <cell r="T590" t="str">
            <v/>
          </cell>
        </row>
        <row r="591">
          <cell r="S591" t="str">
            <v/>
          </cell>
          <cell r="T591" t="str">
            <v/>
          </cell>
        </row>
        <row r="592">
          <cell r="S592" t="str">
            <v/>
          </cell>
          <cell r="T592" t="str">
            <v/>
          </cell>
        </row>
        <row r="593">
          <cell r="S593" t="str">
            <v/>
          </cell>
          <cell r="T593" t="str">
            <v/>
          </cell>
        </row>
        <row r="594">
          <cell r="S594" t="str">
            <v>○</v>
          </cell>
          <cell r="T594" t="str">
            <v>継続</v>
          </cell>
        </row>
        <row r="595">
          <cell r="S595" t="str">
            <v>○</v>
          </cell>
          <cell r="T595" t="str">
            <v>指定</v>
          </cell>
        </row>
        <row r="596">
          <cell r="S596" t="str">
            <v/>
          </cell>
          <cell r="T596" t="str">
            <v/>
          </cell>
        </row>
        <row r="597">
          <cell r="S597" t="str">
            <v/>
          </cell>
          <cell r="T597" t="str">
            <v/>
          </cell>
        </row>
        <row r="598">
          <cell r="S598" t="str">
            <v/>
          </cell>
          <cell r="T598" t="str">
            <v/>
          </cell>
        </row>
        <row r="599">
          <cell r="S599" t="str">
            <v/>
          </cell>
          <cell r="T599" t="str">
            <v/>
          </cell>
        </row>
        <row r="600">
          <cell r="S600" t="str">
            <v/>
          </cell>
          <cell r="T600" t="str">
            <v/>
          </cell>
        </row>
        <row r="601">
          <cell r="S601" t="str">
            <v/>
          </cell>
          <cell r="T601" t="str">
            <v/>
          </cell>
        </row>
        <row r="602">
          <cell r="S602" t="str">
            <v/>
          </cell>
          <cell r="T602" t="str">
            <v/>
          </cell>
        </row>
        <row r="603">
          <cell r="S603" t="str">
            <v/>
          </cell>
          <cell r="T603" t="str">
            <v/>
          </cell>
        </row>
        <row r="604">
          <cell r="S604" t="str">
            <v/>
          </cell>
          <cell r="T604" t="str">
            <v/>
          </cell>
        </row>
        <row r="605">
          <cell r="S605" t="str">
            <v/>
          </cell>
          <cell r="T605" t="str">
            <v/>
          </cell>
        </row>
        <row r="606">
          <cell r="S606" t="str">
            <v/>
          </cell>
          <cell r="T606" t="str">
            <v/>
          </cell>
        </row>
        <row r="607">
          <cell r="S607" t="str">
            <v/>
          </cell>
          <cell r="T607" t="str">
            <v/>
          </cell>
        </row>
        <row r="608">
          <cell r="S608" t="str">
            <v/>
          </cell>
          <cell r="T608" t="str">
            <v/>
          </cell>
        </row>
        <row r="609">
          <cell r="S609" t="str">
            <v/>
          </cell>
          <cell r="T609" t="str">
            <v/>
          </cell>
        </row>
        <row r="610">
          <cell r="S610" t="str">
            <v>○</v>
          </cell>
          <cell r="T610" t="str">
            <v>指定</v>
          </cell>
        </row>
        <row r="611">
          <cell r="S611" t="str">
            <v/>
          </cell>
          <cell r="T611" t="str">
            <v>解除</v>
          </cell>
        </row>
        <row r="612">
          <cell r="S612" t="str">
            <v>○</v>
          </cell>
          <cell r="T612" t="str">
            <v>継続</v>
          </cell>
        </row>
        <row r="613">
          <cell r="S613">
            <v>0</v>
          </cell>
          <cell r="T613" t="str">
            <v/>
          </cell>
        </row>
        <row r="614">
          <cell r="S614" t="str">
            <v/>
          </cell>
          <cell r="T614" t="str">
            <v/>
          </cell>
        </row>
        <row r="615">
          <cell r="S615" t="str">
            <v/>
          </cell>
          <cell r="T615" t="str">
            <v/>
          </cell>
        </row>
        <row r="616">
          <cell r="S616" t="str">
            <v/>
          </cell>
          <cell r="T616" t="str">
            <v/>
          </cell>
        </row>
        <row r="617">
          <cell r="S617" t="str">
            <v/>
          </cell>
          <cell r="T617" t="str">
            <v/>
          </cell>
        </row>
        <row r="618">
          <cell r="S618" t="str">
            <v/>
          </cell>
          <cell r="T618" t="str">
            <v/>
          </cell>
        </row>
        <row r="619">
          <cell r="S619" t="str">
            <v/>
          </cell>
          <cell r="T619" t="str">
            <v/>
          </cell>
        </row>
        <row r="620">
          <cell r="S620" t="str">
            <v/>
          </cell>
          <cell r="T620" t="str">
            <v/>
          </cell>
        </row>
        <row r="621">
          <cell r="S621" t="str">
            <v/>
          </cell>
          <cell r="T621" t="str">
            <v/>
          </cell>
        </row>
        <row r="622">
          <cell r="S622" t="str">
            <v/>
          </cell>
          <cell r="T622" t="str">
            <v/>
          </cell>
        </row>
        <row r="623">
          <cell r="S623" t="str">
            <v/>
          </cell>
          <cell r="T623" t="str">
            <v/>
          </cell>
        </row>
        <row r="624">
          <cell r="S624" t="str">
            <v/>
          </cell>
          <cell r="T624" t="str">
            <v/>
          </cell>
        </row>
        <row r="625">
          <cell r="S625" t="str">
            <v/>
          </cell>
          <cell r="T625" t="str">
            <v/>
          </cell>
        </row>
        <row r="626">
          <cell r="S626" t="str">
            <v/>
          </cell>
          <cell r="T626" t="str">
            <v/>
          </cell>
        </row>
        <row r="627">
          <cell r="S627" t="str">
            <v/>
          </cell>
          <cell r="T627" t="str">
            <v/>
          </cell>
        </row>
        <row r="628">
          <cell r="S628" t="str">
            <v/>
          </cell>
          <cell r="T628" t="str">
            <v/>
          </cell>
        </row>
        <row r="629">
          <cell r="S629" t="str">
            <v/>
          </cell>
          <cell r="T629" t="str">
            <v/>
          </cell>
        </row>
        <row r="630">
          <cell r="S630" t="str">
            <v/>
          </cell>
          <cell r="T630" t="str">
            <v/>
          </cell>
        </row>
        <row r="631">
          <cell r="S631" t="str">
            <v>○</v>
          </cell>
          <cell r="T631" t="str">
            <v>継続</v>
          </cell>
        </row>
        <row r="632">
          <cell r="S632" t="str">
            <v/>
          </cell>
          <cell r="T632" t="str">
            <v/>
          </cell>
        </row>
        <row r="633">
          <cell r="S633" t="str">
            <v/>
          </cell>
          <cell r="T633" t="str">
            <v/>
          </cell>
        </row>
        <row r="634">
          <cell r="S634" t="str">
            <v/>
          </cell>
          <cell r="T634" t="str">
            <v/>
          </cell>
        </row>
        <row r="635">
          <cell r="S635" t="str">
            <v/>
          </cell>
          <cell r="T635" t="str">
            <v/>
          </cell>
        </row>
        <row r="636">
          <cell r="S636" t="str">
            <v/>
          </cell>
          <cell r="T636" t="str">
            <v/>
          </cell>
        </row>
        <row r="637">
          <cell r="S637" t="str">
            <v/>
          </cell>
          <cell r="T637" t="str">
            <v/>
          </cell>
        </row>
        <row r="638">
          <cell r="S638" t="str">
            <v/>
          </cell>
          <cell r="T638" t="str">
            <v/>
          </cell>
        </row>
        <row r="639">
          <cell r="S639" t="str">
            <v/>
          </cell>
          <cell r="T639" t="str">
            <v/>
          </cell>
        </row>
        <row r="640">
          <cell r="S640" t="str">
            <v/>
          </cell>
          <cell r="T640" t="str">
            <v/>
          </cell>
        </row>
        <row r="641">
          <cell r="S641" t="str">
            <v/>
          </cell>
          <cell r="T641" t="str">
            <v/>
          </cell>
        </row>
        <row r="642">
          <cell r="S642" t="str">
            <v/>
          </cell>
          <cell r="T642" t="str">
            <v/>
          </cell>
        </row>
        <row r="643">
          <cell r="S643" t="str">
            <v/>
          </cell>
          <cell r="T643" t="str">
            <v/>
          </cell>
        </row>
        <row r="644">
          <cell r="S644" t="str">
            <v/>
          </cell>
          <cell r="T644" t="str">
            <v/>
          </cell>
        </row>
        <row r="645">
          <cell r="S645" t="str">
            <v/>
          </cell>
          <cell r="T645" t="str">
            <v/>
          </cell>
        </row>
        <row r="646">
          <cell r="S646" t="str">
            <v/>
          </cell>
          <cell r="T646" t="str">
            <v/>
          </cell>
        </row>
        <row r="647">
          <cell r="S647" t="str">
            <v/>
          </cell>
          <cell r="T647" t="str">
            <v/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R27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2" x14ac:dyDescent="0.2"/>
  <cols>
    <col min="1" max="1" width="7.88671875" customWidth="1"/>
    <col min="2" max="2" width="9" style="322" customWidth="1"/>
    <col min="3" max="3" width="22.44140625" customWidth="1"/>
    <col min="4" max="9" width="9" style="2" customWidth="1"/>
    <col min="10" max="11" width="12.6640625" style="2" customWidth="1"/>
    <col min="13" max="14" width="13.77734375" style="2" customWidth="1"/>
    <col min="16" max="17" width="13.77734375" style="2" customWidth="1"/>
    <col min="18" max="18" width="14.88671875" style="2" customWidth="1"/>
    <col min="19" max="19" width="9" customWidth="1"/>
  </cols>
  <sheetData>
    <row r="1" spans="1:18" ht="14.4" x14ac:dyDescent="0.2">
      <c r="A1" s="8" t="s">
        <v>1291</v>
      </c>
      <c r="C1" s="27"/>
    </row>
    <row r="2" spans="1:18" x14ac:dyDescent="0.2">
      <c r="D2" s="328"/>
      <c r="E2" s="328"/>
      <c r="F2" s="328"/>
      <c r="G2" s="328"/>
      <c r="H2" s="328"/>
      <c r="I2" s="328"/>
      <c r="J2" s="328"/>
      <c r="K2" s="328"/>
      <c r="L2" s="329"/>
      <c r="M2" s="328"/>
      <c r="N2" s="328"/>
      <c r="O2" s="329"/>
      <c r="P2" s="328"/>
      <c r="Q2" s="328"/>
      <c r="R2" s="328"/>
    </row>
    <row r="3" spans="1:18" ht="15.75" customHeight="1" x14ac:dyDescent="0.2">
      <c r="A3" s="334" t="s">
        <v>11</v>
      </c>
      <c r="B3" s="334" t="s">
        <v>18</v>
      </c>
      <c r="C3" s="334" t="s">
        <v>44</v>
      </c>
      <c r="D3" s="333" t="s">
        <v>928</v>
      </c>
      <c r="E3" s="333" t="s">
        <v>316</v>
      </c>
      <c r="F3" s="335" t="s">
        <v>1206</v>
      </c>
      <c r="G3" s="335" t="s">
        <v>1207</v>
      </c>
      <c r="H3" s="331" t="s">
        <v>270</v>
      </c>
      <c r="I3" s="331" t="s">
        <v>78</v>
      </c>
      <c r="J3" s="333" t="s">
        <v>821</v>
      </c>
      <c r="K3" s="333" t="s">
        <v>931</v>
      </c>
      <c r="L3" s="64" t="s">
        <v>932</v>
      </c>
      <c r="M3" s="333" t="s">
        <v>804</v>
      </c>
      <c r="N3" s="333" t="s">
        <v>934</v>
      </c>
      <c r="O3" s="64" t="s">
        <v>935</v>
      </c>
      <c r="P3" s="333" t="s">
        <v>937</v>
      </c>
      <c r="Q3" s="333" t="s">
        <v>513</v>
      </c>
      <c r="R3" s="72" t="s">
        <v>938</v>
      </c>
    </row>
    <row r="4" spans="1:18" ht="15.75" customHeight="1" x14ac:dyDescent="0.2">
      <c r="A4" s="334"/>
      <c r="B4" s="334"/>
      <c r="C4" s="334"/>
      <c r="D4" s="333"/>
      <c r="E4" s="333"/>
      <c r="F4" s="332"/>
      <c r="G4" s="332"/>
      <c r="H4" s="332"/>
      <c r="I4" s="332"/>
      <c r="J4" s="333"/>
      <c r="K4" s="333"/>
      <c r="L4" s="65" t="s">
        <v>933</v>
      </c>
      <c r="M4" s="333"/>
      <c r="N4" s="333"/>
      <c r="O4" s="65" t="s">
        <v>933</v>
      </c>
      <c r="P4" s="333"/>
      <c r="Q4" s="333"/>
      <c r="R4" s="73" t="s">
        <v>221</v>
      </c>
    </row>
    <row r="5" spans="1:18" s="4" customFormat="1" x14ac:dyDescent="0.2">
      <c r="A5" s="11"/>
      <c r="B5" s="23" t="s">
        <v>407</v>
      </c>
      <c r="C5" s="28" t="s">
        <v>50</v>
      </c>
      <c r="D5" s="323">
        <v>16</v>
      </c>
      <c r="E5" s="323">
        <v>462</v>
      </c>
      <c r="F5" s="326">
        <v>16</v>
      </c>
      <c r="G5" s="326">
        <v>462</v>
      </c>
      <c r="H5" s="326">
        <v>561</v>
      </c>
      <c r="I5" s="326">
        <v>429</v>
      </c>
      <c r="J5" s="326">
        <v>171829</v>
      </c>
      <c r="K5" s="326">
        <v>85021</v>
      </c>
      <c r="L5" s="66">
        <f t="shared" ref="L5:L26" si="0">IF(K5="","",IF(K5=0,0,K5/J5))</f>
        <v>0.49480006285318545</v>
      </c>
      <c r="M5" s="326">
        <v>10042094</v>
      </c>
      <c r="N5" s="326">
        <v>4143225</v>
      </c>
      <c r="O5" s="66">
        <f t="shared" ref="O5:O26" si="1">IF(N5="","",IF(N5=0,0,N5/M5))</f>
        <v>0.41258576149556059</v>
      </c>
      <c r="P5" s="326">
        <v>1229937</v>
      </c>
      <c r="Q5" s="326">
        <v>1670541</v>
      </c>
      <c r="R5" s="326">
        <v>1912912</v>
      </c>
    </row>
    <row r="6" spans="1:18" s="4" customFormat="1" x14ac:dyDescent="0.2">
      <c r="A6" s="11"/>
      <c r="B6" s="23" t="s">
        <v>407</v>
      </c>
      <c r="C6" s="28" t="s">
        <v>410</v>
      </c>
      <c r="D6" s="323">
        <v>5</v>
      </c>
      <c r="E6" s="323">
        <v>108</v>
      </c>
      <c r="F6" s="323">
        <v>5</v>
      </c>
      <c r="G6" s="323">
        <v>108</v>
      </c>
      <c r="H6" s="323">
        <v>165</v>
      </c>
      <c r="I6" s="323">
        <v>125</v>
      </c>
      <c r="J6" s="323">
        <v>39865</v>
      </c>
      <c r="K6" s="323">
        <v>27269</v>
      </c>
      <c r="L6" s="66">
        <f t="shared" si="0"/>
        <v>0.68403361344537816</v>
      </c>
      <c r="M6" s="324">
        <v>2662268</v>
      </c>
      <c r="N6" s="324">
        <v>1154014</v>
      </c>
      <c r="O6" s="66">
        <f t="shared" si="1"/>
        <v>0.43347025919253807</v>
      </c>
      <c r="P6" s="325">
        <v>357131</v>
      </c>
      <c r="Q6" s="325">
        <v>577869</v>
      </c>
      <c r="R6" s="325">
        <v>527987</v>
      </c>
    </row>
    <row r="7" spans="1:18" s="4" customFormat="1" x14ac:dyDescent="0.2">
      <c r="A7" s="11"/>
      <c r="B7" s="23" t="s">
        <v>407</v>
      </c>
      <c r="C7" s="28" t="s">
        <v>412</v>
      </c>
      <c r="D7" s="323">
        <v>9</v>
      </c>
      <c r="E7" s="323">
        <v>96</v>
      </c>
      <c r="F7" s="323">
        <v>9</v>
      </c>
      <c r="G7" s="323">
        <v>96</v>
      </c>
      <c r="H7" s="323">
        <v>132</v>
      </c>
      <c r="I7" s="323">
        <v>101</v>
      </c>
      <c r="J7" s="323">
        <v>32217</v>
      </c>
      <c r="K7" s="323">
        <v>20305</v>
      </c>
      <c r="L7" s="66">
        <f t="shared" si="0"/>
        <v>0.6302573175652606</v>
      </c>
      <c r="M7" s="324">
        <v>2372933</v>
      </c>
      <c r="N7" s="324">
        <v>930401</v>
      </c>
      <c r="O7" s="66">
        <f t="shared" si="1"/>
        <v>0.39208903074802365</v>
      </c>
      <c r="P7" s="325">
        <v>233627</v>
      </c>
      <c r="Q7" s="325">
        <v>376782</v>
      </c>
      <c r="R7" s="325">
        <v>416414</v>
      </c>
    </row>
    <row r="8" spans="1:18" s="4" customFormat="1" x14ac:dyDescent="0.2">
      <c r="A8" s="11"/>
      <c r="B8" s="23" t="s">
        <v>407</v>
      </c>
      <c r="C8" s="28" t="s">
        <v>415</v>
      </c>
      <c r="D8" s="323">
        <v>5</v>
      </c>
      <c r="E8" s="323">
        <v>101</v>
      </c>
      <c r="F8" s="323">
        <v>5</v>
      </c>
      <c r="G8" s="323">
        <v>101</v>
      </c>
      <c r="H8" s="323">
        <v>137</v>
      </c>
      <c r="I8" s="323">
        <v>107</v>
      </c>
      <c r="J8" s="323">
        <v>38966</v>
      </c>
      <c r="K8" s="323">
        <v>22399</v>
      </c>
      <c r="L8" s="66">
        <f t="shared" si="0"/>
        <v>0.57483447107734953</v>
      </c>
      <c r="M8" s="324">
        <v>2397497</v>
      </c>
      <c r="N8" s="324">
        <v>880481</v>
      </c>
      <c r="O8" s="66">
        <f t="shared" si="1"/>
        <v>0.36725009457780344</v>
      </c>
      <c r="P8" s="325">
        <v>277980</v>
      </c>
      <c r="Q8" s="325">
        <v>414336</v>
      </c>
      <c r="R8" s="325">
        <v>428410</v>
      </c>
    </row>
    <row r="9" spans="1:18" s="4" customFormat="1" x14ac:dyDescent="0.2">
      <c r="A9" s="11"/>
      <c r="B9" s="23" t="s">
        <v>407</v>
      </c>
      <c r="C9" s="28" t="s">
        <v>416</v>
      </c>
      <c r="D9" s="323">
        <v>2</v>
      </c>
      <c r="E9" s="323">
        <v>23</v>
      </c>
      <c r="F9" s="323">
        <v>2</v>
      </c>
      <c r="G9" s="323">
        <v>23</v>
      </c>
      <c r="H9" s="323">
        <v>69</v>
      </c>
      <c r="I9" s="323">
        <v>34</v>
      </c>
      <c r="J9" s="323">
        <v>8862</v>
      </c>
      <c r="K9" s="323">
        <v>5327</v>
      </c>
      <c r="L9" s="66">
        <f t="shared" si="0"/>
        <v>0.60110584518167454</v>
      </c>
      <c r="M9" s="324">
        <v>591483</v>
      </c>
      <c r="N9" s="324">
        <v>267559</v>
      </c>
      <c r="O9" s="66">
        <f t="shared" si="1"/>
        <v>0.45235281487380025</v>
      </c>
      <c r="P9" s="325">
        <v>92225</v>
      </c>
      <c r="Q9" s="325">
        <v>127774</v>
      </c>
      <c r="R9" s="325">
        <v>124401</v>
      </c>
    </row>
    <row r="10" spans="1:18" s="4" customFormat="1" x14ac:dyDescent="0.2">
      <c r="A10" s="11"/>
      <c r="B10" s="23" t="s">
        <v>407</v>
      </c>
      <c r="C10" s="28" t="s">
        <v>419</v>
      </c>
      <c r="D10" s="323">
        <v>2</v>
      </c>
      <c r="E10" s="323">
        <v>28</v>
      </c>
      <c r="F10" s="323">
        <v>2</v>
      </c>
      <c r="G10" s="323">
        <v>28</v>
      </c>
      <c r="H10" s="323">
        <v>36</v>
      </c>
      <c r="I10" s="323">
        <v>30</v>
      </c>
      <c r="J10" s="323">
        <v>11969</v>
      </c>
      <c r="K10" s="323">
        <v>7055</v>
      </c>
      <c r="L10" s="66">
        <f t="shared" si="0"/>
        <v>0.58943938507811844</v>
      </c>
      <c r="M10" s="324">
        <v>729705</v>
      </c>
      <c r="N10" s="324">
        <v>317262</v>
      </c>
      <c r="O10" s="66">
        <f t="shared" si="1"/>
        <v>0.43478117869550026</v>
      </c>
      <c r="P10" s="325">
        <v>83323</v>
      </c>
      <c r="Q10" s="325">
        <v>124937</v>
      </c>
      <c r="R10" s="325">
        <v>131952</v>
      </c>
    </row>
    <row r="11" spans="1:18" s="4" customFormat="1" x14ac:dyDescent="0.2">
      <c r="A11" s="11"/>
      <c r="B11" s="23" t="s">
        <v>407</v>
      </c>
      <c r="C11" s="28" t="s">
        <v>424</v>
      </c>
      <c r="D11" s="323">
        <v>1</v>
      </c>
      <c r="E11" s="323">
        <v>17</v>
      </c>
      <c r="F11" s="323">
        <v>1</v>
      </c>
      <c r="G11" s="323">
        <v>17</v>
      </c>
      <c r="H11" s="323">
        <v>29</v>
      </c>
      <c r="I11" s="323">
        <v>17</v>
      </c>
      <c r="J11" s="323">
        <v>5124</v>
      </c>
      <c r="K11" s="323">
        <v>3406</v>
      </c>
      <c r="L11" s="66">
        <f t="shared" si="0"/>
        <v>0.66471506635441058</v>
      </c>
      <c r="M11" s="324">
        <v>243642</v>
      </c>
      <c r="N11" s="324">
        <v>101260</v>
      </c>
      <c r="O11" s="66">
        <f t="shared" si="1"/>
        <v>0.41560978813176708</v>
      </c>
      <c r="P11" s="325">
        <v>22958</v>
      </c>
      <c r="Q11" s="325">
        <v>32318</v>
      </c>
      <c r="R11" s="325">
        <v>42166</v>
      </c>
    </row>
    <row r="12" spans="1:18" s="4" customFormat="1" x14ac:dyDescent="0.2">
      <c r="A12" s="11"/>
      <c r="B12" s="23" t="s">
        <v>407</v>
      </c>
      <c r="C12" s="28" t="s">
        <v>426</v>
      </c>
      <c r="D12" s="323">
        <v>3</v>
      </c>
      <c r="E12" s="323">
        <v>31</v>
      </c>
      <c r="F12" s="323">
        <v>3</v>
      </c>
      <c r="G12" s="323">
        <v>31</v>
      </c>
      <c r="H12" s="323">
        <v>52</v>
      </c>
      <c r="I12" s="323">
        <v>33</v>
      </c>
      <c r="J12" s="323">
        <v>12175</v>
      </c>
      <c r="K12" s="323">
        <v>6892</v>
      </c>
      <c r="L12" s="66">
        <f t="shared" si="0"/>
        <v>0.56607802874743329</v>
      </c>
      <c r="M12" s="324">
        <v>547562</v>
      </c>
      <c r="N12" s="324">
        <v>213672</v>
      </c>
      <c r="O12" s="66">
        <f t="shared" si="1"/>
        <v>0.39022430336655939</v>
      </c>
      <c r="P12" s="325">
        <v>65496</v>
      </c>
      <c r="Q12" s="325">
        <v>98446</v>
      </c>
      <c r="R12" s="325">
        <v>103465</v>
      </c>
    </row>
    <row r="13" spans="1:18" s="4" customFormat="1" x14ac:dyDescent="0.2">
      <c r="A13" s="11"/>
      <c r="B13" s="23" t="s">
        <v>407</v>
      </c>
      <c r="C13" s="28" t="s">
        <v>358</v>
      </c>
      <c r="D13" s="323">
        <v>2</v>
      </c>
      <c r="E13" s="323">
        <v>38</v>
      </c>
      <c r="F13" s="323">
        <v>2</v>
      </c>
      <c r="G13" s="323">
        <v>38</v>
      </c>
      <c r="H13" s="323">
        <v>49</v>
      </c>
      <c r="I13" s="323">
        <v>40</v>
      </c>
      <c r="J13" s="323">
        <v>13908</v>
      </c>
      <c r="K13" s="323">
        <v>7735</v>
      </c>
      <c r="L13" s="66">
        <f t="shared" si="0"/>
        <v>0.55615473109002012</v>
      </c>
      <c r="M13" s="324">
        <v>1062248</v>
      </c>
      <c r="N13" s="324">
        <v>432875</v>
      </c>
      <c r="O13" s="66">
        <f t="shared" si="1"/>
        <v>0.40750841611375122</v>
      </c>
      <c r="P13" s="325">
        <v>114002</v>
      </c>
      <c r="Q13" s="325">
        <v>164861</v>
      </c>
      <c r="R13" s="325">
        <v>184655</v>
      </c>
    </row>
    <row r="14" spans="1:18" s="4" customFormat="1" x14ac:dyDescent="0.2">
      <c r="A14" s="11"/>
      <c r="B14" s="23" t="s">
        <v>407</v>
      </c>
      <c r="C14" s="28" t="s">
        <v>430</v>
      </c>
      <c r="D14" s="323">
        <v>1</v>
      </c>
      <c r="E14" s="323">
        <v>21</v>
      </c>
      <c r="F14" s="323">
        <v>1</v>
      </c>
      <c r="G14" s="323">
        <v>21</v>
      </c>
      <c r="H14" s="323">
        <v>32</v>
      </c>
      <c r="I14" s="323">
        <v>23</v>
      </c>
      <c r="J14" s="323">
        <v>7930</v>
      </c>
      <c r="K14" s="323">
        <v>5692</v>
      </c>
      <c r="L14" s="66">
        <f t="shared" si="0"/>
        <v>0.71778058007566203</v>
      </c>
      <c r="M14" s="324">
        <v>606716</v>
      </c>
      <c r="N14" s="324">
        <v>298732</v>
      </c>
      <c r="O14" s="66">
        <f t="shared" si="1"/>
        <v>0.49237534530159088</v>
      </c>
      <c r="P14" s="325">
        <v>39068</v>
      </c>
      <c r="Q14" s="325">
        <v>74292</v>
      </c>
      <c r="R14" s="325">
        <v>113772</v>
      </c>
    </row>
    <row r="15" spans="1:18" s="4" customFormat="1" x14ac:dyDescent="0.2">
      <c r="A15" s="11"/>
      <c r="B15" s="23" t="s">
        <v>407</v>
      </c>
      <c r="C15" s="28" t="s">
        <v>433</v>
      </c>
      <c r="D15" s="323">
        <v>4</v>
      </c>
      <c r="E15" s="323">
        <v>28</v>
      </c>
      <c r="F15" s="323">
        <v>4</v>
      </c>
      <c r="G15" s="323">
        <v>28</v>
      </c>
      <c r="H15" s="323">
        <v>45</v>
      </c>
      <c r="I15" s="323">
        <v>35</v>
      </c>
      <c r="J15" s="323">
        <v>9885</v>
      </c>
      <c r="K15" s="323">
        <v>6480</v>
      </c>
      <c r="L15" s="66">
        <f t="shared" si="0"/>
        <v>0.6555386949924128</v>
      </c>
      <c r="M15" s="324">
        <v>654331</v>
      </c>
      <c r="N15" s="324">
        <v>272012</v>
      </c>
      <c r="O15" s="66">
        <f t="shared" si="1"/>
        <v>0.41571009168142731</v>
      </c>
      <c r="P15" s="325">
        <v>87124</v>
      </c>
      <c r="Q15" s="325">
        <v>132185</v>
      </c>
      <c r="R15" s="325">
        <v>127058</v>
      </c>
    </row>
    <row r="16" spans="1:18" s="4" customFormat="1" x14ac:dyDescent="0.2">
      <c r="A16" s="11"/>
      <c r="B16" s="23" t="s">
        <v>407</v>
      </c>
      <c r="C16" s="28" t="s">
        <v>219</v>
      </c>
      <c r="D16" s="323">
        <v>2</v>
      </c>
      <c r="E16" s="323">
        <v>10</v>
      </c>
      <c r="F16" s="323">
        <v>2</v>
      </c>
      <c r="G16" s="323">
        <v>10</v>
      </c>
      <c r="H16" s="323">
        <v>16</v>
      </c>
      <c r="I16" s="323">
        <v>11</v>
      </c>
      <c r="J16" s="323">
        <v>3534</v>
      </c>
      <c r="K16" s="323">
        <v>2194</v>
      </c>
      <c r="L16" s="66">
        <f t="shared" si="0"/>
        <v>0.62082625919637802</v>
      </c>
      <c r="M16" s="324">
        <v>220126</v>
      </c>
      <c r="N16" s="324">
        <v>110889</v>
      </c>
      <c r="O16" s="66">
        <f t="shared" si="1"/>
        <v>0.50375239635481495</v>
      </c>
      <c r="P16" s="325">
        <v>16485</v>
      </c>
      <c r="Q16" s="325">
        <v>28035</v>
      </c>
      <c r="R16" s="325">
        <v>45318</v>
      </c>
    </row>
    <row r="17" spans="1:18" s="4" customFormat="1" x14ac:dyDescent="0.2">
      <c r="A17" s="11"/>
      <c r="B17" s="23" t="s">
        <v>407</v>
      </c>
      <c r="C17" s="28" t="s">
        <v>366</v>
      </c>
      <c r="D17" s="323">
        <v>5</v>
      </c>
      <c r="E17" s="323">
        <v>17</v>
      </c>
      <c r="F17" s="323">
        <v>5</v>
      </c>
      <c r="G17" s="323">
        <v>17</v>
      </c>
      <c r="H17" s="323">
        <v>27</v>
      </c>
      <c r="I17" s="323">
        <v>18</v>
      </c>
      <c r="J17" s="323">
        <v>6557</v>
      </c>
      <c r="K17" s="323">
        <v>3531</v>
      </c>
      <c r="L17" s="66">
        <f t="shared" si="0"/>
        <v>0.53850846423669363</v>
      </c>
      <c r="M17" s="324">
        <v>176655</v>
      </c>
      <c r="N17" s="324">
        <v>82791</v>
      </c>
      <c r="O17" s="66">
        <f t="shared" si="1"/>
        <v>0.46865925108261869</v>
      </c>
      <c r="P17" s="325">
        <v>21796</v>
      </c>
      <c r="Q17" s="325">
        <v>27750</v>
      </c>
      <c r="R17" s="325">
        <v>34970</v>
      </c>
    </row>
    <row r="18" spans="1:18" s="4" customFormat="1" x14ac:dyDescent="0.2">
      <c r="A18" s="11"/>
      <c r="B18" s="23" t="s">
        <v>407</v>
      </c>
      <c r="C18" s="28" t="s">
        <v>337</v>
      </c>
      <c r="D18" s="323">
        <v>6</v>
      </c>
      <c r="E18" s="323">
        <v>30</v>
      </c>
      <c r="F18" s="323">
        <v>6</v>
      </c>
      <c r="G18" s="323">
        <v>30</v>
      </c>
      <c r="H18" s="323">
        <v>49</v>
      </c>
      <c r="I18" s="323">
        <v>32</v>
      </c>
      <c r="J18" s="323">
        <v>11712</v>
      </c>
      <c r="K18" s="323">
        <v>5782</v>
      </c>
      <c r="L18" s="66">
        <f t="shared" si="0"/>
        <v>0.49368169398907102</v>
      </c>
      <c r="M18" s="324">
        <v>545853</v>
      </c>
      <c r="N18" s="324">
        <v>163801</v>
      </c>
      <c r="O18" s="66">
        <f t="shared" si="1"/>
        <v>0.30008262297724847</v>
      </c>
      <c r="P18" s="325">
        <v>41637</v>
      </c>
      <c r="Q18" s="325">
        <v>65966</v>
      </c>
      <c r="R18" s="325">
        <v>80252</v>
      </c>
    </row>
    <row r="19" spans="1:18" s="4" customFormat="1" x14ac:dyDescent="0.2">
      <c r="A19" s="11"/>
      <c r="B19" s="23" t="s">
        <v>407</v>
      </c>
      <c r="C19" s="28" t="s">
        <v>179</v>
      </c>
      <c r="D19" s="323">
        <v>6</v>
      </c>
      <c r="E19" s="323">
        <v>28</v>
      </c>
      <c r="F19" s="323">
        <v>6</v>
      </c>
      <c r="G19" s="323">
        <v>28</v>
      </c>
      <c r="H19" s="323">
        <v>36</v>
      </c>
      <c r="I19" s="323">
        <v>26</v>
      </c>
      <c r="J19" s="323">
        <v>10372</v>
      </c>
      <c r="K19" s="323">
        <v>5640</v>
      </c>
      <c r="L19" s="66">
        <f t="shared" si="0"/>
        <v>0.54377169301966832</v>
      </c>
      <c r="M19" s="324">
        <v>437736</v>
      </c>
      <c r="N19" s="324">
        <v>134698</v>
      </c>
      <c r="O19" s="66">
        <f t="shared" si="1"/>
        <v>0.30771515251201637</v>
      </c>
      <c r="P19" s="325">
        <v>33440</v>
      </c>
      <c r="Q19" s="325">
        <v>48470</v>
      </c>
      <c r="R19" s="325">
        <v>60128</v>
      </c>
    </row>
    <row r="20" spans="1:18" s="5" customFormat="1" x14ac:dyDescent="0.2">
      <c r="A20" s="15"/>
      <c r="B20" s="24" t="s">
        <v>407</v>
      </c>
      <c r="C20" s="30" t="s">
        <v>438</v>
      </c>
      <c r="D20" s="323">
        <v>2</v>
      </c>
      <c r="E20" s="323">
        <v>14</v>
      </c>
      <c r="F20" s="323">
        <v>2</v>
      </c>
      <c r="G20" s="323">
        <v>14</v>
      </c>
      <c r="H20" s="323">
        <v>14</v>
      </c>
      <c r="I20" s="323">
        <v>10</v>
      </c>
      <c r="J20" s="323">
        <v>5079</v>
      </c>
      <c r="K20" s="323">
        <v>2982</v>
      </c>
      <c r="L20" s="66">
        <f t="shared" si="0"/>
        <v>0.58712344949793271</v>
      </c>
      <c r="M20" s="324">
        <v>201504</v>
      </c>
      <c r="N20" s="324">
        <v>108462</v>
      </c>
      <c r="O20" s="66">
        <f t="shared" si="1"/>
        <v>0.53826226774654595</v>
      </c>
      <c r="P20" s="325">
        <v>10139</v>
      </c>
      <c r="Q20" s="325">
        <v>26248</v>
      </c>
      <c r="R20" s="325">
        <v>39572</v>
      </c>
    </row>
    <row r="21" spans="1:18" s="4" customFormat="1" x14ac:dyDescent="0.2">
      <c r="A21" s="11"/>
      <c r="B21" s="23" t="s">
        <v>407</v>
      </c>
      <c r="C21" s="28" t="s">
        <v>439</v>
      </c>
      <c r="D21" s="323">
        <v>3</v>
      </c>
      <c r="E21" s="323">
        <v>19</v>
      </c>
      <c r="F21" s="323">
        <v>3</v>
      </c>
      <c r="G21" s="323">
        <v>19</v>
      </c>
      <c r="H21" s="323">
        <v>17</v>
      </c>
      <c r="I21" s="323">
        <v>15</v>
      </c>
      <c r="J21" s="323">
        <v>6801</v>
      </c>
      <c r="K21" s="323">
        <v>3086</v>
      </c>
      <c r="L21" s="66">
        <f t="shared" si="0"/>
        <v>0.45375680047051903</v>
      </c>
      <c r="M21" s="324">
        <v>339366</v>
      </c>
      <c r="N21" s="324">
        <v>111316</v>
      </c>
      <c r="O21" s="66">
        <f t="shared" si="1"/>
        <v>0.32801164524436743</v>
      </c>
      <c r="P21" s="325">
        <v>15643</v>
      </c>
      <c r="Q21" s="325">
        <v>24228</v>
      </c>
      <c r="R21" s="325">
        <v>43207</v>
      </c>
    </row>
    <row r="22" spans="1:18" s="4" customFormat="1" x14ac:dyDescent="0.2">
      <c r="A22" s="11"/>
      <c r="B22" s="23" t="s">
        <v>407</v>
      </c>
      <c r="C22" s="28" t="s">
        <v>440</v>
      </c>
      <c r="D22" s="323">
        <v>4</v>
      </c>
      <c r="E22" s="323">
        <v>26</v>
      </c>
      <c r="F22" s="323">
        <v>4</v>
      </c>
      <c r="G22" s="323">
        <v>26</v>
      </c>
      <c r="H22" s="323">
        <v>47</v>
      </c>
      <c r="I22" s="323">
        <v>38</v>
      </c>
      <c r="J22" s="323">
        <v>10678</v>
      </c>
      <c r="K22" s="323">
        <v>5940</v>
      </c>
      <c r="L22" s="66">
        <f t="shared" si="0"/>
        <v>0.556283948304926</v>
      </c>
      <c r="M22" s="324">
        <v>402881</v>
      </c>
      <c r="N22" s="324">
        <v>168171</v>
      </c>
      <c r="O22" s="66">
        <f t="shared" si="1"/>
        <v>0.41742102506695528</v>
      </c>
      <c r="P22" s="325">
        <v>28548</v>
      </c>
      <c r="Q22" s="325">
        <v>46939</v>
      </c>
      <c r="R22" s="325">
        <v>64693</v>
      </c>
    </row>
    <row r="23" spans="1:18" s="4" customFormat="1" x14ac:dyDescent="0.2">
      <c r="A23" s="11"/>
      <c r="B23" s="23" t="s">
        <v>407</v>
      </c>
      <c r="C23" s="28" t="s">
        <v>442</v>
      </c>
      <c r="D23" s="323">
        <v>1</v>
      </c>
      <c r="E23" s="323">
        <v>14</v>
      </c>
      <c r="F23" s="323">
        <v>1</v>
      </c>
      <c r="G23" s="323">
        <v>14</v>
      </c>
      <c r="H23" s="323">
        <v>21</v>
      </c>
      <c r="I23" s="323">
        <v>13</v>
      </c>
      <c r="J23" s="323">
        <v>5856</v>
      </c>
      <c r="K23" s="323">
        <v>3290</v>
      </c>
      <c r="L23" s="66">
        <f t="shared" si="0"/>
        <v>0.56181693989071035</v>
      </c>
      <c r="M23" s="324">
        <v>217338</v>
      </c>
      <c r="N23" s="324">
        <v>84312</v>
      </c>
      <c r="O23" s="66">
        <f t="shared" si="1"/>
        <v>0.3879303205145902</v>
      </c>
      <c r="P23" s="325">
        <v>23462</v>
      </c>
      <c r="Q23" s="325">
        <v>31479</v>
      </c>
      <c r="R23" s="325">
        <v>41912</v>
      </c>
    </row>
    <row r="24" spans="1:18" s="4" customFormat="1" x14ac:dyDescent="0.2">
      <c r="A24" s="11"/>
      <c r="B24" s="23" t="s">
        <v>407</v>
      </c>
      <c r="C24" s="28" t="s">
        <v>444</v>
      </c>
      <c r="D24" s="323">
        <v>1</v>
      </c>
      <c r="E24" s="323">
        <v>4</v>
      </c>
      <c r="F24" s="323">
        <v>1</v>
      </c>
      <c r="G24" s="323">
        <v>4</v>
      </c>
      <c r="H24" s="323">
        <v>4</v>
      </c>
      <c r="I24" s="323">
        <v>4</v>
      </c>
      <c r="J24" s="323">
        <v>794</v>
      </c>
      <c r="K24" s="323">
        <v>227</v>
      </c>
      <c r="L24" s="66">
        <f t="shared" si="0"/>
        <v>0.2858942065491184</v>
      </c>
      <c r="M24" s="324">
        <v>18101</v>
      </c>
      <c r="N24" s="324">
        <v>6816</v>
      </c>
      <c r="O24" s="66">
        <f t="shared" si="1"/>
        <v>0.37655378155902991</v>
      </c>
      <c r="P24" s="325">
        <v>1927</v>
      </c>
      <c r="Q24" s="325">
        <v>2437</v>
      </c>
      <c r="R24" s="325">
        <v>3032</v>
      </c>
    </row>
    <row r="25" spans="1:18" s="4" customFormat="1" x14ac:dyDescent="0.2">
      <c r="A25" s="11"/>
      <c r="B25" s="23" t="s">
        <v>407</v>
      </c>
      <c r="C25" s="28" t="s">
        <v>447</v>
      </c>
      <c r="D25" s="323">
        <v>2</v>
      </c>
      <c r="E25" s="323">
        <v>14</v>
      </c>
      <c r="F25" s="323">
        <v>2</v>
      </c>
      <c r="G25" s="323">
        <v>14</v>
      </c>
      <c r="H25" s="323">
        <v>19</v>
      </c>
      <c r="I25" s="323">
        <v>15</v>
      </c>
      <c r="J25" s="323">
        <v>5065</v>
      </c>
      <c r="K25" s="323">
        <v>3301</v>
      </c>
      <c r="L25" s="66">
        <f t="shared" si="0"/>
        <v>0.65172754195459037</v>
      </c>
      <c r="M25" s="324">
        <v>245010</v>
      </c>
      <c r="N25" s="324">
        <v>112878</v>
      </c>
      <c r="O25" s="66">
        <f t="shared" si="1"/>
        <v>0.46070772621525652</v>
      </c>
      <c r="P25" s="325">
        <v>16648</v>
      </c>
      <c r="Q25" s="325">
        <v>28528</v>
      </c>
      <c r="R25" s="325">
        <v>45288</v>
      </c>
    </row>
    <row r="26" spans="1:18" s="4" customFormat="1" x14ac:dyDescent="0.2">
      <c r="A26" s="13"/>
      <c r="B26" s="23" t="s">
        <v>407</v>
      </c>
      <c r="C26" s="28" t="s">
        <v>449</v>
      </c>
      <c r="D26" s="323">
        <v>2</v>
      </c>
      <c r="E26" s="323">
        <v>11</v>
      </c>
      <c r="F26" s="323">
        <v>2</v>
      </c>
      <c r="G26" s="323">
        <v>11</v>
      </c>
      <c r="H26" s="323">
        <v>12</v>
      </c>
      <c r="I26" s="323">
        <v>7</v>
      </c>
      <c r="J26" s="323">
        <v>4026</v>
      </c>
      <c r="K26" s="323">
        <v>1337</v>
      </c>
      <c r="L26" s="66">
        <f t="shared" si="0"/>
        <v>0.33209140586189767</v>
      </c>
      <c r="M26" s="324">
        <v>78142</v>
      </c>
      <c r="N26" s="324">
        <v>32961</v>
      </c>
      <c r="O26" s="66">
        <f t="shared" si="1"/>
        <v>0.42180901435847562</v>
      </c>
      <c r="P26" s="325">
        <v>7142</v>
      </c>
      <c r="Q26" s="325">
        <v>10768</v>
      </c>
      <c r="R26" s="325">
        <v>14267</v>
      </c>
    </row>
    <row r="27" spans="1:18" s="4" customFormat="1" x14ac:dyDescent="0.2">
      <c r="A27" s="336" t="s">
        <v>1293</v>
      </c>
      <c r="B27" s="337"/>
      <c r="C27" s="338"/>
      <c r="D27" s="52">
        <f t="shared" ref="D27:K27" si="2">SUBTOTAL(9,D5:D26)</f>
        <v>84</v>
      </c>
      <c r="E27" s="52">
        <f t="shared" si="2"/>
        <v>1140</v>
      </c>
      <c r="F27" s="52">
        <f t="shared" si="2"/>
        <v>84</v>
      </c>
      <c r="G27" s="52">
        <f t="shared" si="2"/>
        <v>1140</v>
      </c>
      <c r="H27" s="52">
        <f t="shared" si="2"/>
        <v>1569</v>
      </c>
      <c r="I27" s="52">
        <f t="shared" si="2"/>
        <v>1163</v>
      </c>
      <c r="J27" s="52">
        <f t="shared" si="2"/>
        <v>423204</v>
      </c>
      <c r="K27" s="52">
        <f t="shared" si="2"/>
        <v>234891</v>
      </c>
      <c r="L27" s="69">
        <f t="shared" ref="L27" si="3">IF(K27="","",IF(K27=0,0,K27/J27))</f>
        <v>0.55503019820228539</v>
      </c>
      <c r="M27" s="52">
        <f>SUBTOTAL(9,M5:M26)</f>
        <v>24793191</v>
      </c>
      <c r="N27" s="52">
        <f>SUBTOTAL(9,N5:N26)</f>
        <v>10128588</v>
      </c>
      <c r="O27" s="69">
        <f t="shared" ref="O27" si="4">IF(N27="","",IF(N27=0,0,N27/M27))</f>
        <v>0.40852296906840269</v>
      </c>
      <c r="P27" s="52">
        <f>SUBTOTAL(9,P5:P26)</f>
        <v>2819738</v>
      </c>
      <c r="Q27" s="52">
        <f>SUBTOTAL(9,Q5:Q26)</f>
        <v>4135189</v>
      </c>
      <c r="R27" s="52">
        <f>SUBTOTAL(9,R5:R26)</f>
        <v>4585831</v>
      </c>
    </row>
  </sheetData>
  <protectedRanges>
    <protectedRange sqref="C5:C26" name="範囲1"/>
  </protectedRanges>
  <mergeCells count="16">
    <mergeCell ref="A27:C27"/>
    <mergeCell ref="N3:N4"/>
    <mergeCell ref="P3:P4"/>
    <mergeCell ref="Q3:Q4"/>
    <mergeCell ref="G3:G4"/>
    <mergeCell ref="H3:H4"/>
    <mergeCell ref="I3:I4"/>
    <mergeCell ref="J3:J4"/>
    <mergeCell ref="K3:K4"/>
    <mergeCell ref="M3:M4"/>
    <mergeCell ref="A3:A4"/>
    <mergeCell ref="B3:B4"/>
    <mergeCell ref="C3:C4"/>
    <mergeCell ref="D3:D4"/>
    <mergeCell ref="E3:E4"/>
    <mergeCell ref="F3:F4"/>
  </mergeCells>
  <phoneticPr fontId="18"/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&amp;R&amp;KFF0000（平成29年6月30日時点全国集計）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M8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2" x14ac:dyDescent="0.2"/>
  <cols>
    <col min="1" max="1" width="7.88671875" customWidth="1"/>
    <col min="2" max="2" width="9" style="322" customWidth="1"/>
    <col min="3" max="3" width="19" customWidth="1"/>
    <col min="5" max="6" width="13.6640625" customWidth="1"/>
    <col min="7" max="7" width="9" customWidth="1"/>
    <col min="8" max="9" width="15.33203125" customWidth="1"/>
    <col min="10" max="10" width="9" customWidth="1"/>
    <col min="11" max="13" width="14.21875" customWidth="1"/>
  </cols>
  <sheetData>
    <row r="1" spans="1:13" ht="14.4" x14ac:dyDescent="0.2">
      <c r="A1" s="8" t="s">
        <v>1292</v>
      </c>
      <c r="C1" s="27"/>
    </row>
    <row r="2" spans="1:13" x14ac:dyDescent="0.2">
      <c r="A2" s="327"/>
      <c r="B2" s="339"/>
      <c r="C2" s="339"/>
      <c r="D2" s="330"/>
      <c r="E2" s="330"/>
      <c r="F2" s="330"/>
      <c r="G2" s="329"/>
      <c r="H2" s="330"/>
      <c r="I2" s="330"/>
      <c r="J2" s="329"/>
      <c r="K2" s="330"/>
      <c r="L2" s="330"/>
      <c r="M2" s="330"/>
    </row>
    <row r="3" spans="1:13" ht="15.75" customHeight="1" x14ac:dyDescent="0.2">
      <c r="A3" s="334" t="s">
        <v>11</v>
      </c>
      <c r="B3" s="334" t="s">
        <v>18</v>
      </c>
      <c r="C3" s="334" t="s">
        <v>44</v>
      </c>
      <c r="D3" s="340" t="s">
        <v>928</v>
      </c>
      <c r="E3" s="334" t="s">
        <v>821</v>
      </c>
      <c r="F3" s="340" t="s">
        <v>931</v>
      </c>
      <c r="G3" s="64" t="s">
        <v>932</v>
      </c>
      <c r="H3" s="340" t="s">
        <v>804</v>
      </c>
      <c r="I3" s="340" t="s">
        <v>934</v>
      </c>
      <c r="J3" s="64" t="s">
        <v>935</v>
      </c>
      <c r="K3" s="340" t="s">
        <v>937</v>
      </c>
      <c r="L3" s="340" t="s">
        <v>513</v>
      </c>
      <c r="M3" s="272" t="s">
        <v>938</v>
      </c>
    </row>
    <row r="4" spans="1:13" ht="15.75" customHeight="1" x14ac:dyDescent="0.2">
      <c r="A4" s="334"/>
      <c r="B4" s="334"/>
      <c r="C4" s="334"/>
      <c r="D4" s="340"/>
      <c r="E4" s="334"/>
      <c r="F4" s="340"/>
      <c r="G4" s="65" t="s">
        <v>933</v>
      </c>
      <c r="H4" s="340"/>
      <c r="I4" s="340"/>
      <c r="J4" s="65" t="s">
        <v>933</v>
      </c>
      <c r="K4" s="340"/>
      <c r="L4" s="340"/>
      <c r="M4" s="273" t="s">
        <v>221</v>
      </c>
    </row>
    <row r="5" spans="1:13" x14ac:dyDescent="0.2">
      <c r="A5" s="11"/>
      <c r="B5" s="112" t="s">
        <v>407</v>
      </c>
      <c r="C5" s="28" t="s">
        <v>50</v>
      </c>
      <c r="D5" s="47">
        <v>60</v>
      </c>
      <c r="E5" s="266">
        <f t="shared" ref="E5" si="0">D5*365</f>
        <v>21900</v>
      </c>
      <c r="F5" s="261">
        <v>13937</v>
      </c>
      <c r="G5" s="268">
        <f t="shared" ref="G5" si="1">IF(F5="","",IF(F5=0,0,F5/E5))</f>
        <v>0.63639269406392696</v>
      </c>
      <c r="H5" s="261">
        <v>800861</v>
      </c>
      <c r="I5" s="261">
        <v>265162</v>
      </c>
      <c r="J5" s="70">
        <f t="shared" ref="J5" si="2">IF(I5="","",IF(I5=0,0,I5/H5))</f>
        <v>0.33109615776021056</v>
      </c>
      <c r="K5" s="261">
        <v>76276</v>
      </c>
      <c r="L5" s="261">
        <v>106551</v>
      </c>
      <c r="M5" s="261">
        <v>124529</v>
      </c>
    </row>
    <row r="6" spans="1:13" x14ac:dyDescent="0.2">
      <c r="A6" s="341" t="s">
        <v>1293</v>
      </c>
      <c r="B6" s="337"/>
      <c r="C6" s="338"/>
      <c r="D6" s="266">
        <f>SUBTOTAL(9,D5:D5)</f>
        <v>60</v>
      </c>
      <c r="E6" s="266">
        <f>SUBTOTAL(9,E5:E5)</f>
        <v>21900</v>
      </c>
      <c r="F6" s="266">
        <f>SUBTOTAL(9,F5:F5)</f>
        <v>13937</v>
      </c>
      <c r="G6" s="70">
        <f t="shared" ref="G6" si="3">IF(F6="","",IF(F6=0,0,F6/E6))</f>
        <v>0.63639269406392696</v>
      </c>
      <c r="H6" s="266">
        <f>SUBTOTAL(9,H5:H5)</f>
        <v>800861</v>
      </c>
      <c r="I6" s="266">
        <f>SUBTOTAL(9,I5:I5)</f>
        <v>265162</v>
      </c>
      <c r="J6" s="70">
        <f t="shared" ref="J6" si="4">IF(I6="","",IF(I6=0,0,I6/H6))</f>
        <v>0.33109615776021056</v>
      </c>
      <c r="K6" s="266">
        <f>SUBTOTAL(9,K5:K5)</f>
        <v>76276</v>
      </c>
      <c r="L6" s="266">
        <f>SUBTOTAL(9,L5:L5)</f>
        <v>106551</v>
      </c>
      <c r="M6" s="266">
        <f>SUBTOTAL(9,M5:M5)</f>
        <v>124529</v>
      </c>
    </row>
    <row r="8" spans="1:13" x14ac:dyDescent="0.2">
      <c r="A8" s="257"/>
    </row>
  </sheetData>
  <mergeCells count="12">
    <mergeCell ref="L3:L4"/>
    <mergeCell ref="E3:E4"/>
    <mergeCell ref="A6:C6"/>
    <mergeCell ref="F3:F4"/>
    <mergeCell ref="H3:H4"/>
    <mergeCell ref="I3:I4"/>
    <mergeCell ref="K3:K4"/>
    <mergeCell ref="B2:C2"/>
    <mergeCell ref="A3:A4"/>
    <mergeCell ref="B3:B4"/>
    <mergeCell ref="C3:C4"/>
    <mergeCell ref="D3:D4"/>
  </mergeCells>
  <phoneticPr fontId="18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AC647"/>
  <sheetViews>
    <sheetView zoomScale="85" zoomScaleNormal="85" workbookViewId="0">
      <pane xSplit="5" ySplit="4" topLeftCell="O89" activePane="bottomRight" state="frozen"/>
      <selection pane="topRight"/>
      <selection pane="bottomLeft"/>
      <selection pane="bottomRight" activeCell="AA5" sqref="AA5:AA646"/>
    </sheetView>
  </sheetViews>
  <sheetFormatPr defaultRowHeight="13.2" x14ac:dyDescent="0.2"/>
  <cols>
    <col min="1" max="1" width="7.88671875" customWidth="1"/>
    <col min="2" max="2" width="9" style="1" customWidth="1"/>
    <col min="3" max="3" width="19" style="4" customWidth="1"/>
    <col min="4" max="4" width="9" style="100" customWidth="1"/>
    <col min="5" max="5" width="9.88671875" style="2" bestFit="1" customWidth="1"/>
    <col min="6" max="7" width="9" customWidth="1"/>
    <col min="8" max="9" width="9.33203125" customWidth="1"/>
    <col min="10" max="12" width="8.21875" customWidth="1"/>
    <col min="13" max="14" width="9.33203125" customWidth="1"/>
    <col min="15" max="17" width="8.21875" customWidth="1"/>
    <col min="18" max="22" width="8.33203125" customWidth="1"/>
    <col min="23" max="23" width="9" style="1" customWidth="1"/>
  </cols>
  <sheetData>
    <row r="1" spans="1:29" ht="14.4" x14ac:dyDescent="0.2">
      <c r="A1" s="8" t="s">
        <v>237</v>
      </c>
    </row>
    <row r="2" spans="1:29" ht="14.25" customHeight="1" x14ac:dyDescent="0.2">
      <c r="D2" s="120" t="s">
        <v>930</v>
      </c>
      <c r="E2" s="120" t="s">
        <v>930</v>
      </c>
      <c r="F2" s="63" t="s">
        <v>436</v>
      </c>
      <c r="G2" s="63" t="s">
        <v>436</v>
      </c>
      <c r="H2" s="63" t="s">
        <v>1202</v>
      </c>
      <c r="I2" s="63" t="s">
        <v>436</v>
      </c>
      <c r="J2" s="63" t="s">
        <v>436</v>
      </c>
      <c r="K2" s="63" t="s">
        <v>436</v>
      </c>
      <c r="L2" s="63" t="s">
        <v>436</v>
      </c>
      <c r="M2" s="63" t="s">
        <v>1202</v>
      </c>
      <c r="N2" s="63" t="s">
        <v>436</v>
      </c>
      <c r="O2" s="63" t="s">
        <v>436</v>
      </c>
      <c r="P2" s="63" t="s">
        <v>436</v>
      </c>
      <c r="Q2" s="63" t="s">
        <v>436</v>
      </c>
      <c r="R2" s="63" t="s">
        <v>1202</v>
      </c>
      <c r="S2" s="63" t="s">
        <v>1202</v>
      </c>
      <c r="T2" s="63" t="s">
        <v>1202</v>
      </c>
      <c r="U2" s="63" t="s">
        <v>1202</v>
      </c>
      <c r="V2" s="63" t="s">
        <v>436</v>
      </c>
      <c r="W2" s="219" t="s">
        <v>436</v>
      </c>
      <c r="X2" s="226"/>
      <c r="Y2" s="226"/>
    </row>
    <row r="3" spans="1:29" ht="15.75" customHeight="1" x14ac:dyDescent="0.2">
      <c r="A3" s="344" t="s">
        <v>11</v>
      </c>
      <c r="B3" s="352" t="s">
        <v>18</v>
      </c>
      <c r="C3" s="352" t="s">
        <v>44</v>
      </c>
      <c r="D3" s="354" t="s">
        <v>1190</v>
      </c>
      <c r="E3" s="356" t="s">
        <v>1191</v>
      </c>
      <c r="F3" s="344" t="s">
        <v>38</v>
      </c>
      <c r="G3" s="345"/>
      <c r="H3" s="346" t="s">
        <v>601</v>
      </c>
      <c r="I3" s="346"/>
      <c r="J3" s="346"/>
      <c r="K3" s="346"/>
      <c r="L3" s="347"/>
      <c r="M3" s="348" t="s">
        <v>945</v>
      </c>
      <c r="N3" s="346"/>
      <c r="O3" s="346"/>
      <c r="P3" s="346"/>
      <c r="Q3" s="180"/>
      <c r="R3" s="349" t="s">
        <v>947</v>
      </c>
      <c r="S3" s="349"/>
      <c r="T3" s="349"/>
      <c r="U3" s="349"/>
      <c r="V3" s="349"/>
      <c r="W3" s="350"/>
      <c r="X3" s="342" t="s">
        <v>1283</v>
      </c>
      <c r="Y3" s="342" t="s">
        <v>545</v>
      </c>
    </row>
    <row r="4" spans="1:29" ht="33" customHeight="1" x14ac:dyDescent="0.2">
      <c r="A4" s="351"/>
      <c r="B4" s="353"/>
      <c r="C4" s="353"/>
      <c r="D4" s="355"/>
      <c r="E4" s="357"/>
      <c r="F4" s="103" t="s">
        <v>928</v>
      </c>
      <c r="G4" s="145" t="s">
        <v>316</v>
      </c>
      <c r="H4" s="151">
        <v>13</v>
      </c>
      <c r="I4" s="159">
        <v>27</v>
      </c>
      <c r="J4" s="167" t="s">
        <v>1197</v>
      </c>
      <c r="K4" s="173" t="s">
        <v>1201</v>
      </c>
      <c r="L4" s="181" t="s">
        <v>321</v>
      </c>
      <c r="M4" s="151">
        <v>13</v>
      </c>
      <c r="N4" s="159">
        <v>27</v>
      </c>
      <c r="O4" s="167" t="s">
        <v>1197</v>
      </c>
      <c r="P4" s="173" t="s">
        <v>1201</v>
      </c>
      <c r="Q4" s="181" t="s">
        <v>321</v>
      </c>
      <c r="R4" s="151">
        <v>23</v>
      </c>
      <c r="S4" s="201">
        <v>24</v>
      </c>
      <c r="T4" s="209">
        <v>25</v>
      </c>
      <c r="U4" s="209">
        <v>26</v>
      </c>
      <c r="V4" s="145">
        <v>27</v>
      </c>
      <c r="W4" s="220" t="s">
        <v>1198</v>
      </c>
      <c r="X4" s="343"/>
      <c r="Y4" s="343"/>
    </row>
    <row r="5" spans="1:29" x14ac:dyDescent="0.2">
      <c r="A5" s="104" t="s">
        <v>7</v>
      </c>
      <c r="B5" s="109" t="s">
        <v>7</v>
      </c>
      <c r="C5" s="114" t="s">
        <v>42</v>
      </c>
      <c r="D5" s="121" t="s">
        <v>175</v>
      </c>
      <c r="E5" s="290">
        <v>1941029</v>
      </c>
      <c r="F5" s="308">
        <f>[1]H27輸送実績!Z5</f>
        <v>0.98148148148148151</v>
      </c>
      <c r="G5" s="146">
        <f>[1]H27輸送実績!AA5</f>
        <v>0.99177969584874637</v>
      </c>
      <c r="H5" s="152">
        <v>107.19162183825927</v>
      </c>
      <c r="I5" s="160">
        <f>[1]H27輸送実績!W5</f>
        <v>75.276505961033649</v>
      </c>
      <c r="J5" s="168">
        <f t="shared" ref="J5:J68" si="0">(1-I5/H5)*100</f>
        <v>29.773890281632386</v>
      </c>
      <c r="K5" s="174" t="str">
        <f t="shared" ref="K5:K68" si="1">IF(0&lt;J5,"○","")</f>
        <v>○</v>
      </c>
      <c r="L5" s="182" t="str">
        <f t="shared" ref="L5:L68" si="2">IF(9.9999999999&lt;J5,"○","")</f>
        <v>○</v>
      </c>
      <c r="M5" s="187">
        <v>37866.194983035319</v>
      </c>
      <c r="N5" s="193">
        <f>[1]H27輸送実績!X5</f>
        <v>28875.283409152045</v>
      </c>
      <c r="O5" s="168">
        <f t="shared" ref="O5:O68" si="3">(1-N5/M5)*100</f>
        <v>23.743900272819463</v>
      </c>
      <c r="P5" s="174" t="str">
        <f t="shared" ref="P5:P68" si="4">IF(0&lt;O5,"○","")</f>
        <v>○</v>
      </c>
      <c r="Q5" s="200" t="str">
        <f t="shared" ref="Q5:Q68" si="5">IF(9.9999999999&lt;O5,"○","")</f>
        <v>○</v>
      </c>
      <c r="R5" s="312">
        <v>4228</v>
      </c>
      <c r="S5" s="202">
        <v>4402</v>
      </c>
      <c r="T5" s="202">
        <v>4067</v>
      </c>
      <c r="U5" s="202">
        <v>3991</v>
      </c>
      <c r="V5" s="213">
        <f>[1]H27輸送実績!S5</f>
        <v>3702</v>
      </c>
      <c r="W5" s="221" t="str">
        <f t="shared" ref="W5:W68" si="6">IF(R5&lt;S5,IF(S5&lt;T5,IF(T5&lt;U5,IF(U5&lt;V5,"○",""),""),""),"")</f>
        <v/>
      </c>
      <c r="X5" s="81"/>
      <c r="Y5" s="227" t="str">
        <f>[1]【準特定地域】判定表!S6</f>
        <v>○</v>
      </c>
      <c r="Z5" s="1" t="str">
        <f>[1]【準特定地域】判定表!T6</f>
        <v>指定</v>
      </c>
      <c r="AB5" t="s">
        <v>1287</v>
      </c>
      <c r="AC5" s="240"/>
    </row>
    <row r="6" spans="1:29" x14ac:dyDescent="0.2">
      <c r="A6" s="105">
        <f>COUNTA(C5:C59)</f>
        <v>55</v>
      </c>
      <c r="B6" s="110" t="s">
        <v>7</v>
      </c>
      <c r="C6" s="114" t="s">
        <v>53</v>
      </c>
      <c r="D6" s="122" t="s">
        <v>301</v>
      </c>
      <c r="E6" s="291">
        <v>122100</v>
      </c>
      <c r="F6" s="309">
        <f>[1]H27輸送実績!Z6</f>
        <v>1</v>
      </c>
      <c r="G6" s="147">
        <f>[1]H27輸送実績!AA6</f>
        <v>1</v>
      </c>
      <c r="H6" s="153">
        <v>80.800504835830267</v>
      </c>
      <c r="I6" s="161">
        <f>[1]H27輸送実績!W6</f>
        <v>68.180785061130152</v>
      </c>
      <c r="J6" s="168">
        <f t="shared" si="0"/>
        <v>15.618367484634843</v>
      </c>
      <c r="K6" s="175" t="str">
        <f t="shared" si="1"/>
        <v>○</v>
      </c>
      <c r="L6" s="182" t="str">
        <f t="shared" si="2"/>
        <v>○</v>
      </c>
      <c r="M6" s="188">
        <v>30172.579305654555</v>
      </c>
      <c r="N6" s="194">
        <f>[1]H27輸送実績!X6</f>
        <v>23851.087771942985</v>
      </c>
      <c r="O6" s="168">
        <f t="shared" si="3"/>
        <v>20.951114154588957</v>
      </c>
      <c r="P6" s="175" t="str">
        <f t="shared" si="4"/>
        <v>○</v>
      </c>
      <c r="Q6" s="182" t="str">
        <f t="shared" si="5"/>
        <v>○</v>
      </c>
      <c r="R6" s="206">
        <v>127</v>
      </c>
      <c r="S6" s="203">
        <v>177</v>
      </c>
      <c r="T6" s="210">
        <v>126</v>
      </c>
      <c r="U6" s="210">
        <v>152</v>
      </c>
      <c r="V6" s="214">
        <f>[1]H27輸送実績!S6</f>
        <v>170</v>
      </c>
      <c r="W6" s="221" t="str">
        <f t="shared" si="6"/>
        <v/>
      </c>
      <c r="X6" s="82" t="s">
        <v>1259</v>
      </c>
      <c r="Y6" s="228" t="str">
        <f>[1]【準特定地域】判定表!S7</f>
        <v>○</v>
      </c>
      <c r="Z6" s="1" t="str">
        <f>[1]【準特定地域】判定表!T7</f>
        <v>継続</v>
      </c>
      <c r="AB6" t="s">
        <v>1264</v>
      </c>
      <c r="AC6" s="240"/>
    </row>
    <row r="7" spans="1:29" x14ac:dyDescent="0.2">
      <c r="A7" s="12">
        <f>SUBTOTAL(3,C5:C59)</f>
        <v>55</v>
      </c>
      <c r="B7" s="110" t="s">
        <v>7</v>
      </c>
      <c r="C7" s="114" t="s">
        <v>33</v>
      </c>
      <c r="D7" s="122" t="s">
        <v>33</v>
      </c>
      <c r="E7" s="139">
        <v>95832</v>
      </c>
      <c r="F7" s="141">
        <f>[1]H27輸送実績!Z7</f>
        <v>1</v>
      </c>
      <c r="G7" s="147">
        <f>[1]H27輸送実績!AA7</f>
        <v>1</v>
      </c>
      <c r="H7" s="153">
        <v>96.434446191741927</v>
      </c>
      <c r="I7" s="161">
        <f>[1]H27輸送実績!W7</f>
        <v>97.149422988152025</v>
      </c>
      <c r="J7" s="168">
        <f t="shared" si="0"/>
        <v>-0.74141224909249903</v>
      </c>
      <c r="K7" s="175" t="str">
        <f t="shared" si="1"/>
        <v/>
      </c>
      <c r="L7" s="182" t="str">
        <f t="shared" si="2"/>
        <v/>
      </c>
      <c r="M7" s="188">
        <v>31249.036280390217</v>
      </c>
      <c r="N7" s="194">
        <f>[1]H27輸送実績!X7</f>
        <v>26983.382058778272</v>
      </c>
      <c r="O7" s="168">
        <f t="shared" si="3"/>
        <v>13.650514477749775</v>
      </c>
      <c r="P7" s="175" t="str">
        <f t="shared" si="4"/>
        <v>○</v>
      </c>
      <c r="Q7" s="182" t="str">
        <f t="shared" si="5"/>
        <v>○</v>
      </c>
      <c r="R7" s="206">
        <v>98</v>
      </c>
      <c r="S7" s="203">
        <v>81</v>
      </c>
      <c r="T7" s="210">
        <v>104</v>
      </c>
      <c r="U7" s="210">
        <v>97</v>
      </c>
      <c r="V7" s="214">
        <f>[1]H27輸送実績!S7</f>
        <v>65</v>
      </c>
      <c r="W7" s="221" t="str">
        <f t="shared" si="6"/>
        <v/>
      </c>
      <c r="X7" s="82" t="s">
        <v>1264</v>
      </c>
      <c r="Y7" s="228" t="str">
        <f>[1]【準特定地域】判定表!S8</f>
        <v/>
      </c>
      <c r="Z7" s="1" t="str">
        <f>[1]【準特定地域】判定表!T8</f>
        <v/>
      </c>
      <c r="AB7" t="s">
        <v>1264</v>
      </c>
      <c r="AC7" s="240"/>
    </row>
    <row r="8" spans="1:29" x14ac:dyDescent="0.2">
      <c r="A8" s="11"/>
      <c r="B8" s="110" t="s">
        <v>7</v>
      </c>
      <c r="C8" s="114" t="s">
        <v>68</v>
      </c>
      <c r="D8" s="122" t="s">
        <v>951</v>
      </c>
      <c r="E8" s="139">
        <v>68929</v>
      </c>
      <c r="F8" s="141">
        <f>[1]H27輸送実績!Z8</f>
        <v>1</v>
      </c>
      <c r="G8" s="147">
        <f>[1]H27輸送実績!AA8</f>
        <v>1</v>
      </c>
      <c r="H8" s="153">
        <v>98.791084563360812</v>
      </c>
      <c r="I8" s="161">
        <f>[1]H27輸送実績!W8</f>
        <v>88.269559132260326</v>
      </c>
      <c r="J8" s="168">
        <f t="shared" si="0"/>
        <v>10.650278289385906</v>
      </c>
      <c r="K8" s="175" t="str">
        <f t="shared" si="1"/>
        <v>○</v>
      </c>
      <c r="L8" s="182" t="str">
        <f t="shared" si="2"/>
        <v>○</v>
      </c>
      <c r="M8" s="188">
        <v>34773.164831909962</v>
      </c>
      <c r="N8" s="194">
        <f>[1]H27輸送実績!X8</f>
        <v>26933.146722649872</v>
      </c>
      <c r="O8" s="168">
        <f t="shared" si="3"/>
        <v>22.546173600125165</v>
      </c>
      <c r="P8" s="175" t="str">
        <f t="shared" si="4"/>
        <v>○</v>
      </c>
      <c r="Q8" s="182" t="str">
        <f t="shared" si="5"/>
        <v>○</v>
      </c>
      <c r="R8" s="206">
        <v>17</v>
      </c>
      <c r="S8" s="203">
        <v>9</v>
      </c>
      <c r="T8" s="210">
        <v>28</v>
      </c>
      <c r="U8" s="210">
        <v>16</v>
      </c>
      <c r="V8" s="214">
        <f>[1]H27輸送実績!S8</f>
        <v>23</v>
      </c>
      <c r="W8" s="221" t="str">
        <f t="shared" si="6"/>
        <v/>
      </c>
      <c r="X8" s="82" t="s">
        <v>1264</v>
      </c>
      <c r="Y8" s="228" t="str">
        <f>[1]【準特定地域】判定表!S9</f>
        <v/>
      </c>
      <c r="Z8" s="1" t="str">
        <f>[1]【準特定地域】判定表!T9</f>
        <v/>
      </c>
      <c r="AB8" t="s">
        <v>1264</v>
      </c>
      <c r="AC8" s="240"/>
    </row>
    <row r="9" spans="1:29" x14ac:dyDescent="0.2">
      <c r="A9" s="11"/>
      <c r="B9" s="110" t="s">
        <v>7</v>
      </c>
      <c r="C9" s="114" t="s">
        <v>28</v>
      </c>
      <c r="D9" s="122" t="s">
        <v>952</v>
      </c>
      <c r="E9" s="139">
        <v>19744</v>
      </c>
      <c r="F9" s="141">
        <f>[1]H27輸送実績!Z9</f>
        <v>1</v>
      </c>
      <c r="G9" s="147">
        <f>[1]H27輸送実績!AA9</f>
        <v>1</v>
      </c>
      <c r="H9" s="153">
        <v>70.929248241936023</v>
      </c>
      <c r="I9" s="161">
        <f>[1]H27輸送実績!W9</f>
        <v>59.750132860938884</v>
      </c>
      <c r="J9" s="168">
        <f t="shared" si="0"/>
        <v>15.760938763746301</v>
      </c>
      <c r="K9" s="175" t="str">
        <f t="shared" si="1"/>
        <v>○</v>
      </c>
      <c r="L9" s="182" t="str">
        <f t="shared" si="2"/>
        <v>○</v>
      </c>
      <c r="M9" s="188">
        <v>26850.374723496981</v>
      </c>
      <c r="N9" s="194">
        <f>[1]H27輸送実績!X9</f>
        <v>22105.270150575732</v>
      </c>
      <c r="O9" s="168">
        <f t="shared" si="3"/>
        <v>17.672396090505092</v>
      </c>
      <c r="P9" s="175" t="str">
        <f t="shared" si="4"/>
        <v>○</v>
      </c>
      <c r="Q9" s="182" t="str">
        <f t="shared" si="5"/>
        <v>○</v>
      </c>
      <c r="R9" s="206">
        <v>9</v>
      </c>
      <c r="S9" s="203">
        <v>6</v>
      </c>
      <c r="T9" s="210">
        <v>12</v>
      </c>
      <c r="U9" s="210">
        <v>7</v>
      </c>
      <c r="V9" s="214">
        <f>[1]H27輸送実績!S9</f>
        <v>10</v>
      </c>
      <c r="W9" s="221" t="str">
        <f t="shared" si="6"/>
        <v/>
      </c>
      <c r="X9" s="82" t="s">
        <v>1264</v>
      </c>
      <c r="Y9" s="228" t="str">
        <f>[1]【準特定地域】判定表!S10</f>
        <v/>
      </c>
      <c r="Z9" s="1" t="str">
        <f>[1]【準特定地域】判定表!T10</f>
        <v/>
      </c>
      <c r="AB9" t="s">
        <v>1264</v>
      </c>
      <c r="AC9" s="240"/>
    </row>
    <row r="10" spans="1:29" x14ac:dyDescent="0.2">
      <c r="A10" s="11"/>
      <c r="B10" s="110" t="s">
        <v>7</v>
      </c>
      <c r="C10" s="114" t="s">
        <v>70</v>
      </c>
      <c r="D10" s="122" t="s">
        <v>953</v>
      </c>
      <c r="E10" s="139">
        <v>15889</v>
      </c>
      <c r="F10" s="141">
        <f>[1]H27輸送実績!Z10</f>
        <v>1</v>
      </c>
      <c r="G10" s="147">
        <f>[1]H27輸送実績!AA10</f>
        <v>1</v>
      </c>
      <c r="H10" s="153">
        <v>67.323545372324389</v>
      </c>
      <c r="I10" s="161">
        <f>[1]H27輸送実績!W10</f>
        <v>237.80685028248587</v>
      </c>
      <c r="J10" s="168">
        <f t="shared" si="0"/>
        <v>-253.22983804154256</v>
      </c>
      <c r="K10" s="175" t="str">
        <f t="shared" si="1"/>
        <v/>
      </c>
      <c r="L10" s="182" t="str">
        <f t="shared" si="2"/>
        <v/>
      </c>
      <c r="M10" s="188">
        <v>21668.555924027736</v>
      </c>
      <c r="N10" s="194">
        <f>[1]H27輸送実績!X10</f>
        <v>24466.5725047081</v>
      </c>
      <c r="O10" s="168">
        <f t="shared" si="3"/>
        <v>-12.912796729465992</v>
      </c>
      <c r="P10" s="175" t="str">
        <f t="shared" si="4"/>
        <v/>
      </c>
      <c r="Q10" s="182" t="str">
        <f t="shared" si="5"/>
        <v/>
      </c>
      <c r="R10" s="206">
        <v>0</v>
      </c>
      <c r="S10" s="203">
        <v>0</v>
      </c>
      <c r="T10" s="210">
        <v>0</v>
      </c>
      <c r="U10" s="210">
        <v>10</v>
      </c>
      <c r="V10" s="214">
        <f>[1]H27輸送実績!S10</f>
        <v>0</v>
      </c>
      <c r="W10" s="221" t="str">
        <f t="shared" si="6"/>
        <v/>
      </c>
      <c r="X10" s="82" t="s">
        <v>1264</v>
      </c>
      <c r="Y10" s="228" t="str">
        <f>[1]【準特定地域】判定表!S11</f>
        <v/>
      </c>
      <c r="Z10" s="1" t="str">
        <f>[1]【準特定地域】判定表!T11</f>
        <v/>
      </c>
      <c r="AB10" t="s">
        <v>1264</v>
      </c>
      <c r="AC10" s="240"/>
    </row>
    <row r="11" spans="1:29" x14ac:dyDescent="0.2">
      <c r="A11" s="11"/>
      <c r="B11" s="110" t="s">
        <v>7</v>
      </c>
      <c r="C11" s="114" t="s">
        <v>77</v>
      </c>
      <c r="D11" s="122" t="s">
        <v>174</v>
      </c>
      <c r="E11" s="139">
        <v>84271</v>
      </c>
      <c r="F11" s="141">
        <f>[1]H27輸送実績!Z11</f>
        <v>1</v>
      </c>
      <c r="G11" s="147">
        <f>[1]H27輸送実績!AA11</f>
        <v>1</v>
      </c>
      <c r="H11" s="153">
        <v>75.713766556687233</v>
      </c>
      <c r="I11" s="161">
        <f>[1]H27輸送実績!W11</f>
        <v>63.066304164559099</v>
      </c>
      <c r="J11" s="168">
        <f t="shared" si="0"/>
        <v>16.70431015033299</v>
      </c>
      <c r="K11" s="175" t="str">
        <f t="shared" si="1"/>
        <v>○</v>
      </c>
      <c r="L11" s="182" t="str">
        <f t="shared" si="2"/>
        <v>○</v>
      </c>
      <c r="M11" s="188">
        <v>27862.063469293422</v>
      </c>
      <c r="N11" s="194">
        <f>[1]H27輸送実績!X11</f>
        <v>21742.560276513235</v>
      </c>
      <c r="O11" s="168">
        <f t="shared" si="3"/>
        <v>21.96356777208711</v>
      </c>
      <c r="P11" s="175" t="str">
        <f t="shared" si="4"/>
        <v>○</v>
      </c>
      <c r="Q11" s="182" t="str">
        <f t="shared" si="5"/>
        <v>○</v>
      </c>
      <c r="R11" s="206">
        <v>65</v>
      </c>
      <c r="S11" s="203">
        <v>46</v>
      </c>
      <c r="T11" s="210">
        <v>60</v>
      </c>
      <c r="U11" s="210">
        <v>29</v>
      </c>
      <c r="V11" s="214">
        <f>[1]H27輸送実績!S11</f>
        <v>43</v>
      </c>
      <c r="W11" s="221" t="str">
        <f t="shared" si="6"/>
        <v/>
      </c>
      <c r="X11" s="82" t="s">
        <v>1264</v>
      </c>
      <c r="Y11" s="228" t="str">
        <f>[1]【準特定地域】判定表!S12</f>
        <v/>
      </c>
      <c r="Z11" s="1" t="str">
        <f>[1]【準特定地域】判定表!T12</f>
        <v/>
      </c>
      <c r="AB11" t="s">
        <v>1264</v>
      </c>
      <c r="AC11" s="240"/>
    </row>
    <row r="12" spans="1:29" x14ac:dyDescent="0.2">
      <c r="A12" s="11"/>
      <c r="B12" s="110" t="s">
        <v>7</v>
      </c>
      <c r="C12" s="114" t="s">
        <v>81</v>
      </c>
      <c r="D12" s="122" t="s">
        <v>954</v>
      </c>
      <c r="E12" s="139">
        <v>12374</v>
      </c>
      <c r="F12" s="141">
        <f>[1]H27輸送実績!Z12</f>
        <v>1</v>
      </c>
      <c r="G12" s="147">
        <f>[1]H27輸送実績!AA12</f>
        <v>1</v>
      </c>
      <c r="H12" s="153">
        <v>61.743340462764927</v>
      </c>
      <c r="I12" s="161">
        <f>[1]H27輸送実績!W12</f>
        <v>52.057140219699065</v>
      </c>
      <c r="J12" s="168">
        <f t="shared" si="0"/>
        <v>15.687846123109006</v>
      </c>
      <c r="K12" s="175" t="str">
        <f t="shared" si="1"/>
        <v>○</v>
      </c>
      <c r="L12" s="182" t="str">
        <f t="shared" si="2"/>
        <v>○</v>
      </c>
      <c r="M12" s="188">
        <v>21524.078034869402</v>
      </c>
      <c r="N12" s="194">
        <f>[1]H27輸送実績!X12</f>
        <v>17979.230130157852</v>
      </c>
      <c r="O12" s="168">
        <f t="shared" si="3"/>
        <v>16.469220651257778</v>
      </c>
      <c r="P12" s="175" t="str">
        <f t="shared" si="4"/>
        <v>○</v>
      </c>
      <c r="Q12" s="182" t="str">
        <f t="shared" si="5"/>
        <v>○</v>
      </c>
      <c r="R12" s="206">
        <v>0</v>
      </c>
      <c r="S12" s="203">
        <v>0</v>
      </c>
      <c r="T12" s="210">
        <v>0</v>
      </c>
      <c r="U12" s="210">
        <v>0</v>
      </c>
      <c r="V12" s="214">
        <f>[1]H27輸送実績!S12</f>
        <v>0</v>
      </c>
      <c r="W12" s="221" t="str">
        <f t="shared" si="6"/>
        <v/>
      </c>
      <c r="X12" s="82" t="s">
        <v>1264</v>
      </c>
      <c r="Y12" s="228" t="str">
        <f>[1]【準特定地域】判定表!S13</f>
        <v/>
      </c>
      <c r="Z12" s="1" t="str">
        <f>[1]【準特定地域】判定表!T13</f>
        <v/>
      </c>
      <c r="AB12" t="s">
        <v>1264</v>
      </c>
      <c r="AC12" s="240"/>
    </row>
    <row r="13" spans="1:29" x14ac:dyDescent="0.2">
      <c r="A13" s="11"/>
      <c r="B13" s="110" t="s">
        <v>7</v>
      </c>
      <c r="C13" s="114" t="s">
        <v>84</v>
      </c>
      <c r="D13" s="122" t="s">
        <v>955</v>
      </c>
      <c r="E13" s="139">
        <v>23103</v>
      </c>
      <c r="F13" s="141">
        <f>[1]H27輸送実績!Z13</f>
        <v>1</v>
      </c>
      <c r="G13" s="147">
        <f>[1]H27輸送実績!AA13</f>
        <v>1</v>
      </c>
      <c r="H13" s="153">
        <v>60.851949574904722</v>
      </c>
      <c r="I13" s="161">
        <f>[1]H27輸送実績!W13</f>
        <v>42.175409226190474</v>
      </c>
      <c r="J13" s="168">
        <f t="shared" si="0"/>
        <v>30.691769909071954</v>
      </c>
      <c r="K13" s="175" t="str">
        <f t="shared" si="1"/>
        <v>○</v>
      </c>
      <c r="L13" s="182" t="str">
        <f t="shared" si="2"/>
        <v>○</v>
      </c>
      <c r="M13" s="188">
        <v>22930.058215018638</v>
      </c>
      <c r="N13" s="194">
        <f>[1]H27輸送実績!X13</f>
        <v>18626.426091269841</v>
      </c>
      <c r="O13" s="168">
        <f t="shared" si="3"/>
        <v>18.768518088323127</v>
      </c>
      <c r="P13" s="175" t="str">
        <f t="shared" si="4"/>
        <v>○</v>
      </c>
      <c r="Q13" s="182" t="str">
        <f t="shared" si="5"/>
        <v>○</v>
      </c>
      <c r="R13" s="206">
        <v>16</v>
      </c>
      <c r="S13" s="203">
        <v>12</v>
      </c>
      <c r="T13" s="210">
        <v>7</v>
      </c>
      <c r="U13" s="210">
        <v>2</v>
      </c>
      <c r="V13" s="214">
        <f>[1]H27輸送実績!S13</f>
        <v>2</v>
      </c>
      <c r="W13" s="221" t="str">
        <f t="shared" si="6"/>
        <v/>
      </c>
      <c r="X13" s="82" t="s">
        <v>1264</v>
      </c>
      <c r="Y13" s="228" t="str">
        <f>[1]【準特定地域】判定表!S14</f>
        <v/>
      </c>
      <c r="Z13" s="1" t="str">
        <f>[1]【準特定地域】判定表!T14</f>
        <v/>
      </c>
      <c r="AB13" t="s">
        <v>1264</v>
      </c>
      <c r="AC13" s="240"/>
    </row>
    <row r="14" spans="1:29" x14ac:dyDescent="0.2">
      <c r="A14" s="11"/>
      <c r="B14" s="110" t="s">
        <v>7</v>
      </c>
      <c r="C14" s="114" t="s">
        <v>88</v>
      </c>
      <c r="D14" s="122" t="s">
        <v>572</v>
      </c>
      <c r="E14" s="139">
        <v>14819</v>
      </c>
      <c r="F14" s="141">
        <f>[1]H27輸送実績!Z14</f>
        <v>1</v>
      </c>
      <c r="G14" s="147">
        <f>[1]H27輸送実績!AA14</f>
        <v>1</v>
      </c>
      <c r="H14" s="153">
        <v>58.519087559771108</v>
      </c>
      <c r="I14" s="161">
        <f>[1]H27輸送実績!W14</f>
        <v>54.113365567259542</v>
      </c>
      <c r="J14" s="168">
        <f t="shared" si="0"/>
        <v>7.5286922203145812</v>
      </c>
      <c r="K14" s="175" t="str">
        <f t="shared" si="1"/>
        <v>○</v>
      </c>
      <c r="L14" s="182" t="str">
        <f t="shared" si="2"/>
        <v/>
      </c>
      <c r="M14" s="188">
        <v>20714.90162263855</v>
      </c>
      <c r="N14" s="194">
        <f>[1]H27輸送実績!X14</f>
        <v>19299.689172854429</v>
      </c>
      <c r="O14" s="168">
        <f t="shared" si="3"/>
        <v>6.831856967341265</v>
      </c>
      <c r="P14" s="175" t="str">
        <f t="shared" si="4"/>
        <v>○</v>
      </c>
      <c r="Q14" s="182" t="str">
        <f t="shared" si="5"/>
        <v/>
      </c>
      <c r="R14" s="206">
        <v>3</v>
      </c>
      <c r="S14" s="203">
        <v>2</v>
      </c>
      <c r="T14" s="210">
        <v>0</v>
      </c>
      <c r="U14" s="210">
        <v>0</v>
      </c>
      <c r="V14" s="214">
        <f>[1]H27輸送実績!S14</f>
        <v>0</v>
      </c>
      <c r="W14" s="221" t="str">
        <f t="shared" si="6"/>
        <v/>
      </c>
      <c r="X14" s="82" t="s">
        <v>1264</v>
      </c>
      <c r="Y14" s="228" t="str">
        <f>[1]【準特定地域】判定表!S15</f>
        <v/>
      </c>
      <c r="Z14" s="1" t="str">
        <f>[1]【準特定地域】判定表!T15</f>
        <v/>
      </c>
      <c r="AB14" t="s">
        <v>1264</v>
      </c>
      <c r="AC14" s="240"/>
    </row>
    <row r="15" spans="1:29" x14ac:dyDescent="0.2">
      <c r="A15" s="11"/>
      <c r="B15" s="110" t="s">
        <v>7</v>
      </c>
      <c r="C15" s="114" t="s">
        <v>94</v>
      </c>
      <c r="D15" s="122" t="s">
        <v>154</v>
      </c>
      <c r="E15" s="139">
        <v>41240</v>
      </c>
      <c r="F15" s="141">
        <f>[1]H27輸送実績!Z15</f>
        <v>1</v>
      </c>
      <c r="G15" s="147">
        <f>[1]H27輸送実績!AA15</f>
        <v>1</v>
      </c>
      <c r="H15" s="153">
        <v>65.163826012151191</v>
      </c>
      <c r="I15" s="161">
        <f>[1]H27輸送実績!W15</f>
        <v>66.118726079825038</v>
      </c>
      <c r="J15" s="168">
        <f t="shared" si="0"/>
        <v>-1.4653836739048742</v>
      </c>
      <c r="K15" s="175" t="str">
        <f t="shared" si="1"/>
        <v/>
      </c>
      <c r="L15" s="182" t="str">
        <f t="shared" si="2"/>
        <v/>
      </c>
      <c r="M15" s="188">
        <v>24521.228739896411</v>
      </c>
      <c r="N15" s="194">
        <f>[1]H27輸送実績!X15</f>
        <v>23965.172225259706</v>
      </c>
      <c r="O15" s="168">
        <f t="shared" si="3"/>
        <v>2.2676535524991492</v>
      </c>
      <c r="P15" s="175" t="str">
        <f t="shared" si="4"/>
        <v>○</v>
      </c>
      <c r="Q15" s="182" t="str">
        <f t="shared" si="5"/>
        <v/>
      </c>
      <c r="R15" s="206">
        <v>27</v>
      </c>
      <c r="S15" s="203">
        <v>16</v>
      </c>
      <c r="T15" s="210">
        <v>16</v>
      </c>
      <c r="U15" s="210">
        <v>7</v>
      </c>
      <c r="V15" s="214">
        <f>[1]H27輸送実績!S15</f>
        <v>7</v>
      </c>
      <c r="W15" s="221" t="str">
        <f t="shared" si="6"/>
        <v/>
      </c>
      <c r="X15" s="82" t="s">
        <v>1264</v>
      </c>
      <c r="Y15" s="228" t="str">
        <f>[1]【準特定地域】判定表!S16</f>
        <v/>
      </c>
      <c r="Z15" s="1" t="str">
        <f>[1]【準特定地域】判定表!T16</f>
        <v/>
      </c>
      <c r="AB15" t="s">
        <v>1264</v>
      </c>
      <c r="AC15" s="240"/>
    </row>
    <row r="16" spans="1:29" x14ac:dyDescent="0.2">
      <c r="A16" s="11"/>
      <c r="B16" s="110" t="s">
        <v>7</v>
      </c>
      <c r="C16" s="114" t="s">
        <v>98</v>
      </c>
      <c r="D16" s="122" t="s">
        <v>621</v>
      </c>
      <c r="E16" s="139">
        <v>16733</v>
      </c>
      <c r="F16" s="141">
        <f>[1]H27輸送実績!Z16</f>
        <v>1</v>
      </c>
      <c r="G16" s="147">
        <f>[1]H27輸送実績!AA16</f>
        <v>1</v>
      </c>
      <c r="H16" s="153">
        <v>51.053476983349654</v>
      </c>
      <c r="I16" s="161">
        <f>[1]H27輸送実績!W16</f>
        <v>39.918074756784435</v>
      </c>
      <c r="J16" s="168">
        <f t="shared" si="0"/>
        <v>21.81125142602308</v>
      </c>
      <c r="K16" s="175" t="str">
        <f t="shared" si="1"/>
        <v>○</v>
      </c>
      <c r="L16" s="182" t="str">
        <f t="shared" si="2"/>
        <v>○</v>
      </c>
      <c r="M16" s="188">
        <v>17464.642507345739</v>
      </c>
      <c r="N16" s="194">
        <f>[1]H27輸送実績!X16</f>
        <v>13777.777777777777</v>
      </c>
      <c r="O16" s="168">
        <f t="shared" si="3"/>
        <v>21.110450603367592</v>
      </c>
      <c r="P16" s="175" t="str">
        <f t="shared" si="4"/>
        <v>○</v>
      </c>
      <c r="Q16" s="182" t="str">
        <f t="shared" si="5"/>
        <v>○</v>
      </c>
      <c r="R16" s="206">
        <v>0</v>
      </c>
      <c r="S16" s="203">
        <v>0</v>
      </c>
      <c r="T16" s="210">
        <v>0</v>
      </c>
      <c r="U16" s="210">
        <v>0</v>
      </c>
      <c r="V16" s="214">
        <f>[1]H27輸送実績!S16</f>
        <v>0</v>
      </c>
      <c r="W16" s="221" t="str">
        <f t="shared" si="6"/>
        <v/>
      </c>
      <c r="X16" s="82" t="s">
        <v>1264</v>
      </c>
      <c r="Y16" s="228" t="str">
        <f>[1]【準特定地域】判定表!S17</f>
        <v/>
      </c>
      <c r="Z16" s="1" t="str">
        <f>[1]【準特定地域】判定表!T17</f>
        <v/>
      </c>
      <c r="AB16" t="s">
        <v>1264</v>
      </c>
      <c r="AC16" s="240"/>
    </row>
    <row r="17" spans="1:29" x14ac:dyDescent="0.2">
      <c r="A17" s="105"/>
      <c r="B17" s="110" t="s">
        <v>7</v>
      </c>
      <c r="C17" s="114" t="s">
        <v>24</v>
      </c>
      <c r="D17" s="122" t="s">
        <v>392</v>
      </c>
      <c r="E17" s="291">
        <v>254303</v>
      </c>
      <c r="F17" s="309">
        <f>[1]H27輸送実績!Z17</f>
        <v>1</v>
      </c>
      <c r="G17" s="147">
        <f>[1]H27輸送実績!AA17</f>
        <v>1</v>
      </c>
      <c r="H17" s="153">
        <v>73.100556544248505</v>
      </c>
      <c r="I17" s="161">
        <f>[1]H27輸送実績!W17</f>
        <v>58.993484646816633</v>
      </c>
      <c r="J17" s="168">
        <f t="shared" si="0"/>
        <v>19.298173043173371</v>
      </c>
      <c r="K17" s="175" t="str">
        <f t="shared" si="1"/>
        <v>○</v>
      </c>
      <c r="L17" s="182" t="str">
        <f t="shared" si="2"/>
        <v>○</v>
      </c>
      <c r="M17" s="188">
        <v>25680.174729008249</v>
      </c>
      <c r="N17" s="194">
        <f>[1]H27輸送実績!X17</f>
        <v>20902.898342640055</v>
      </c>
      <c r="O17" s="168">
        <f t="shared" si="3"/>
        <v>18.602974616725632</v>
      </c>
      <c r="P17" s="175" t="str">
        <f t="shared" si="4"/>
        <v>○</v>
      </c>
      <c r="Q17" s="182" t="str">
        <f t="shared" si="5"/>
        <v>○</v>
      </c>
      <c r="R17" s="206">
        <v>457</v>
      </c>
      <c r="S17" s="203">
        <v>415</v>
      </c>
      <c r="T17" s="210">
        <v>332</v>
      </c>
      <c r="U17" s="210">
        <v>298</v>
      </c>
      <c r="V17" s="214">
        <f>[1]H27輸送実績!S17</f>
        <v>312</v>
      </c>
      <c r="W17" s="221" t="str">
        <f t="shared" si="6"/>
        <v/>
      </c>
      <c r="X17" s="82" t="s">
        <v>1259</v>
      </c>
      <c r="Y17" s="228" t="str">
        <f>[1]【準特定地域】判定表!S18</f>
        <v>○</v>
      </c>
      <c r="Z17" s="1" t="str">
        <f>[1]【準特定地域】判定表!T18</f>
        <v>継続</v>
      </c>
      <c r="AB17" t="s">
        <v>1264</v>
      </c>
      <c r="AC17" s="240"/>
    </row>
    <row r="18" spans="1:29" x14ac:dyDescent="0.2">
      <c r="A18" s="11"/>
      <c r="B18" s="110" t="s">
        <v>7</v>
      </c>
      <c r="C18" s="114" t="s">
        <v>103</v>
      </c>
      <c r="D18" s="122" t="s">
        <v>957</v>
      </c>
      <c r="E18" s="139">
        <v>7922</v>
      </c>
      <c r="F18" s="141">
        <f>[1]H27輸送実績!Z18</f>
        <v>1</v>
      </c>
      <c r="G18" s="147">
        <f>[1]H27輸送実績!AA18</f>
        <v>1</v>
      </c>
      <c r="H18" s="153">
        <v>66.593294143261488</v>
      </c>
      <c r="I18" s="161">
        <f>[1]H27輸送実績!W18</f>
        <v>48.751481352387593</v>
      </c>
      <c r="J18" s="168">
        <f t="shared" si="0"/>
        <v>26.792206363137684</v>
      </c>
      <c r="K18" s="175" t="str">
        <f t="shared" si="1"/>
        <v>○</v>
      </c>
      <c r="L18" s="182" t="str">
        <f t="shared" si="2"/>
        <v>○</v>
      </c>
      <c r="M18" s="188">
        <v>22591.770084911823</v>
      </c>
      <c r="N18" s="194">
        <f>[1]H27輸送実績!X18</f>
        <v>17671.314046706171</v>
      </c>
      <c r="O18" s="168">
        <f t="shared" si="3"/>
        <v>21.779860629388381</v>
      </c>
      <c r="P18" s="175" t="str">
        <f t="shared" si="4"/>
        <v>○</v>
      </c>
      <c r="Q18" s="182" t="str">
        <f t="shared" si="5"/>
        <v>○</v>
      </c>
      <c r="R18" s="206">
        <v>0</v>
      </c>
      <c r="S18" s="203">
        <v>0</v>
      </c>
      <c r="T18" s="210">
        <v>0</v>
      </c>
      <c r="U18" s="210">
        <v>0</v>
      </c>
      <c r="V18" s="214">
        <f>[1]H27輸送実績!S18</f>
        <v>0</v>
      </c>
      <c r="W18" s="221" t="str">
        <f t="shared" si="6"/>
        <v/>
      </c>
      <c r="X18" s="82" t="s">
        <v>1264</v>
      </c>
      <c r="Y18" s="228" t="str">
        <f>[1]【準特定地域】判定表!S19</f>
        <v/>
      </c>
      <c r="Z18" s="1" t="str">
        <f>[1]【準特定地域】判定表!T19</f>
        <v/>
      </c>
      <c r="AB18" t="s">
        <v>1264</v>
      </c>
      <c r="AC18" s="240"/>
    </row>
    <row r="19" spans="1:29" x14ac:dyDescent="0.2">
      <c r="A19" s="11"/>
      <c r="B19" s="110" t="s">
        <v>7</v>
      </c>
      <c r="C19" s="114" t="s">
        <v>113</v>
      </c>
      <c r="D19" s="122" t="s">
        <v>216</v>
      </c>
      <c r="E19" s="139">
        <v>8568</v>
      </c>
      <c r="F19" s="141">
        <f>[1]H27輸送実績!Z19</f>
        <v>1</v>
      </c>
      <c r="G19" s="147">
        <f>[1]H27輸送実績!AA19</f>
        <v>1</v>
      </c>
      <c r="H19" s="153">
        <v>56.791460806725169</v>
      </c>
      <c r="I19" s="161">
        <f>[1]H27輸送実績!W19</f>
        <v>46.676595352268535</v>
      </c>
      <c r="J19" s="168">
        <f t="shared" si="0"/>
        <v>17.810539314845098</v>
      </c>
      <c r="K19" s="175" t="str">
        <f t="shared" si="1"/>
        <v>○</v>
      </c>
      <c r="L19" s="182" t="str">
        <f t="shared" si="2"/>
        <v>○</v>
      </c>
      <c r="M19" s="188">
        <v>19763.365533515225</v>
      </c>
      <c r="N19" s="194">
        <f>[1]H27輸送実績!X19</f>
        <v>14933.327185540391</v>
      </c>
      <c r="O19" s="168">
        <f t="shared" si="3"/>
        <v>24.439351383669607</v>
      </c>
      <c r="P19" s="175" t="str">
        <f t="shared" si="4"/>
        <v>○</v>
      </c>
      <c r="Q19" s="182" t="str">
        <f t="shared" si="5"/>
        <v>○</v>
      </c>
      <c r="R19" s="206">
        <v>0</v>
      </c>
      <c r="S19" s="203">
        <v>0</v>
      </c>
      <c r="T19" s="210">
        <v>1</v>
      </c>
      <c r="U19" s="210">
        <v>0</v>
      </c>
      <c r="V19" s="214">
        <f>[1]H27輸送実績!S19</f>
        <v>0</v>
      </c>
      <c r="W19" s="221" t="str">
        <f t="shared" si="6"/>
        <v/>
      </c>
      <c r="X19" s="82" t="s">
        <v>1264</v>
      </c>
      <c r="Y19" s="228" t="str">
        <f>[1]【準特定地域】判定表!S20</f>
        <v/>
      </c>
      <c r="Z19" s="1" t="str">
        <f>[1]【準特定地域】判定表!T20</f>
        <v/>
      </c>
      <c r="AB19" t="s">
        <v>1264</v>
      </c>
      <c r="AC19" s="240"/>
    </row>
    <row r="20" spans="1:29" x14ac:dyDescent="0.2">
      <c r="A20" s="11"/>
      <c r="B20" s="110" t="s">
        <v>7</v>
      </c>
      <c r="C20" s="114" t="s">
        <v>63</v>
      </c>
      <c r="D20" s="122" t="s">
        <v>701</v>
      </c>
      <c r="E20" s="139">
        <v>16433</v>
      </c>
      <c r="F20" s="141">
        <f>[1]H27輸送実績!Z20</f>
        <v>1</v>
      </c>
      <c r="G20" s="147">
        <f>[1]H27輸送実績!AA20</f>
        <v>1</v>
      </c>
      <c r="H20" s="153">
        <v>60.761094153557174</v>
      </c>
      <c r="I20" s="161">
        <f>[1]H27輸送実績!W20</f>
        <v>57.503772591682754</v>
      </c>
      <c r="J20" s="168">
        <f t="shared" si="0"/>
        <v>5.3608671918290778</v>
      </c>
      <c r="K20" s="175" t="str">
        <f t="shared" si="1"/>
        <v>○</v>
      </c>
      <c r="L20" s="182" t="str">
        <f t="shared" si="2"/>
        <v/>
      </c>
      <c r="M20" s="188">
        <v>22444.470532988966</v>
      </c>
      <c r="N20" s="194">
        <f>[1]H27輸送実績!X20</f>
        <v>22263.379540270224</v>
      </c>
      <c r="O20" s="168">
        <f t="shared" si="3"/>
        <v>0.8068401188282559</v>
      </c>
      <c r="P20" s="175" t="str">
        <f t="shared" si="4"/>
        <v>○</v>
      </c>
      <c r="Q20" s="182" t="str">
        <f t="shared" si="5"/>
        <v/>
      </c>
      <c r="R20" s="206">
        <v>0</v>
      </c>
      <c r="S20" s="203">
        <v>0</v>
      </c>
      <c r="T20" s="210">
        <v>0</v>
      </c>
      <c r="U20" s="210">
        <v>0</v>
      </c>
      <c r="V20" s="214">
        <f>[1]H27輸送実績!S20</f>
        <v>0</v>
      </c>
      <c r="W20" s="221" t="str">
        <f t="shared" si="6"/>
        <v/>
      </c>
      <c r="X20" s="82" t="s">
        <v>1264</v>
      </c>
      <c r="Y20" s="228" t="str">
        <f>[1]【準特定地域】判定表!S21</f>
        <v/>
      </c>
      <c r="Z20" s="1" t="str">
        <f>[1]【準特定地域】判定表!T21</f>
        <v/>
      </c>
      <c r="AB20" t="s">
        <v>1264</v>
      </c>
      <c r="AC20" s="240"/>
    </row>
    <row r="21" spans="1:29" x14ac:dyDescent="0.2">
      <c r="A21" s="11"/>
      <c r="B21" s="110" t="s">
        <v>7</v>
      </c>
      <c r="C21" s="114" t="s">
        <v>121</v>
      </c>
      <c r="D21" s="122" t="s">
        <v>480</v>
      </c>
      <c r="E21" s="139">
        <v>14916</v>
      </c>
      <c r="F21" s="141">
        <f>[1]H27輸送実績!Z21</f>
        <v>1</v>
      </c>
      <c r="G21" s="147">
        <f>[1]H27輸送実績!AA21</f>
        <v>1</v>
      </c>
      <c r="H21" s="153">
        <v>60.667258328782083</v>
      </c>
      <c r="I21" s="161">
        <f>[1]H27輸送実績!W21</f>
        <v>50.133802816901408</v>
      </c>
      <c r="J21" s="168">
        <f t="shared" si="0"/>
        <v>17.362669423423306</v>
      </c>
      <c r="K21" s="175" t="str">
        <f t="shared" si="1"/>
        <v>○</v>
      </c>
      <c r="L21" s="182" t="str">
        <f t="shared" si="2"/>
        <v>○</v>
      </c>
      <c r="M21" s="188">
        <v>22987.302020753687</v>
      </c>
      <c r="N21" s="194">
        <f>[1]H27輸送実績!X21</f>
        <v>19627.509739286783</v>
      </c>
      <c r="O21" s="168">
        <f t="shared" si="3"/>
        <v>14.615861741554415</v>
      </c>
      <c r="P21" s="175" t="str">
        <f t="shared" si="4"/>
        <v>○</v>
      </c>
      <c r="Q21" s="182" t="str">
        <f t="shared" si="5"/>
        <v>○</v>
      </c>
      <c r="R21" s="206">
        <v>0</v>
      </c>
      <c r="S21" s="203">
        <v>0</v>
      </c>
      <c r="T21" s="210">
        <v>0</v>
      </c>
      <c r="U21" s="210">
        <v>0</v>
      </c>
      <c r="V21" s="214">
        <f>[1]H27輸送実績!S21</f>
        <v>0</v>
      </c>
      <c r="W21" s="221" t="str">
        <f t="shared" si="6"/>
        <v/>
      </c>
      <c r="X21" s="82" t="s">
        <v>1264</v>
      </c>
      <c r="Y21" s="228" t="str">
        <f>[1]【準特定地域】判定表!S22</f>
        <v/>
      </c>
      <c r="Z21" s="1" t="str">
        <f>[1]【準特定地域】判定表!T22</f>
        <v/>
      </c>
      <c r="AB21" t="s">
        <v>1264</v>
      </c>
      <c r="AC21" s="240"/>
    </row>
    <row r="22" spans="1:29" x14ac:dyDescent="0.2">
      <c r="A22" s="11"/>
      <c r="B22" s="110" t="s">
        <v>7</v>
      </c>
      <c r="C22" s="114" t="s">
        <v>74</v>
      </c>
      <c r="D22" s="122" t="s">
        <v>958</v>
      </c>
      <c r="E22" s="139">
        <v>2823</v>
      </c>
      <c r="F22" s="141">
        <f>[1]H27輸送実績!Z22</f>
        <v>1</v>
      </c>
      <c r="G22" s="147">
        <f>[1]H27輸送実績!AA22</f>
        <v>1</v>
      </c>
      <c r="H22" s="153">
        <v>43.633994334277624</v>
      </c>
      <c r="I22" s="161">
        <f>[1]H27輸送実績!W22</f>
        <v>28.372304199772984</v>
      </c>
      <c r="J22" s="168">
        <f t="shared" si="0"/>
        <v>34.976605665724001</v>
      </c>
      <c r="K22" s="175" t="str">
        <f t="shared" si="1"/>
        <v>○</v>
      </c>
      <c r="L22" s="182" t="str">
        <f t="shared" si="2"/>
        <v>○</v>
      </c>
      <c r="M22" s="188">
        <v>12963.739376770538</v>
      </c>
      <c r="N22" s="194">
        <f>[1]H27輸送実績!X22</f>
        <v>9460.8399545970497</v>
      </c>
      <c r="O22" s="168">
        <f t="shared" si="3"/>
        <v>27.020748569276719</v>
      </c>
      <c r="P22" s="175" t="str">
        <f t="shared" si="4"/>
        <v>○</v>
      </c>
      <c r="Q22" s="182" t="str">
        <f t="shared" si="5"/>
        <v>○</v>
      </c>
      <c r="R22" s="206">
        <v>0</v>
      </c>
      <c r="S22" s="203">
        <v>0</v>
      </c>
      <c r="T22" s="210">
        <v>0</v>
      </c>
      <c r="U22" s="210">
        <v>0</v>
      </c>
      <c r="V22" s="214">
        <f>[1]H27輸送実績!S22</f>
        <v>0</v>
      </c>
      <c r="W22" s="221" t="str">
        <f t="shared" si="6"/>
        <v/>
      </c>
      <c r="X22" s="82" t="s">
        <v>1264</v>
      </c>
      <c r="Y22" s="228" t="str">
        <f>[1]【準特定地域】判定表!S23</f>
        <v/>
      </c>
      <c r="Z22" s="1" t="str">
        <f>[1]【準特定地域】判定表!T23</f>
        <v/>
      </c>
      <c r="AB22" t="s">
        <v>1264</v>
      </c>
      <c r="AC22" s="240"/>
    </row>
    <row r="23" spans="1:29" x14ac:dyDescent="0.2">
      <c r="A23" s="11"/>
      <c r="B23" s="110" t="s">
        <v>7</v>
      </c>
      <c r="C23" s="114" t="s">
        <v>129</v>
      </c>
      <c r="D23" s="122" t="s">
        <v>129</v>
      </c>
      <c r="E23" s="139">
        <v>87881</v>
      </c>
      <c r="F23" s="141">
        <f>[1]H27輸送実績!Z23</f>
        <v>1</v>
      </c>
      <c r="G23" s="147">
        <f>[1]H27輸送実績!AA23</f>
        <v>1</v>
      </c>
      <c r="H23" s="153">
        <v>57.652981348739345</v>
      </c>
      <c r="I23" s="161">
        <f>[1]H27輸送実績!W23</f>
        <v>60.465392934390771</v>
      </c>
      <c r="J23" s="168">
        <f t="shared" si="0"/>
        <v>-4.8781719866997308</v>
      </c>
      <c r="K23" s="175" t="str">
        <f t="shared" si="1"/>
        <v/>
      </c>
      <c r="L23" s="182" t="str">
        <f t="shared" si="2"/>
        <v/>
      </c>
      <c r="M23" s="188">
        <v>20417.477978674087</v>
      </c>
      <c r="N23" s="194">
        <f>[1]H27輸送実績!X23</f>
        <v>20143.475126171594</v>
      </c>
      <c r="O23" s="168">
        <f t="shared" si="3"/>
        <v>1.3420014596743468</v>
      </c>
      <c r="P23" s="175" t="str">
        <f t="shared" si="4"/>
        <v>○</v>
      </c>
      <c r="Q23" s="182" t="str">
        <f t="shared" si="5"/>
        <v/>
      </c>
      <c r="R23" s="206">
        <v>62</v>
      </c>
      <c r="S23" s="203">
        <v>87</v>
      </c>
      <c r="T23" s="210">
        <v>78</v>
      </c>
      <c r="U23" s="210">
        <v>85</v>
      </c>
      <c r="V23" s="214">
        <f>[1]H27輸送実績!S23</f>
        <v>47</v>
      </c>
      <c r="W23" s="221" t="str">
        <f t="shared" si="6"/>
        <v/>
      </c>
      <c r="X23" s="82" t="s">
        <v>1264</v>
      </c>
      <c r="Y23" s="228" t="str">
        <f>[1]【準特定地域】判定表!S24</f>
        <v/>
      </c>
      <c r="Z23" s="1" t="str">
        <f>[1]【準特定地域】判定表!T24</f>
        <v/>
      </c>
      <c r="AB23" t="s">
        <v>1264</v>
      </c>
      <c r="AC23" s="240"/>
    </row>
    <row r="24" spans="1:29" x14ac:dyDescent="0.2">
      <c r="A24" s="11"/>
      <c r="B24" s="110" t="s">
        <v>7</v>
      </c>
      <c r="C24" s="114" t="s">
        <v>130</v>
      </c>
      <c r="D24" s="122" t="s">
        <v>193</v>
      </c>
      <c r="E24" s="139">
        <v>49625</v>
      </c>
      <c r="F24" s="141">
        <f>[1]H27輸送実績!Z24</f>
        <v>1</v>
      </c>
      <c r="G24" s="147">
        <f>[1]H27輸送実績!AA24</f>
        <v>1</v>
      </c>
      <c r="H24" s="153">
        <v>64.352869228417077</v>
      </c>
      <c r="I24" s="161">
        <f>[1]H27輸送実績!W24</f>
        <v>83.734417344173437</v>
      </c>
      <c r="J24" s="168">
        <f t="shared" si="0"/>
        <v>-30.117613011103806</v>
      </c>
      <c r="K24" s="175" t="str">
        <f t="shared" si="1"/>
        <v/>
      </c>
      <c r="L24" s="182" t="str">
        <f t="shared" si="2"/>
        <v/>
      </c>
      <c r="M24" s="188">
        <v>21529.252879421059</v>
      </c>
      <c r="N24" s="194">
        <f>[1]H27輸送実績!X24</f>
        <v>24288.109756097561</v>
      </c>
      <c r="O24" s="168">
        <f t="shared" si="3"/>
        <v>-12.814457111577626</v>
      </c>
      <c r="P24" s="175" t="str">
        <f t="shared" si="4"/>
        <v/>
      </c>
      <c r="Q24" s="182" t="str">
        <f t="shared" si="5"/>
        <v/>
      </c>
      <c r="R24" s="206">
        <v>1</v>
      </c>
      <c r="S24" s="203">
        <v>3</v>
      </c>
      <c r="T24" s="210">
        <v>2</v>
      </c>
      <c r="U24" s="210">
        <v>0</v>
      </c>
      <c r="V24" s="214">
        <f>[1]H27輸送実績!S24</f>
        <v>0</v>
      </c>
      <c r="W24" s="221" t="str">
        <f t="shared" si="6"/>
        <v/>
      </c>
      <c r="X24" s="82" t="s">
        <v>1264</v>
      </c>
      <c r="Y24" s="228" t="str">
        <f>[1]【準特定地域】判定表!S25</f>
        <v/>
      </c>
      <c r="Z24" s="1" t="str">
        <f>[1]【準特定地域】判定表!T25</f>
        <v/>
      </c>
      <c r="AB24" t="s">
        <v>1264</v>
      </c>
      <c r="AC24" s="240"/>
    </row>
    <row r="25" spans="1:29" x14ac:dyDescent="0.2">
      <c r="A25" s="105"/>
      <c r="B25" s="110" t="s">
        <v>7</v>
      </c>
      <c r="C25" s="114" t="s">
        <v>134</v>
      </c>
      <c r="D25" s="122" t="s">
        <v>251</v>
      </c>
      <c r="E25" s="291">
        <v>173301</v>
      </c>
      <c r="F25" s="309">
        <f>[1]H27輸送実績!Z25</f>
        <v>1</v>
      </c>
      <c r="G25" s="147">
        <f>[1]H27輸送実績!AA25</f>
        <v>1</v>
      </c>
      <c r="H25" s="153">
        <v>84.948477335361574</v>
      </c>
      <c r="I25" s="161">
        <f>[1]H27輸送実績!W25</f>
        <v>75.222289641508269</v>
      </c>
      <c r="J25" s="168">
        <f t="shared" si="0"/>
        <v>11.449513868807838</v>
      </c>
      <c r="K25" s="175" t="str">
        <f t="shared" si="1"/>
        <v>○</v>
      </c>
      <c r="L25" s="182" t="str">
        <f t="shared" si="2"/>
        <v>○</v>
      </c>
      <c r="M25" s="188">
        <v>27298.507462686568</v>
      </c>
      <c r="N25" s="194">
        <f>[1]H27輸送実績!X25</f>
        <v>25465.482013497618</v>
      </c>
      <c r="O25" s="168">
        <f t="shared" si="3"/>
        <v>6.7147460413154558</v>
      </c>
      <c r="P25" s="175" t="str">
        <f t="shared" si="4"/>
        <v>○</v>
      </c>
      <c r="Q25" s="182" t="str">
        <f t="shared" si="5"/>
        <v/>
      </c>
      <c r="R25" s="206">
        <v>146</v>
      </c>
      <c r="S25" s="203">
        <v>136</v>
      </c>
      <c r="T25" s="210">
        <v>142</v>
      </c>
      <c r="U25" s="210">
        <v>99</v>
      </c>
      <c r="V25" s="214">
        <f>[1]H27輸送実績!S25</f>
        <v>111</v>
      </c>
      <c r="W25" s="221" t="str">
        <f t="shared" si="6"/>
        <v/>
      </c>
      <c r="X25" s="82" t="s">
        <v>1259</v>
      </c>
      <c r="Y25" s="228" t="str">
        <f>[1]【準特定地域】判定表!S26</f>
        <v>○</v>
      </c>
      <c r="Z25" s="1" t="str">
        <f>[1]【準特定地域】判定表!T26</f>
        <v>継続</v>
      </c>
      <c r="AB25" t="s">
        <v>1264</v>
      </c>
      <c r="AC25" s="240"/>
    </row>
    <row r="26" spans="1:29" x14ac:dyDescent="0.2">
      <c r="A26" s="11"/>
      <c r="B26" s="110" t="s">
        <v>7</v>
      </c>
      <c r="C26" s="114" t="s">
        <v>58</v>
      </c>
      <c r="D26" s="122" t="s">
        <v>809</v>
      </c>
      <c r="E26" s="139">
        <v>35329</v>
      </c>
      <c r="F26" s="141">
        <f>[1]H27輸送実績!Z26</f>
        <v>1</v>
      </c>
      <c r="G26" s="147">
        <f>[1]H27輸送実績!AA26</f>
        <v>1</v>
      </c>
      <c r="H26" s="153">
        <v>67.132269877723289</v>
      </c>
      <c r="I26" s="161">
        <f>[1]H27輸送実績!W26</f>
        <v>69.525772219063867</v>
      </c>
      <c r="J26" s="168">
        <f t="shared" si="0"/>
        <v>-3.5653529155206254</v>
      </c>
      <c r="K26" s="175" t="str">
        <f t="shared" si="1"/>
        <v/>
      </c>
      <c r="L26" s="182" t="str">
        <f t="shared" si="2"/>
        <v/>
      </c>
      <c r="M26" s="188">
        <v>25208.429023648438</v>
      </c>
      <c r="N26" s="194">
        <f>[1]H27輸送実績!X26</f>
        <v>26148.853515254879</v>
      </c>
      <c r="O26" s="168">
        <f t="shared" si="3"/>
        <v>-3.7305953922166735</v>
      </c>
      <c r="P26" s="175" t="str">
        <f t="shared" si="4"/>
        <v/>
      </c>
      <c r="Q26" s="182" t="str">
        <f t="shared" si="5"/>
        <v/>
      </c>
      <c r="R26" s="206">
        <v>11</v>
      </c>
      <c r="S26" s="203">
        <v>15</v>
      </c>
      <c r="T26" s="210">
        <v>6</v>
      </c>
      <c r="U26" s="210">
        <v>2</v>
      </c>
      <c r="V26" s="214">
        <f>[1]H27輸送実績!S26</f>
        <v>3</v>
      </c>
      <c r="W26" s="221" t="str">
        <f t="shared" si="6"/>
        <v/>
      </c>
      <c r="X26" s="82" t="s">
        <v>1264</v>
      </c>
      <c r="Y26" s="228" t="str">
        <f>[1]【準特定地域】判定表!S27</f>
        <v/>
      </c>
      <c r="Z26" s="1" t="str">
        <f>[1]【準特定地域】判定表!T27</f>
        <v/>
      </c>
      <c r="AB26" t="s">
        <v>1264</v>
      </c>
      <c r="AC26" s="240"/>
    </row>
    <row r="27" spans="1:29" x14ac:dyDescent="0.2">
      <c r="A27" s="11"/>
      <c r="B27" s="110" t="s">
        <v>7</v>
      </c>
      <c r="C27" s="114" t="s">
        <v>142</v>
      </c>
      <c r="D27" s="122" t="s">
        <v>496</v>
      </c>
      <c r="E27" s="139">
        <v>9290</v>
      </c>
      <c r="F27" s="141">
        <f>[1]H27輸送実績!Z27</f>
        <v>1</v>
      </c>
      <c r="G27" s="147">
        <f>[1]H27輸送実績!AA27</f>
        <v>1</v>
      </c>
      <c r="H27" s="153">
        <v>56.348693759071118</v>
      </c>
      <c r="I27" s="161">
        <f>[1]H27輸送実績!W27</f>
        <v>61.570435881238154</v>
      </c>
      <c r="J27" s="168">
        <f t="shared" si="0"/>
        <v>-9.266837922620752</v>
      </c>
      <c r="K27" s="175" t="str">
        <f t="shared" si="1"/>
        <v/>
      </c>
      <c r="L27" s="182" t="str">
        <f t="shared" si="2"/>
        <v/>
      </c>
      <c r="M27" s="188">
        <v>18698.838896952104</v>
      </c>
      <c r="N27" s="194">
        <f>[1]H27輸送実績!X27</f>
        <v>21515.266371867761</v>
      </c>
      <c r="O27" s="168">
        <f t="shared" si="3"/>
        <v>-15.062044710031341</v>
      </c>
      <c r="P27" s="175" t="str">
        <f t="shared" si="4"/>
        <v/>
      </c>
      <c r="Q27" s="182" t="str">
        <f t="shared" si="5"/>
        <v/>
      </c>
      <c r="R27" s="206">
        <v>2</v>
      </c>
      <c r="S27" s="203">
        <v>3</v>
      </c>
      <c r="T27" s="210">
        <v>3</v>
      </c>
      <c r="U27" s="210">
        <v>3</v>
      </c>
      <c r="V27" s="214">
        <f>[1]H27輸送実績!S27</f>
        <v>0</v>
      </c>
      <c r="W27" s="221" t="str">
        <f t="shared" si="6"/>
        <v/>
      </c>
      <c r="X27" s="82" t="s">
        <v>1264</v>
      </c>
      <c r="Y27" s="228" t="str">
        <f>[1]【準特定地域】判定表!S28</f>
        <v/>
      </c>
      <c r="Z27" s="1" t="str">
        <f>[1]【準特定地域】判定表!T28</f>
        <v/>
      </c>
      <c r="AB27" t="s">
        <v>1264</v>
      </c>
      <c r="AC27" s="240"/>
    </row>
    <row r="28" spans="1:29" x14ac:dyDescent="0.2">
      <c r="A28" s="11"/>
      <c r="B28" s="110" t="s">
        <v>7</v>
      </c>
      <c r="C28" s="114" t="s">
        <v>102</v>
      </c>
      <c r="D28" s="122" t="s">
        <v>960</v>
      </c>
      <c r="E28" s="139">
        <v>8712</v>
      </c>
      <c r="F28" s="141">
        <f>[1]H27輸送実績!Z28</f>
        <v>1</v>
      </c>
      <c r="G28" s="147">
        <f>[1]H27輸送実績!AA28</f>
        <v>1</v>
      </c>
      <c r="H28" s="153">
        <v>46.919256462387452</v>
      </c>
      <c r="I28" s="161">
        <f>[1]H27輸送実績!W28</f>
        <v>28.906865503657851</v>
      </c>
      <c r="J28" s="168">
        <f t="shared" si="0"/>
        <v>38.390188414791112</v>
      </c>
      <c r="K28" s="175" t="str">
        <f t="shared" si="1"/>
        <v>○</v>
      </c>
      <c r="L28" s="182" t="str">
        <f t="shared" si="2"/>
        <v>○</v>
      </c>
      <c r="M28" s="188">
        <v>18318.907929131572</v>
      </c>
      <c r="N28" s="194">
        <f>[1]H27輸送実績!X28</f>
        <v>11089.476646032639</v>
      </c>
      <c r="O28" s="168">
        <f t="shared" si="3"/>
        <v>39.464313653776038</v>
      </c>
      <c r="P28" s="175" t="str">
        <f t="shared" si="4"/>
        <v>○</v>
      </c>
      <c r="Q28" s="182" t="str">
        <f t="shared" si="5"/>
        <v>○</v>
      </c>
      <c r="R28" s="206">
        <v>0</v>
      </c>
      <c r="S28" s="203">
        <v>0</v>
      </c>
      <c r="T28" s="210">
        <v>0</v>
      </c>
      <c r="U28" s="210">
        <v>0</v>
      </c>
      <c r="V28" s="214">
        <f>[1]H27輸送実績!S28</f>
        <v>0</v>
      </c>
      <c r="W28" s="221" t="str">
        <f t="shared" si="6"/>
        <v/>
      </c>
      <c r="X28" s="82" t="s">
        <v>1264</v>
      </c>
      <c r="Y28" s="228" t="str">
        <f>[1]【準特定地域】判定表!S29</f>
        <v/>
      </c>
      <c r="Z28" s="1" t="str">
        <f>[1]【準特定地域】判定表!T29</f>
        <v/>
      </c>
      <c r="AB28" t="s">
        <v>1264</v>
      </c>
      <c r="AC28" s="240"/>
    </row>
    <row r="29" spans="1:29" x14ac:dyDescent="0.2">
      <c r="A29" s="11"/>
      <c r="B29" s="110" t="s">
        <v>7</v>
      </c>
      <c r="C29" s="114" t="s">
        <v>20</v>
      </c>
      <c r="D29" s="122" t="s">
        <v>839</v>
      </c>
      <c r="E29" s="139">
        <v>12582</v>
      </c>
      <c r="F29" s="141">
        <f>[1]H27輸送実績!Z29</f>
        <v>1</v>
      </c>
      <c r="G29" s="147">
        <f>[1]H27輸送実績!AA29</f>
        <v>1</v>
      </c>
      <c r="H29" s="153">
        <v>34.229425774014288</v>
      </c>
      <c r="I29" s="161">
        <f>[1]H27輸送実績!W29</f>
        <v>32.775528565002247</v>
      </c>
      <c r="J29" s="168">
        <f t="shared" si="0"/>
        <v>4.2475068632783941</v>
      </c>
      <c r="K29" s="175" t="str">
        <f t="shared" si="1"/>
        <v>○</v>
      </c>
      <c r="L29" s="182" t="str">
        <f t="shared" si="2"/>
        <v/>
      </c>
      <c r="M29" s="188">
        <v>13230.748875363854</v>
      </c>
      <c r="N29" s="194">
        <f>[1]H27輸送実績!X29</f>
        <v>13047.2334682861</v>
      </c>
      <c r="O29" s="168">
        <f t="shared" si="3"/>
        <v>1.3870371874374121</v>
      </c>
      <c r="P29" s="175" t="str">
        <f t="shared" si="4"/>
        <v>○</v>
      </c>
      <c r="Q29" s="182" t="str">
        <f t="shared" si="5"/>
        <v/>
      </c>
      <c r="R29" s="206">
        <v>0</v>
      </c>
      <c r="S29" s="203">
        <v>0</v>
      </c>
      <c r="T29" s="210">
        <v>0</v>
      </c>
      <c r="U29" s="210">
        <v>0</v>
      </c>
      <c r="V29" s="214">
        <f>[1]H27輸送実績!S29</f>
        <v>0</v>
      </c>
      <c r="W29" s="221" t="str">
        <f t="shared" si="6"/>
        <v/>
      </c>
      <c r="X29" s="82" t="s">
        <v>1264</v>
      </c>
      <c r="Y29" s="228" t="str">
        <f>[1]【準特定地域】判定表!S30</f>
        <v/>
      </c>
      <c r="Z29" s="1" t="str">
        <f>[1]【準特定地域】判定表!T30</f>
        <v/>
      </c>
      <c r="AB29" t="s">
        <v>1264</v>
      </c>
      <c r="AC29" s="240"/>
    </row>
    <row r="30" spans="1:29" x14ac:dyDescent="0.2">
      <c r="A30" s="11"/>
      <c r="B30" s="110" t="s">
        <v>7</v>
      </c>
      <c r="C30" s="114" t="s">
        <v>119</v>
      </c>
      <c r="D30" s="122" t="s">
        <v>141</v>
      </c>
      <c r="E30" s="139">
        <v>23582</v>
      </c>
      <c r="F30" s="141">
        <f>[1]H27輸送実績!Z30</f>
        <v>1</v>
      </c>
      <c r="G30" s="147">
        <f>[1]H27輸送実績!AA30</f>
        <v>1</v>
      </c>
      <c r="H30" s="153">
        <v>84.953129385349428</v>
      </c>
      <c r="I30" s="161">
        <f>[1]H27輸送実績!W30</f>
        <v>52.263507219375875</v>
      </c>
      <c r="J30" s="168">
        <f t="shared" si="0"/>
        <v>38.479597399752805</v>
      </c>
      <c r="K30" s="175" t="str">
        <f t="shared" si="1"/>
        <v>○</v>
      </c>
      <c r="L30" s="182" t="str">
        <f t="shared" si="2"/>
        <v>○</v>
      </c>
      <c r="M30" s="188">
        <v>30630.835438301059</v>
      </c>
      <c r="N30" s="194">
        <f>[1]H27輸送実績!X30</f>
        <v>22802.748020493713</v>
      </c>
      <c r="O30" s="168">
        <f t="shared" si="3"/>
        <v>25.556232162114124</v>
      </c>
      <c r="P30" s="175" t="str">
        <f t="shared" si="4"/>
        <v>○</v>
      </c>
      <c r="Q30" s="182" t="str">
        <f t="shared" si="5"/>
        <v>○</v>
      </c>
      <c r="R30" s="206">
        <v>9</v>
      </c>
      <c r="S30" s="203">
        <v>9</v>
      </c>
      <c r="T30" s="210">
        <v>4</v>
      </c>
      <c r="U30" s="210">
        <v>4</v>
      </c>
      <c r="V30" s="214">
        <f>[1]H27輸送実績!S30</f>
        <v>6</v>
      </c>
      <c r="W30" s="221" t="str">
        <f t="shared" si="6"/>
        <v/>
      </c>
      <c r="X30" s="82" t="s">
        <v>1264</v>
      </c>
      <c r="Y30" s="228" t="str">
        <f>[1]【準特定地域】判定表!S31</f>
        <v/>
      </c>
      <c r="Z30" s="1" t="str">
        <f>[1]【準特定地域】判定表!T31</f>
        <v/>
      </c>
      <c r="AB30" t="s">
        <v>1264</v>
      </c>
      <c r="AC30" s="240"/>
    </row>
    <row r="31" spans="1:29" x14ac:dyDescent="0.2">
      <c r="A31" s="105"/>
      <c r="B31" s="110" t="s">
        <v>7</v>
      </c>
      <c r="C31" s="114" t="s">
        <v>144</v>
      </c>
      <c r="D31" s="122" t="s">
        <v>962</v>
      </c>
      <c r="E31" s="291">
        <v>167810</v>
      </c>
      <c r="F31" s="309">
        <f>[1]H27輸送実績!Z31</f>
        <v>1</v>
      </c>
      <c r="G31" s="147">
        <f>[1]H27輸送実績!AA31</f>
        <v>1</v>
      </c>
      <c r="H31" s="153">
        <v>67.287702640925559</v>
      </c>
      <c r="I31" s="161">
        <f>[1]H27輸送実績!W31</f>
        <v>67.234882480597349</v>
      </c>
      <c r="J31" s="168">
        <f t="shared" si="0"/>
        <v>7.8498980133234753E-2</v>
      </c>
      <c r="K31" s="175" t="str">
        <f t="shared" si="1"/>
        <v>○</v>
      </c>
      <c r="L31" s="182" t="str">
        <f t="shared" si="2"/>
        <v/>
      </c>
      <c r="M31" s="188">
        <v>23478.172803038295</v>
      </c>
      <c r="N31" s="194">
        <f>[1]H27輸送実績!X31</f>
        <v>23327.389929010187</v>
      </c>
      <c r="O31" s="168">
        <f t="shared" si="3"/>
        <v>0.64222576131901521</v>
      </c>
      <c r="P31" s="175" t="str">
        <f t="shared" si="4"/>
        <v>○</v>
      </c>
      <c r="Q31" s="182" t="str">
        <f t="shared" si="5"/>
        <v/>
      </c>
      <c r="R31" s="206">
        <v>183</v>
      </c>
      <c r="S31" s="203">
        <v>179</v>
      </c>
      <c r="T31" s="210">
        <v>201</v>
      </c>
      <c r="U31" s="210">
        <v>154</v>
      </c>
      <c r="V31" s="214">
        <f>[1]H27輸送実績!S31</f>
        <v>153</v>
      </c>
      <c r="W31" s="221" t="str">
        <f t="shared" si="6"/>
        <v/>
      </c>
      <c r="X31" s="82" t="s">
        <v>1259</v>
      </c>
      <c r="Y31" s="228" t="str">
        <f>[1]【準特定地域】判定表!S32</f>
        <v>○</v>
      </c>
      <c r="Z31" s="1" t="str">
        <f>[1]【準特定地域】判定表!T32</f>
        <v>継続</v>
      </c>
      <c r="AB31" t="s">
        <v>1264</v>
      </c>
      <c r="AC31" s="240"/>
    </row>
    <row r="32" spans="1:29" x14ac:dyDescent="0.2">
      <c r="A32" s="11"/>
      <c r="B32" s="110" t="s">
        <v>7</v>
      </c>
      <c r="C32" s="114" t="s">
        <v>148</v>
      </c>
      <c r="D32" s="122" t="s">
        <v>847</v>
      </c>
      <c r="E32" s="139">
        <v>7252</v>
      </c>
      <c r="F32" s="141">
        <f>[1]H27輸送実績!Z32</f>
        <v>1</v>
      </c>
      <c r="G32" s="147">
        <f>[1]H27輸送実績!AA32</f>
        <v>1</v>
      </c>
      <c r="H32" s="153">
        <v>41.4402858754937</v>
      </c>
      <c r="I32" s="161">
        <f>[1]H27輸送実績!W32</f>
        <v>39.154194564789286</v>
      </c>
      <c r="J32" s="168">
        <f t="shared" si="0"/>
        <v>5.516591554346217</v>
      </c>
      <c r="K32" s="175" t="str">
        <f t="shared" si="1"/>
        <v>○</v>
      </c>
      <c r="L32" s="182" t="str">
        <f t="shared" si="2"/>
        <v/>
      </c>
      <c r="M32" s="188">
        <v>15833.364679330449</v>
      </c>
      <c r="N32" s="194">
        <f>[1]H27輸送実績!X32</f>
        <v>13676.84127609295</v>
      </c>
      <c r="O32" s="168">
        <f t="shared" si="3"/>
        <v>13.620120845525129</v>
      </c>
      <c r="P32" s="175" t="str">
        <f t="shared" si="4"/>
        <v>○</v>
      </c>
      <c r="Q32" s="182" t="str">
        <f t="shared" si="5"/>
        <v>○</v>
      </c>
      <c r="R32" s="206">
        <v>0</v>
      </c>
      <c r="S32" s="203">
        <v>0</v>
      </c>
      <c r="T32" s="210">
        <v>0</v>
      </c>
      <c r="U32" s="210">
        <v>0</v>
      </c>
      <c r="V32" s="214">
        <f>[1]H27輸送実績!S32</f>
        <v>0</v>
      </c>
      <c r="W32" s="221" t="str">
        <f t="shared" si="6"/>
        <v/>
      </c>
      <c r="X32" s="82" t="s">
        <v>1264</v>
      </c>
      <c r="Y32" s="228" t="str">
        <f>[1]【準特定地域】判定表!S33</f>
        <v/>
      </c>
      <c r="Z32" s="1" t="str">
        <f>[1]【準特定地域】判定表!T33</f>
        <v/>
      </c>
      <c r="AB32" t="s">
        <v>1264</v>
      </c>
      <c r="AC32" s="240"/>
    </row>
    <row r="33" spans="1:29" x14ac:dyDescent="0.2">
      <c r="A33" s="11"/>
      <c r="B33" s="110" t="s">
        <v>7</v>
      </c>
      <c r="C33" s="114" t="s">
        <v>151</v>
      </c>
      <c r="D33" s="122" t="s">
        <v>963</v>
      </c>
      <c r="E33" s="139">
        <v>7413</v>
      </c>
      <c r="F33" s="141">
        <f>[1]H27輸送実績!Z33</f>
        <v>1</v>
      </c>
      <c r="G33" s="147">
        <f>[1]H27輸送実績!AA33</f>
        <v>1</v>
      </c>
      <c r="H33" s="153">
        <v>66.103520978283782</v>
      </c>
      <c r="I33" s="161">
        <f>[1]H27輸送実績!W33</f>
        <v>51.17368288379128</v>
      </c>
      <c r="J33" s="168">
        <f t="shared" si="0"/>
        <v>22.585541395589548</v>
      </c>
      <c r="K33" s="175" t="str">
        <f t="shared" si="1"/>
        <v>○</v>
      </c>
      <c r="L33" s="182" t="str">
        <f t="shared" si="2"/>
        <v>○</v>
      </c>
      <c r="M33" s="188">
        <v>19318.785578747629</v>
      </c>
      <c r="N33" s="194">
        <f>[1]H27輸送実績!X33</f>
        <v>15464.834887824552</v>
      </c>
      <c r="O33" s="168">
        <f t="shared" si="3"/>
        <v>19.949238916771062</v>
      </c>
      <c r="P33" s="175" t="str">
        <f t="shared" si="4"/>
        <v>○</v>
      </c>
      <c r="Q33" s="182" t="str">
        <f t="shared" si="5"/>
        <v>○</v>
      </c>
      <c r="R33" s="206">
        <v>0</v>
      </c>
      <c r="S33" s="203">
        <v>1</v>
      </c>
      <c r="T33" s="210">
        <v>0</v>
      </c>
      <c r="U33" s="210">
        <v>0</v>
      </c>
      <c r="V33" s="214">
        <f>[1]H27輸送実績!S33</f>
        <v>0</v>
      </c>
      <c r="W33" s="221" t="str">
        <f t="shared" si="6"/>
        <v/>
      </c>
      <c r="X33" s="82" t="s">
        <v>1264</v>
      </c>
      <c r="Y33" s="228" t="str">
        <f>[1]【準特定地域】判定表!S34</f>
        <v/>
      </c>
      <c r="Z33" s="1" t="str">
        <f>[1]【準特定地域】判定表!T34</f>
        <v/>
      </c>
      <c r="AB33" t="s">
        <v>1264</v>
      </c>
      <c r="AC33" s="240"/>
    </row>
    <row r="34" spans="1:29" x14ac:dyDescent="0.2">
      <c r="A34" s="11"/>
      <c r="B34" s="110" t="s">
        <v>7</v>
      </c>
      <c r="C34" s="114" t="s">
        <v>126</v>
      </c>
      <c r="D34" s="122" t="s">
        <v>465</v>
      </c>
      <c r="E34" s="139">
        <v>9798</v>
      </c>
      <c r="F34" s="141">
        <f>[1]H27輸送実績!Z34</f>
        <v>0.83333333333333337</v>
      </c>
      <c r="G34" s="147">
        <f>[1]H27輸送実績!AA34</f>
        <v>0.8</v>
      </c>
      <c r="H34" s="153">
        <v>56.283558154891047</v>
      </c>
      <c r="I34" s="161">
        <f>[1]H27輸送実績!W34</f>
        <v>51.972419411148607</v>
      </c>
      <c r="J34" s="168">
        <f t="shared" si="0"/>
        <v>7.6596769732970476</v>
      </c>
      <c r="K34" s="175" t="str">
        <f t="shared" si="1"/>
        <v>○</v>
      </c>
      <c r="L34" s="182" t="str">
        <f t="shared" si="2"/>
        <v/>
      </c>
      <c r="M34" s="188">
        <v>18467.786057919064</v>
      </c>
      <c r="N34" s="194">
        <f>[1]H27輸送実績!X34</f>
        <v>16974.281391830558</v>
      </c>
      <c r="O34" s="168">
        <f t="shared" si="3"/>
        <v>8.0870801806158248</v>
      </c>
      <c r="P34" s="175" t="str">
        <f t="shared" si="4"/>
        <v>○</v>
      </c>
      <c r="Q34" s="182" t="str">
        <f t="shared" si="5"/>
        <v/>
      </c>
      <c r="R34" s="206">
        <v>0</v>
      </c>
      <c r="S34" s="203">
        <v>1</v>
      </c>
      <c r="T34" s="210">
        <v>0</v>
      </c>
      <c r="U34" s="210">
        <v>0</v>
      </c>
      <c r="V34" s="214">
        <f>[1]H27輸送実績!S34</f>
        <v>1</v>
      </c>
      <c r="W34" s="221" t="str">
        <f t="shared" si="6"/>
        <v/>
      </c>
      <c r="X34" s="82" t="s">
        <v>1264</v>
      </c>
      <c r="Y34" s="228" t="str">
        <f>[1]【準特定地域】判定表!S35</f>
        <v/>
      </c>
      <c r="Z34" s="1" t="str">
        <f>[1]【準特定地域】判定表!T35</f>
        <v/>
      </c>
      <c r="AB34" t="s">
        <v>1264</v>
      </c>
      <c r="AC34" s="240"/>
    </row>
    <row r="35" spans="1:29" x14ac:dyDescent="0.2">
      <c r="A35" s="105"/>
      <c r="B35" s="110" t="s">
        <v>7</v>
      </c>
      <c r="C35" s="114" t="s">
        <v>155</v>
      </c>
      <c r="D35" s="122" t="s">
        <v>900</v>
      </c>
      <c r="E35" s="291">
        <v>168351</v>
      </c>
      <c r="F35" s="309">
        <f>[1]H27輸送実績!Z35</f>
        <v>1</v>
      </c>
      <c r="G35" s="147">
        <f>[1]H27輸送実績!AA35</f>
        <v>1</v>
      </c>
      <c r="H35" s="153">
        <v>64.678131916777332</v>
      </c>
      <c r="I35" s="161">
        <f>[1]H27輸送実績!W35</f>
        <v>60.187836000252986</v>
      </c>
      <c r="J35" s="168">
        <f t="shared" si="0"/>
        <v>6.942525678234035</v>
      </c>
      <c r="K35" s="175" t="str">
        <f t="shared" si="1"/>
        <v>○</v>
      </c>
      <c r="L35" s="182" t="str">
        <f t="shared" si="2"/>
        <v/>
      </c>
      <c r="M35" s="188">
        <v>23093.655009591264</v>
      </c>
      <c r="N35" s="194">
        <f>[1]H27輸送実績!X35</f>
        <v>21938.444753652522</v>
      </c>
      <c r="O35" s="168">
        <f t="shared" si="3"/>
        <v>5.0022842008290098</v>
      </c>
      <c r="P35" s="175" t="str">
        <f t="shared" si="4"/>
        <v>○</v>
      </c>
      <c r="Q35" s="182" t="str">
        <f t="shared" si="5"/>
        <v/>
      </c>
      <c r="R35" s="206">
        <v>130</v>
      </c>
      <c r="S35" s="203">
        <v>166</v>
      </c>
      <c r="T35" s="210">
        <v>119</v>
      </c>
      <c r="U35" s="210">
        <v>143</v>
      </c>
      <c r="V35" s="214">
        <f>[1]H27輸送実績!S35</f>
        <v>99</v>
      </c>
      <c r="W35" s="221" t="str">
        <f t="shared" si="6"/>
        <v/>
      </c>
      <c r="X35" s="82" t="s">
        <v>1259</v>
      </c>
      <c r="Y35" s="228" t="str">
        <f>[1]【準特定地域】判定表!S36</f>
        <v>○</v>
      </c>
      <c r="Z35" s="1" t="str">
        <f>[1]【準特定地域】判定表!T36</f>
        <v>継続</v>
      </c>
      <c r="AB35" t="s">
        <v>1264</v>
      </c>
      <c r="AC35" s="240"/>
    </row>
    <row r="36" spans="1:29" x14ac:dyDescent="0.2">
      <c r="A36" s="11"/>
      <c r="B36" s="110" t="s">
        <v>7</v>
      </c>
      <c r="C36" s="114" t="s">
        <v>161</v>
      </c>
      <c r="D36" s="122" t="s">
        <v>161</v>
      </c>
      <c r="E36" s="139">
        <v>27287</v>
      </c>
      <c r="F36" s="141">
        <f>[1]H27輸送実績!Z36</f>
        <v>1</v>
      </c>
      <c r="G36" s="147">
        <f>[1]H27輸送実績!AA36</f>
        <v>1</v>
      </c>
      <c r="H36" s="153">
        <v>70.705058897171796</v>
      </c>
      <c r="I36" s="161">
        <f>[1]H27輸送実績!W36</f>
        <v>61.481303189203132</v>
      </c>
      <c r="J36" s="168">
        <f t="shared" si="0"/>
        <v>13.045397107133471</v>
      </c>
      <c r="K36" s="175" t="str">
        <f t="shared" si="1"/>
        <v>○</v>
      </c>
      <c r="L36" s="182" t="str">
        <f t="shared" si="2"/>
        <v>○</v>
      </c>
      <c r="M36" s="188">
        <v>27902.805440163887</v>
      </c>
      <c r="N36" s="194">
        <f>[1]H27輸送実績!X36</f>
        <v>24213.100661910084</v>
      </c>
      <c r="O36" s="168">
        <f t="shared" si="3"/>
        <v>13.223418649304575</v>
      </c>
      <c r="P36" s="175" t="str">
        <f t="shared" si="4"/>
        <v>○</v>
      </c>
      <c r="Q36" s="182" t="str">
        <f t="shared" si="5"/>
        <v>○</v>
      </c>
      <c r="R36" s="206">
        <v>5</v>
      </c>
      <c r="S36" s="203">
        <v>5</v>
      </c>
      <c r="T36" s="210">
        <v>6</v>
      </c>
      <c r="U36" s="210">
        <v>6</v>
      </c>
      <c r="V36" s="214">
        <f>[1]H27輸送実績!S36</f>
        <v>3</v>
      </c>
      <c r="W36" s="221" t="str">
        <f t="shared" si="6"/>
        <v/>
      </c>
      <c r="X36" s="82" t="s">
        <v>1264</v>
      </c>
      <c r="Y36" s="228" t="str">
        <f>[1]【準特定地域】判定表!S37</f>
        <v/>
      </c>
      <c r="Z36" s="1" t="str">
        <f>[1]【準特定地域】判定表!T37</f>
        <v/>
      </c>
      <c r="AB36" t="s">
        <v>1264</v>
      </c>
      <c r="AC36" s="240"/>
    </row>
    <row r="37" spans="1:29" x14ac:dyDescent="0.2">
      <c r="A37" s="11"/>
      <c r="B37" s="110" t="s">
        <v>7</v>
      </c>
      <c r="C37" s="114" t="s">
        <v>166</v>
      </c>
      <c r="D37" s="122" t="s">
        <v>434</v>
      </c>
      <c r="E37" s="139">
        <v>9907</v>
      </c>
      <c r="F37" s="141">
        <f>[1]H27輸送実績!Z37</f>
        <v>1</v>
      </c>
      <c r="G37" s="147">
        <f>[1]H27輸送実績!AA37</f>
        <v>1</v>
      </c>
      <c r="H37" s="153">
        <v>79.852956989247318</v>
      </c>
      <c r="I37" s="161">
        <f>[1]H27輸送実績!W37</f>
        <v>52.709648331830479</v>
      </c>
      <c r="J37" s="168">
        <f t="shared" si="0"/>
        <v>33.991613686981992</v>
      </c>
      <c r="K37" s="175" t="str">
        <f t="shared" si="1"/>
        <v>○</v>
      </c>
      <c r="L37" s="182" t="str">
        <f t="shared" si="2"/>
        <v>○</v>
      </c>
      <c r="M37" s="188">
        <v>23695.16129032258</v>
      </c>
      <c r="N37" s="194">
        <f>[1]H27輸送実績!X37</f>
        <v>18474.842200180341</v>
      </c>
      <c r="O37" s="168">
        <f t="shared" si="3"/>
        <v>22.031160818788297</v>
      </c>
      <c r="P37" s="175" t="str">
        <f t="shared" si="4"/>
        <v>○</v>
      </c>
      <c r="Q37" s="182" t="str">
        <f t="shared" si="5"/>
        <v>○</v>
      </c>
      <c r="R37" s="206">
        <v>0</v>
      </c>
      <c r="S37" s="203">
        <v>1</v>
      </c>
      <c r="T37" s="210">
        <v>0</v>
      </c>
      <c r="U37" s="210">
        <v>0</v>
      </c>
      <c r="V37" s="214">
        <f>[1]H27輸送実績!S37</f>
        <v>0</v>
      </c>
      <c r="W37" s="221" t="str">
        <f t="shared" si="6"/>
        <v/>
      </c>
      <c r="X37" s="82" t="s">
        <v>1264</v>
      </c>
      <c r="Y37" s="228" t="str">
        <f>[1]【準特定地域】判定表!S38</f>
        <v/>
      </c>
      <c r="Z37" s="1" t="str">
        <f>[1]【準特定地域】判定表!T38</f>
        <v/>
      </c>
      <c r="AB37" t="s">
        <v>1264</v>
      </c>
      <c r="AC37" s="240"/>
    </row>
    <row r="38" spans="1:29" x14ac:dyDescent="0.2">
      <c r="A38" s="11"/>
      <c r="B38" s="110" t="s">
        <v>7</v>
      </c>
      <c r="C38" s="114" t="s">
        <v>168</v>
      </c>
      <c r="D38" s="122" t="s">
        <v>61</v>
      </c>
      <c r="E38" s="139">
        <v>8282</v>
      </c>
      <c r="F38" s="141">
        <f>[1]H27輸送実績!Z38</f>
        <v>1</v>
      </c>
      <c r="G38" s="147">
        <f>[1]H27輸送実績!AA38</f>
        <v>1</v>
      </c>
      <c r="H38" s="153">
        <v>70.909146341463412</v>
      </c>
      <c r="I38" s="161">
        <f>[1]H27輸送実績!W38</f>
        <v>70.921369863013695</v>
      </c>
      <c r="J38" s="168">
        <f t="shared" si="0"/>
        <v>-1.7238286146370463E-2</v>
      </c>
      <c r="K38" s="175" t="str">
        <f t="shared" si="1"/>
        <v/>
      </c>
      <c r="L38" s="182" t="str">
        <f t="shared" si="2"/>
        <v/>
      </c>
      <c r="M38" s="188">
        <v>19975.203252032523</v>
      </c>
      <c r="N38" s="194">
        <f>[1]H27輸送実績!X38</f>
        <v>19642.739726027397</v>
      </c>
      <c r="O38" s="168">
        <f t="shared" si="3"/>
        <v>1.6643811920727059</v>
      </c>
      <c r="P38" s="175" t="str">
        <f t="shared" si="4"/>
        <v>○</v>
      </c>
      <c r="Q38" s="182" t="str">
        <f t="shared" si="5"/>
        <v/>
      </c>
      <c r="R38" s="206">
        <v>0</v>
      </c>
      <c r="S38" s="203">
        <v>0</v>
      </c>
      <c r="T38" s="210">
        <v>0</v>
      </c>
      <c r="U38" s="210">
        <v>0</v>
      </c>
      <c r="V38" s="214">
        <f>[1]H27輸送実績!S38</f>
        <v>0</v>
      </c>
      <c r="W38" s="221" t="str">
        <f t="shared" si="6"/>
        <v/>
      </c>
      <c r="X38" s="82" t="s">
        <v>1264</v>
      </c>
      <c r="Y38" s="228" t="str">
        <f>[1]【準特定地域】判定表!S39</f>
        <v/>
      </c>
      <c r="Z38" s="1" t="str">
        <f>[1]【準特定地域】判定表!T39</f>
        <v/>
      </c>
      <c r="AB38" t="s">
        <v>1264</v>
      </c>
      <c r="AC38" s="240"/>
    </row>
    <row r="39" spans="1:29" x14ac:dyDescent="0.2">
      <c r="A39" s="11"/>
      <c r="B39" s="110" t="s">
        <v>7</v>
      </c>
      <c r="C39" s="114" t="s">
        <v>140</v>
      </c>
      <c r="D39" s="122" t="s">
        <v>819</v>
      </c>
      <c r="E39" s="139">
        <v>23893</v>
      </c>
      <c r="F39" s="141">
        <f>[1]H27輸送実績!Z39</f>
        <v>1</v>
      </c>
      <c r="G39" s="147">
        <f>[1]H27輸送実績!AA39</f>
        <v>1</v>
      </c>
      <c r="H39" s="153">
        <v>76.684210526315795</v>
      </c>
      <c r="I39" s="161">
        <f>[1]H27輸送実績!W39</f>
        <v>59.003948667324778</v>
      </c>
      <c r="J39" s="168">
        <f t="shared" si="0"/>
        <v>23.055935162719919</v>
      </c>
      <c r="K39" s="175" t="str">
        <f t="shared" si="1"/>
        <v>○</v>
      </c>
      <c r="L39" s="182" t="str">
        <f t="shared" si="2"/>
        <v>○</v>
      </c>
      <c r="M39" s="188">
        <v>29048.590397382854</v>
      </c>
      <c r="N39" s="194">
        <f>[1]H27輸送実績!X39</f>
        <v>23763.51870132719</v>
      </c>
      <c r="O39" s="168">
        <f t="shared" si="3"/>
        <v>18.193900715168009</v>
      </c>
      <c r="P39" s="175" t="str">
        <f t="shared" si="4"/>
        <v>○</v>
      </c>
      <c r="Q39" s="182" t="str">
        <f t="shared" si="5"/>
        <v>○</v>
      </c>
      <c r="R39" s="206">
        <v>5</v>
      </c>
      <c r="S39" s="203">
        <v>4</v>
      </c>
      <c r="T39" s="210">
        <v>3</v>
      </c>
      <c r="U39" s="210">
        <v>3</v>
      </c>
      <c r="V39" s="214">
        <f>[1]H27輸送実績!S39</f>
        <v>1</v>
      </c>
      <c r="W39" s="221" t="str">
        <f t="shared" si="6"/>
        <v/>
      </c>
      <c r="X39" s="82" t="s">
        <v>1264</v>
      </c>
      <c r="Y39" s="228" t="str">
        <f>[1]【準特定地域】判定表!S40</f>
        <v/>
      </c>
      <c r="Z39" s="1" t="str">
        <f>[1]【準特定地域】判定表!T40</f>
        <v/>
      </c>
      <c r="AB39" t="s">
        <v>1264</v>
      </c>
      <c r="AC39" s="240"/>
    </row>
    <row r="40" spans="1:29" x14ac:dyDescent="0.2">
      <c r="A40" s="105"/>
      <c r="B40" s="110" t="s">
        <v>7</v>
      </c>
      <c r="C40" s="114" t="s">
        <v>176</v>
      </c>
      <c r="D40" s="122" t="s">
        <v>909</v>
      </c>
      <c r="E40" s="291">
        <v>109798</v>
      </c>
      <c r="F40" s="309">
        <f>[1]H27輸送実績!Z40</f>
        <v>1</v>
      </c>
      <c r="G40" s="147">
        <f>[1]H27輸送実績!AA40</f>
        <v>1</v>
      </c>
      <c r="H40" s="153">
        <v>78.784386926884551</v>
      </c>
      <c r="I40" s="161">
        <f>[1]H27輸送実績!W40</f>
        <v>60.4704118391588</v>
      </c>
      <c r="J40" s="168">
        <f t="shared" si="0"/>
        <v>23.245690932039544</v>
      </c>
      <c r="K40" s="175" t="str">
        <f t="shared" si="1"/>
        <v>○</v>
      </c>
      <c r="L40" s="182" t="str">
        <f t="shared" si="2"/>
        <v>○</v>
      </c>
      <c r="M40" s="188">
        <v>29752.387460208996</v>
      </c>
      <c r="N40" s="194">
        <f>[1]H27輸送実績!X40</f>
        <v>23058.553208061534</v>
      </c>
      <c r="O40" s="168">
        <f t="shared" si="3"/>
        <v>22.498477680488104</v>
      </c>
      <c r="P40" s="175" t="str">
        <f t="shared" si="4"/>
        <v>○</v>
      </c>
      <c r="Q40" s="182" t="str">
        <f t="shared" si="5"/>
        <v>○</v>
      </c>
      <c r="R40" s="206">
        <v>48</v>
      </c>
      <c r="S40" s="203">
        <v>51</v>
      </c>
      <c r="T40" s="210">
        <v>53</v>
      </c>
      <c r="U40" s="210">
        <v>43</v>
      </c>
      <c r="V40" s="214">
        <f>[1]H27輸送実績!S40</f>
        <v>48</v>
      </c>
      <c r="W40" s="221" t="str">
        <f t="shared" si="6"/>
        <v/>
      </c>
      <c r="X40" s="82" t="s">
        <v>1259</v>
      </c>
      <c r="Y40" s="228" t="str">
        <f>[1]【準特定地域】判定表!S41</f>
        <v>○</v>
      </c>
      <c r="Z40" s="1" t="str">
        <f>[1]【準特定地域】判定表!T41</f>
        <v>継続</v>
      </c>
      <c r="AB40" t="s">
        <v>1264</v>
      </c>
      <c r="AC40" s="240"/>
    </row>
    <row r="41" spans="1:29" x14ac:dyDescent="0.2">
      <c r="A41" s="11"/>
      <c r="B41" s="110" t="s">
        <v>7</v>
      </c>
      <c r="C41" s="114" t="s">
        <v>114</v>
      </c>
      <c r="D41" s="122" t="s">
        <v>909</v>
      </c>
      <c r="E41" s="139">
        <v>6521</v>
      </c>
      <c r="F41" s="141">
        <f>[1]H27輸送実績!Z41</f>
        <v>1</v>
      </c>
      <c r="G41" s="147">
        <f>[1]H27輸送実績!AA41</f>
        <v>1</v>
      </c>
      <c r="H41" s="153">
        <v>55.038829487900955</v>
      </c>
      <c r="I41" s="161">
        <f>[1]H27輸送実績!W41</f>
        <v>48.051978891820582</v>
      </c>
      <c r="J41" s="168">
        <f t="shared" si="0"/>
        <v>12.694402590113718</v>
      </c>
      <c r="K41" s="175" t="str">
        <f t="shared" si="1"/>
        <v>○</v>
      </c>
      <c r="L41" s="182" t="str">
        <f t="shared" si="2"/>
        <v>○</v>
      </c>
      <c r="M41" s="188">
        <v>20938.660664040519</v>
      </c>
      <c r="N41" s="194">
        <f>[1]H27輸送実績!X41</f>
        <v>17714.775725593667</v>
      </c>
      <c r="O41" s="168">
        <f t="shared" si="3"/>
        <v>15.39680589018506</v>
      </c>
      <c r="P41" s="175" t="str">
        <f t="shared" si="4"/>
        <v>○</v>
      </c>
      <c r="Q41" s="182" t="str">
        <f t="shared" si="5"/>
        <v>○</v>
      </c>
      <c r="R41" s="206">
        <v>1</v>
      </c>
      <c r="S41" s="203">
        <v>1</v>
      </c>
      <c r="T41" s="210">
        <v>1</v>
      </c>
      <c r="U41" s="210">
        <v>1</v>
      </c>
      <c r="V41" s="214">
        <f>[1]H27輸送実績!S41</f>
        <v>0</v>
      </c>
      <c r="W41" s="221" t="str">
        <f t="shared" si="6"/>
        <v/>
      </c>
      <c r="X41" s="82" t="s">
        <v>1264</v>
      </c>
      <c r="Y41" s="228" t="str">
        <f>[1]【準特定地域】判定表!S42</f>
        <v/>
      </c>
      <c r="Z41" s="1" t="str">
        <f>[1]【準特定地域】判定表!T42</f>
        <v/>
      </c>
      <c r="AB41" t="s">
        <v>1264</v>
      </c>
      <c r="AC41" s="240"/>
    </row>
    <row r="42" spans="1:29" x14ac:dyDescent="0.2">
      <c r="A42" s="11"/>
      <c r="B42" s="110" t="s">
        <v>7</v>
      </c>
      <c r="C42" s="114" t="s">
        <v>186</v>
      </c>
      <c r="D42" s="122" t="s">
        <v>186</v>
      </c>
      <c r="E42" s="139">
        <v>36946</v>
      </c>
      <c r="F42" s="141">
        <f>[1]H27輸送実績!Z42</f>
        <v>1</v>
      </c>
      <c r="G42" s="147">
        <f>[1]H27輸送実績!AA42</f>
        <v>1</v>
      </c>
      <c r="H42" s="153">
        <v>75.486869558961075</v>
      </c>
      <c r="I42" s="161">
        <f>[1]H27輸送実績!W42</f>
        <v>62.978560634680768</v>
      </c>
      <c r="J42" s="168">
        <f t="shared" si="0"/>
        <v>16.570178359973387</v>
      </c>
      <c r="K42" s="175" t="str">
        <f t="shared" si="1"/>
        <v>○</v>
      </c>
      <c r="L42" s="182" t="str">
        <f t="shared" si="2"/>
        <v>○</v>
      </c>
      <c r="M42" s="188">
        <v>28436.03856392546</v>
      </c>
      <c r="N42" s="194">
        <f>[1]H27輸送実績!X42</f>
        <v>22468.265961465811</v>
      </c>
      <c r="O42" s="168">
        <f t="shared" si="3"/>
        <v>20.986652515060545</v>
      </c>
      <c r="P42" s="175" t="str">
        <f t="shared" si="4"/>
        <v>○</v>
      </c>
      <c r="Q42" s="182" t="str">
        <f t="shared" si="5"/>
        <v>○</v>
      </c>
      <c r="R42" s="206">
        <v>33</v>
      </c>
      <c r="S42" s="203">
        <v>21</v>
      </c>
      <c r="T42" s="210">
        <v>20</v>
      </c>
      <c r="U42" s="210">
        <v>22</v>
      </c>
      <c r="V42" s="214">
        <f>[1]H27輸送実績!S42</f>
        <v>19</v>
      </c>
      <c r="W42" s="221" t="str">
        <f t="shared" si="6"/>
        <v/>
      </c>
      <c r="X42" s="82" t="s">
        <v>1264</v>
      </c>
      <c r="Y42" s="228" t="str">
        <f>[1]【準特定地域】判定表!S43</f>
        <v/>
      </c>
      <c r="Z42" s="1" t="str">
        <f>[1]【準特定地域】判定表!T43</f>
        <v/>
      </c>
      <c r="AB42" t="s">
        <v>1264</v>
      </c>
      <c r="AC42" s="240"/>
    </row>
    <row r="43" spans="1:29" x14ac:dyDescent="0.2">
      <c r="A43" s="11"/>
      <c r="B43" s="110" t="s">
        <v>7</v>
      </c>
      <c r="C43" s="114" t="s">
        <v>159</v>
      </c>
      <c r="D43" s="122" t="s">
        <v>965</v>
      </c>
      <c r="E43" s="139">
        <v>20386</v>
      </c>
      <c r="F43" s="141">
        <f>[1]H27輸送実績!Z43</f>
        <v>1</v>
      </c>
      <c r="G43" s="147">
        <f>[1]H27輸送実績!AA43</f>
        <v>1</v>
      </c>
      <c r="H43" s="153">
        <v>64.704793944491172</v>
      </c>
      <c r="I43" s="161">
        <f>[1]H27輸送実績!W43</f>
        <v>53.65073138841219</v>
      </c>
      <c r="J43" s="168">
        <f t="shared" si="0"/>
        <v>17.083838587851808</v>
      </c>
      <c r="K43" s="175" t="str">
        <f t="shared" si="1"/>
        <v>○</v>
      </c>
      <c r="L43" s="182" t="str">
        <f t="shared" si="2"/>
        <v>○</v>
      </c>
      <c r="M43" s="188">
        <v>23200.841042893189</v>
      </c>
      <c r="N43" s="194">
        <f>[1]H27輸送実績!X43</f>
        <v>19130.342404184034</v>
      </c>
      <c r="O43" s="168">
        <f t="shared" si="3"/>
        <v>17.544616728263041</v>
      </c>
      <c r="P43" s="175" t="str">
        <f t="shared" si="4"/>
        <v>○</v>
      </c>
      <c r="Q43" s="182" t="str">
        <f t="shared" si="5"/>
        <v>○</v>
      </c>
      <c r="R43" s="206">
        <v>0</v>
      </c>
      <c r="S43" s="203">
        <v>0</v>
      </c>
      <c r="T43" s="210">
        <v>0</v>
      </c>
      <c r="U43" s="210">
        <v>0</v>
      </c>
      <c r="V43" s="214">
        <f>[1]H27輸送実績!S43</f>
        <v>0</v>
      </c>
      <c r="W43" s="221" t="str">
        <f t="shared" si="6"/>
        <v/>
      </c>
      <c r="X43" s="82" t="s">
        <v>1264</v>
      </c>
      <c r="Y43" s="228" t="str">
        <f>[1]【準特定地域】判定表!S44</f>
        <v/>
      </c>
      <c r="Z43" s="1" t="str">
        <f>[1]【準特定地域】判定表!T44</f>
        <v/>
      </c>
      <c r="AB43" t="s">
        <v>1264</v>
      </c>
      <c r="AC43" s="240"/>
    </row>
    <row r="44" spans="1:29" x14ac:dyDescent="0.2">
      <c r="A44" s="11"/>
      <c r="B44" s="110" t="s">
        <v>7</v>
      </c>
      <c r="C44" s="114" t="s">
        <v>187</v>
      </c>
      <c r="D44" s="122" t="s">
        <v>582</v>
      </c>
      <c r="E44" s="139">
        <v>11935</v>
      </c>
      <c r="F44" s="141">
        <f>[1]H27輸送実績!Z44</f>
        <v>1</v>
      </c>
      <c r="G44" s="147">
        <f>[1]H27輸送実績!AA44</f>
        <v>1</v>
      </c>
      <c r="H44" s="153">
        <v>94.777276966117498</v>
      </c>
      <c r="I44" s="161">
        <f>[1]H27輸送実績!W44</f>
        <v>78.367941712204001</v>
      </c>
      <c r="J44" s="168">
        <f t="shared" si="0"/>
        <v>17.313575341249543</v>
      </c>
      <c r="K44" s="175" t="str">
        <f t="shared" si="1"/>
        <v>○</v>
      </c>
      <c r="L44" s="182" t="str">
        <f t="shared" si="2"/>
        <v>○</v>
      </c>
      <c r="M44" s="188">
        <v>27253.341622629781</v>
      </c>
      <c r="N44" s="194">
        <f>[1]H27輸送実績!X44</f>
        <v>26992.030965391623</v>
      </c>
      <c r="O44" s="168">
        <f t="shared" si="3"/>
        <v>0.95882061310668121</v>
      </c>
      <c r="P44" s="175" t="str">
        <f t="shared" si="4"/>
        <v>○</v>
      </c>
      <c r="Q44" s="182" t="str">
        <f t="shared" si="5"/>
        <v/>
      </c>
      <c r="R44" s="206">
        <v>0</v>
      </c>
      <c r="S44" s="203">
        <v>3</v>
      </c>
      <c r="T44" s="210">
        <v>2</v>
      </c>
      <c r="U44" s="210">
        <v>0</v>
      </c>
      <c r="V44" s="214">
        <f>[1]H27輸送実績!S44</f>
        <v>2</v>
      </c>
      <c r="W44" s="221" t="str">
        <f t="shared" si="6"/>
        <v/>
      </c>
      <c r="X44" s="82" t="s">
        <v>1264</v>
      </c>
      <c r="Y44" s="228" t="str">
        <f>[1]【準特定地域】判定表!S45</f>
        <v/>
      </c>
      <c r="Z44" s="1" t="str">
        <f>[1]【準特定地域】判定表!T45</f>
        <v/>
      </c>
      <c r="AB44" t="s">
        <v>1264</v>
      </c>
      <c r="AC44" s="240"/>
    </row>
    <row r="45" spans="1:29" x14ac:dyDescent="0.2">
      <c r="A45" s="11"/>
      <c r="B45" s="110" t="s">
        <v>7</v>
      </c>
      <c r="C45" s="114" t="s">
        <v>111</v>
      </c>
      <c r="D45" s="122" t="s">
        <v>961</v>
      </c>
      <c r="E45" s="139">
        <v>23108</v>
      </c>
      <c r="F45" s="141">
        <f>[1]H27輸送実績!Z45</f>
        <v>1</v>
      </c>
      <c r="G45" s="147">
        <f>[1]H27輸送実績!AA45</f>
        <v>1</v>
      </c>
      <c r="H45" s="153">
        <v>65.878967873794466</v>
      </c>
      <c r="I45" s="161">
        <f>[1]H27輸送実績!W45</f>
        <v>70.64908744821409</v>
      </c>
      <c r="J45" s="168">
        <f t="shared" si="0"/>
        <v>-7.2407321006574099</v>
      </c>
      <c r="K45" s="175" t="str">
        <f t="shared" si="1"/>
        <v/>
      </c>
      <c r="L45" s="182" t="str">
        <f t="shared" si="2"/>
        <v/>
      </c>
      <c r="M45" s="188">
        <v>26542.313342275018</v>
      </c>
      <c r="N45" s="194">
        <f>[1]H27輸送実績!X45</f>
        <v>24822.080394132798</v>
      </c>
      <c r="O45" s="168">
        <f t="shared" si="3"/>
        <v>6.4810965267384386</v>
      </c>
      <c r="P45" s="175" t="str">
        <f t="shared" si="4"/>
        <v>○</v>
      </c>
      <c r="Q45" s="182" t="str">
        <f t="shared" si="5"/>
        <v/>
      </c>
      <c r="R45" s="206">
        <v>0</v>
      </c>
      <c r="S45" s="203">
        <v>12</v>
      </c>
      <c r="T45" s="210">
        <v>13</v>
      </c>
      <c r="U45" s="210">
        <v>11</v>
      </c>
      <c r="V45" s="214">
        <f>[1]H27輸送実績!S45</f>
        <v>0</v>
      </c>
      <c r="W45" s="221" t="str">
        <f t="shared" si="6"/>
        <v/>
      </c>
      <c r="X45" s="82" t="s">
        <v>1264</v>
      </c>
      <c r="Y45" s="228" t="str">
        <f>[1]【準特定地域】判定表!S46</f>
        <v/>
      </c>
      <c r="Z45" s="1" t="str">
        <f>[1]【準特定地域】判定表!T46</f>
        <v/>
      </c>
      <c r="AB45" t="s">
        <v>1264</v>
      </c>
      <c r="AC45" s="240"/>
    </row>
    <row r="46" spans="1:29" x14ac:dyDescent="0.2">
      <c r="A46" s="11"/>
      <c r="B46" s="110" t="s">
        <v>7</v>
      </c>
      <c r="C46" s="114" t="s">
        <v>12</v>
      </c>
      <c r="D46" s="122" t="s">
        <v>1258</v>
      </c>
      <c r="E46" s="139">
        <v>4569</v>
      </c>
      <c r="F46" s="141">
        <f>[1]H27輸送実績!Z46</f>
        <v>1</v>
      </c>
      <c r="G46" s="147">
        <f>[1]H27輸送実績!AA46</f>
        <v>1</v>
      </c>
      <c r="H46" s="153">
        <v>61.648684210526319</v>
      </c>
      <c r="I46" s="161">
        <f>[1]H27輸送実績!W46</f>
        <v>43.887690925426774</v>
      </c>
      <c r="J46" s="168">
        <f t="shared" si="0"/>
        <v>28.810011945181003</v>
      </c>
      <c r="K46" s="175" t="str">
        <f t="shared" si="1"/>
        <v>○</v>
      </c>
      <c r="L46" s="182" t="str">
        <f t="shared" si="2"/>
        <v>○</v>
      </c>
      <c r="M46" s="188">
        <v>24856.907894736843</v>
      </c>
      <c r="N46" s="194">
        <f>[1]H27輸送実績!X46</f>
        <v>17390.386343216531</v>
      </c>
      <c r="O46" s="168">
        <f t="shared" si="3"/>
        <v>30.038014314327732</v>
      </c>
      <c r="P46" s="175" t="str">
        <f t="shared" si="4"/>
        <v>○</v>
      </c>
      <c r="Q46" s="182" t="str">
        <f t="shared" si="5"/>
        <v>○</v>
      </c>
      <c r="R46" s="206">
        <v>0</v>
      </c>
      <c r="S46" s="203">
        <v>0</v>
      </c>
      <c r="T46" s="210">
        <v>0</v>
      </c>
      <c r="U46" s="210">
        <v>0</v>
      </c>
      <c r="V46" s="214">
        <f>[1]H27輸送実績!S46</f>
        <v>0</v>
      </c>
      <c r="W46" s="221" t="str">
        <f t="shared" si="6"/>
        <v/>
      </c>
      <c r="X46" s="82" t="s">
        <v>1264</v>
      </c>
      <c r="Y46" s="228" t="str">
        <f>[1]【準特定地域】判定表!S47</f>
        <v/>
      </c>
      <c r="Z46" s="1" t="str">
        <f>[1]【準特定地域】判定表!T47</f>
        <v/>
      </c>
      <c r="AB46" t="s">
        <v>1264</v>
      </c>
      <c r="AC46" s="240"/>
    </row>
    <row r="47" spans="1:29" x14ac:dyDescent="0.2">
      <c r="A47" s="11"/>
      <c r="B47" s="110" t="s">
        <v>7</v>
      </c>
      <c r="C47" s="114" t="s">
        <v>185</v>
      </c>
      <c r="D47" s="122" t="s">
        <v>615</v>
      </c>
      <c r="E47" s="139">
        <v>20785</v>
      </c>
      <c r="F47" s="141">
        <f>[1]H27輸送実績!Z47</f>
        <v>1</v>
      </c>
      <c r="G47" s="147">
        <f>[1]H27輸送実績!AA47</f>
        <v>1</v>
      </c>
      <c r="H47" s="153">
        <v>62.258044361137145</v>
      </c>
      <c r="I47" s="161">
        <f>[1]H27輸送実績!W47</f>
        <v>56.847280334728033</v>
      </c>
      <c r="J47" s="168">
        <f t="shared" si="0"/>
        <v>8.6908673118981419</v>
      </c>
      <c r="K47" s="175" t="str">
        <f t="shared" si="1"/>
        <v>○</v>
      </c>
      <c r="L47" s="182" t="str">
        <f t="shared" si="2"/>
        <v/>
      </c>
      <c r="M47" s="188">
        <v>23861.189211704677</v>
      </c>
      <c r="N47" s="194">
        <f>[1]H27輸送実績!X47</f>
        <v>21946.783472803349</v>
      </c>
      <c r="O47" s="168">
        <f t="shared" si="3"/>
        <v>8.0230944145996403</v>
      </c>
      <c r="P47" s="175" t="str">
        <f t="shared" si="4"/>
        <v>○</v>
      </c>
      <c r="Q47" s="182" t="str">
        <f t="shared" si="5"/>
        <v/>
      </c>
      <c r="R47" s="206">
        <v>0</v>
      </c>
      <c r="S47" s="203">
        <v>0</v>
      </c>
      <c r="T47" s="210">
        <v>0</v>
      </c>
      <c r="U47" s="210">
        <v>3</v>
      </c>
      <c r="V47" s="214">
        <f>[1]H27輸送実績!S47</f>
        <v>2</v>
      </c>
      <c r="W47" s="221" t="str">
        <f t="shared" si="6"/>
        <v/>
      </c>
      <c r="X47" s="82" t="s">
        <v>1264</v>
      </c>
      <c r="Y47" s="228" t="str">
        <f>[1]【準特定地域】判定表!S48</f>
        <v/>
      </c>
      <c r="Z47" s="1" t="str">
        <f>[1]【準特定地域】判定表!T48</f>
        <v/>
      </c>
      <c r="AB47" t="s">
        <v>1264</v>
      </c>
      <c r="AC47" s="240"/>
    </row>
    <row r="48" spans="1:29" x14ac:dyDescent="0.2">
      <c r="A48" s="105"/>
      <c r="B48" s="110" t="s">
        <v>7</v>
      </c>
      <c r="C48" s="114" t="s">
        <v>190</v>
      </c>
      <c r="D48" s="122" t="s">
        <v>968</v>
      </c>
      <c r="E48" s="291">
        <v>343718</v>
      </c>
      <c r="F48" s="309">
        <f>[1]H27輸送実績!Z48</f>
        <v>1</v>
      </c>
      <c r="G48" s="147">
        <f>[1]H27輸送実績!AA48</f>
        <v>1</v>
      </c>
      <c r="H48" s="153">
        <v>67.649793928136063</v>
      </c>
      <c r="I48" s="161">
        <f>[1]H27輸送実績!W48</f>
        <v>62.650118712627503</v>
      </c>
      <c r="J48" s="168">
        <f t="shared" si="0"/>
        <v>7.3905254180370195</v>
      </c>
      <c r="K48" s="175" t="str">
        <f t="shared" si="1"/>
        <v>○</v>
      </c>
      <c r="L48" s="182" t="str">
        <f t="shared" si="2"/>
        <v/>
      </c>
      <c r="M48" s="188">
        <v>24044.152267435486</v>
      </c>
      <c r="N48" s="194">
        <f>[1]H27輸送実績!X48</f>
        <v>20918.347696095672</v>
      </c>
      <c r="O48" s="168">
        <f t="shared" si="3"/>
        <v>13.000269406766684</v>
      </c>
      <c r="P48" s="175" t="str">
        <f t="shared" si="4"/>
        <v>○</v>
      </c>
      <c r="Q48" s="182" t="str">
        <f t="shared" si="5"/>
        <v>○</v>
      </c>
      <c r="R48" s="206">
        <v>392</v>
      </c>
      <c r="S48" s="203">
        <v>389</v>
      </c>
      <c r="T48" s="210">
        <v>356</v>
      </c>
      <c r="U48" s="210">
        <v>322</v>
      </c>
      <c r="V48" s="214">
        <f>[1]H27輸送実績!S48</f>
        <v>402</v>
      </c>
      <c r="W48" s="221" t="str">
        <f t="shared" si="6"/>
        <v/>
      </c>
      <c r="X48" s="82" t="s">
        <v>1259</v>
      </c>
      <c r="Y48" s="228" t="str">
        <f>[1]【準特定地域】判定表!S49</f>
        <v>○</v>
      </c>
      <c r="Z48" s="1" t="str">
        <f>[1]【準特定地域】判定表!T49</f>
        <v>継続</v>
      </c>
      <c r="AB48" t="s">
        <v>1264</v>
      </c>
      <c r="AC48" s="240"/>
    </row>
    <row r="49" spans="1:29" x14ac:dyDescent="0.2">
      <c r="A49" s="11"/>
      <c r="B49" s="110" t="s">
        <v>7</v>
      </c>
      <c r="C49" s="114" t="s">
        <v>188</v>
      </c>
      <c r="D49" s="122" t="s">
        <v>2</v>
      </c>
      <c r="E49" s="139">
        <v>10367</v>
      </c>
      <c r="F49" s="141">
        <f>[1]H27輸送実績!Z49</f>
        <v>1</v>
      </c>
      <c r="G49" s="147">
        <f>[1]H27輸送実績!AA49</f>
        <v>1</v>
      </c>
      <c r="H49" s="153">
        <v>61.798067269076306</v>
      </c>
      <c r="I49" s="161">
        <f>[1]H27輸送実績!W49</f>
        <v>62.18935278596927</v>
      </c>
      <c r="J49" s="168">
        <f t="shared" si="0"/>
        <v>-0.63316788725651385</v>
      </c>
      <c r="K49" s="175" t="str">
        <f t="shared" si="1"/>
        <v/>
      </c>
      <c r="L49" s="182" t="str">
        <f t="shared" si="2"/>
        <v/>
      </c>
      <c r="M49" s="188">
        <v>20730.798192771083</v>
      </c>
      <c r="N49" s="194">
        <f>[1]H27輸送実績!X49</f>
        <v>16529.877386310724</v>
      </c>
      <c r="O49" s="168">
        <f t="shared" si="3"/>
        <v>20.264153687653174</v>
      </c>
      <c r="P49" s="175" t="str">
        <f t="shared" si="4"/>
        <v>○</v>
      </c>
      <c r="Q49" s="182" t="str">
        <f t="shared" si="5"/>
        <v>○</v>
      </c>
      <c r="R49" s="206">
        <v>0</v>
      </c>
      <c r="S49" s="203">
        <v>0</v>
      </c>
      <c r="T49" s="210">
        <v>0</v>
      </c>
      <c r="U49" s="210">
        <v>0</v>
      </c>
      <c r="V49" s="214">
        <f>[1]H27輸送実績!S49</f>
        <v>0</v>
      </c>
      <c r="W49" s="221" t="str">
        <f t="shared" si="6"/>
        <v/>
      </c>
      <c r="X49" s="82" t="s">
        <v>1264</v>
      </c>
      <c r="Y49" s="228" t="str">
        <f>[1]【準特定地域】判定表!S50</f>
        <v/>
      </c>
      <c r="Z49" s="1" t="str">
        <f>[1]【準特定地域】判定表!T50</f>
        <v/>
      </c>
      <c r="AB49" t="s">
        <v>1264</v>
      </c>
      <c r="AC49" s="240"/>
    </row>
    <row r="50" spans="1:29" x14ac:dyDescent="0.2">
      <c r="A50" s="11"/>
      <c r="B50" s="110" t="s">
        <v>7</v>
      </c>
      <c r="C50" s="114" t="s">
        <v>90</v>
      </c>
      <c r="D50" s="122" t="s">
        <v>969</v>
      </c>
      <c r="E50" s="139">
        <v>28279</v>
      </c>
      <c r="F50" s="141">
        <f>[1]H27輸送実績!Z50</f>
        <v>1</v>
      </c>
      <c r="G50" s="147">
        <f>[1]H27輸送実績!AA50</f>
        <v>1</v>
      </c>
      <c r="H50" s="153">
        <v>60.773382730122542</v>
      </c>
      <c r="I50" s="161">
        <f>[1]H27輸送実績!W50</f>
        <v>41.75976550054164</v>
      </c>
      <c r="J50" s="168">
        <f t="shared" si="0"/>
        <v>31.286093311631202</v>
      </c>
      <c r="K50" s="175" t="str">
        <f t="shared" si="1"/>
        <v>○</v>
      </c>
      <c r="L50" s="182" t="str">
        <f t="shared" si="2"/>
        <v>○</v>
      </c>
      <c r="M50" s="188">
        <v>24018</v>
      </c>
      <c r="N50" s="194">
        <f>[1]H27輸送実績!X50</f>
        <v>17360.606639903141</v>
      </c>
      <c r="O50" s="168">
        <f t="shared" si="3"/>
        <v>27.718350237725286</v>
      </c>
      <c r="P50" s="175" t="str">
        <f t="shared" si="4"/>
        <v>○</v>
      </c>
      <c r="Q50" s="182" t="str">
        <f t="shared" si="5"/>
        <v>○</v>
      </c>
      <c r="R50" s="206">
        <v>4</v>
      </c>
      <c r="S50" s="203">
        <v>7</v>
      </c>
      <c r="T50" s="210">
        <v>4</v>
      </c>
      <c r="U50" s="210">
        <v>13</v>
      </c>
      <c r="V50" s="214">
        <f>[1]H27輸送実績!S50</f>
        <v>16</v>
      </c>
      <c r="W50" s="221" t="str">
        <f t="shared" si="6"/>
        <v/>
      </c>
      <c r="X50" s="82" t="s">
        <v>1264</v>
      </c>
      <c r="Y50" s="228" t="str">
        <f>[1]【準特定地域】判定表!S51</f>
        <v/>
      </c>
      <c r="Z50" s="1" t="str">
        <f>[1]【準特定地域】判定表!T51</f>
        <v/>
      </c>
      <c r="AB50" t="s">
        <v>1264</v>
      </c>
      <c r="AC50" s="240"/>
    </row>
    <row r="51" spans="1:29" x14ac:dyDescent="0.2">
      <c r="A51" s="11"/>
      <c r="B51" s="110" t="s">
        <v>7</v>
      </c>
      <c r="C51" s="114" t="s">
        <v>194</v>
      </c>
      <c r="D51" s="122" t="s">
        <v>970</v>
      </c>
      <c r="E51" s="139">
        <v>20004</v>
      </c>
      <c r="F51" s="141">
        <f>[1]H27輸送実績!Z51</f>
        <v>1</v>
      </c>
      <c r="G51" s="147">
        <f>[1]H27輸送実績!AA51</f>
        <v>1</v>
      </c>
      <c r="H51" s="153">
        <v>65.601313471087622</v>
      </c>
      <c r="I51" s="161">
        <f>[1]H27輸送実績!W51</f>
        <v>52.287067930068062</v>
      </c>
      <c r="J51" s="168">
        <f t="shared" si="0"/>
        <v>20.295699638525576</v>
      </c>
      <c r="K51" s="175" t="str">
        <f t="shared" si="1"/>
        <v>○</v>
      </c>
      <c r="L51" s="182" t="str">
        <f t="shared" si="2"/>
        <v>○</v>
      </c>
      <c r="M51" s="188">
        <v>24812.429921512095</v>
      </c>
      <c r="N51" s="194">
        <f>[1]H27輸送実績!X51</f>
        <v>21254.771119711731</v>
      </c>
      <c r="O51" s="168">
        <f t="shared" si="3"/>
        <v>14.338211989128535</v>
      </c>
      <c r="P51" s="175" t="str">
        <f t="shared" si="4"/>
        <v>○</v>
      </c>
      <c r="Q51" s="182" t="str">
        <f t="shared" si="5"/>
        <v>○</v>
      </c>
      <c r="R51" s="206">
        <v>0</v>
      </c>
      <c r="S51" s="203">
        <v>0</v>
      </c>
      <c r="T51" s="210">
        <v>0</v>
      </c>
      <c r="U51" s="210">
        <v>0</v>
      </c>
      <c r="V51" s="214">
        <f>[1]H27輸送実績!S51</f>
        <v>0</v>
      </c>
      <c r="W51" s="221" t="str">
        <f t="shared" si="6"/>
        <v/>
      </c>
      <c r="X51" s="82" t="s">
        <v>1264</v>
      </c>
      <c r="Y51" s="228" t="str">
        <f>[1]【準特定地域】判定表!S52</f>
        <v/>
      </c>
      <c r="Z51" s="1" t="str">
        <f>[1]【準特定地域】判定表!T52</f>
        <v/>
      </c>
      <c r="AB51" t="s">
        <v>1264</v>
      </c>
      <c r="AC51" s="240"/>
    </row>
    <row r="52" spans="1:29" x14ac:dyDescent="0.2">
      <c r="A52" s="11"/>
      <c r="B52" s="110" t="s">
        <v>7</v>
      </c>
      <c r="C52" s="114" t="s">
        <v>55</v>
      </c>
      <c r="D52" s="122" t="s">
        <v>682</v>
      </c>
      <c r="E52" s="139">
        <v>35847</v>
      </c>
      <c r="F52" s="141">
        <f>[1]H27輸送実績!Z52</f>
        <v>1</v>
      </c>
      <c r="G52" s="147">
        <f>[1]H27輸送実績!AA52</f>
        <v>1</v>
      </c>
      <c r="H52" s="153">
        <v>70.847640077284012</v>
      </c>
      <c r="I52" s="161">
        <f>[1]H27輸送実績!W52</f>
        <v>46.174065815257791</v>
      </c>
      <c r="J52" s="168">
        <f t="shared" si="0"/>
        <v>34.82624719060663</v>
      </c>
      <c r="K52" s="175" t="str">
        <f t="shared" si="1"/>
        <v>○</v>
      </c>
      <c r="L52" s="182" t="str">
        <f t="shared" si="2"/>
        <v>○</v>
      </c>
      <c r="M52" s="188">
        <v>25619.0081884258</v>
      </c>
      <c r="N52" s="194">
        <f>[1]H27輸送実績!X52</f>
        <v>18763.700250016893</v>
      </c>
      <c r="O52" s="168">
        <f t="shared" si="3"/>
        <v>26.758678118952361</v>
      </c>
      <c r="P52" s="175" t="str">
        <f t="shared" si="4"/>
        <v>○</v>
      </c>
      <c r="Q52" s="182" t="str">
        <f t="shared" si="5"/>
        <v>○</v>
      </c>
      <c r="R52" s="206">
        <v>14</v>
      </c>
      <c r="S52" s="203">
        <v>8</v>
      </c>
      <c r="T52" s="210">
        <v>7</v>
      </c>
      <c r="U52" s="210">
        <v>11</v>
      </c>
      <c r="V52" s="214">
        <f>[1]H27輸送実績!S52</f>
        <v>20</v>
      </c>
      <c r="W52" s="221" t="str">
        <f t="shared" si="6"/>
        <v/>
      </c>
      <c r="X52" s="82" t="s">
        <v>1264</v>
      </c>
      <c r="Y52" s="228" t="str">
        <f>[1]【準特定地域】判定表!S53</f>
        <v/>
      </c>
      <c r="Z52" s="1" t="str">
        <f>[1]【準特定地域】判定表!T53</f>
        <v/>
      </c>
      <c r="AB52" t="s">
        <v>1264</v>
      </c>
      <c r="AC52" s="240"/>
    </row>
    <row r="53" spans="1:29" x14ac:dyDescent="0.2">
      <c r="A53" s="11"/>
      <c r="B53" s="110" t="s">
        <v>7</v>
      </c>
      <c r="C53" s="114" t="s">
        <v>170</v>
      </c>
      <c r="D53" s="122" t="s">
        <v>222</v>
      </c>
      <c r="E53" s="139">
        <v>21660</v>
      </c>
      <c r="F53" s="141">
        <f>[1]H27輸送実績!Z53</f>
        <v>1</v>
      </c>
      <c r="G53" s="147">
        <f>[1]H27輸送実績!AA53</f>
        <v>1</v>
      </c>
      <c r="H53" s="153">
        <v>61.212205579375244</v>
      </c>
      <c r="I53" s="161">
        <f>[1]H27輸送実績!W53</f>
        <v>50.266974636102155</v>
      </c>
      <c r="J53" s="168">
        <f t="shared" si="0"/>
        <v>17.880798183427913</v>
      </c>
      <c r="K53" s="175" t="str">
        <f t="shared" si="1"/>
        <v>○</v>
      </c>
      <c r="L53" s="182" t="str">
        <f t="shared" si="2"/>
        <v>○</v>
      </c>
      <c r="M53" s="188">
        <v>22839.857453087589</v>
      </c>
      <c r="N53" s="194">
        <f>[1]H27輸送実績!X53</f>
        <v>20524.187222173798</v>
      </c>
      <c r="O53" s="168">
        <f t="shared" si="3"/>
        <v>10.1387245330673</v>
      </c>
      <c r="P53" s="175" t="str">
        <f t="shared" si="4"/>
        <v>○</v>
      </c>
      <c r="Q53" s="182" t="str">
        <f t="shared" si="5"/>
        <v>○</v>
      </c>
      <c r="R53" s="206">
        <v>10</v>
      </c>
      <c r="S53" s="203">
        <v>8</v>
      </c>
      <c r="T53" s="210">
        <v>7</v>
      </c>
      <c r="U53" s="210">
        <v>5</v>
      </c>
      <c r="V53" s="214">
        <f>[1]H27輸送実績!S53</f>
        <v>5</v>
      </c>
      <c r="W53" s="221" t="str">
        <f t="shared" si="6"/>
        <v/>
      </c>
      <c r="X53" s="82" t="s">
        <v>1264</v>
      </c>
      <c r="Y53" s="228" t="str">
        <f>[1]【準特定地域】判定表!S54</f>
        <v/>
      </c>
      <c r="Z53" s="1" t="str">
        <f>[1]【準特定地域】判定表!T54</f>
        <v/>
      </c>
      <c r="AB53" t="s">
        <v>1264</v>
      </c>
      <c r="AC53" s="240"/>
    </row>
    <row r="54" spans="1:29" x14ac:dyDescent="0.2">
      <c r="A54" s="11"/>
      <c r="B54" s="110" t="s">
        <v>7</v>
      </c>
      <c r="C54" s="114" t="s">
        <v>133</v>
      </c>
      <c r="D54" s="122" t="s">
        <v>914</v>
      </c>
      <c r="E54" s="139">
        <v>22790</v>
      </c>
      <c r="F54" s="141">
        <f>[1]H27輸送実績!Z54</f>
        <v>1</v>
      </c>
      <c r="G54" s="147">
        <f>[1]H27輸送実績!AA54</f>
        <v>1</v>
      </c>
      <c r="H54" s="153">
        <v>52.083053077935368</v>
      </c>
      <c r="I54" s="161">
        <f>[1]H27輸送実績!W54</f>
        <v>51.853274844955379</v>
      </c>
      <c r="J54" s="168">
        <f t="shared" si="0"/>
        <v>0.44117658125024661</v>
      </c>
      <c r="K54" s="175" t="str">
        <f t="shared" si="1"/>
        <v>○</v>
      </c>
      <c r="L54" s="182" t="str">
        <f t="shared" si="2"/>
        <v/>
      </c>
      <c r="M54" s="188">
        <v>23255.373592630502</v>
      </c>
      <c r="N54" s="194">
        <f>[1]H27輸送実績!X54</f>
        <v>24886.804820249079</v>
      </c>
      <c r="O54" s="168">
        <f t="shared" si="3"/>
        <v>-7.0152871168475572</v>
      </c>
      <c r="P54" s="175" t="str">
        <f t="shared" si="4"/>
        <v/>
      </c>
      <c r="Q54" s="182" t="str">
        <f t="shared" si="5"/>
        <v/>
      </c>
      <c r="R54" s="206">
        <v>1</v>
      </c>
      <c r="S54" s="203">
        <v>1</v>
      </c>
      <c r="T54" s="210">
        <v>1</v>
      </c>
      <c r="U54" s="210">
        <v>1</v>
      </c>
      <c r="V54" s="214">
        <f>[1]H27輸送実績!S54</f>
        <v>2</v>
      </c>
      <c r="W54" s="221" t="str">
        <f t="shared" si="6"/>
        <v/>
      </c>
      <c r="X54" s="82" t="s">
        <v>1264</v>
      </c>
      <c r="Y54" s="228" t="str">
        <f>[1]【準特定地域】判定表!S55</f>
        <v/>
      </c>
      <c r="Z54" s="1" t="str">
        <f>[1]【準特定地域】判定表!T55</f>
        <v/>
      </c>
      <c r="AB54" t="s">
        <v>1264</v>
      </c>
      <c r="AC54" s="240"/>
    </row>
    <row r="55" spans="1:29" x14ac:dyDescent="0.2">
      <c r="A55" s="11"/>
      <c r="B55" s="110" t="s">
        <v>7</v>
      </c>
      <c r="C55" s="114" t="s">
        <v>137</v>
      </c>
      <c r="D55" s="122" t="s">
        <v>973</v>
      </c>
      <c r="E55" s="139">
        <v>22289</v>
      </c>
      <c r="F55" s="141">
        <f>[1]H27輸送実績!Z55</f>
        <v>1</v>
      </c>
      <c r="G55" s="147">
        <f>[1]H27輸送実績!AA55</f>
        <v>1</v>
      </c>
      <c r="H55" s="153">
        <v>58.914768745620179</v>
      </c>
      <c r="I55" s="161">
        <f>[1]H27輸送実績!W55</f>
        <v>39.671537739643384</v>
      </c>
      <c r="J55" s="168">
        <f t="shared" si="0"/>
        <v>32.662830417046095</v>
      </c>
      <c r="K55" s="175" t="str">
        <f t="shared" si="1"/>
        <v>○</v>
      </c>
      <c r="L55" s="182" t="str">
        <f t="shared" si="2"/>
        <v>○</v>
      </c>
      <c r="M55" s="188">
        <v>24499.299229152068</v>
      </c>
      <c r="N55" s="194">
        <f>[1]H27輸送実績!X55</f>
        <v>18503.217589489206</v>
      </c>
      <c r="O55" s="168">
        <f t="shared" si="3"/>
        <v>24.474502652418884</v>
      </c>
      <c r="P55" s="175" t="str">
        <f t="shared" si="4"/>
        <v>○</v>
      </c>
      <c r="Q55" s="182" t="str">
        <f t="shared" si="5"/>
        <v>○</v>
      </c>
      <c r="R55" s="206">
        <v>10</v>
      </c>
      <c r="S55" s="203">
        <v>25</v>
      </c>
      <c r="T55" s="210">
        <v>20</v>
      </c>
      <c r="U55" s="210">
        <v>23</v>
      </c>
      <c r="V55" s="214">
        <f>[1]H27輸送実績!S55</f>
        <v>17</v>
      </c>
      <c r="W55" s="221" t="str">
        <f t="shared" si="6"/>
        <v/>
      </c>
      <c r="X55" s="82" t="s">
        <v>1264</v>
      </c>
      <c r="Y55" s="228" t="str">
        <f>[1]【準特定地域】判定表!S56</f>
        <v/>
      </c>
      <c r="Z55" s="1" t="str">
        <f>[1]【準特定地域】判定表!T56</f>
        <v/>
      </c>
      <c r="AB55" t="s">
        <v>1264</v>
      </c>
      <c r="AC55" s="240"/>
    </row>
    <row r="56" spans="1:29" x14ac:dyDescent="0.2">
      <c r="A56" s="11"/>
      <c r="B56" s="110" t="s">
        <v>7</v>
      </c>
      <c r="C56" s="114" t="s">
        <v>184</v>
      </c>
      <c r="D56" s="122" t="s">
        <v>975</v>
      </c>
      <c r="E56" s="139">
        <v>7360</v>
      </c>
      <c r="F56" s="141">
        <f>[1]H27輸送実績!Z56</f>
        <v>0.875</v>
      </c>
      <c r="G56" s="147">
        <f>[1]H27輸送実績!AA56</f>
        <v>0.94736842105263153</v>
      </c>
      <c r="H56" s="153">
        <v>59.135509584361358</v>
      </c>
      <c r="I56" s="161">
        <f>[1]H27輸送実績!W56</f>
        <v>37.527971242417436</v>
      </c>
      <c r="J56" s="168">
        <f t="shared" si="0"/>
        <v>36.539024511354057</v>
      </c>
      <c r="K56" s="175" t="str">
        <f t="shared" si="1"/>
        <v>○</v>
      </c>
      <c r="L56" s="182" t="str">
        <f t="shared" si="2"/>
        <v>○</v>
      </c>
      <c r="M56" s="188">
        <v>24886.505978364017</v>
      </c>
      <c r="N56" s="194">
        <f>[1]H27輸送実績!X56</f>
        <v>17244.888789036173</v>
      </c>
      <c r="O56" s="168">
        <f t="shared" si="3"/>
        <v>30.705866046327923</v>
      </c>
      <c r="P56" s="175" t="str">
        <f t="shared" si="4"/>
        <v>○</v>
      </c>
      <c r="Q56" s="182" t="str">
        <f t="shared" si="5"/>
        <v>○</v>
      </c>
      <c r="R56" s="206">
        <v>0</v>
      </c>
      <c r="S56" s="203">
        <v>0</v>
      </c>
      <c r="T56" s="210">
        <v>0</v>
      </c>
      <c r="U56" s="210">
        <v>0</v>
      </c>
      <c r="V56" s="214">
        <f>[1]H27輸送実績!S56</f>
        <v>0</v>
      </c>
      <c r="W56" s="221" t="str">
        <f t="shared" si="6"/>
        <v/>
      </c>
      <c r="X56" s="82" t="s">
        <v>1264</v>
      </c>
      <c r="Y56" s="228" t="str">
        <f>[1]【準特定地域】判定表!S57</f>
        <v/>
      </c>
      <c r="Z56" s="1" t="str">
        <f>[1]【準特定地域】判定表!T57</f>
        <v/>
      </c>
      <c r="AB56" t="s">
        <v>1264</v>
      </c>
      <c r="AC56" s="240"/>
    </row>
    <row r="57" spans="1:29" x14ac:dyDescent="0.2">
      <c r="A57" s="11"/>
      <c r="B57" s="110" t="s">
        <v>7</v>
      </c>
      <c r="C57" s="114" t="s">
        <v>189</v>
      </c>
      <c r="D57" s="122" t="s">
        <v>977</v>
      </c>
      <c r="E57" s="139">
        <v>8546</v>
      </c>
      <c r="F57" s="141">
        <f>[1]H27輸送実績!Z57</f>
        <v>1</v>
      </c>
      <c r="G57" s="147">
        <f>[1]H27輸送実績!AA57</f>
        <v>1</v>
      </c>
      <c r="H57" s="153">
        <v>37.064196904338999</v>
      </c>
      <c r="I57" s="161">
        <f>[1]H27輸送実績!W57</f>
        <v>32.953828505878981</v>
      </c>
      <c r="J57" s="168">
        <f t="shared" si="0"/>
        <v>11.089862297755138</v>
      </c>
      <c r="K57" s="175" t="str">
        <f t="shared" si="1"/>
        <v>○</v>
      </c>
      <c r="L57" s="182" t="str">
        <f t="shared" si="2"/>
        <v>○</v>
      </c>
      <c r="M57" s="188">
        <v>16094.392286221773</v>
      </c>
      <c r="N57" s="194">
        <f>[1]H27輸送実績!X57</f>
        <v>14484.657298537424</v>
      </c>
      <c r="O57" s="168">
        <f t="shared" si="3"/>
        <v>10.001837652872581</v>
      </c>
      <c r="P57" s="175" t="str">
        <f t="shared" si="4"/>
        <v>○</v>
      </c>
      <c r="Q57" s="182" t="str">
        <f t="shared" si="5"/>
        <v>○</v>
      </c>
      <c r="R57" s="206">
        <v>1</v>
      </c>
      <c r="S57" s="203">
        <v>2</v>
      </c>
      <c r="T57" s="210">
        <v>1</v>
      </c>
      <c r="U57" s="210">
        <v>2</v>
      </c>
      <c r="V57" s="214">
        <f>[1]H27輸送実績!S57</f>
        <v>1</v>
      </c>
      <c r="W57" s="221" t="str">
        <f t="shared" si="6"/>
        <v/>
      </c>
      <c r="X57" s="82" t="s">
        <v>1264</v>
      </c>
      <c r="Y57" s="228" t="str">
        <f>[1]【準特定地域】判定表!S58</f>
        <v/>
      </c>
      <c r="Z57" s="1" t="str">
        <f>[1]【準特定地域】判定表!T58</f>
        <v/>
      </c>
      <c r="AB57" t="s">
        <v>1264</v>
      </c>
      <c r="AC57" s="240"/>
    </row>
    <row r="58" spans="1:29" x14ac:dyDescent="0.2">
      <c r="A58" s="11"/>
      <c r="B58" s="110" t="s">
        <v>7</v>
      </c>
      <c r="C58" s="114" t="s">
        <v>108</v>
      </c>
      <c r="D58" s="122" t="s">
        <v>978</v>
      </c>
      <c r="E58" s="139">
        <v>2658</v>
      </c>
      <c r="F58" s="141">
        <f>[1]H27輸送実績!Z58</f>
        <v>1</v>
      </c>
      <c r="G58" s="147">
        <f>[1]H27輸送実績!AA58</f>
        <v>1</v>
      </c>
      <c r="H58" s="153">
        <v>72.286304198210601</v>
      </c>
      <c r="I58" s="161">
        <f>[1]H27輸送実績!W58</f>
        <v>56.977511244377808</v>
      </c>
      <c r="J58" s="168">
        <f t="shared" si="0"/>
        <v>21.177999240154477</v>
      </c>
      <c r="K58" s="175" t="str">
        <f t="shared" si="1"/>
        <v>○</v>
      </c>
      <c r="L58" s="182" t="str">
        <f t="shared" si="2"/>
        <v>○</v>
      </c>
      <c r="M58" s="188">
        <v>24249.139710942876</v>
      </c>
      <c r="N58" s="194">
        <f>[1]H27輸送実績!X58</f>
        <v>18752.623688155923</v>
      </c>
      <c r="O58" s="168">
        <f t="shared" si="3"/>
        <v>22.666849580261804</v>
      </c>
      <c r="P58" s="175" t="str">
        <f t="shared" si="4"/>
        <v>○</v>
      </c>
      <c r="Q58" s="182" t="str">
        <f t="shared" si="5"/>
        <v>○</v>
      </c>
      <c r="R58" s="206">
        <v>0</v>
      </c>
      <c r="S58" s="203">
        <v>0</v>
      </c>
      <c r="T58" s="210">
        <v>0</v>
      </c>
      <c r="U58" s="210">
        <v>0</v>
      </c>
      <c r="V58" s="214">
        <f>[1]H27輸送実績!S58</f>
        <v>0</v>
      </c>
      <c r="W58" s="221" t="str">
        <f t="shared" si="6"/>
        <v/>
      </c>
      <c r="X58" s="82" t="s">
        <v>1264</v>
      </c>
      <c r="Y58" s="228" t="str">
        <f>[1]【準特定地域】判定表!S59</f>
        <v/>
      </c>
      <c r="Z58" s="1" t="str">
        <f>[1]【準特定地域】判定表!T59</f>
        <v/>
      </c>
      <c r="AB58" t="s">
        <v>1264</v>
      </c>
      <c r="AC58" s="240"/>
    </row>
    <row r="59" spans="1:29" x14ac:dyDescent="0.2">
      <c r="A59" s="13"/>
      <c r="B59" s="110" t="s">
        <v>7</v>
      </c>
      <c r="C59" s="114" t="s">
        <v>85</v>
      </c>
      <c r="D59" s="122" t="s">
        <v>980</v>
      </c>
      <c r="E59" s="139">
        <v>2651</v>
      </c>
      <c r="F59" s="141">
        <f>[1]H27輸送実績!Z59</f>
        <v>1</v>
      </c>
      <c r="G59" s="147">
        <f>[1]H27輸送実績!AA59</f>
        <v>1</v>
      </c>
      <c r="H59" s="153">
        <v>54.519825163908834</v>
      </c>
      <c r="I59" s="161">
        <f>[1]H27輸送実績!W59</f>
        <v>32.552946593001842</v>
      </c>
      <c r="J59" s="168">
        <f t="shared" si="0"/>
        <v>40.291542580823759</v>
      </c>
      <c r="K59" s="175" t="str">
        <f t="shared" si="1"/>
        <v>○</v>
      </c>
      <c r="L59" s="182" t="str">
        <f t="shared" si="2"/>
        <v>○</v>
      </c>
      <c r="M59" s="188">
        <v>21929.128941617233</v>
      </c>
      <c r="N59" s="194">
        <f>[1]H27輸送実績!X59</f>
        <v>13850.828729281768</v>
      </c>
      <c r="O59" s="168">
        <f t="shared" si="3"/>
        <v>36.838217486169356</v>
      </c>
      <c r="P59" s="175" t="str">
        <f t="shared" si="4"/>
        <v>○</v>
      </c>
      <c r="Q59" s="182" t="str">
        <f t="shared" si="5"/>
        <v>○</v>
      </c>
      <c r="R59" s="206">
        <v>0</v>
      </c>
      <c r="S59" s="203">
        <v>0</v>
      </c>
      <c r="T59" s="210">
        <v>0</v>
      </c>
      <c r="U59" s="210">
        <v>0</v>
      </c>
      <c r="V59" s="214">
        <f>[1]H27輸送実績!S59</f>
        <v>0</v>
      </c>
      <c r="W59" s="221" t="str">
        <f t="shared" si="6"/>
        <v/>
      </c>
      <c r="X59" s="82" t="s">
        <v>1264</v>
      </c>
      <c r="Y59" s="228" t="str">
        <f>[1]【準特定地域】判定表!S60</f>
        <v/>
      </c>
      <c r="Z59" s="1" t="str">
        <f>[1]【準特定地域】判定表!T60</f>
        <v/>
      </c>
      <c r="AB59" t="s">
        <v>1264</v>
      </c>
      <c r="AC59" s="240"/>
    </row>
    <row r="60" spans="1:29" x14ac:dyDescent="0.2">
      <c r="A60" s="106" t="s">
        <v>0</v>
      </c>
      <c r="B60" s="111" t="s">
        <v>165</v>
      </c>
      <c r="C60" s="114" t="s">
        <v>197</v>
      </c>
      <c r="D60" s="122" t="s">
        <v>885</v>
      </c>
      <c r="E60" s="291">
        <v>272158</v>
      </c>
      <c r="F60" s="309">
        <f>[1]H27輸送実績!Z60</f>
        <v>1</v>
      </c>
      <c r="G60" s="147">
        <f>[1]H27輸送実績!AA60</f>
        <v>1</v>
      </c>
      <c r="H60" s="153">
        <v>74.430397622142024</v>
      </c>
      <c r="I60" s="161">
        <f>[1]H27輸送実績!W60</f>
        <v>46.997102015564458</v>
      </c>
      <c r="J60" s="168">
        <f t="shared" si="0"/>
        <v>36.857650211472922</v>
      </c>
      <c r="K60" s="175" t="str">
        <f t="shared" si="1"/>
        <v>○</v>
      </c>
      <c r="L60" s="182" t="str">
        <f t="shared" si="2"/>
        <v>○</v>
      </c>
      <c r="M60" s="188">
        <v>25780.808980913782</v>
      </c>
      <c r="N60" s="194">
        <f>[1]H27輸送実績!X60</f>
        <v>17580.765332454168</v>
      </c>
      <c r="O60" s="168">
        <f t="shared" si="3"/>
        <v>31.806774002050609</v>
      </c>
      <c r="P60" s="175" t="str">
        <f t="shared" si="4"/>
        <v>○</v>
      </c>
      <c r="Q60" s="182" t="str">
        <f t="shared" si="5"/>
        <v>○</v>
      </c>
      <c r="R60" s="206">
        <v>532</v>
      </c>
      <c r="S60" s="203">
        <v>467</v>
      </c>
      <c r="T60" s="210">
        <v>409</v>
      </c>
      <c r="U60" s="210">
        <v>331</v>
      </c>
      <c r="V60" s="214">
        <f>[1]H27輸送実績!S60</f>
        <v>317</v>
      </c>
      <c r="W60" s="221" t="str">
        <f t="shared" si="6"/>
        <v/>
      </c>
      <c r="X60" s="82" t="s">
        <v>1259</v>
      </c>
      <c r="Y60" s="228" t="str">
        <f>[1]【準特定地域】判定表!S61</f>
        <v>○</v>
      </c>
      <c r="Z60" s="1" t="str">
        <f>[1]【準特定地域】判定表!T61</f>
        <v>継続</v>
      </c>
      <c r="AB60" t="s">
        <v>1264</v>
      </c>
      <c r="AC60" s="240"/>
    </row>
    <row r="61" spans="1:29" x14ac:dyDescent="0.2">
      <c r="A61" s="105">
        <f>COUNTA(C60:C177)</f>
        <v>118</v>
      </c>
      <c r="B61" s="111" t="s">
        <v>165</v>
      </c>
      <c r="C61" s="114" t="s">
        <v>99</v>
      </c>
      <c r="D61" s="122" t="s">
        <v>981</v>
      </c>
      <c r="E61" s="291">
        <v>234850</v>
      </c>
      <c r="F61" s="309">
        <f>[1]H27輸送実績!Z61</f>
        <v>1</v>
      </c>
      <c r="G61" s="147">
        <f>[1]H27輸送実績!AA61</f>
        <v>1</v>
      </c>
      <c r="H61" s="153">
        <v>79.123408444662005</v>
      </c>
      <c r="I61" s="161">
        <f>[1]H27輸送実績!W61</f>
        <v>55.393053732553582</v>
      </c>
      <c r="J61" s="168">
        <f t="shared" si="0"/>
        <v>29.991572884154959</v>
      </c>
      <c r="K61" s="175" t="str">
        <f t="shared" si="1"/>
        <v>○</v>
      </c>
      <c r="L61" s="182" t="str">
        <f t="shared" si="2"/>
        <v>○</v>
      </c>
      <c r="M61" s="188">
        <v>26591.24733938697</v>
      </c>
      <c r="N61" s="194">
        <f>[1]H27輸送実績!X61</f>
        <v>20950.363187806237</v>
      </c>
      <c r="O61" s="168">
        <f t="shared" si="3"/>
        <v>21.213311581760408</v>
      </c>
      <c r="P61" s="175" t="str">
        <f t="shared" si="4"/>
        <v>○</v>
      </c>
      <c r="Q61" s="182" t="str">
        <f t="shared" si="5"/>
        <v>○</v>
      </c>
      <c r="R61" s="206">
        <v>172</v>
      </c>
      <c r="S61" s="203">
        <v>128</v>
      </c>
      <c r="T61" s="210">
        <v>181</v>
      </c>
      <c r="U61" s="210">
        <v>157</v>
      </c>
      <c r="V61" s="214">
        <f>[1]H27輸送実績!S61</f>
        <v>134</v>
      </c>
      <c r="W61" s="221" t="str">
        <f t="shared" si="6"/>
        <v/>
      </c>
      <c r="X61" s="82" t="s">
        <v>1259</v>
      </c>
      <c r="Y61" s="228" t="str">
        <f>[1]【準特定地域】判定表!S62</f>
        <v>○</v>
      </c>
      <c r="Z61" s="1" t="str">
        <f>[1]【準特定地域】判定表!T62</f>
        <v>継続</v>
      </c>
      <c r="AB61" t="s">
        <v>1264</v>
      </c>
      <c r="AC61" s="240"/>
    </row>
    <row r="62" spans="1:29" x14ac:dyDescent="0.2">
      <c r="A62" s="107">
        <f>SUBTOTAL(3,C60:C177)</f>
        <v>118</v>
      </c>
      <c r="B62" s="111" t="s">
        <v>165</v>
      </c>
      <c r="C62" s="114" t="s">
        <v>180</v>
      </c>
      <c r="D62" s="122" t="s">
        <v>983</v>
      </c>
      <c r="E62" s="291">
        <v>175739</v>
      </c>
      <c r="F62" s="309">
        <f>[1]H27輸送実績!Z62</f>
        <v>1</v>
      </c>
      <c r="G62" s="147">
        <f>[1]H27輸送実績!AA62</f>
        <v>1</v>
      </c>
      <c r="H62" s="153">
        <v>59.99893245925302</v>
      </c>
      <c r="I62" s="161">
        <f>[1]H27輸送実績!W62</f>
        <v>46.079390531817623</v>
      </c>
      <c r="J62" s="168">
        <f t="shared" si="0"/>
        <v>23.199649321908446</v>
      </c>
      <c r="K62" s="175" t="str">
        <f t="shared" si="1"/>
        <v>○</v>
      </c>
      <c r="L62" s="182" t="str">
        <f t="shared" si="2"/>
        <v>○</v>
      </c>
      <c r="M62" s="188">
        <v>20312.193019386141</v>
      </c>
      <c r="N62" s="194">
        <f>[1]H27輸送実績!X62</f>
        <v>16265.398829100539</v>
      </c>
      <c r="O62" s="168">
        <f t="shared" si="3"/>
        <v>19.922980184479854</v>
      </c>
      <c r="P62" s="175" t="str">
        <f t="shared" si="4"/>
        <v>○</v>
      </c>
      <c r="Q62" s="182" t="str">
        <f t="shared" si="5"/>
        <v>○</v>
      </c>
      <c r="R62" s="206">
        <v>311</v>
      </c>
      <c r="S62" s="203">
        <v>304</v>
      </c>
      <c r="T62" s="210">
        <v>175</v>
      </c>
      <c r="U62" s="210">
        <v>192</v>
      </c>
      <c r="V62" s="214">
        <f>[1]H27輸送実績!S62</f>
        <v>176</v>
      </c>
      <c r="W62" s="221" t="str">
        <f t="shared" si="6"/>
        <v/>
      </c>
      <c r="X62" s="82" t="s">
        <v>1259</v>
      </c>
      <c r="Y62" s="228" t="str">
        <f>[1]【準特定地域】判定表!S63</f>
        <v>○</v>
      </c>
      <c r="Z62" s="1" t="str">
        <f>[1]【準特定地域】判定表!T63</f>
        <v>継続</v>
      </c>
      <c r="AB62" t="s">
        <v>1264</v>
      </c>
      <c r="AC62" s="240"/>
    </row>
    <row r="63" spans="1:29" x14ac:dyDescent="0.2">
      <c r="A63" s="11"/>
      <c r="B63" s="111" t="s">
        <v>165</v>
      </c>
      <c r="C63" s="114" t="s">
        <v>14</v>
      </c>
      <c r="D63" s="122" t="s">
        <v>984</v>
      </c>
      <c r="E63" s="139">
        <v>56893</v>
      </c>
      <c r="F63" s="141">
        <f>[1]H27輸送実績!Z63</f>
        <v>0.9375</v>
      </c>
      <c r="G63" s="147">
        <f>[1]H27輸送実績!AA63</f>
        <v>1</v>
      </c>
      <c r="H63" s="153">
        <v>61.209411810669842</v>
      </c>
      <c r="I63" s="161">
        <f>[1]H27輸送実績!W63</f>
        <v>42.065826106435409</v>
      </c>
      <c r="J63" s="168">
        <f t="shared" si="0"/>
        <v>31.275558999731111</v>
      </c>
      <c r="K63" s="175" t="str">
        <f t="shared" si="1"/>
        <v>○</v>
      </c>
      <c r="L63" s="182" t="str">
        <f t="shared" si="2"/>
        <v>○</v>
      </c>
      <c r="M63" s="188">
        <v>19591.725107929127</v>
      </c>
      <c r="N63" s="194">
        <f>[1]H27輸送実績!X63</f>
        <v>15259.464302857692</v>
      </c>
      <c r="O63" s="168">
        <f t="shared" si="3"/>
        <v>22.112707182268963</v>
      </c>
      <c r="P63" s="175" t="str">
        <f t="shared" si="4"/>
        <v>○</v>
      </c>
      <c r="Q63" s="182" t="str">
        <f t="shared" si="5"/>
        <v>○</v>
      </c>
      <c r="R63" s="206">
        <v>0</v>
      </c>
      <c r="S63" s="203">
        <v>10</v>
      </c>
      <c r="T63" s="210">
        <v>9</v>
      </c>
      <c r="U63" s="210">
        <v>8</v>
      </c>
      <c r="V63" s="214">
        <f>[1]H27輸送実績!S63</f>
        <v>11</v>
      </c>
      <c r="W63" s="221" t="str">
        <f t="shared" si="6"/>
        <v/>
      </c>
      <c r="X63" s="82" t="s">
        <v>1264</v>
      </c>
      <c r="Y63" s="228" t="str">
        <f>[1]【準特定地域】判定表!S64</f>
        <v/>
      </c>
      <c r="Z63" s="1" t="str">
        <f>[1]【準特定地域】判定表!T64</f>
        <v/>
      </c>
      <c r="AB63" t="s">
        <v>1264</v>
      </c>
      <c r="AC63" s="240"/>
    </row>
    <row r="64" spans="1:29" x14ac:dyDescent="0.2">
      <c r="A64" s="11"/>
      <c r="B64" s="111" t="s">
        <v>165</v>
      </c>
      <c r="C64" s="114" t="s">
        <v>199</v>
      </c>
      <c r="D64" s="122" t="s">
        <v>629</v>
      </c>
      <c r="E64" s="139">
        <v>63011</v>
      </c>
      <c r="F64" s="141">
        <f>[1]H27輸送実績!Z64</f>
        <v>1</v>
      </c>
      <c r="G64" s="147">
        <f>[1]H27輸送実績!AA64</f>
        <v>1</v>
      </c>
      <c r="H64" s="153">
        <v>66.687773670742104</v>
      </c>
      <c r="I64" s="161">
        <f>[1]H27輸送実績!W64</f>
        <v>61.654205018282688</v>
      </c>
      <c r="J64" s="168">
        <f t="shared" si="0"/>
        <v>7.547963255321255</v>
      </c>
      <c r="K64" s="175" t="str">
        <f t="shared" si="1"/>
        <v>○</v>
      </c>
      <c r="L64" s="182" t="str">
        <f t="shared" si="2"/>
        <v/>
      </c>
      <c r="M64" s="188">
        <v>22522.661359112881</v>
      </c>
      <c r="N64" s="194">
        <f>[1]H27輸送実績!X64</f>
        <v>23872.651620224435</v>
      </c>
      <c r="O64" s="168">
        <f t="shared" si="3"/>
        <v>-5.9939198107480163</v>
      </c>
      <c r="P64" s="175" t="str">
        <f t="shared" si="4"/>
        <v/>
      </c>
      <c r="Q64" s="182" t="str">
        <f t="shared" si="5"/>
        <v/>
      </c>
      <c r="R64" s="206">
        <v>12</v>
      </c>
      <c r="S64" s="203">
        <v>10</v>
      </c>
      <c r="T64" s="210">
        <v>7</v>
      </c>
      <c r="U64" s="210">
        <v>7</v>
      </c>
      <c r="V64" s="214">
        <f>[1]H27輸送実績!S64</f>
        <v>1</v>
      </c>
      <c r="W64" s="221" t="str">
        <f t="shared" si="6"/>
        <v/>
      </c>
      <c r="X64" s="82" t="s">
        <v>1264</v>
      </c>
      <c r="Y64" s="228" t="str">
        <f>[1]【準特定地域】判定表!S65</f>
        <v/>
      </c>
      <c r="Z64" s="1" t="str">
        <f>[1]【準特定地域】判定表!T65</f>
        <v/>
      </c>
      <c r="AB64" t="s">
        <v>1264</v>
      </c>
      <c r="AC64" s="240"/>
    </row>
    <row r="65" spans="1:29" x14ac:dyDescent="0.2">
      <c r="A65" s="11"/>
      <c r="B65" s="111" t="s">
        <v>165</v>
      </c>
      <c r="C65" s="114" t="s">
        <v>201</v>
      </c>
      <c r="D65" s="122" t="s">
        <v>610</v>
      </c>
      <c r="E65" s="139">
        <v>60204</v>
      </c>
      <c r="F65" s="141">
        <f>[1]H27輸送実績!Z65</f>
        <v>1</v>
      </c>
      <c r="G65" s="147">
        <f>[1]H27輸送実績!AA65</f>
        <v>1</v>
      </c>
      <c r="H65" s="153">
        <v>83.814944032562877</v>
      </c>
      <c r="I65" s="161">
        <f>[1]H27輸送実績!W65</f>
        <v>65.106930106930108</v>
      </c>
      <c r="J65" s="168">
        <f t="shared" si="0"/>
        <v>22.320618526410442</v>
      </c>
      <c r="K65" s="175" t="str">
        <f t="shared" si="1"/>
        <v>○</v>
      </c>
      <c r="L65" s="182" t="str">
        <f t="shared" si="2"/>
        <v>○</v>
      </c>
      <c r="M65" s="188">
        <v>27649.731065561857</v>
      </c>
      <c r="N65" s="194">
        <f>[1]H27輸送実績!X65</f>
        <v>23311.466311466313</v>
      </c>
      <c r="O65" s="168">
        <f t="shared" si="3"/>
        <v>15.690079385614409</v>
      </c>
      <c r="P65" s="175" t="str">
        <f t="shared" si="4"/>
        <v>○</v>
      </c>
      <c r="Q65" s="182" t="str">
        <f t="shared" si="5"/>
        <v>○</v>
      </c>
      <c r="R65" s="206">
        <v>12</v>
      </c>
      <c r="S65" s="203">
        <v>8</v>
      </c>
      <c r="T65" s="210">
        <v>7</v>
      </c>
      <c r="U65" s="210">
        <v>1</v>
      </c>
      <c r="V65" s="214">
        <f>[1]H27輸送実績!S65</f>
        <v>3</v>
      </c>
      <c r="W65" s="221" t="str">
        <f t="shared" si="6"/>
        <v/>
      </c>
      <c r="X65" s="82" t="s">
        <v>1264</v>
      </c>
      <c r="Y65" s="228" t="str">
        <f>[1]【準特定地域】判定表!S66</f>
        <v/>
      </c>
      <c r="Z65" s="1" t="str">
        <f>[1]【準特定地域】判定表!T66</f>
        <v/>
      </c>
      <c r="AB65" t="s">
        <v>1264</v>
      </c>
      <c r="AC65" s="240"/>
    </row>
    <row r="66" spans="1:29" x14ac:dyDescent="0.2">
      <c r="A66" s="11"/>
      <c r="B66" s="111" t="s">
        <v>165</v>
      </c>
      <c r="C66" s="114" t="s">
        <v>204</v>
      </c>
      <c r="D66" s="122" t="s">
        <v>204</v>
      </c>
      <c r="E66" s="139">
        <v>34766</v>
      </c>
      <c r="F66" s="141">
        <f>[1]H27輸送実績!Z66</f>
        <v>1</v>
      </c>
      <c r="G66" s="147">
        <f>[1]H27輸送実績!AA66</f>
        <v>1</v>
      </c>
      <c r="H66" s="153">
        <v>61.054048631731</v>
      </c>
      <c r="I66" s="161">
        <f>[1]H27輸送実績!W66</f>
        <v>41.184038604305861</v>
      </c>
      <c r="J66" s="168">
        <f t="shared" si="0"/>
        <v>32.54495069979405</v>
      </c>
      <c r="K66" s="175" t="str">
        <f t="shared" si="1"/>
        <v>○</v>
      </c>
      <c r="L66" s="182" t="str">
        <f t="shared" si="2"/>
        <v>○</v>
      </c>
      <c r="M66" s="188">
        <v>20346.802022309606</v>
      </c>
      <c r="N66" s="194">
        <f>[1]H27輸送実績!X66</f>
        <v>15156.824053452114</v>
      </c>
      <c r="O66" s="168">
        <f t="shared" si="3"/>
        <v>25.507585728542747</v>
      </c>
      <c r="P66" s="175" t="str">
        <f t="shared" si="4"/>
        <v>○</v>
      </c>
      <c r="Q66" s="182" t="str">
        <f t="shared" si="5"/>
        <v>○</v>
      </c>
      <c r="R66" s="206">
        <v>6</v>
      </c>
      <c r="S66" s="203">
        <v>7</v>
      </c>
      <c r="T66" s="210">
        <v>9</v>
      </c>
      <c r="U66" s="210">
        <v>16</v>
      </c>
      <c r="V66" s="214">
        <f>[1]H27輸送実績!S66</f>
        <v>1</v>
      </c>
      <c r="W66" s="221" t="str">
        <f t="shared" si="6"/>
        <v/>
      </c>
      <c r="X66" s="82" t="s">
        <v>1264</v>
      </c>
      <c r="Y66" s="228" t="str">
        <f>[1]【準特定地域】判定表!S67</f>
        <v/>
      </c>
      <c r="Z66" s="1" t="str">
        <f>[1]【準特定地域】判定表!T67</f>
        <v/>
      </c>
      <c r="AB66" t="s">
        <v>1264</v>
      </c>
      <c r="AC66" s="240"/>
    </row>
    <row r="67" spans="1:29" x14ac:dyDescent="0.2">
      <c r="A67" s="11"/>
      <c r="B67" s="111" t="s">
        <v>165</v>
      </c>
      <c r="C67" s="114" t="s">
        <v>205</v>
      </c>
      <c r="D67" s="122" t="s">
        <v>205</v>
      </c>
      <c r="E67" s="139">
        <v>40547</v>
      </c>
      <c r="F67" s="141">
        <f>[1]H27輸送実績!Z67</f>
        <v>1</v>
      </c>
      <c r="G67" s="147">
        <f>[1]H27輸送実績!AA67</f>
        <v>1</v>
      </c>
      <c r="H67" s="153">
        <v>112.19400751261885</v>
      </c>
      <c r="I67" s="161">
        <f>[1]H27輸送実績!W67</f>
        <v>57.338270988006855</v>
      </c>
      <c r="J67" s="168">
        <f t="shared" si="0"/>
        <v>48.893642130077389</v>
      </c>
      <c r="K67" s="175" t="str">
        <f t="shared" si="1"/>
        <v>○</v>
      </c>
      <c r="L67" s="182" t="str">
        <f t="shared" si="2"/>
        <v>○</v>
      </c>
      <c r="M67" s="188">
        <v>33186.05470125602</v>
      </c>
      <c r="N67" s="194">
        <f>[1]H27輸送実績!X67</f>
        <v>19110.722444317533</v>
      </c>
      <c r="O67" s="168">
        <f t="shared" si="3"/>
        <v>42.413394371961196</v>
      </c>
      <c r="P67" s="175" t="str">
        <f t="shared" si="4"/>
        <v>○</v>
      </c>
      <c r="Q67" s="182" t="str">
        <f t="shared" si="5"/>
        <v>○</v>
      </c>
      <c r="R67" s="206">
        <v>16</v>
      </c>
      <c r="S67" s="203">
        <v>15</v>
      </c>
      <c r="T67" s="210">
        <v>17</v>
      </c>
      <c r="U67" s="210">
        <v>13</v>
      </c>
      <c r="V67" s="214">
        <f>[1]H27輸送実績!S67</f>
        <v>13</v>
      </c>
      <c r="W67" s="221" t="str">
        <f t="shared" si="6"/>
        <v/>
      </c>
      <c r="X67" s="82" t="s">
        <v>1264</v>
      </c>
      <c r="Y67" s="228" t="str">
        <f>[1]【準特定地域】判定表!S68</f>
        <v/>
      </c>
      <c r="Z67" s="1" t="str">
        <f>[1]【準特定地域】判定表!T68</f>
        <v/>
      </c>
      <c r="AB67" t="s">
        <v>1264</v>
      </c>
      <c r="AC67" s="240"/>
    </row>
    <row r="68" spans="1:29" x14ac:dyDescent="0.2">
      <c r="A68" s="11"/>
      <c r="B68" s="111" t="s">
        <v>165</v>
      </c>
      <c r="C68" s="114" t="s">
        <v>210</v>
      </c>
      <c r="D68" s="122" t="s">
        <v>683</v>
      </c>
      <c r="E68" s="139">
        <v>6647</v>
      </c>
      <c r="F68" s="141">
        <f>[1]H27輸送実績!Z68</f>
        <v>1</v>
      </c>
      <c r="G68" s="147">
        <f>[1]H27輸送実績!AA68</f>
        <v>1</v>
      </c>
      <c r="H68" s="153">
        <v>55.772735057372834</v>
      </c>
      <c r="I68" s="161">
        <f>[1]H27輸送実績!W68</f>
        <v>49.429275505174964</v>
      </c>
      <c r="J68" s="168">
        <f t="shared" si="0"/>
        <v>11.373764520732966</v>
      </c>
      <c r="K68" s="175" t="str">
        <f t="shared" si="1"/>
        <v>○</v>
      </c>
      <c r="L68" s="182" t="str">
        <f t="shared" si="2"/>
        <v>○</v>
      </c>
      <c r="M68" s="188">
        <v>17656.105497516699</v>
      </c>
      <c r="N68" s="194">
        <f>[1]H27輸送実績!X68</f>
        <v>15120.74913750616</v>
      </c>
      <c r="O68" s="168">
        <f t="shared" si="3"/>
        <v>14.359657968554462</v>
      </c>
      <c r="P68" s="175" t="str">
        <f t="shared" si="4"/>
        <v>○</v>
      </c>
      <c r="Q68" s="182" t="str">
        <f t="shared" si="5"/>
        <v>○</v>
      </c>
      <c r="R68" s="206">
        <v>0</v>
      </c>
      <c r="S68" s="203">
        <v>0</v>
      </c>
      <c r="T68" s="210">
        <v>0</v>
      </c>
      <c r="U68" s="210">
        <v>0</v>
      </c>
      <c r="V68" s="214">
        <f>[1]H27輸送実績!S68</f>
        <v>0</v>
      </c>
      <c r="W68" s="221" t="str">
        <f t="shared" si="6"/>
        <v/>
      </c>
      <c r="X68" s="82" t="s">
        <v>1264</v>
      </c>
      <c r="Y68" s="228" t="str">
        <f>[1]【準特定地域】判定表!S69</f>
        <v/>
      </c>
      <c r="Z68" s="1" t="str">
        <f>[1]【準特定地域】判定表!T69</f>
        <v/>
      </c>
      <c r="AB68" t="s">
        <v>1264</v>
      </c>
      <c r="AC68" s="240"/>
    </row>
    <row r="69" spans="1:29" x14ac:dyDescent="0.2">
      <c r="A69" s="11"/>
      <c r="B69" s="111" t="s">
        <v>165</v>
      </c>
      <c r="C69" s="114" t="s">
        <v>211</v>
      </c>
      <c r="D69" s="122" t="s">
        <v>936</v>
      </c>
      <c r="E69" s="139">
        <v>34050</v>
      </c>
      <c r="F69" s="141">
        <f>[1]H27輸送実績!Z69</f>
        <v>1</v>
      </c>
      <c r="G69" s="147">
        <f>[1]H27輸送実績!AA69</f>
        <v>1</v>
      </c>
      <c r="H69" s="153">
        <v>54.995950743288219</v>
      </c>
      <c r="I69" s="161">
        <f>[1]H27輸送実績!W69</f>
        <v>39.073415303808048</v>
      </c>
      <c r="J69" s="168">
        <f t="shared" ref="J69:J132" si="7">(1-I69/H69)*100</f>
        <v>28.952195978580075</v>
      </c>
      <c r="K69" s="175" t="str">
        <f t="shared" ref="K69:K132" si="8">IF(0&lt;J69,"○","")</f>
        <v>○</v>
      </c>
      <c r="L69" s="182" t="str">
        <f t="shared" ref="L69:L132" si="9">IF(9.9999999999&lt;J69,"○","")</f>
        <v>○</v>
      </c>
      <c r="M69" s="188">
        <v>16350.732194364322</v>
      </c>
      <c r="N69" s="194">
        <f>[1]H27輸送実績!X69</f>
        <v>13393.458278620032</v>
      </c>
      <c r="O69" s="168">
        <f t="shared" ref="O69:O132" si="10">(1-N69/M69)*100</f>
        <v>18.086492278086396</v>
      </c>
      <c r="P69" s="175" t="str">
        <f t="shared" ref="P69:P132" si="11">IF(0&lt;O69,"○","")</f>
        <v>○</v>
      </c>
      <c r="Q69" s="182" t="str">
        <f t="shared" ref="Q69:Q132" si="12">IF(9.9999999999&lt;O69,"○","")</f>
        <v>○</v>
      </c>
      <c r="R69" s="206">
        <v>3</v>
      </c>
      <c r="S69" s="203">
        <v>2</v>
      </c>
      <c r="T69" s="210">
        <v>0</v>
      </c>
      <c r="U69" s="210">
        <v>0</v>
      </c>
      <c r="V69" s="214">
        <f>[1]H27輸送実績!S69</f>
        <v>1</v>
      </c>
      <c r="W69" s="221" t="str">
        <f t="shared" ref="W69:W132" si="13">IF(R69&lt;S69,IF(S69&lt;T69,IF(T69&lt;U69,IF(U69&lt;V69,"○",""),""),""),"")</f>
        <v/>
      </c>
      <c r="X69" s="82" t="s">
        <v>1264</v>
      </c>
      <c r="Y69" s="228" t="str">
        <f>[1]【準特定地域】判定表!S70</f>
        <v/>
      </c>
      <c r="Z69" s="1" t="str">
        <f>[1]【準特定地域】判定表!T70</f>
        <v/>
      </c>
      <c r="AB69" t="s">
        <v>1264</v>
      </c>
      <c r="AC69" s="240"/>
    </row>
    <row r="70" spans="1:29" x14ac:dyDescent="0.2">
      <c r="A70" s="11"/>
      <c r="B70" s="111" t="s">
        <v>165</v>
      </c>
      <c r="C70" s="114" t="s">
        <v>214</v>
      </c>
      <c r="D70" s="122" t="s">
        <v>982</v>
      </c>
      <c r="E70" s="139">
        <v>32279</v>
      </c>
      <c r="F70" s="141">
        <f>[1]H27輸送実績!Z70</f>
        <v>1</v>
      </c>
      <c r="G70" s="147">
        <f>[1]H27輸送実績!AA70</f>
        <v>1</v>
      </c>
      <c r="H70" s="153">
        <v>61.92470575732618</v>
      </c>
      <c r="I70" s="161">
        <f>[1]H27輸送実績!W70</f>
        <v>42.182089738004855</v>
      </c>
      <c r="J70" s="168">
        <f t="shared" si="7"/>
        <v>31.88164687724111</v>
      </c>
      <c r="K70" s="175" t="str">
        <f t="shared" si="8"/>
        <v>○</v>
      </c>
      <c r="L70" s="182" t="str">
        <f t="shared" si="9"/>
        <v>○</v>
      </c>
      <c r="M70" s="188">
        <v>18426.685087276495</v>
      </c>
      <c r="N70" s="194">
        <f>[1]H27輸送実績!X70</f>
        <v>15081.691455597735</v>
      </c>
      <c r="O70" s="168">
        <f t="shared" si="10"/>
        <v>18.152986366432543</v>
      </c>
      <c r="P70" s="175" t="str">
        <f t="shared" si="11"/>
        <v>○</v>
      </c>
      <c r="Q70" s="182" t="str">
        <f t="shared" si="12"/>
        <v>○</v>
      </c>
      <c r="R70" s="206">
        <v>31</v>
      </c>
      <c r="S70" s="203">
        <v>28</v>
      </c>
      <c r="T70" s="210">
        <v>7</v>
      </c>
      <c r="U70" s="210">
        <v>14</v>
      </c>
      <c r="V70" s="214">
        <f>[1]H27輸送実績!S70</f>
        <v>5</v>
      </c>
      <c r="W70" s="221" t="str">
        <f t="shared" si="13"/>
        <v/>
      </c>
      <c r="X70" s="82" t="s">
        <v>1264</v>
      </c>
      <c r="Y70" s="228" t="str">
        <f>[1]【準特定地域】判定表!S71</f>
        <v/>
      </c>
      <c r="Z70" s="1" t="str">
        <f>[1]【準特定地域】判定表!T71</f>
        <v/>
      </c>
      <c r="AB70" t="s">
        <v>1264</v>
      </c>
      <c r="AC70" s="240"/>
    </row>
    <row r="71" spans="1:29" x14ac:dyDescent="0.2">
      <c r="A71" s="11"/>
      <c r="B71" s="111" t="s">
        <v>165</v>
      </c>
      <c r="C71" s="114" t="s">
        <v>215</v>
      </c>
      <c r="D71" s="122" t="s">
        <v>986</v>
      </c>
      <c r="E71" s="139">
        <v>18429</v>
      </c>
      <c r="F71" s="141">
        <f>[1]H27輸送実績!Z71</f>
        <v>1</v>
      </c>
      <c r="G71" s="147">
        <f>[1]H27輸送実績!AA71</f>
        <v>1</v>
      </c>
      <c r="H71" s="153">
        <v>101.26657373294832</v>
      </c>
      <c r="I71" s="161">
        <f>[1]H27輸送実績!W71</f>
        <v>58.7486773211985</v>
      </c>
      <c r="J71" s="168">
        <f t="shared" si="7"/>
        <v>41.986111353855449</v>
      </c>
      <c r="K71" s="175" t="str">
        <f t="shared" si="8"/>
        <v>○</v>
      </c>
      <c r="L71" s="182" t="str">
        <f t="shared" si="9"/>
        <v>○</v>
      </c>
      <c r="M71" s="188">
        <v>29189.6046997909</v>
      </c>
      <c r="N71" s="194">
        <f>[1]H27輸送実績!X71</f>
        <v>18999.369500260425</v>
      </c>
      <c r="O71" s="168">
        <f t="shared" si="10"/>
        <v>34.910494007489831</v>
      </c>
      <c r="P71" s="175" t="str">
        <f t="shared" si="11"/>
        <v>○</v>
      </c>
      <c r="Q71" s="182" t="str">
        <f t="shared" si="12"/>
        <v>○</v>
      </c>
      <c r="R71" s="206">
        <v>5</v>
      </c>
      <c r="S71" s="203">
        <v>6</v>
      </c>
      <c r="T71" s="210">
        <v>2</v>
      </c>
      <c r="U71" s="210">
        <v>1</v>
      </c>
      <c r="V71" s="214">
        <f>[1]H27輸送実績!S71</f>
        <v>1</v>
      </c>
      <c r="W71" s="221" t="str">
        <f t="shared" si="13"/>
        <v/>
      </c>
      <c r="X71" s="82" t="s">
        <v>1264</v>
      </c>
      <c r="Y71" s="228" t="str">
        <f>[1]【準特定地域】判定表!S72</f>
        <v/>
      </c>
      <c r="Z71" s="1" t="str">
        <f>[1]【準特定地域】判定表!T72</f>
        <v/>
      </c>
      <c r="AB71" t="s">
        <v>1264</v>
      </c>
      <c r="AC71" s="240"/>
    </row>
    <row r="72" spans="1:29" x14ac:dyDescent="0.2">
      <c r="A72" s="11"/>
      <c r="B72" s="111" t="s">
        <v>165</v>
      </c>
      <c r="C72" s="114" t="s">
        <v>217</v>
      </c>
      <c r="D72" s="122" t="s">
        <v>988</v>
      </c>
      <c r="E72" s="139">
        <v>5613</v>
      </c>
      <c r="F72" s="141">
        <f>[1]H27輸送実績!Z72</f>
        <v>1</v>
      </c>
      <c r="G72" s="147">
        <f>[1]H27輸送実績!AA72</f>
        <v>1</v>
      </c>
      <c r="H72" s="153">
        <v>58.598325991189427</v>
      </c>
      <c r="I72" s="161">
        <f>[1]H27輸送実績!W72</f>
        <v>50.842223515715951</v>
      </c>
      <c r="J72" s="168">
        <f t="shared" si="7"/>
        <v>13.236047863619261</v>
      </c>
      <c r="K72" s="175" t="str">
        <f t="shared" si="8"/>
        <v>○</v>
      </c>
      <c r="L72" s="182" t="str">
        <f t="shared" si="9"/>
        <v>○</v>
      </c>
      <c r="M72" s="188">
        <v>19881.497797356828</v>
      </c>
      <c r="N72" s="194">
        <f>[1]H27輸送実績!X72</f>
        <v>16816.715832363214</v>
      </c>
      <c r="O72" s="168">
        <f t="shared" si="10"/>
        <v>15.415246860329933</v>
      </c>
      <c r="P72" s="175" t="str">
        <f t="shared" si="11"/>
        <v>○</v>
      </c>
      <c r="Q72" s="182" t="str">
        <f t="shared" si="12"/>
        <v>○</v>
      </c>
      <c r="R72" s="206">
        <v>0</v>
      </c>
      <c r="S72" s="203">
        <v>0</v>
      </c>
      <c r="T72" s="210">
        <v>0</v>
      </c>
      <c r="U72" s="210">
        <v>0</v>
      </c>
      <c r="V72" s="214">
        <f>[1]H27輸送実績!S72</f>
        <v>1</v>
      </c>
      <c r="W72" s="221" t="str">
        <f t="shared" si="13"/>
        <v/>
      </c>
      <c r="X72" s="82" t="s">
        <v>1264</v>
      </c>
      <c r="Y72" s="228" t="str">
        <f>[1]【準特定地域】判定表!S73</f>
        <v/>
      </c>
      <c r="Z72" s="1" t="str">
        <f>[1]【準特定地域】判定表!T73</f>
        <v/>
      </c>
      <c r="AB72" t="s">
        <v>1264</v>
      </c>
      <c r="AC72" s="240"/>
    </row>
    <row r="73" spans="1:29" x14ac:dyDescent="0.2">
      <c r="A73" s="11"/>
      <c r="B73" s="111" t="s">
        <v>165</v>
      </c>
      <c r="C73" s="114" t="s">
        <v>218</v>
      </c>
      <c r="D73" s="122" t="s">
        <v>716</v>
      </c>
      <c r="E73" s="139">
        <v>19193</v>
      </c>
      <c r="F73" s="141">
        <f>[1]H27輸送実績!Z73</f>
        <v>1</v>
      </c>
      <c r="G73" s="147">
        <f>[1]H27輸送実績!AA73</f>
        <v>1</v>
      </c>
      <c r="H73" s="153">
        <v>56.068730086481565</v>
      </c>
      <c r="I73" s="161">
        <f>[1]H27輸送実績!W73</f>
        <v>37.140976276238973</v>
      </c>
      <c r="J73" s="168">
        <f t="shared" si="7"/>
        <v>33.758128249111465</v>
      </c>
      <c r="K73" s="175" t="str">
        <f t="shared" si="8"/>
        <v>○</v>
      </c>
      <c r="L73" s="182" t="str">
        <f t="shared" si="9"/>
        <v>○</v>
      </c>
      <c r="M73" s="188">
        <v>18243.0587164315</v>
      </c>
      <c r="N73" s="194">
        <f>[1]H27輸送実績!X73</f>
        <v>13592.100360203702</v>
      </c>
      <c r="O73" s="168">
        <f t="shared" si="10"/>
        <v>25.494399971637904</v>
      </c>
      <c r="P73" s="175" t="str">
        <f t="shared" si="11"/>
        <v>○</v>
      </c>
      <c r="Q73" s="182" t="str">
        <f t="shared" si="12"/>
        <v>○</v>
      </c>
      <c r="R73" s="206">
        <v>0</v>
      </c>
      <c r="S73" s="203">
        <v>0</v>
      </c>
      <c r="T73" s="210">
        <v>0</v>
      </c>
      <c r="U73" s="210">
        <v>0</v>
      </c>
      <c r="V73" s="214">
        <f>[1]H27輸送実績!S73</f>
        <v>0</v>
      </c>
      <c r="W73" s="221" t="str">
        <f t="shared" si="13"/>
        <v/>
      </c>
      <c r="X73" s="82" t="s">
        <v>1264</v>
      </c>
      <c r="Y73" s="228" t="str">
        <f>[1]【準特定地域】判定表!S74</f>
        <v/>
      </c>
      <c r="Z73" s="1" t="str">
        <f>[1]【準特定地域】判定表!T74</f>
        <v/>
      </c>
      <c r="AB73" t="s">
        <v>1264</v>
      </c>
      <c r="AC73" s="240"/>
    </row>
    <row r="74" spans="1:29" x14ac:dyDescent="0.2">
      <c r="A74" s="105"/>
      <c r="B74" s="111" t="s">
        <v>220</v>
      </c>
      <c r="C74" s="114" t="s">
        <v>223</v>
      </c>
      <c r="D74" s="122" t="s">
        <v>594</v>
      </c>
      <c r="E74" s="291">
        <v>280676</v>
      </c>
      <c r="F74" s="309">
        <f>[1]H27輸送実績!Z74</f>
        <v>1</v>
      </c>
      <c r="G74" s="147">
        <f>[1]H27輸送実績!AA74</f>
        <v>1</v>
      </c>
      <c r="H74" s="153">
        <v>73.589769048917987</v>
      </c>
      <c r="I74" s="161">
        <f>[1]H27輸送実績!W74</f>
        <v>56.362038431419791</v>
      </c>
      <c r="J74" s="168">
        <f t="shared" si="7"/>
        <v>23.410496921176982</v>
      </c>
      <c r="K74" s="175" t="str">
        <f t="shared" si="8"/>
        <v>○</v>
      </c>
      <c r="L74" s="182" t="str">
        <f t="shared" si="9"/>
        <v>○</v>
      </c>
      <c r="M74" s="188">
        <v>26328.997999636296</v>
      </c>
      <c r="N74" s="194">
        <f>[1]H27輸送実績!X74</f>
        <v>22066.052245848645</v>
      </c>
      <c r="O74" s="168">
        <f t="shared" si="10"/>
        <v>16.191067179413889</v>
      </c>
      <c r="P74" s="175" t="str">
        <f t="shared" si="11"/>
        <v>○</v>
      </c>
      <c r="Q74" s="182" t="str">
        <f t="shared" si="12"/>
        <v>○</v>
      </c>
      <c r="R74" s="206">
        <v>210</v>
      </c>
      <c r="S74" s="203">
        <v>165</v>
      </c>
      <c r="T74" s="210">
        <v>192</v>
      </c>
      <c r="U74" s="210">
        <v>176</v>
      </c>
      <c r="V74" s="214">
        <f>[1]H27輸送実績!S74</f>
        <v>120</v>
      </c>
      <c r="W74" s="221" t="str">
        <f t="shared" si="13"/>
        <v/>
      </c>
      <c r="X74" s="82" t="s">
        <v>1259</v>
      </c>
      <c r="Y74" s="228" t="str">
        <f>[1]【準特定地域】判定表!S75</f>
        <v>○</v>
      </c>
      <c r="Z74" s="1" t="str">
        <f>[1]【準特定地域】判定表!T75</f>
        <v>継続</v>
      </c>
      <c r="AB74" t="s">
        <v>1264</v>
      </c>
      <c r="AC74" s="240"/>
    </row>
    <row r="75" spans="1:29" x14ac:dyDescent="0.2">
      <c r="A75" s="11"/>
      <c r="B75" s="111" t="s">
        <v>220</v>
      </c>
      <c r="C75" s="114" t="s">
        <v>76</v>
      </c>
      <c r="D75" s="122" t="s">
        <v>990</v>
      </c>
      <c r="E75" s="139">
        <v>47421</v>
      </c>
      <c r="F75" s="141">
        <f>[1]H27輸送実績!Z75</f>
        <v>1</v>
      </c>
      <c r="G75" s="147">
        <f>[1]H27輸送実績!AA75</f>
        <v>1</v>
      </c>
      <c r="H75" s="153">
        <v>52.63977301917194</v>
      </c>
      <c r="I75" s="161">
        <f>[1]H27輸送実績!W75</f>
        <v>46.202391453494073</v>
      </c>
      <c r="J75" s="168">
        <f t="shared" si="7"/>
        <v>12.229121055163573</v>
      </c>
      <c r="K75" s="175" t="str">
        <f t="shared" si="8"/>
        <v>○</v>
      </c>
      <c r="L75" s="182" t="str">
        <f t="shared" si="9"/>
        <v>○</v>
      </c>
      <c r="M75" s="188">
        <v>18211.872124792753</v>
      </c>
      <c r="N75" s="194">
        <f>[1]H27輸送実績!X75</f>
        <v>17908.425626449738</v>
      </c>
      <c r="O75" s="168">
        <f t="shared" si="10"/>
        <v>1.6662015649117068</v>
      </c>
      <c r="P75" s="175" t="str">
        <f t="shared" si="11"/>
        <v>○</v>
      </c>
      <c r="Q75" s="182" t="str">
        <f t="shared" si="12"/>
        <v/>
      </c>
      <c r="R75" s="206">
        <v>1</v>
      </c>
      <c r="S75" s="203">
        <v>0</v>
      </c>
      <c r="T75" s="210">
        <v>1</v>
      </c>
      <c r="U75" s="210">
        <v>0</v>
      </c>
      <c r="V75" s="214">
        <f>[1]H27輸送実績!S75</f>
        <v>0</v>
      </c>
      <c r="W75" s="221" t="str">
        <f t="shared" si="13"/>
        <v/>
      </c>
      <c r="X75" s="82" t="s">
        <v>1264</v>
      </c>
      <c r="Y75" s="228" t="str">
        <f>[1]【準特定地域】判定表!S76</f>
        <v/>
      </c>
      <c r="Z75" s="1" t="str">
        <f>[1]【準特定地域】判定表!T76</f>
        <v/>
      </c>
      <c r="AB75" t="s">
        <v>1264</v>
      </c>
      <c r="AC75" s="240"/>
    </row>
    <row r="76" spans="1:29" x14ac:dyDescent="0.2">
      <c r="A76" s="11"/>
      <c r="B76" s="111" t="s">
        <v>220</v>
      </c>
      <c r="C76" s="114" t="s">
        <v>225</v>
      </c>
      <c r="D76" s="122" t="s">
        <v>759</v>
      </c>
      <c r="E76" s="139">
        <v>38167</v>
      </c>
      <c r="F76" s="141">
        <f>[1]H27輸送実績!Z76</f>
        <v>1</v>
      </c>
      <c r="G76" s="147">
        <f>[1]H27輸送実績!AA76</f>
        <v>1</v>
      </c>
      <c r="H76" s="153">
        <v>51.039837889109251</v>
      </c>
      <c r="I76" s="161">
        <f>[1]H27輸送実績!W76</f>
        <v>52.253654215266501</v>
      </c>
      <c r="J76" s="168">
        <f t="shared" si="7"/>
        <v>-2.3781743366709351</v>
      </c>
      <c r="K76" s="175" t="str">
        <f t="shared" si="8"/>
        <v/>
      </c>
      <c r="L76" s="182" t="str">
        <f t="shared" si="9"/>
        <v/>
      </c>
      <c r="M76" s="188">
        <v>17673.794946969043</v>
      </c>
      <c r="N76" s="194">
        <f>[1]H27輸送実績!X76</f>
        <v>20936.512623652739</v>
      </c>
      <c r="O76" s="168">
        <f t="shared" si="10"/>
        <v>-18.460764575314002</v>
      </c>
      <c r="P76" s="175" t="str">
        <f t="shared" si="11"/>
        <v/>
      </c>
      <c r="Q76" s="182" t="str">
        <f t="shared" si="12"/>
        <v/>
      </c>
      <c r="R76" s="206">
        <v>1</v>
      </c>
      <c r="S76" s="203">
        <v>6</v>
      </c>
      <c r="T76" s="210">
        <v>4</v>
      </c>
      <c r="U76" s="210">
        <v>0</v>
      </c>
      <c r="V76" s="214">
        <f>[1]H27輸送実績!S76</f>
        <v>0</v>
      </c>
      <c r="W76" s="221" t="str">
        <f t="shared" si="13"/>
        <v/>
      </c>
      <c r="X76" s="82" t="s">
        <v>1264</v>
      </c>
      <c r="Y76" s="228" t="str">
        <f>[1]【準特定地域】判定表!S77</f>
        <v/>
      </c>
      <c r="Z76" s="1" t="str">
        <f>[1]【準特定地域】判定表!T77</f>
        <v/>
      </c>
      <c r="AB76" t="s">
        <v>1264</v>
      </c>
      <c r="AC76" s="240"/>
    </row>
    <row r="77" spans="1:29" x14ac:dyDescent="0.2">
      <c r="A77" s="105"/>
      <c r="B77" s="111" t="s">
        <v>220</v>
      </c>
      <c r="C77" s="114" t="s">
        <v>227</v>
      </c>
      <c r="D77" s="122" t="s">
        <v>992</v>
      </c>
      <c r="E77" s="291">
        <v>98351</v>
      </c>
      <c r="F77" s="309">
        <f>[1]H27輸送実績!Z77</f>
        <v>1</v>
      </c>
      <c r="G77" s="147">
        <f>[1]H27輸送実績!AA77</f>
        <v>1</v>
      </c>
      <c r="H77" s="153">
        <v>62.951509407578889</v>
      </c>
      <c r="I77" s="161">
        <f>[1]H27輸送実績!W77</f>
        <v>51.052191714327925</v>
      </c>
      <c r="J77" s="168">
        <f t="shared" si="7"/>
        <v>18.902354852540483</v>
      </c>
      <c r="K77" s="175" t="str">
        <f t="shared" si="8"/>
        <v>○</v>
      </c>
      <c r="L77" s="182" t="str">
        <f t="shared" si="9"/>
        <v>○</v>
      </c>
      <c r="M77" s="188">
        <v>20711.091776331123</v>
      </c>
      <c r="N77" s="194">
        <f>[1]H27輸送実績!X77</f>
        <v>17948.357005677142</v>
      </c>
      <c r="O77" s="168">
        <f t="shared" si="10"/>
        <v>13.339397075200377</v>
      </c>
      <c r="P77" s="175" t="str">
        <f t="shared" si="11"/>
        <v>○</v>
      </c>
      <c r="Q77" s="182" t="str">
        <f t="shared" si="12"/>
        <v>○</v>
      </c>
      <c r="R77" s="206">
        <v>28</v>
      </c>
      <c r="S77" s="203">
        <v>36</v>
      </c>
      <c r="T77" s="210">
        <v>26</v>
      </c>
      <c r="U77" s="210">
        <v>5</v>
      </c>
      <c r="V77" s="214">
        <f>[1]H27輸送実績!S77</f>
        <v>3</v>
      </c>
      <c r="W77" s="221" t="str">
        <f t="shared" si="13"/>
        <v/>
      </c>
      <c r="X77" s="82" t="s">
        <v>1259</v>
      </c>
      <c r="Y77" s="228" t="str">
        <f>[1]【準特定地域】判定表!S78</f>
        <v/>
      </c>
      <c r="Z77" s="236" t="str">
        <f>[1]【準特定地域】判定表!T78</f>
        <v>解除</v>
      </c>
      <c r="AA77" t="s">
        <v>1288</v>
      </c>
      <c r="AB77" t="s">
        <v>1264</v>
      </c>
      <c r="AC77" s="240"/>
    </row>
    <row r="78" spans="1:29" x14ac:dyDescent="0.2">
      <c r="A78" s="11"/>
      <c r="B78" s="111" t="s">
        <v>220</v>
      </c>
      <c r="C78" s="114" t="s">
        <v>26</v>
      </c>
      <c r="D78" s="122" t="s">
        <v>21</v>
      </c>
      <c r="E78" s="139">
        <v>36443</v>
      </c>
      <c r="F78" s="141">
        <f>[1]H27輸送実績!Z78</f>
        <v>1</v>
      </c>
      <c r="G78" s="147">
        <f>[1]H27輸送実績!AA78</f>
        <v>1</v>
      </c>
      <c r="H78" s="153">
        <v>55.319001222831446</v>
      </c>
      <c r="I78" s="161">
        <f>[1]H27輸送実績!W78</f>
        <v>41.512897866386851</v>
      </c>
      <c r="J78" s="168">
        <f t="shared" si="7"/>
        <v>24.957253477574525</v>
      </c>
      <c r="K78" s="175" t="str">
        <f t="shared" si="8"/>
        <v>○</v>
      </c>
      <c r="L78" s="182" t="str">
        <f t="shared" si="9"/>
        <v>○</v>
      </c>
      <c r="M78" s="188">
        <v>19420.851248471459</v>
      </c>
      <c r="N78" s="194">
        <f>[1]H27輸送実績!X78</f>
        <v>15941.937740468695</v>
      </c>
      <c r="O78" s="168">
        <f t="shared" si="10"/>
        <v>17.913290532394022</v>
      </c>
      <c r="P78" s="175" t="str">
        <f t="shared" si="11"/>
        <v>○</v>
      </c>
      <c r="Q78" s="182" t="str">
        <f t="shared" si="12"/>
        <v>○</v>
      </c>
      <c r="R78" s="206">
        <v>2</v>
      </c>
      <c r="S78" s="203">
        <v>1</v>
      </c>
      <c r="T78" s="210">
        <v>1</v>
      </c>
      <c r="U78" s="210">
        <v>0</v>
      </c>
      <c r="V78" s="214">
        <f>[1]H27輸送実績!S78</f>
        <v>1</v>
      </c>
      <c r="W78" s="221" t="str">
        <f t="shared" si="13"/>
        <v/>
      </c>
      <c r="X78" s="82" t="s">
        <v>1264</v>
      </c>
      <c r="Y78" s="228" t="str">
        <f>[1]【準特定地域】判定表!S79</f>
        <v/>
      </c>
      <c r="Z78" s="1" t="str">
        <f>[1]【準特定地域】判定表!T79</f>
        <v/>
      </c>
      <c r="AB78" t="s">
        <v>1264</v>
      </c>
      <c r="AC78" s="240"/>
    </row>
    <row r="79" spans="1:29" x14ac:dyDescent="0.2">
      <c r="A79" s="11"/>
      <c r="B79" s="111" t="s">
        <v>220</v>
      </c>
      <c r="C79" s="114" t="s">
        <v>229</v>
      </c>
      <c r="D79" s="122" t="s">
        <v>866</v>
      </c>
      <c r="E79" s="139">
        <v>28529</v>
      </c>
      <c r="F79" s="141">
        <f>[1]H27輸送実績!Z79</f>
        <v>1</v>
      </c>
      <c r="G79" s="147">
        <f>[1]H27輸送実績!AA79</f>
        <v>1</v>
      </c>
      <c r="H79" s="153">
        <v>51.414870093974571</v>
      </c>
      <c r="I79" s="161">
        <f>[1]H27輸送実績!W79</f>
        <v>36.047827086686596</v>
      </c>
      <c r="J79" s="168">
        <f t="shared" si="7"/>
        <v>29.888324096123455</v>
      </c>
      <c r="K79" s="175" t="str">
        <f t="shared" si="8"/>
        <v>○</v>
      </c>
      <c r="L79" s="182" t="str">
        <f t="shared" si="9"/>
        <v>○</v>
      </c>
      <c r="M79" s="188">
        <v>17680.854984337573</v>
      </c>
      <c r="N79" s="194">
        <f>[1]H27輸送実績!X79</f>
        <v>14629.340078178891</v>
      </c>
      <c r="O79" s="168">
        <f t="shared" si="10"/>
        <v>17.25886507672756</v>
      </c>
      <c r="P79" s="175" t="str">
        <f t="shared" si="11"/>
        <v>○</v>
      </c>
      <c r="Q79" s="182" t="str">
        <f t="shared" si="12"/>
        <v>○</v>
      </c>
      <c r="R79" s="206">
        <v>0</v>
      </c>
      <c r="S79" s="203">
        <v>2</v>
      </c>
      <c r="T79" s="210">
        <v>0</v>
      </c>
      <c r="U79" s="210">
        <v>0</v>
      </c>
      <c r="V79" s="214">
        <f>[1]H27輸送実績!S79</f>
        <v>0</v>
      </c>
      <c r="W79" s="221" t="str">
        <f t="shared" si="13"/>
        <v/>
      </c>
      <c r="X79" s="82" t="s">
        <v>1264</v>
      </c>
      <c r="Y79" s="228" t="str">
        <f>[1]【準特定地域】判定表!S80</f>
        <v/>
      </c>
      <c r="Z79" s="1" t="str">
        <f>[1]【準特定地域】判定表!T80</f>
        <v/>
      </c>
      <c r="AB79" t="s">
        <v>1264</v>
      </c>
      <c r="AC79" s="240"/>
    </row>
    <row r="80" spans="1:29" x14ac:dyDescent="0.2">
      <c r="A80" s="105"/>
      <c r="B80" s="111" t="s">
        <v>220</v>
      </c>
      <c r="C80" s="114" t="s">
        <v>230</v>
      </c>
      <c r="D80" s="122" t="s">
        <v>793</v>
      </c>
      <c r="E80" s="291">
        <v>121735</v>
      </c>
      <c r="F80" s="309">
        <f>[1]H27輸送実績!Z80</f>
        <v>1</v>
      </c>
      <c r="G80" s="147">
        <f>[1]H27輸送実績!AA80</f>
        <v>1</v>
      </c>
      <c r="H80" s="153">
        <v>62.37170537970875</v>
      </c>
      <c r="I80" s="161">
        <f>[1]H27輸送実績!W80</f>
        <v>48.680460074034904</v>
      </c>
      <c r="J80" s="168">
        <f t="shared" si="7"/>
        <v>21.951051718601853</v>
      </c>
      <c r="K80" s="175" t="str">
        <f t="shared" si="8"/>
        <v>○</v>
      </c>
      <c r="L80" s="182" t="str">
        <f t="shared" si="9"/>
        <v>○</v>
      </c>
      <c r="M80" s="188">
        <v>21810.687206643397</v>
      </c>
      <c r="N80" s="194">
        <f>[1]H27輸送実績!X80</f>
        <v>18858.540454785827</v>
      </c>
      <c r="O80" s="168">
        <f t="shared" si="10"/>
        <v>13.535322036796549</v>
      </c>
      <c r="P80" s="175" t="str">
        <f t="shared" si="11"/>
        <v>○</v>
      </c>
      <c r="Q80" s="182" t="str">
        <f t="shared" si="12"/>
        <v>○</v>
      </c>
      <c r="R80" s="206">
        <v>37</v>
      </c>
      <c r="S80" s="203">
        <v>31</v>
      </c>
      <c r="T80" s="210">
        <v>25</v>
      </c>
      <c r="U80" s="210">
        <v>18</v>
      </c>
      <c r="V80" s="214">
        <f>[1]H27輸送実績!S80</f>
        <v>14</v>
      </c>
      <c r="W80" s="221" t="str">
        <f t="shared" si="13"/>
        <v/>
      </c>
      <c r="X80" s="82" t="s">
        <v>1259</v>
      </c>
      <c r="Y80" s="228" t="str">
        <f>[1]【準特定地域】判定表!S81</f>
        <v>○</v>
      </c>
      <c r="Z80" s="1" t="str">
        <f>[1]【準特定地域】判定表!T81</f>
        <v>継続</v>
      </c>
      <c r="AB80" t="s">
        <v>1264</v>
      </c>
      <c r="AC80" s="240"/>
    </row>
    <row r="81" spans="1:29" x14ac:dyDescent="0.2">
      <c r="A81" s="11"/>
      <c r="B81" s="111" t="s">
        <v>220</v>
      </c>
      <c r="C81" s="114" t="s">
        <v>233</v>
      </c>
      <c r="D81" s="122" t="s">
        <v>910</v>
      </c>
      <c r="E81" s="139">
        <v>35547</v>
      </c>
      <c r="F81" s="141">
        <f>[1]H27輸送実績!Z81</f>
        <v>1</v>
      </c>
      <c r="G81" s="147">
        <f>[1]H27輸送実績!AA81</f>
        <v>1</v>
      </c>
      <c r="H81" s="153">
        <v>47.860392294396149</v>
      </c>
      <c r="I81" s="161">
        <f>[1]H27輸送実績!W81</f>
        <v>52.375303958758877</v>
      </c>
      <c r="J81" s="168">
        <f t="shared" si="7"/>
        <v>-9.4335032537778964</v>
      </c>
      <c r="K81" s="175" t="str">
        <f t="shared" si="8"/>
        <v/>
      </c>
      <c r="L81" s="182" t="str">
        <f t="shared" si="9"/>
        <v/>
      </c>
      <c r="M81" s="188">
        <v>16566.522207470127</v>
      </c>
      <c r="N81" s="194">
        <f>[1]H27輸送実績!X81</f>
        <v>19909.152806147264</v>
      </c>
      <c r="O81" s="168">
        <f t="shared" si="10"/>
        <v>-20.177020601040141</v>
      </c>
      <c r="P81" s="175" t="str">
        <f t="shared" si="11"/>
        <v/>
      </c>
      <c r="Q81" s="182" t="str">
        <f t="shared" si="12"/>
        <v/>
      </c>
      <c r="R81" s="206">
        <v>0</v>
      </c>
      <c r="S81" s="203">
        <v>1</v>
      </c>
      <c r="T81" s="210">
        <v>0</v>
      </c>
      <c r="U81" s="210">
        <v>0</v>
      </c>
      <c r="V81" s="214">
        <f>[1]H27輸送実績!S81</f>
        <v>0</v>
      </c>
      <c r="W81" s="221" t="str">
        <f t="shared" si="13"/>
        <v/>
      </c>
      <c r="X81" s="82" t="s">
        <v>1264</v>
      </c>
      <c r="Y81" s="228" t="str">
        <f>[1]【準特定地域】判定表!S82</f>
        <v/>
      </c>
      <c r="Z81" s="1" t="str">
        <f>[1]【準特定地域】判定表!T82</f>
        <v/>
      </c>
      <c r="AB81" t="s">
        <v>1264</v>
      </c>
      <c r="AC81" s="240"/>
    </row>
    <row r="82" spans="1:29" x14ac:dyDescent="0.2">
      <c r="A82" s="11"/>
      <c r="B82" s="111" t="s">
        <v>220</v>
      </c>
      <c r="C82" s="114" t="s">
        <v>235</v>
      </c>
      <c r="D82" s="122" t="s">
        <v>941</v>
      </c>
      <c r="E82" s="139">
        <v>28174</v>
      </c>
      <c r="F82" s="141">
        <f>[1]H27輸送実績!Z82</f>
        <v>1</v>
      </c>
      <c r="G82" s="147">
        <f>[1]H27輸送実績!AA82</f>
        <v>1</v>
      </c>
      <c r="H82" s="153">
        <v>53.916182170542633</v>
      </c>
      <c r="I82" s="161">
        <f>[1]H27輸送実績!W82</f>
        <v>38.937044679327919</v>
      </c>
      <c r="J82" s="168">
        <f t="shared" si="7"/>
        <v>27.78226663719272</v>
      </c>
      <c r="K82" s="175" t="str">
        <f t="shared" si="8"/>
        <v>○</v>
      </c>
      <c r="L82" s="182" t="str">
        <f t="shared" si="9"/>
        <v>○</v>
      </c>
      <c r="M82" s="188">
        <v>18169.270833333332</v>
      </c>
      <c r="N82" s="194">
        <f>[1]H27輸送実績!X82</f>
        <v>14810.081273424012</v>
      </c>
      <c r="O82" s="168">
        <f t="shared" si="10"/>
        <v>18.488301433355016</v>
      </c>
      <c r="P82" s="175" t="str">
        <f t="shared" si="11"/>
        <v>○</v>
      </c>
      <c r="Q82" s="182" t="str">
        <f t="shared" si="12"/>
        <v>○</v>
      </c>
      <c r="R82" s="206">
        <v>0</v>
      </c>
      <c r="S82" s="203">
        <v>1</v>
      </c>
      <c r="T82" s="210">
        <v>0</v>
      </c>
      <c r="U82" s="210">
        <v>0</v>
      </c>
      <c r="V82" s="214">
        <f>[1]H27輸送実績!S82</f>
        <v>1</v>
      </c>
      <c r="W82" s="221" t="str">
        <f t="shared" si="13"/>
        <v/>
      </c>
      <c r="X82" s="82" t="s">
        <v>1264</v>
      </c>
      <c r="Y82" s="228" t="str">
        <f>[1]【準特定地域】判定表!S83</f>
        <v/>
      </c>
      <c r="Z82" s="1" t="str">
        <f>[1]【準特定地域】判定表!T83</f>
        <v/>
      </c>
      <c r="AB82" t="s">
        <v>1264</v>
      </c>
      <c r="AC82" s="240"/>
    </row>
    <row r="83" spans="1:29" ht="26.4" x14ac:dyDescent="0.2">
      <c r="A83" s="11"/>
      <c r="B83" s="111" t="s">
        <v>220</v>
      </c>
      <c r="C83" s="114" t="s">
        <v>236</v>
      </c>
      <c r="D83" s="122" t="s">
        <v>967</v>
      </c>
      <c r="E83" s="139">
        <v>57116</v>
      </c>
      <c r="F83" s="141">
        <f>[1]H27輸送実績!Z83</f>
        <v>1</v>
      </c>
      <c r="G83" s="147">
        <f>[1]H27輸送実績!AA83</f>
        <v>1</v>
      </c>
      <c r="H83" s="153">
        <v>67.867193619596947</v>
      </c>
      <c r="I83" s="161">
        <f>[1]H27輸送実績!W83</f>
        <v>53.687816091954026</v>
      </c>
      <c r="J83" s="168">
        <f t="shared" si="7"/>
        <v>20.892830204708158</v>
      </c>
      <c r="K83" s="175" t="str">
        <f t="shared" si="8"/>
        <v>○</v>
      </c>
      <c r="L83" s="182" t="str">
        <f t="shared" si="9"/>
        <v>○</v>
      </c>
      <c r="M83" s="188">
        <v>23014.621756984499</v>
      </c>
      <c r="N83" s="194">
        <f>[1]H27輸送実績!X83</f>
        <v>20414.111405835545</v>
      </c>
      <c r="O83" s="168">
        <f t="shared" si="10"/>
        <v>11.299383403334662</v>
      </c>
      <c r="P83" s="175" t="str">
        <f t="shared" si="11"/>
        <v>○</v>
      </c>
      <c r="Q83" s="182" t="str">
        <f t="shared" si="12"/>
        <v>○</v>
      </c>
      <c r="R83" s="206">
        <v>11</v>
      </c>
      <c r="S83" s="203">
        <v>7</v>
      </c>
      <c r="T83" s="210">
        <v>5</v>
      </c>
      <c r="U83" s="210">
        <v>2</v>
      </c>
      <c r="V83" s="214">
        <f>[1]H27輸送実績!S83</f>
        <v>2</v>
      </c>
      <c r="W83" s="221" t="str">
        <f t="shared" si="13"/>
        <v/>
      </c>
      <c r="X83" s="82" t="s">
        <v>1264</v>
      </c>
      <c r="Y83" s="228" t="str">
        <f>[1]【準特定地域】判定表!S84</f>
        <v/>
      </c>
      <c r="Z83" s="1" t="str">
        <f>[1]【準特定地域】判定表!T84</f>
        <v/>
      </c>
      <c r="AB83" t="s">
        <v>1264</v>
      </c>
      <c r="AC83" s="240"/>
    </row>
    <row r="84" spans="1:29" x14ac:dyDescent="0.2">
      <c r="A84" s="11"/>
      <c r="B84" s="111" t="s">
        <v>220</v>
      </c>
      <c r="C84" s="114" t="s">
        <v>245</v>
      </c>
      <c r="D84" s="122" t="s">
        <v>245</v>
      </c>
      <c r="E84" s="139">
        <v>93457</v>
      </c>
      <c r="F84" s="141">
        <f>[1]H27輸送実績!Z84</f>
        <v>1</v>
      </c>
      <c r="G84" s="147">
        <f>[1]H27輸送実績!AA84</f>
        <v>1</v>
      </c>
      <c r="H84" s="153">
        <v>60.781461434370769</v>
      </c>
      <c r="I84" s="161">
        <f>[1]H27輸送実績!W84</f>
        <v>46.586891481813907</v>
      </c>
      <c r="J84" s="168">
        <f t="shared" si="7"/>
        <v>23.353452874580107</v>
      </c>
      <c r="K84" s="175" t="str">
        <f t="shared" si="8"/>
        <v>○</v>
      </c>
      <c r="L84" s="182" t="str">
        <f t="shared" si="9"/>
        <v>○</v>
      </c>
      <c r="M84" s="188">
        <v>20638.193504736129</v>
      </c>
      <c r="N84" s="194">
        <f>[1]H27輸送実績!X84</f>
        <v>17384.643330341496</v>
      </c>
      <c r="O84" s="168">
        <f t="shared" si="10"/>
        <v>15.764704278249919</v>
      </c>
      <c r="P84" s="175" t="str">
        <f t="shared" si="11"/>
        <v>○</v>
      </c>
      <c r="Q84" s="182" t="str">
        <f t="shared" si="12"/>
        <v>○</v>
      </c>
      <c r="R84" s="206">
        <v>18</v>
      </c>
      <c r="S84" s="203">
        <v>13</v>
      </c>
      <c r="T84" s="210">
        <v>9</v>
      </c>
      <c r="U84" s="210">
        <v>5</v>
      </c>
      <c r="V84" s="214">
        <f>[1]H27輸送実績!S84</f>
        <v>12</v>
      </c>
      <c r="W84" s="221" t="str">
        <f t="shared" si="13"/>
        <v/>
      </c>
      <c r="X84" s="82" t="s">
        <v>1264</v>
      </c>
      <c r="Y84" s="228" t="str">
        <f>[1]【準特定地域】判定表!S85</f>
        <v/>
      </c>
      <c r="Z84" s="1" t="str">
        <f>[1]【準特定地域】判定表!T85</f>
        <v/>
      </c>
      <c r="AB84" t="s">
        <v>1264</v>
      </c>
      <c r="AC84" s="240"/>
    </row>
    <row r="85" spans="1:29" x14ac:dyDescent="0.2">
      <c r="A85" s="11"/>
      <c r="B85" s="111" t="s">
        <v>220</v>
      </c>
      <c r="C85" s="114" t="s">
        <v>213</v>
      </c>
      <c r="D85" s="122" t="s">
        <v>213</v>
      </c>
      <c r="E85" s="139">
        <v>20039</v>
      </c>
      <c r="F85" s="141">
        <f>[1]H27輸送実績!Z85</f>
        <v>1</v>
      </c>
      <c r="G85" s="147">
        <f>[1]H27輸送実績!AA85</f>
        <v>1</v>
      </c>
      <c r="H85" s="153">
        <v>49.585634674922602</v>
      </c>
      <c r="I85" s="161">
        <f>[1]H27輸送実績!W85</f>
        <v>40.240499828825747</v>
      </c>
      <c r="J85" s="168">
        <f t="shared" si="7"/>
        <v>18.84645604994758</v>
      </c>
      <c r="K85" s="175" t="str">
        <f t="shared" si="8"/>
        <v>○</v>
      </c>
      <c r="L85" s="182" t="str">
        <f t="shared" si="9"/>
        <v>○</v>
      </c>
      <c r="M85" s="188">
        <v>16470.464396284828</v>
      </c>
      <c r="N85" s="194">
        <f>[1]H27輸送実績!X85</f>
        <v>14626.840123245463</v>
      </c>
      <c r="O85" s="168">
        <f t="shared" si="10"/>
        <v>11.193517248094242</v>
      </c>
      <c r="P85" s="175" t="str">
        <f t="shared" si="11"/>
        <v>○</v>
      </c>
      <c r="Q85" s="182" t="str">
        <f t="shared" si="12"/>
        <v>○</v>
      </c>
      <c r="R85" s="206">
        <v>0</v>
      </c>
      <c r="S85" s="203">
        <v>0</v>
      </c>
      <c r="T85" s="210">
        <v>1</v>
      </c>
      <c r="U85" s="210">
        <v>1</v>
      </c>
      <c r="V85" s="214">
        <f>[1]H27輸送実績!S85</f>
        <v>0</v>
      </c>
      <c r="W85" s="221" t="str">
        <f t="shared" si="13"/>
        <v/>
      </c>
      <c r="X85" s="82" t="s">
        <v>1264</v>
      </c>
      <c r="Y85" s="228" t="str">
        <f>[1]【準特定地域】判定表!S86</f>
        <v/>
      </c>
      <c r="Z85" s="1" t="str">
        <f>[1]【準特定地域】判定表!T86</f>
        <v/>
      </c>
      <c r="AB85" t="s">
        <v>1264</v>
      </c>
      <c r="AC85" s="240"/>
    </row>
    <row r="86" spans="1:29" x14ac:dyDescent="0.2">
      <c r="A86" s="11"/>
      <c r="B86" s="111" t="s">
        <v>220</v>
      </c>
      <c r="C86" s="114" t="s">
        <v>250</v>
      </c>
      <c r="D86" s="122" t="s">
        <v>1267</v>
      </c>
      <c r="E86" s="139">
        <v>29535</v>
      </c>
      <c r="F86" s="141">
        <f>[1]H27輸送実績!Z86</f>
        <v>1</v>
      </c>
      <c r="G86" s="147">
        <f>[1]H27輸送実績!AA86</f>
        <v>1</v>
      </c>
      <c r="H86" s="153">
        <v>76.095728830394833</v>
      </c>
      <c r="I86" s="161">
        <f>[1]H27輸送実績!W86</f>
        <v>55.667394224311622</v>
      </c>
      <c r="J86" s="168">
        <f t="shared" si="7"/>
        <v>26.845573227394524</v>
      </c>
      <c r="K86" s="175" t="str">
        <f t="shared" si="8"/>
        <v>○</v>
      </c>
      <c r="L86" s="182" t="str">
        <f t="shared" si="9"/>
        <v>○</v>
      </c>
      <c r="M86" s="188">
        <v>24078.718649118451</v>
      </c>
      <c r="N86" s="194">
        <f>[1]H27輸送実績!X86</f>
        <v>19476.662189388851</v>
      </c>
      <c r="O86" s="168">
        <f t="shared" si="10"/>
        <v>19.112547169938743</v>
      </c>
      <c r="P86" s="175" t="str">
        <f t="shared" si="11"/>
        <v>○</v>
      </c>
      <c r="Q86" s="182" t="str">
        <f t="shared" si="12"/>
        <v>○</v>
      </c>
      <c r="R86" s="206">
        <v>0</v>
      </c>
      <c r="S86" s="203">
        <v>0</v>
      </c>
      <c r="T86" s="210">
        <v>0</v>
      </c>
      <c r="U86" s="210">
        <v>0</v>
      </c>
      <c r="V86" s="214">
        <f>[1]H27輸送実績!S86</f>
        <v>0</v>
      </c>
      <c r="W86" s="221" t="str">
        <f t="shared" si="13"/>
        <v/>
      </c>
      <c r="X86" s="82" t="s">
        <v>1264</v>
      </c>
      <c r="Y86" s="228" t="str">
        <f>[1]【準特定地域】判定表!S87</f>
        <v/>
      </c>
      <c r="Z86" s="1" t="str">
        <f>[1]【準特定地域】判定表!T87</f>
        <v/>
      </c>
      <c r="AB86" t="s">
        <v>1264</v>
      </c>
      <c r="AC86" s="240"/>
    </row>
    <row r="87" spans="1:29" x14ac:dyDescent="0.2">
      <c r="A87" s="11"/>
      <c r="B87" s="111" t="s">
        <v>220</v>
      </c>
      <c r="C87" s="114" t="s">
        <v>252</v>
      </c>
      <c r="D87" s="122" t="s">
        <v>995</v>
      </c>
      <c r="E87" s="139">
        <v>17250</v>
      </c>
      <c r="F87" s="141">
        <f>[1]H27輸送実績!Z87</f>
        <v>1</v>
      </c>
      <c r="G87" s="147">
        <f>[1]H27輸送実績!AA87</f>
        <v>1</v>
      </c>
      <c r="H87" s="153">
        <v>67.158813204617559</v>
      </c>
      <c r="I87" s="161">
        <f>[1]H27輸送実績!W87</f>
        <v>48.740885072655217</v>
      </c>
      <c r="J87" s="168">
        <f t="shared" si="7"/>
        <v>27.424439553223078</v>
      </c>
      <c r="K87" s="175" t="str">
        <f t="shared" si="8"/>
        <v>○</v>
      </c>
      <c r="L87" s="182" t="str">
        <f t="shared" si="9"/>
        <v>○</v>
      </c>
      <c r="M87" s="188">
        <v>21882.434348207655</v>
      </c>
      <c r="N87" s="194">
        <f>[1]H27輸送実績!X87</f>
        <v>17320.739762219288</v>
      </c>
      <c r="O87" s="168">
        <f t="shared" si="10"/>
        <v>20.846376200196413</v>
      </c>
      <c r="P87" s="175" t="str">
        <f t="shared" si="11"/>
        <v>○</v>
      </c>
      <c r="Q87" s="182" t="str">
        <f t="shared" si="12"/>
        <v>○</v>
      </c>
      <c r="R87" s="206">
        <v>0</v>
      </c>
      <c r="S87" s="203">
        <v>0</v>
      </c>
      <c r="T87" s="210">
        <v>0</v>
      </c>
      <c r="U87" s="210">
        <v>0</v>
      </c>
      <c r="V87" s="214">
        <f>[1]H27輸送実績!S87</f>
        <v>1</v>
      </c>
      <c r="W87" s="221" t="str">
        <f t="shared" si="13"/>
        <v/>
      </c>
      <c r="X87" s="82" t="s">
        <v>1264</v>
      </c>
      <c r="Y87" s="228" t="str">
        <f>[1]【準特定地域】判定表!S88</f>
        <v/>
      </c>
      <c r="Z87" s="1" t="str">
        <f>[1]【準特定地域】判定表!T88</f>
        <v/>
      </c>
      <c r="AB87" t="s">
        <v>1264</v>
      </c>
      <c r="AC87" s="240"/>
    </row>
    <row r="88" spans="1:29" x14ac:dyDescent="0.2">
      <c r="A88" s="11"/>
      <c r="B88" s="111" t="s">
        <v>220</v>
      </c>
      <c r="C88" s="114" t="s">
        <v>259</v>
      </c>
      <c r="D88" s="122" t="s">
        <v>997</v>
      </c>
      <c r="E88" s="139">
        <v>33538</v>
      </c>
      <c r="F88" s="141">
        <f>[1]H27輸送実績!Z88</f>
        <v>1</v>
      </c>
      <c r="G88" s="147">
        <f>[1]H27輸送実績!AA88</f>
        <v>1</v>
      </c>
      <c r="H88" s="153">
        <v>63.114885496183206</v>
      </c>
      <c r="I88" s="161">
        <f>[1]H27輸送実績!W88</f>
        <v>48.22263766145479</v>
      </c>
      <c r="J88" s="168">
        <f t="shared" si="7"/>
        <v>23.595460433226968</v>
      </c>
      <c r="K88" s="175" t="str">
        <f t="shared" si="8"/>
        <v>○</v>
      </c>
      <c r="L88" s="182" t="str">
        <f t="shared" si="9"/>
        <v>○</v>
      </c>
      <c r="M88" s="188">
        <v>20308.396946564888</v>
      </c>
      <c r="N88" s="194">
        <f>[1]H27輸送実績!X88</f>
        <v>17596.023113528212</v>
      </c>
      <c r="O88" s="168">
        <f t="shared" si="10"/>
        <v>13.3559228735455</v>
      </c>
      <c r="P88" s="175" t="str">
        <f t="shared" si="11"/>
        <v>○</v>
      </c>
      <c r="Q88" s="182" t="str">
        <f t="shared" si="12"/>
        <v>○</v>
      </c>
      <c r="R88" s="206">
        <v>0</v>
      </c>
      <c r="S88" s="203">
        <v>2</v>
      </c>
      <c r="T88" s="210">
        <v>0</v>
      </c>
      <c r="U88" s="210">
        <v>1</v>
      </c>
      <c r="V88" s="214">
        <f>[1]H27輸送実績!S88</f>
        <v>3</v>
      </c>
      <c r="W88" s="221" t="str">
        <f t="shared" si="13"/>
        <v/>
      </c>
      <c r="X88" s="82" t="s">
        <v>1264</v>
      </c>
      <c r="Y88" s="228" t="str">
        <f>[1]【準特定地域】判定表!S89</f>
        <v/>
      </c>
      <c r="Z88" s="1" t="str">
        <f>[1]【準特定地域】判定表!T89</f>
        <v/>
      </c>
      <c r="AB88" t="s">
        <v>1264</v>
      </c>
      <c r="AC88" s="240"/>
    </row>
    <row r="89" spans="1:29" x14ac:dyDescent="0.2">
      <c r="A89" s="11"/>
      <c r="B89" s="111" t="s">
        <v>220</v>
      </c>
      <c r="C89" s="114" t="s">
        <v>260</v>
      </c>
      <c r="D89" s="122" t="s">
        <v>998</v>
      </c>
      <c r="E89" s="139">
        <v>6076</v>
      </c>
      <c r="F89" s="141">
        <f>[1]H27輸送実績!Z89</f>
        <v>1</v>
      </c>
      <c r="G89" s="147">
        <f>[1]H27輸送実績!AA89</f>
        <v>1</v>
      </c>
      <c r="H89" s="153">
        <v>39.146875000000001</v>
      </c>
      <c r="I89" s="161">
        <f>[1]H27輸送実績!W89</f>
        <v>41.517163759144623</v>
      </c>
      <c r="J89" s="168">
        <f t="shared" si="7"/>
        <v>-6.0548607242458585</v>
      </c>
      <c r="K89" s="175" t="str">
        <f t="shared" si="8"/>
        <v/>
      </c>
      <c r="L89" s="182" t="str">
        <f t="shared" si="9"/>
        <v/>
      </c>
      <c r="M89" s="188">
        <v>12143.75</v>
      </c>
      <c r="N89" s="194">
        <f>[1]H27輸送実績!X89</f>
        <v>14788.970174451322</v>
      </c>
      <c r="O89" s="168">
        <f t="shared" si="10"/>
        <v>-21.782564483387112</v>
      </c>
      <c r="P89" s="175" t="str">
        <f t="shared" si="11"/>
        <v/>
      </c>
      <c r="Q89" s="182" t="str">
        <f t="shared" si="12"/>
        <v/>
      </c>
      <c r="R89" s="206">
        <v>0</v>
      </c>
      <c r="S89" s="203">
        <v>0</v>
      </c>
      <c r="T89" s="210">
        <v>0</v>
      </c>
      <c r="U89" s="210">
        <v>0</v>
      </c>
      <c r="V89" s="214">
        <f>[1]H27輸送実績!S89</f>
        <v>0</v>
      </c>
      <c r="W89" s="221" t="str">
        <f t="shared" si="13"/>
        <v/>
      </c>
      <c r="X89" s="82" t="s">
        <v>1264</v>
      </c>
      <c r="Y89" s="228" t="str">
        <f>[1]【準特定地域】判定表!S90</f>
        <v/>
      </c>
      <c r="Z89" s="1" t="str">
        <f>[1]【準特定地域】判定表!T90</f>
        <v/>
      </c>
      <c r="AB89" t="s">
        <v>1264</v>
      </c>
      <c r="AC89" s="240"/>
    </row>
    <row r="90" spans="1:29" x14ac:dyDescent="0.2">
      <c r="A90" s="11"/>
      <c r="B90" s="111" t="s">
        <v>220</v>
      </c>
      <c r="C90" s="114" t="s">
        <v>261</v>
      </c>
      <c r="D90" s="122" t="s">
        <v>999</v>
      </c>
      <c r="E90" s="139">
        <v>15954</v>
      </c>
      <c r="F90" s="141">
        <f>[1]H27輸送実績!Z90</f>
        <v>1</v>
      </c>
      <c r="G90" s="147">
        <f>[1]H27輸送実績!AA90</f>
        <v>1</v>
      </c>
      <c r="H90" s="153">
        <v>71.804403115561911</v>
      </c>
      <c r="I90" s="161">
        <f>[1]H27輸送実績!W90</f>
        <v>53.719042274597832</v>
      </c>
      <c r="J90" s="168">
        <f t="shared" si="7"/>
        <v>25.186980263393487</v>
      </c>
      <c r="K90" s="175" t="str">
        <f t="shared" si="8"/>
        <v>○</v>
      </c>
      <c r="L90" s="182" t="str">
        <f t="shared" si="9"/>
        <v>○</v>
      </c>
      <c r="M90" s="188">
        <v>22132.490859958671</v>
      </c>
      <c r="N90" s="194">
        <f>[1]H27輸送実績!X90</f>
        <v>18366.255144032923</v>
      </c>
      <c r="O90" s="168">
        <f t="shared" si="10"/>
        <v>17.016772941447321</v>
      </c>
      <c r="P90" s="175" t="str">
        <f t="shared" si="11"/>
        <v>○</v>
      </c>
      <c r="Q90" s="182" t="str">
        <f t="shared" si="12"/>
        <v>○</v>
      </c>
      <c r="R90" s="206">
        <v>0</v>
      </c>
      <c r="S90" s="203">
        <v>0</v>
      </c>
      <c r="T90" s="210">
        <v>0</v>
      </c>
      <c r="U90" s="210">
        <v>0</v>
      </c>
      <c r="V90" s="214">
        <f>[1]H27輸送実績!S90</f>
        <v>0</v>
      </c>
      <c r="W90" s="221" t="str">
        <f t="shared" si="13"/>
        <v/>
      </c>
      <c r="X90" s="82" t="s">
        <v>1264</v>
      </c>
      <c r="Y90" s="228" t="str">
        <f>[1]【準特定地域】判定表!S91</f>
        <v/>
      </c>
      <c r="Z90" s="1" t="str">
        <f>[1]【準特定地域】判定表!T91</f>
        <v/>
      </c>
      <c r="AB90" t="s">
        <v>1264</v>
      </c>
      <c r="AC90" s="240"/>
    </row>
    <row r="91" spans="1:29" x14ac:dyDescent="0.2">
      <c r="A91" s="11" t="s">
        <v>265</v>
      </c>
      <c r="B91" s="111" t="s">
        <v>220</v>
      </c>
      <c r="C91" s="114" t="s">
        <v>271</v>
      </c>
      <c r="D91" s="122" t="s">
        <v>541</v>
      </c>
      <c r="E91" s="139">
        <v>8334</v>
      </c>
      <c r="F91" s="141">
        <f>[1]H27輸送実績!Z91</f>
        <v>1</v>
      </c>
      <c r="G91" s="147">
        <f>[1]H27輸送実績!AA91</f>
        <v>1</v>
      </c>
      <c r="H91" s="153">
        <v>56.380314799672938</v>
      </c>
      <c r="I91" s="161">
        <f>[1]H27輸送実績!W91</f>
        <v>39.983566789263634</v>
      </c>
      <c r="J91" s="168">
        <f t="shared" si="7"/>
        <v>29.082398827798706</v>
      </c>
      <c r="K91" s="175" t="str">
        <f t="shared" si="8"/>
        <v>○</v>
      </c>
      <c r="L91" s="182" t="str">
        <f t="shared" si="9"/>
        <v>○</v>
      </c>
      <c r="M91" s="188">
        <v>17695.421095666392</v>
      </c>
      <c r="N91" s="194">
        <f>[1]H27輸送実績!X91</f>
        <v>14288.285468346507</v>
      </c>
      <c r="O91" s="168">
        <f t="shared" si="10"/>
        <v>19.254334829897278</v>
      </c>
      <c r="P91" s="175" t="str">
        <f t="shared" si="11"/>
        <v>○</v>
      </c>
      <c r="Q91" s="182" t="str">
        <f t="shared" si="12"/>
        <v>○</v>
      </c>
      <c r="R91" s="206">
        <v>1</v>
      </c>
      <c r="S91" s="203">
        <v>0</v>
      </c>
      <c r="T91" s="210">
        <v>0</v>
      </c>
      <c r="U91" s="210">
        <v>0</v>
      </c>
      <c r="V91" s="214">
        <f>[1]H27輸送実績!S91</f>
        <v>4</v>
      </c>
      <c r="W91" s="221" t="str">
        <f t="shared" si="13"/>
        <v/>
      </c>
      <c r="X91" s="82" t="s">
        <v>1264</v>
      </c>
      <c r="Y91" s="228" t="str">
        <f>[1]【準特定地域】判定表!S92</f>
        <v/>
      </c>
      <c r="Z91" s="1" t="str">
        <f>[1]【準特定地域】判定表!T92</f>
        <v/>
      </c>
      <c r="AB91" t="s">
        <v>1264</v>
      </c>
      <c r="AC91" s="240"/>
    </row>
    <row r="92" spans="1:29" x14ac:dyDescent="0.2">
      <c r="A92" s="11"/>
      <c r="B92" s="111" t="s">
        <v>220</v>
      </c>
      <c r="C92" s="114" t="s">
        <v>272</v>
      </c>
      <c r="D92" s="122" t="s">
        <v>768</v>
      </c>
      <c r="E92" s="139">
        <v>9958</v>
      </c>
      <c r="F92" s="141">
        <f>[1]H27輸送実績!Z92</f>
        <v>1</v>
      </c>
      <c r="G92" s="147">
        <f>[1]H27輸送実績!AA92</f>
        <v>1</v>
      </c>
      <c r="H92" s="153">
        <v>33.437047326123626</v>
      </c>
      <c r="I92" s="161">
        <f>[1]H27輸送実績!W92</f>
        <v>41.688279857397504</v>
      </c>
      <c r="J92" s="168">
        <f t="shared" si="7"/>
        <v>-24.676917344993466</v>
      </c>
      <c r="K92" s="175" t="str">
        <f t="shared" si="8"/>
        <v/>
      </c>
      <c r="L92" s="182" t="str">
        <f t="shared" si="9"/>
        <v/>
      </c>
      <c r="M92" s="188">
        <v>10065.978767734894</v>
      </c>
      <c r="N92" s="194">
        <f>[1]H27輸送実績!X92</f>
        <v>12635.695187165775</v>
      </c>
      <c r="O92" s="168">
        <f t="shared" si="10"/>
        <v>-25.528728787584498</v>
      </c>
      <c r="P92" s="175" t="str">
        <f t="shared" si="11"/>
        <v/>
      </c>
      <c r="Q92" s="182" t="str">
        <f t="shared" si="12"/>
        <v/>
      </c>
      <c r="R92" s="206">
        <v>0</v>
      </c>
      <c r="S92" s="203">
        <v>1</v>
      </c>
      <c r="T92" s="210">
        <v>1</v>
      </c>
      <c r="U92" s="210">
        <v>0</v>
      </c>
      <c r="V92" s="214">
        <f>[1]H27輸送実績!S92</f>
        <v>0</v>
      </c>
      <c r="W92" s="221" t="str">
        <f t="shared" si="13"/>
        <v/>
      </c>
      <c r="X92" s="82" t="s">
        <v>1264</v>
      </c>
      <c r="Y92" s="228" t="str">
        <f>[1]【準特定地域】判定表!S93</f>
        <v/>
      </c>
      <c r="Z92" s="1" t="str">
        <f>[1]【準特定地域】判定表!T93</f>
        <v/>
      </c>
      <c r="AB92" t="s">
        <v>1264</v>
      </c>
      <c r="AC92" s="240"/>
    </row>
    <row r="93" spans="1:29" x14ac:dyDescent="0.2">
      <c r="A93" s="105"/>
      <c r="B93" s="111" t="s">
        <v>273</v>
      </c>
      <c r="C93" s="114" t="s">
        <v>275</v>
      </c>
      <c r="D93" s="122" t="s">
        <v>275</v>
      </c>
      <c r="E93" s="292">
        <v>1079876</v>
      </c>
      <c r="F93" s="309">
        <f>[1]H27輸送実績!Z93</f>
        <v>0.98181818181818181</v>
      </c>
      <c r="G93" s="147">
        <f>[1]H27輸送実績!AA93</f>
        <v>0.97178060413354528</v>
      </c>
      <c r="H93" s="153">
        <v>94.699319522198167</v>
      </c>
      <c r="I93" s="161">
        <f>[1]H27輸送実績!W93</f>
        <v>70.986770331691616</v>
      </c>
      <c r="J93" s="168">
        <f t="shared" si="7"/>
        <v>25.039830602951874</v>
      </c>
      <c r="K93" s="175" t="str">
        <f t="shared" si="8"/>
        <v>○</v>
      </c>
      <c r="L93" s="182" t="str">
        <f t="shared" si="9"/>
        <v>○</v>
      </c>
      <c r="M93" s="188">
        <v>35887.000072627779</v>
      </c>
      <c r="N93" s="194">
        <f>[1]H27輸送実績!X93</f>
        <v>25393.281827052888</v>
      </c>
      <c r="O93" s="168">
        <f t="shared" si="10"/>
        <v>29.241001544675793</v>
      </c>
      <c r="P93" s="175" t="str">
        <f t="shared" si="11"/>
        <v>○</v>
      </c>
      <c r="Q93" s="182" t="str">
        <f t="shared" si="12"/>
        <v>○</v>
      </c>
      <c r="R93" s="206">
        <v>1147</v>
      </c>
      <c r="S93" s="203">
        <v>1128</v>
      </c>
      <c r="T93" s="210">
        <v>1049</v>
      </c>
      <c r="U93" s="210">
        <v>961</v>
      </c>
      <c r="V93" s="214">
        <f>[1]H27輸送実績!S93</f>
        <v>798</v>
      </c>
      <c r="W93" s="221" t="str">
        <f t="shared" si="13"/>
        <v/>
      </c>
      <c r="X93" s="83"/>
      <c r="Y93" s="228" t="str">
        <f>[1]【準特定地域】判定表!S94</f>
        <v>○</v>
      </c>
      <c r="Z93" s="1" t="str">
        <f>[1]【準特定地域】判定表!T94</f>
        <v>指定</v>
      </c>
      <c r="AB93" t="s">
        <v>1287</v>
      </c>
      <c r="AC93" s="240"/>
    </row>
    <row r="94" spans="1:29" x14ac:dyDescent="0.2">
      <c r="A94" s="11"/>
      <c r="B94" s="111" t="s">
        <v>273</v>
      </c>
      <c r="C94" s="114" t="s">
        <v>226</v>
      </c>
      <c r="D94" s="122" t="s">
        <v>435</v>
      </c>
      <c r="E94" s="139">
        <v>55247</v>
      </c>
      <c r="F94" s="141">
        <f>[1]H27輸送実績!Z94</f>
        <v>1</v>
      </c>
      <c r="G94" s="147">
        <f>[1]H27輸送実績!AA94</f>
        <v>1</v>
      </c>
      <c r="H94" s="153">
        <v>66.230198442724983</v>
      </c>
      <c r="I94" s="161">
        <f>[1]H27輸送実績!W94</f>
        <v>54.432705509593383</v>
      </c>
      <c r="J94" s="168">
        <f t="shared" si="7"/>
        <v>17.812860614231617</v>
      </c>
      <c r="K94" s="175" t="str">
        <f t="shared" si="8"/>
        <v>○</v>
      </c>
      <c r="L94" s="182" t="str">
        <f t="shared" si="9"/>
        <v>○</v>
      </c>
      <c r="M94" s="188">
        <v>25401.010520149383</v>
      </c>
      <c r="N94" s="194">
        <f>[1]H27輸送実績!X94</f>
        <v>22746.664319662032</v>
      </c>
      <c r="O94" s="168">
        <f t="shared" si="10"/>
        <v>10.449766155491281</v>
      </c>
      <c r="P94" s="175" t="str">
        <f t="shared" si="11"/>
        <v>○</v>
      </c>
      <c r="Q94" s="182" t="str">
        <f t="shared" si="12"/>
        <v>○</v>
      </c>
      <c r="R94" s="206">
        <v>15</v>
      </c>
      <c r="S94" s="203">
        <v>18</v>
      </c>
      <c r="T94" s="210">
        <v>14</v>
      </c>
      <c r="U94" s="210">
        <v>14</v>
      </c>
      <c r="V94" s="214">
        <f>[1]H27輸送実績!S94</f>
        <v>14</v>
      </c>
      <c r="W94" s="221" t="str">
        <f t="shared" si="13"/>
        <v/>
      </c>
      <c r="X94" s="82" t="s">
        <v>1264</v>
      </c>
      <c r="Y94" s="228" t="str">
        <f>[1]【準特定地域】判定表!S95</f>
        <v/>
      </c>
      <c r="Z94" s="1" t="str">
        <f>[1]【準特定地域】判定表!T95</f>
        <v/>
      </c>
      <c r="AB94" t="s">
        <v>1264</v>
      </c>
      <c r="AC94" s="240"/>
    </row>
    <row r="95" spans="1:29" x14ac:dyDescent="0.2">
      <c r="A95" s="11"/>
      <c r="B95" s="111" t="s">
        <v>273</v>
      </c>
      <c r="C95" s="114" t="s">
        <v>279</v>
      </c>
      <c r="D95" s="122" t="s">
        <v>169</v>
      </c>
      <c r="E95" s="139">
        <v>56030</v>
      </c>
      <c r="F95" s="141">
        <f>[1]H27輸送実績!Z95</f>
        <v>1</v>
      </c>
      <c r="G95" s="147">
        <f>[1]H27輸送実績!AA95</f>
        <v>1</v>
      </c>
      <c r="H95" s="153">
        <v>49.921424699961285</v>
      </c>
      <c r="I95" s="161">
        <f>[1]H27輸送実績!W95</f>
        <v>48.618083851597682</v>
      </c>
      <c r="J95" s="168">
        <f t="shared" si="7"/>
        <v>2.6107845603304924</v>
      </c>
      <c r="K95" s="175" t="str">
        <f t="shared" si="8"/>
        <v>○</v>
      </c>
      <c r="L95" s="182" t="str">
        <f t="shared" si="9"/>
        <v/>
      </c>
      <c r="M95" s="188">
        <v>15549.005032907471</v>
      </c>
      <c r="N95" s="194">
        <f>[1]H27輸送実績!X95</f>
        <v>19497.962684966758</v>
      </c>
      <c r="O95" s="168">
        <f t="shared" si="10"/>
        <v>-25.396851076334627</v>
      </c>
      <c r="P95" s="175" t="str">
        <f t="shared" si="11"/>
        <v/>
      </c>
      <c r="Q95" s="182" t="str">
        <f t="shared" si="12"/>
        <v/>
      </c>
      <c r="R95" s="206">
        <v>14</v>
      </c>
      <c r="S95" s="203">
        <v>9</v>
      </c>
      <c r="T95" s="210">
        <v>4</v>
      </c>
      <c r="U95" s="210">
        <v>12</v>
      </c>
      <c r="V95" s="214">
        <f>[1]H27輸送実績!S95</f>
        <v>9</v>
      </c>
      <c r="W95" s="221" t="str">
        <f t="shared" si="13"/>
        <v/>
      </c>
      <c r="X95" s="82" t="s">
        <v>1264</v>
      </c>
      <c r="Y95" s="228" t="str">
        <f>[1]【準特定地域】判定表!S96</f>
        <v/>
      </c>
      <c r="Z95" s="1" t="str">
        <f>[1]【準特定地域】判定表!T96</f>
        <v/>
      </c>
      <c r="AB95" t="s">
        <v>1264</v>
      </c>
      <c r="AC95" s="240"/>
    </row>
    <row r="96" spans="1:29" x14ac:dyDescent="0.2">
      <c r="A96" s="105"/>
      <c r="B96" s="111" t="s">
        <v>273</v>
      </c>
      <c r="C96" s="114" t="s">
        <v>258</v>
      </c>
      <c r="D96" s="122" t="s">
        <v>1000</v>
      </c>
      <c r="E96" s="291">
        <v>102511</v>
      </c>
      <c r="F96" s="309">
        <f>[1]H27輸送実績!Z96</f>
        <v>1</v>
      </c>
      <c r="G96" s="147">
        <f>[1]H27輸送実績!AA96</f>
        <v>1</v>
      </c>
      <c r="H96" s="153">
        <v>51.791322369903135</v>
      </c>
      <c r="I96" s="161">
        <f>[1]H27輸送実績!W96</f>
        <v>54.171288891571358</v>
      </c>
      <c r="J96" s="168">
        <f t="shared" si="7"/>
        <v>-4.5952997775767557</v>
      </c>
      <c r="K96" s="175" t="str">
        <f t="shared" si="8"/>
        <v/>
      </c>
      <c r="L96" s="182" t="str">
        <f t="shared" si="9"/>
        <v/>
      </c>
      <c r="M96" s="188">
        <v>17901.995945032668</v>
      </c>
      <c r="N96" s="194">
        <f>[1]H27輸送実績!X96</f>
        <v>20478.593415215615</v>
      </c>
      <c r="O96" s="168">
        <f t="shared" si="10"/>
        <v>-14.392794401776655</v>
      </c>
      <c r="P96" s="175" t="str">
        <f t="shared" si="11"/>
        <v/>
      </c>
      <c r="Q96" s="182" t="str">
        <f t="shared" si="12"/>
        <v/>
      </c>
      <c r="R96" s="206">
        <v>31</v>
      </c>
      <c r="S96" s="203">
        <v>26</v>
      </c>
      <c r="T96" s="210">
        <v>29</v>
      </c>
      <c r="U96" s="210">
        <v>43</v>
      </c>
      <c r="V96" s="214">
        <f>[1]H27輸送実績!S96</f>
        <v>38</v>
      </c>
      <c r="W96" s="221" t="str">
        <f t="shared" si="13"/>
        <v/>
      </c>
      <c r="X96" s="82" t="s">
        <v>1259</v>
      </c>
      <c r="Y96" s="228" t="str">
        <f>[1]【準特定地域】判定表!S97</f>
        <v/>
      </c>
      <c r="Z96" s="236" t="str">
        <f>[1]【準特定地域】判定表!T97</f>
        <v>解除</v>
      </c>
      <c r="AA96" t="s">
        <v>1101</v>
      </c>
      <c r="AB96" t="s">
        <v>1264</v>
      </c>
      <c r="AC96" s="240"/>
    </row>
    <row r="97" spans="1:29" x14ac:dyDescent="0.2">
      <c r="A97" s="11"/>
      <c r="B97" s="111" t="s">
        <v>273</v>
      </c>
      <c r="C97" s="114" t="s">
        <v>248</v>
      </c>
      <c r="D97" s="122" t="s">
        <v>351</v>
      </c>
      <c r="E97" s="139">
        <v>77632</v>
      </c>
      <c r="F97" s="141">
        <f>[1]H27輸送実績!Z97</f>
        <v>1</v>
      </c>
      <c r="G97" s="147">
        <f>[1]H27輸送実績!AA97</f>
        <v>1</v>
      </c>
      <c r="H97" s="153">
        <v>59.85026849642005</v>
      </c>
      <c r="I97" s="161">
        <f>[1]H27輸送実績!W97</f>
        <v>45.830158549104596</v>
      </c>
      <c r="J97" s="168">
        <f t="shared" si="7"/>
        <v>23.425308356225784</v>
      </c>
      <c r="K97" s="175" t="str">
        <f t="shared" si="8"/>
        <v>○</v>
      </c>
      <c r="L97" s="182" t="str">
        <f t="shared" si="9"/>
        <v>○</v>
      </c>
      <c r="M97" s="188">
        <v>19557.995226730309</v>
      </c>
      <c r="N97" s="194">
        <f>[1]H27輸送実績!X97</f>
        <v>17506.368579141479</v>
      </c>
      <c r="O97" s="168">
        <f t="shared" si="10"/>
        <v>10.489963944693216</v>
      </c>
      <c r="P97" s="175" t="str">
        <f t="shared" si="11"/>
        <v>○</v>
      </c>
      <c r="Q97" s="182" t="str">
        <f t="shared" si="12"/>
        <v>○</v>
      </c>
      <c r="R97" s="206">
        <v>2</v>
      </c>
      <c r="S97" s="203">
        <v>6</v>
      </c>
      <c r="T97" s="210">
        <v>21</v>
      </c>
      <c r="U97" s="210">
        <v>7</v>
      </c>
      <c r="V97" s="214">
        <f>[1]H27輸送実績!S97</f>
        <v>3</v>
      </c>
      <c r="W97" s="221" t="str">
        <f t="shared" si="13"/>
        <v/>
      </c>
      <c r="X97" s="82" t="s">
        <v>1264</v>
      </c>
      <c r="Y97" s="228" t="str">
        <f>[1]【準特定地域】判定表!S98</f>
        <v/>
      </c>
      <c r="Z97" s="1" t="str">
        <f>[1]【準特定地域】判定表!T98</f>
        <v/>
      </c>
      <c r="AB97" t="s">
        <v>1264</v>
      </c>
      <c r="AC97" s="240"/>
    </row>
    <row r="98" spans="1:29" x14ac:dyDescent="0.2">
      <c r="A98" s="11"/>
      <c r="B98" s="111" t="s">
        <v>273</v>
      </c>
      <c r="C98" s="114" t="s">
        <v>138</v>
      </c>
      <c r="D98" s="122" t="s">
        <v>138</v>
      </c>
      <c r="E98" s="139">
        <v>35391</v>
      </c>
      <c r="F98" s="141">
        <f>[1]H27輸送実績!Z98</f>
        <v>1</v>
      </c>
      <c r="G98" s="147">
        <f>[1]H27輸送実績!AA98</f>
        <v>1</v>
      </c>
      <c r="H98" s="153">
        <v>75.48427709111813</v>
      </c>
      <c r="I98" s="161">
        <f>[1]H27輸送実績!W98</f>
        <v>62.868585944115154</v>
      </c>
      <c r="J98" s="168">
        <f t="shared" si="7"/>
        <v>16.713005188848008</v>
      </c>
      <c r="K98" s="175" t="str">
        <f t="shared" si="8"/>
        <v>○</v>
      </c>
      <c r="L98" s="182" t="str">
        <f t="shared" si="9"/>
        <v>○</v>
      </c>
      <c r="M98" s="188">
        <v>25091.980454153494</v>
      </c>
      <c r="N98" s="194">
        <f>[1]H27輸送実績!X98</f>
        <v>22840.220152413211</v>
      </c>
      <c r="O98" s="168">
        <f t="shared" si="10"/>
        <v>8.9740238155157197</v>
      </c>
      <c r="P98" s="175" t="str">
        <f t="shared" si="11"/>
        <v>○</v>
      </c>
      <c r="Q98" s="182" t="str">
        <f t="shared" si="12"/>
        <v/>
      </c>
      <c r="R98" s="206">
        <v>4</v>
      </c>
      <c r="S98" s="203">
        <v>4</v>
      </c>
      <c r="T98" s="210">
        <v>2</v>
      </c>
      <c r="U98" s="210">
        <v>1</v>
      </c>
      <c r="V98" s="214">
        <f>[1]H27輸送実績!S98</f>
        <v>1</v>
      </c>
      <c r="W98" s="221" t="str">
        <f t="shared" si="13"/>
        <v/>
      </c>
      <c r="X98" s="82" t="s">
        <v>1264</v>
      </c>
      <c r="Y98" s="228" t="str">
        <f>[1]【準特定地域】判定表!S99</f>
        <v/>
      </c>
      <c r="Z98" s="1" t="str">
        <f>[1]【準特定地域】判定表!T99</f>
        <v/>
      </c>
      <c r="AB98" t="s">
        <v>1264</v>
      </c>
      <c r="AC98" s="240"/>
    </row>
    <row r="99" spans="1:29" x14ac:dyDescent="0.2">
      <c r="A99" s="11"/>
      <c r="B99" s="111" t="s">
        <v>273</v>
      </c>
      <c r="C99" s="114" t="s">
        <v>281</v>
      </c>
      <c r="D99" s="122" t="s">
        <v>281</v>
      </c>
      <c r="E99" s="139">
        <v>77023</v>
      </c>
      <c r="F99" s="141">
        <f>[1]H27輸送実績!Z99</f>
        <v>0.8</v>
      </c>
      <c r="G99" s="147">
        <f>[1]H27輸送実績!AA99</f>
        <v>0.87671232876712324</v>
      </c>
      <c r="H99" s="153">
        <v>79.506249999999994</v>
      </c>
      <c r="I99" s="161">
        <f>[1]H27輸送実績!W99</f>
        <v>65.710883877293739</v>
      </c>
      <c r="J99" s="168">
        <f t="shared" si="7"/>
        <v>17.351297693836976</v>
      </c>
      <c r="K99" s="175" t="str">
        <f t="shared" si="8"/>
        <v>○</v>
      </c>
      <c r="L99" s="182" t="str">
        <f t="shared" si="9"/>
        <v>○</v>
      </c>
      <c r="M99" s="188">
        <v>25788.004032258064</v>
      </c>
      <c r="N99" s="194">
        <f>[1]H27輸送実績!X99</f>
        <v>23308.656674604288</v>
      </c>
      <c r="O99" s="168">
        <f t="shared" si="10"/>
        <v>9.6143437644587557</v>
      </c>
      <c r="P99" s="175" t="str">
        <f t="shared" si="11"/>
        <v>○</v>
      </c>
      <c r="Q99" s="182" t="str">
        <f t="shared" si="12"/>
        <v/>
      </c>
      <c r="R99" s="206">
        <v>19</v>
      </c>
      <c r="S99" s="203">
        <v>24</v>
      </c>
      <c r="T99" s="210">
        <v>23</v>
      </c>
      <c r="U99" s="210">
        <v>20</v>
      </c>
      <c r="V99" s="214">
        <f>[1]H27輸送実績!S99</f>
        <v>15</v>
      </c>
      <c r="W99" s="221" t="str">
        <f t="shared" si="13"/>
        <v/>
      </c>
      <c r="X99" s="82" t="s">
        <v>1264</v>
      </c>
      <c r="Y99" s="228" t="str">
        <f>[1]【準特定地域】判定表!S100</f>
        <v/>
      </c>
      <c r="Z99" s="1" t="str">
        <f>[1]【準特定地域】判定表!T100</f>
        <v/>
      </c>
      <c r="AB99" t="s">
        <v>1264</v>
      </c>
      <c r="AC99" s="240"/>
    </row>
    <row r="100" spans="1:29" x14ac:dyDescent="0.2">
      <c r="A100" s="11"/>
      <c r="B100" s="111" t="s">
        <v>273</v>
      </c>
      <c r="C100" s="114" t="s">
        <v>283</v>
      </c>
      <c r="D100" s="122" t="s">
        <v>580</v>
      </c>
      <c r="E100" s="139">
        <v>30634</v>
      </c>
      <c r="F100" s="141">
        <f>[1]H27輸送実績!Z100</f>
        <v>1</v>
      </c>
      <c r="G100" s="147">
        <f>[1]H27輸送実績!AA100</f>
        <v>1</v>
      </c>
      <c r="H100" s="153">
        <v>69.143987587276953</v>
      </c>
      <c r="I100" s="161">
        <f>[1]H27輸送実績!W100</f>
        <v>64.532107496463937</v>
      </c>
      <c r="J100" s="168">
        <f t="shared" si="7"/>
        <v>6.6699654615546606</v>
      </c>
      <c r="K100" s="175" t="str">
        <f t="shared" si="8"/>
        <v>○</v>
      </c>
      <c r="L100" s="182" t="str">
        <f t="shared" si="9"/>
        <v/>
      </c>
      <c r="M100" s="188">
        <v>21680.993017843288</v>
      </c>
      <c r="N100" s="194">
        <f>[1]H27輸送実績!X100</f>
        <v>25849.222065063648</v>
      </c>
      <c r="O100" s="168">
        <f t="shared" si="10"/>
        <v>-19.225268159027319</v>
      </c>
      <c r="P100" s="175" t="str">
        <f t="shared" si="11"/>
        <v/>
      </c>
      <c r="Q100" s="182" t="str">
        <f t="shared" si="12"/>
        <v/>
      </c>
      <c r="R100" s="206">
        <v>0</v>
      </c>
      <c r="S100" s="203">
        <v>1</v>
      </c>
      <c r="T100" s="210">
        <v>0</v>
      </c>
      <c r="U100" s="210">
        <v>0</v>
      </c>
      <c r="V100" s="214">
        <f>[1]H27輸送実績!S100</f>
        <v>0</v>
      </c>
      <c r="W100" s="221" t="str">
        <f t="shared" si="13"/>
        <v/>
      </c>
      <c r="X100" s="82" t="s">
        <v>1264</v>
      </c>
      <c r="Y100" s="228" t="str">
        <f>[1]【準特定地域】判定表!S101</f>
        <v/>
      </c>
      <c r="Z100" s="1" t="str">
        <f>[1]【準特定地域】判定表!T101</f>
        <v/>
      </c>
      <c r="AB100" t="s">
        <v>1264</v>
      </c>
      <c r="AC100" s="240"/>
    </row>
    <row r="101" spans="1:29" x14ac:dyDescent="0.2">
      <c r="A101" s="11"/>
      <c r="B101" s="111" t="s">
        <v>273</v>
      </c>
      <c r="C101" s="114" t="s">
        <v>284</v>
      </c>
      <c r="D101" s="122" t="s">
        <v>284</v>
      </c>
      <c r="E101" s="139">
        <v>62177</v>
      </c>
      <c r="F101" s="141">
        <f>[1]H27輸送実績!Z101</f>
        <v>1</v>
      </c>
      <c r="G101" s="147">
        <f>[1]H27輸送実績!AA101</f>
        <v>1</v>
      </c>
      <c r="H101" s="153">
        <v>77.931212964082718</v>
      </c>
      <c r="I101" s="161">
        <f>[1]H27輸送実績!W101</f>
        <v>73.586878279346081</v>
      </c>
      <c r="J101" s="168">
        <f t="shared" si="7"/>
        <v>5.5745759875941765</v>
      </c>
      <c r="K101" s="175" t="str">
        <f t="shared" si="8"/>
        <v>○</v>
      </c>
      <c r="L101" s="182" t="str">
        <f t="shared" si="9"/>
        <v/>
      </c>
      <c r="M101" s="188">
        <v>27412.988269440077</v>
      </c>
      <c r="N101" s="194">
        <f>[1]H27輸送実績!X101</f>
        <v>29164.346732578811</v>
      </c>
      <c r="O101" s="168">
        <f t="shared" si="10"/>
        <v>-6.3887907656209331</v>
      </c>
      <c r="P101" s="175" t="str">
        <f t="shared" si="11"/>
        <v/>
      </c>
      <c r="Q101" s="182" t="str">
        <f t="shared" si="12"/>
        <v/>
      </c>
      <c r="R101" s="206">
        <v>8</v>
      </c>
      <c r="S101" s="203">
        <v>28</v>
      </c>
      <c r="T101" s="210">
        <v>51</v>
      </c>
      <c r="U101" s="210">
        <v>62</v>
      </c>
      <c r="V101" s="214">
        <f>[1]H27輸送実績!S101</f>
        <v>17</v>
      </c>
      <c r="W101" s="221" t="str">
        <f t="shared" si="13"/>
        <v/>
      </c>
      <c r="X101" s="82" t="s">
        <v>1264</v>
      </c>
      <c r="Y101" s="228" t="str">
        <f>[1]【準特定地域】判定表!S102</f>
        <v/>
      </c>
      <c r="Z101" s="1" t="str">
        <f>[1]【準特定地域】判定表!T102</f>
        <v/>
      </c>
      <c r="AB101" t="s">
        <v>1264</v>
      </c>
      <c r="AC101" s="240"/>
    </row>
    <row r="102" spans="1:29" x14ac:dyDescent="0.2">
      <c r="A102" s="11"/>
      <c r="B102" s="111" t="s">
        <v>273</v>
      </c>
      <c r="C102" s="114" t="s">
        <v>160</v>
      </c>
      <c r="D102" s="122" t="s">
        <v>160</v>
      </c>
      <c r="E102" s="139">
        <v>44242</v>
      </c>
      <c r="F102" s="141">
        <f>[1]H27輸送実績!Z102</f>
        <v>1</v>
      </c>
      <c r="G102" s="147">
        <f>[1]H27輸送実績!AA102</f>
        <v>1</v>
      </c>
      <c r="H102" s="153">
        <v>80.893910994484017</v>
      </c>
      <c r="I102" s="161">
        <f>[1]H27輸送実績!W102</f>
        <v>66.756912084498296</v>
      </c>
      <c r="J102" s="168">
        <f t="shared" si="7"/>
        <v>17.475974070470755</v>
      </c>
      <c r="K102" s="175" t="str">
        <f t="shared" si="8"/>
        <v>○</v>
      </c>
      <c r="L102" s="182" t="str">
        <f t="shared" si="9"/>
        <v>○</v>
      </c>
      <c r="M102" s="188">
        <v>26539.013548974457</v>
      </c>
      <c r="N102" s="194">
        <f>[1]H27輸送実績!X102</f>
        <v>25790.695868282077</v>
      </c>
      <c r="O102" s="168">
        <f t="shared" si="10"/>
        <v>2.8196891316681905</v>
      </c>
      <c r="P102" s="175" t="str">
        <f t="shared" si="11"/>
        <v>○</v>
      </c>
      <c r="Q102" s="182" t="str">
        <f t="shared" si="12"/>
        <v/>
      </c>
      <c r="R102" s="206">
        <v>21</v>
      </c>
      <c r="S102" s="203">
        <v>13</v>
      </c>
      <c r="T102" s="210">
        <v>9</v>
      </c>
      <c r="U102" s="210">
        <v>11</v>
      </c>
      <c r="V102" s="214">
        <f>[1]H27輸送実績!S102</f>
        <v>1</v>
      </c>
      <c r="W102" s="221" t="str">
        <f t="shared" si="13"/>
        <v/>
      </c>
      <c r="X102" s="82" t="s">
        <v>1264</v>
      </c>
      <c r="Y102" s="228" t="str">
        <f>[1]【準特定地域】判定表!S103</f>
        <v/>
      </c>
      <c r="Z102" s="1" t="str">
        <f>[1]【準特定地域】判定表!T103</f>
        <v/>
      </c>
      <c r="AB102" t="s">
        <v>1264</v>
      </c>
      <c r="AC102" s="240"/>
    </row>
    <row r="103" spans="1:29" x14ac:dyDescent="0.2">
      <c r="A103" s="11"/>
      <c r="B103" s="111" t="s">
        <v>273</v>
      </c>
      <c r="C103" s="114" t="s">
        <v>288</v>
      </c>
      <c r="D103" s="122" t="s">
        <v>897</v>
      </c>
      <c r="E103" s="139">
        <v>12484</v>
      </c>
      <c r="F103" s="141">
        <f>[1]H27輸送実績!Z103</f>
        <v>1</v>
      </c>
      <c r="G103" s="147">
        <f>[1]H27輸送実績!AA103</f>
        <v>1</v>
      </c>
      <c r="H103" s="153">
        <v>61.14591291061879</v>
      </c>
      <c r="I103" s="161">
        <f>[1]H27輸送実績!W103</f>
        <v>37.834226804123709</v>
      </c>
      <c r="J103" s="168">
        <f t="shared" si="7"/>
        <v>38.124684049727719</v>
      </c>
      <c r="K103" s="175" t="str">
        <f t="shared" si="8"/>
        <v>○</v>
      </c>
      <c r="L103" s="182" t="str">
        <f t="shared" si="9"/>
        <v>○</v>
      </c>
      <c r="M103" s="188">
        <v>16184.873949579831</v>
      </c>
      <c r="N103" s="194">
        <f>[1]H27輸送実績!X103</f>
        <v>12321.237113402061</v>
      </c>
      <c r="O103" s="168">
        <f t="shared" si="10"/>
        <v>23.87189945509629</v>
      </c>
      <c r="P103" s="175" t="str">
        <f t="shared" si="11"/>
        <v>○</v>
      </c>
      <c r="Q103" s="182" t="str">
        <f t="shared" si="12"/>
        <v>○</v>
      </c>
      <c r="R103" s="206">
        <v>0</v>
      </c>
      <c r="S103" s="203">
        <v>0</v>
      </c>
      <c r="T103" s="210">
        <v>0</v>
      </c>
      <c r="U103" s="210">
        <v>0</v>
      </c>
      <c r="V103" s="214">
        <f>[1]H27輸送実績!S103</f>
        <v>0</v>
      </c>
      <c r="W103" s="221" t="str">
        <f t="shared" si="13"/>
        <v/>
      </c>
      <c r="X103" s="82" t="s">
        <v>1264</v>
      </c>
      <c r="Y103" s="228" t="str">
        <f>[1]【準特定地域】判定表!S104</f>
        <v/>
      </c>
      <c r="Z103" s="1" t="str">
        <f>[1]【準特定地域】判定表!T104</f>
        <v/>
      </c>
      <c r="AB103" t="s">
        <v>1264</v>
      </c>
      <c r="AC103" s="240"/>
    </row>
    <row r="104" spans="1:29" x14ac:dyDescent="0.2">
      <c r="A104" s="11"/>
      <c r="B104" s="111" t="s">
        <v>273</v>
      </c>
      <c r="C104" s="114" t="s">
        <v>290</v>
      </c>
      <c r="D104" s="122" t="s">
        <v>678</v>
      </c>
      <c r="E104" s="139">
        <v>38096</v>
      </c>
      <c r="F104" s="141">
        <f>[1]H27輸送実績!Z104</f>
        <v>1</v>
      </c>
      <c r="G104" s="147">
        <f>[1]H27輸送実績!AA104</f>
        <v>1</v>
      </c>
      <c r="H104" s="153">
        <v>74.633852234231327</v>
      </c>
      <c r="I104" s="161">
        <f>[1]H27輸送実績!W104</f>
        <v>61.405536963796777</v>
      </c>
      <c r="J104" s="168">
        <f t="shared" si="7"/>
        <v>17.724283116083473</v>
      </c>
      <c r="K104" s="175" t="str">
        <f t="shared" si="8"/>
        <v>○</v>
      </c>
      <c r="L104" s="182" t="str">
        <f t="shared" si="9"/>
        <v>○</v>
      </c>
      <c r="M104" s="188">
        <v>22850.016131634136</v>
      </c>
      <c r="N104" s="194">
        <f>[1]H27輸送実績!X104</f>
        <v>22833.282628536661</v>
      </c>
      <c r="O104" s="168">
        <f t="shared" si="10"/>
        <v>7.3231909339044332E-2</v>
      </c>
      <c r="P104" s="175" t="str">
        <f t="shared" si="11"/>
        <v>○</v>
      </c>
      <c r="Q104" s="182" t="str">
        <f t="shared" si="12"/>
        <v/>
      </c>
      <c r="R104" s="206">
        <v>3</v>
      </c>
      <c r="S104" s="203">
        <v>7</v>
      </c>
      <c r="T104" s="210">
        <v>5</v>
      </c>
      <c r="U104" s="210">
        <v>4</v>
      </c>
      <c r="V104" s="214">
        <f>[1]H27輸送実績!S104</f>
        <v>6</v>
      </c>
      <c r="W104" s="221" t="str">
        <f t="shared" si="13"/>
        <v/>
      </c>
      <c r="X104" s="82" t="s">
        <v>1264</v>
      </c>
      <c r="Y104" s="228" t="str">
        <f>[1]【準特定地域】判定表!S105</f>
        <v/>
      </c>
      <c r="Z104" s="1" t="str">
        <f>[1]【準特定地域】判定表!T105</f>
        <v/>
      </c>
      <c r="AB104" t="s">
        <v>1264</v>
      </c>
      <c r="AC104" s="240"/>
    </row>
    <row r="105" spans="1:29" x14ac:dyDescent="0.2">
      <c r="A105" s="11"/>
      <c r="B105" s="111" t="s">
        <v>273</v>
      </c>
      <c r="C105" s="114" t="s">
        <v>152</v>
      </c>
      <c r="D105" s="122" t="s">
        <v>343</v>
      </c>
      <c r="E105" s="139">
        <v>14288</v>
      </c>
      <c r="F105" s="141">
        <f>[1]H27輸送実績!Z105</f>
        <v>1</v>
      </c>
      <c r="G105" s="147">
        <f>[1]H27輸送実績!AA105</f>
        <v>1</v>
      </c>
      <c r="H105" s="153">
        <v>66.00120084058841</v>
      </c>
      <c r="I105" s="161">
        <f>[1]H27輸送実績!W105</f>
        <v>40.649688149688153</v>
      </c>
      <c r="J105" s="168">
        <f t="shared" si="7"/>
        <v>38.410683999721975</v>
      </c>
      <c r="K105" s="175" t="str">
        <f t="shared" si="8"/>
        <v>○</v>
      </c>
      <c r="L105" s="182" t="str">
        <f t="shared" si="9"/>
        <v>○</v>
      </c>
      <c r="M105" s="188">
        <v>18836.085259681779</v>
      </c>
      <c r="N105" s="194">
        <f>[1]H27輸送実績!X105</f>
        <v>13188.669438669438</v>
      </c>
      <c r="O105" s="168">
        <f t="shared" si="10"/>
        <v>29.981897741249387</v>
      </c>
      <c r="P105" s="175" t="str">
        <f t="shared" si="11"/>
        <v>○</v>
      </c>
      <c r="Q105" s="182" t="str">
        <f t="shared" si="12"/>
        <v>○</v>
      </c>
      <c r="R105" s="206">
        <v>0</v>
      </c>
      <c r="S105" s="203">
        <v>0</v>
      </c>
      <c r="T105" s="210">
        <v>0</v>
      </c>
      <c r="U105" s="210">
        <v>0</v>
      </c>
      <c r="V105" s="214">
        <f>[1]H27輸送実績!S105</f>
        <v>0</v>
      </c>
      <c r="W105" s="221" t="str">
        <f t="shared" si="13"/>
        <v/>
      </c>
      <c r="X105" s="82" t="s">
        <v>1264</v>
      </c>
      <c r="Y105" s="228" t="str">
        <f>[1]【準特定地域】判定表!S106</f>
        <v/>
      </c>
      <c r="Z105" s="1" t="str">
        <f>[1]【準特定地域】判定表!T106</f>
        <v/>
      </c>
      <c r="AB105" t="s">
        <v>1264</v>
      </c>
      <c r="AC105" s="240"/>
    </row>
    <row r="106" spans="1:29" x14ac:dyDescent="0.2">
      <c r="A106" s="11"/>
      <c r="B106" s="111" t="s">
        <v>273</v>
      </c>
      <c r="C106" s="114" t="s">
        <v>120</v>
      </c>
      <c r="D106" s="122" t="s">
        <v>428</v>
      </c>
      <c r="E106" s="139">
        <v>36216</v>
      </c>
      <c r="F106" s="141">
        <f>[1]H27輸送実績!Z106</f>
        <v>1</v>
      </c>
      <c r="G106" s="147">
        <f>[1]H27輸送実績!AA106</f>
        <v>1</v>
      </c>
      <c r="H106" s="153">
        <v>57.748053920637936</v>
      </c>
      <c r="I106" s="161">
        <f>[1]H27輸送実績!W106</f>
        <v>50.457819437592498</v>
      </c>
      <c r="J106" s="168">
        <f t="shared" si="7"/>
        <v>12.62420806952953</v>
      </c>
      <c r="K106" s="175" t="str">
        <f t="shared" si="8"/>
        <v>○</v>
      </c>
      <c r="L106" s="182" t="str">
        <f t="shared" si="9"/>
        <v>○</v>
      </c>
      <c r="M106" s="188">
        <v>21928.99183595975</v>
      </c>
      <c r="N106" s="194">
        <f>[1]H27輸送実績!X106</f>
        <v>19204.436770268047</v>
      </c>
      <c r="O106" s="168">
        <f t="shared" si="10"/>
        <v>12.424442883981124</v>
      </c>
      <c r="P106" s="175" t="str">
        <f t="shared" si="11"/>
        <v>○</v>
      </c>
      <c r="Q106" s="182" t="str">
        <f t="shared" si="12"/>
        <v>○</v>
      </c>
      <c r="R106" s="206">
        <v>2</v>
      </c>
      <c r="S106" s="203">
        <v>2</v>
      </c>
      <c r="T106" s="210">
        <v>4</v>
      </c>
      <c r="U106" s="210">
        <v>4</v>
      </c>
      <c r="V106" s="214">
        <f>[1]H27輸送実績!S106</f>
        <v>1</v>
      </c>
      <c r="W106" s="221" t="str">
        <f t="shared" si="13"/>
        <v/>
      </c>
      <c r="X106" s="82" t="s">
        <v>1264</v>
      </c>
      <c r="Y106" s="228" t="str">
        <f>[1]【準特定地域】判定表!S107</f>
        <v/>
      </c>
      <c r="Z106" s="1" t="str">
        <f>[1]【準特定地域】判定表!T107</f>
        <v/>
      </c>
      <c r="AB106" t="s">
        <v>1264</v>
      </c>
      <c r="AC106" s="240"/>
    </row>
    <row r="107" spans="1:29" x14ac:dyDescent="0.2">
      <c r="A107" s="11"/>
      <c r="B107" s="111" t="s">
        <v>273</v>
      </c>
      <c r="C107" s="114" t="s">
        <v>294</v>
      </c>
      <c r="D107" s="122" t="s">
        <v>579</v>
      </c>
      <c r="E107" s="139">
        <v>34009</v>
      </c>
      <c r="F107" s="141">
        <f>[1]H27輸送実績!Z107</f>
        <v>1</v>
      </c>
      <c r="G107" s="147">
        <f>[1]H27輸送実績!AA107</f>
        <v>1</v>
      </c>
      <c r="H107" s="153">
        <v>68.777179649567231</v>
      </c>
      <c r="I107" s="161">
        <f>[1]H27輸送実績!W107</f>
        <v>55.840313244807625</v>
      </c>
      <c r="J107" s="168">
        <f t="shared" si="7"/>
        <v>18.80982394258589</v>
      </c>
      <c r="K107" s="175" t="str">
        <f t="shared" si="8"/>
        <v>○</v>
      </c>
      <c r="L107" s="182" t="str">
        <f t="shared" si="9"/>
        <v>○</v>
      </c>
      <c r="M107" s="188">
        <v>20457.990289212583</v>
      </c>
      <c r="N107" s="194">
        <f>[1]H27輸送実績!X107</f>
        <v>20402.621722846441</v>
      </c>
      <c r="O107" s="168">
        <f t="shared" si="10"/>
        <v>0.27064518842467855</v>
      </c>
      <c r="P107" s="175" t="str">
        <f t="shared" si="11"/>
        <v>○</v>
      </c>
      <c r="Q107" s="182" t="str">
        <f t="shared" si="12"/>
        <v/>
      </c>
      <c r="R107" s="206">
        <v>0</v>
      </c>
      <c r="S107" s="203">
        <v>0</v>
      </c>
      <c r="T107" s="210">
        <v>3</v>
      </c>
      <c r="U107" s="210">
        <v>0</v>
      </c>
      <c r="V107" s="214">
        <f>[1]H27輸送実績!S107</f>
        <v>2</v>
      </c>
      <c r="W107" s="221" t="str">
        <f t="shared" si="13"/>
        <v/>
      </c>
      <c r="X107" s="82" t="s">
        <v>1264</v>
      </c>
      <c r="Y107" s="228" t="str">
        <f>[1]【準特定地域】判定表!S108</f>
        <v/>
      </c>
      <c r="Z107" s="1" t="str">
        <f>[1]【準特定地域】判定表!T108</f>
        <v/>
      </c>
      <c r="AB107" t="s">
        <v>1264</v>
      </c>
      <c r="AC107" s="240"/>
    </row>
    <row r="108" spans="1:29" x14ac:dyDescent="0.2">
      <c r="A108" s="11"/>
      <c r="B108" s="111" t="s">
        <v>273</v>
      </c>
      <c r="C108" s="114" t="s">
        <v>295</v>
      </c>
      <c r="D108" s="122" t="s">
        <v>1001</v>
      </c>
      <c r="E108" s="139">
        <v>52192</v>
      </c>
      <c r="F108" s="141">
        <f>[1]H27輸送実績!Z108</f>
        <v>0.8</v>
      </c>
      <c r="G108" s="147">
        <f>[1]H27輸送実績!AA108</f>
        <v>0.71794871794871795</v>
      </c>
      <c r="H108" s="153">
        <v>79.582873472605442</v>
      </c>
      <c r="I108" s="161">
        <f>[1]H27輸送実績!W108</f>
        <v>74.623881049916548</v>
      </c>
      <c r="J108" s="168">
        <f t="shared" si="7"/>
        <v>6.2312306735140872</v>
      </c>
      <c r="K108" s="175" t="str">
        <f t="shared" si="8"/>
        <v>○</v>
      </c>
      <c r="L108" s="182" t="str">
        <f t="shared" si="9"/>
        <v/>
      </c>
      <c r="M108" s="188">
        <v>20447.970043358295</v>
      </c>
      <c r="N108" s="194">
        <f>[1]H27輸送実績!X108</f>
        <v>23639.053254437869</v>
      </c>
      <c r="O108" s="168">
        <f t="shared" si="10"/>
        <v>-15.605867987448807</v>
      </c>
      <c r="P108" s="175" t="str">
        <f t="shared" si="11"/>
        <v/>
      </c>
      <c r="Q108" s="182" t="str">
        <f t="shared" si="12"/>
        <v/>
      </c>
      <c r="R108" s="206">
        <v>0</v>
      </c>
      <c r="S108" s="203">
        <v>0</v>
      </c>
      <c r="T108" s="210">
        <v>0</v>
      </c>
      <c r="U108" s="210">
        <v>0</v>
      </c>
      <c r="V108" s="214">
        <f>[1]H27輸送実績!S108</f>
        <v>3</v>
      </c>
      <c r="W108" s="221" t="str">
        <f t="shared" si="13"/>
        <v/>
      </c>
      <c r="X108" s="82" t="s">
        <v>1264</v>
      </c>
      <c r="Y108" s="228" t="str">
        <f>[1]【準特定地域】判定表!S109</f>
        <v/>
      </c>
      <c r="Z108" s="1" t="str">
        <f>[1]【準特定地域】判定表!T109</f>
        <v/>
      </c>
      <c r="AB108" t="s">
        <v>1264</v>
      </c>
      <c r="AC108" s="240"/>
    </row>
    <row r="109" spans="1:29" x14ac:dyDescent="0.2">
      <c r="A109" s="11"/>
      <c r="B109" s="111" t="s">
        <v>273</v>
      </c>
      <c r="C109" s="114" t="s">
        <v>293</v>
      </c>
      <c r="D109" s="122" t="s">
        <v>1002</v>
      </c>
      <c r="E109" s="139">
        <v>24309</v>
      </c>
      <c r="F109" s="141">
        <f>[1]H27輸送実績!Z109</f>
        <v>1</v>
      </c>
      <c r="G109" s="147">
        <f>[1]H27輸送実績!AA109</f>
        <v>1</v>
      </c>
      <c r="H109" s="153">
        <v>54.227371101209421</v>
      </c>
      <c r="I109" s="161">
        <f>[1]H27輸送実績!W109</f>
        <v>37.474447349655335</v>
      </c>
      <c r="J109" s="168">
        <f t="shared" si="7"/>
        <v>30.893851963220932</v>
      </c>
      <c r="K109" s="175" t="str">
        <f t="shared" si="8"/>
        <v>○</v>
      </c>
      <c r="L109" s="182" t="str">
        <f t="shared" si="9"/>
        <v>○</v>
      </c>
      <c r="M109" s="188">
        <v>16815.02227880331</v>
      </c>
      <c r="N109" s="194">
        <f>[1]H27輸送実績!X109</f>
        <v>14396.006655574043</v>
      </c>
      <c r="O109" s="168">
        <f t="shared" si="10"/>
        <v>14.386038764150976</v>
      </c>
      <c r="P109" s="175" t="str">
        <f t="shared" si="11"/>
        <v>○</v>
      </c>
      <c r="Q109" s="182" t="str">
        <f t="shared" si="12"/>
        <v>○</v>
      </c>
      <c r="R109" s="206">
        <v>0</v>
      </c>
      <c r="S109" s="203">
        <v>0</v>
      </c>
      <c r="T109" s="210">
        <v>0</v>
      </c>
      <c r="U109" s="210">
        <v>0</v>
      </c>
      <c r="V109" s="214">
        <f>[1]H27輸送実績!S109</f>
        <v>0</v>
      </c>
      <c r="W109" s="221" t="str">
        <f t="shared" si="13"/>
        <v/>
      </c>
      <c r="X109" s="82" t="s">
        <v>1264</v>
      </c>
      <c r="Y109" s="228" t="str">
        <f>[1]【準特定地域】判定表!S110</f>
        <v/>
      </c>
      <c r="Z109" s="1" t="str">
        <f>[1]【準特定地域】判定表!T110</f>
        <v/>
      </c>
      <c r="AB109" t="s">
        <v>1264</v>
      </c>
      <c r="AC109" s="240"/>
    </row>
    <row r="110" spans="1:29" x14ac:dyDescent="0.2">
      <c r="A110" s="11"/>
      <c r="B110" s="111" t="s">
        <v>273</v>
      </c>
      <c r="C110" s="114" t="s">
        <v>298</v>
      </c>
      <c r="D110" s="122" t="s">
        <v>1003</v>
      </c>
      <c r="E110" s="139">
        <v>12222</v>
      </c>
      <c r="F110" s="141">
        <f>[1]H27輸送実績!Z110</f>
        <v>1</v>
      </c>
      <c r="G110" s="147">
        <f>[1]H27輸送実績!AA110</f>
        <v>1</v>
      </c>
      <c r="H110" s="153">
        <v>59.108532095405792</v>
      </c>
      <c r="I110" s="161">
        <f>[1]H27輸送実績!W110</f>
        <v>43.05293311744925</v>
      </c>
      <c r="J110" s="168">
        <f t="shared" si="7"/>
        <v>27.162912711216634</v>
      </c>
      <c r="K110" s="175" t="str">
        <f t="shared" si="8"/>
        <v>○</v>
      </c>
      <c r="L110" s="182" t="str">
        <f t="shared" si="9"/>
        <v>○</v>
      </c>
      <c r="M110" s="188">
        <v>18708.980310549061</v>
      </c>
      <c r="N110" s="194">
        <f>[1]H27輸送実績!X110</f>
        <v>15094.180595341886</v>
      </c>
      <c r="O110" s="168">
        <f t="shared" si="10"/>
        <v>19.321201130181155</v>
      </c>
      <c r="P110" s="175" t="str">
        <f t="shared" si="11"/>
        <v>○</v>
      </c>
      <c r="Q110" s="182" t="str">
        <f t="shared" si="12"/>
        <v>○</v>
      </c>
      <c r="R110" s="206">
        <v>2</v>
      </c>
      <c r="S110" s="203">
        <v>1</v>
      </c>
      <c r="T110" s="210">
        <v>1</v>
      </c>
      <c r="U110" s="210">
        <v>0</v>
      </c>
      <c r="V110" s="214">
        <f>[1]H27輸送実績!S110</f>
        <v>1</v>
      </c>
      <c r="W110" s="221" t="str">
        <f t="shared" si="13"/>
        <v/>
      </c>
      <c r="X110" s="82" t="s">
        <v>1264</v>
      </c>
      <c r="Y110" s="228" t="str">
        <f>[1]【準特定地域】判定表!S111</f>
        <v/>
      </c>
      <c r="Z110" s="1" t="str">
        <f>[1]【準特定地域】判定表!T111</f>
        <v/>
      </c>
      <c r="AB110" t="s">
        <v>1264</v>
      </c>
      <c r="AC110" s="240"/>
    </row>
    <row r="111" spans="1:29" x14ac:dyDescent="0.2">
      <c r="A111" s="11"/>
      <c r="B111" s="111" t="s">
        <v>273</v>
      </c>
      <c r="C111" s="114" t="s">
        <v>299</v>
      </c>
      <c r="D111" s="122" t="s">
        <v>39</v>
      </c>
      <c r="E111" s="139">
        <v>11451</v>
      </c>
      <c r="F111" s="141">
        <f>[1]H27輸送実績!Z111</f>
        <v>1</v>
      </c>
      <c r="G111" s="147">
        <f>[1]H27輸送実績!AA111</f>
        <v>1</v>
      </c>
      <c r="H111" s="153">
        <v>52.371642662514596</v>
      </c>
      <c r="I111" s="161">
        <f>[1]H27輸送実績!W111</f>
        <v>37.30963384287238</v>
      </c>
      <c r="J111" s="168">
        <f t="shared" si="7"/>
        <v>28.759855627791797</v>
      </c>
      <c r="K111" s="175" t="str">
        <f t="shared" si="8"/>
        <v>○</v>
      </c>
      <c r="L111" s="182" t="str">
        <f t="shared" si="9"/>
        <v>○</v>
      </c>
      <c r="M111" s="188">
        <v>16803.036200856364</v>
      </c>
      <c r="N111" s="194">
        <f>[1]H27輸送実績!X111</f>
        <v>14678.279416992535</v>
      </c>
      <c r="O111" s="168">
        <f t="shared" si="10"/>
        <v>12.645076511562491</v>
      </c>
      <c r="P111" s="175" t="str">
        <f t="shared" si="11"/>
        <v>○</v>
      </c>
      <c r="Q111" s="182" t="str">
        <f t="shared" si="12"/>
        <v>○</v>
      </c>
      <c r="R111" s="206">
        <v>0</v>
      </c>
      <c r="S111" s="203">
        <v>0</v>
      </c>
      <c r="T111" s="210">
        <v>0</v>
      </c>
      <c r="U111" s="210">
        <v>0</v>
      </c>
      <c r="V111" s="214">
        <f>[1]H27輸送実績!S111</f>
        <v>0</v>
      </c>
      <c r="W111" s="221" t="str">
        <f t="shared" si="13"/>
        <v/>
      </c>
      <c r="X111" s="82" t="s">
        <v>1264</v>
      </c>
      <c r="Y111" s="228" t="str">
        <f>[1]【準特定地域】判定表!S112</f>
        <v/>
      </c>
      <c r="Z111" s="1" t="str">
        <f>[1]【準特定地域】判定表!T112</f>
        <v/>
      </c>
      <c r="AB111" t="s">
        <v>1264</v>
      </c>
      <c r="AC111" s="240"/>
    </row>
    <row r="112" spans="1:29" x14ac:dyDescent="0.2">
      <c r="A112" s="11"/>
      <c r="B112" s="111" t="s">
        <v>273</v>
      </c>
      <c r="C112" s="114" t="s">
        <v>276</v>
      </c>
      <c r="D112" s="122" t="s">
        <v>956</v>
      </c>
      <c r="E112" s="139">
        <v>24983</v>
      </c>
      <c r="F112" s="141">
        <f>[1]H27輸送実績!Z112</f>
        <v>1</v>
      </c>
      <c r="G112" s="147">
        <f>[1]H27輸送実績!AA112</f>
        <v>1</v>
      </c>
      <c r="H112" s="153">
        <v>50.587168910117235</v>
      </c>
      <c r="I112" s="161">
        <f>[1]H27輸送実績!W112</f>
        <v>43.713231182194384</v>
      </c>
      <c r="J112" s="168">
        <f t="shared" si="7"/>
        <v>13.588302876044301</v>
      </c>
      <c r="K112" s="175" t="str">
        <f t="shared" si="8"/>
        <v>○</v>
      </c>
      <c r="L112" s="182" t="str">
        <f t="shared" si="9"/>
        <v>○</v>
      </c>
      <c r="M112" s="188">
        <v>16092.976552323058</v>
      </c>
      <c r="N112" s="194">
        <f>[1]H27輸送実績!X112</f>
        <v>15238.563919024718</v>
      </c>
      <c r="O112" s="168">
        <f t="shared" si="10"/>
        <v>5.3092268575697599</v>
      </c>
      <c r="P112" s="175" t="str">
        <f t="shared" si="11"/>
        <v>○</v>
      </c>
      <c r="Q112" s="182" t="str">
        <f t="shared" si="12"/>
        <v/>
      </c>
      <c r="R112" s="206">
        <v>0</v>
      </c>
      <c r="S112" s="203">
        <v>1</v>
      </c>
      <c r="T112" s="210">
        <v>0</v>
      </c>
      <c r="U112" s="210">
        <v>2</v>
      </c>
      <c r="V112" s="214">
        <f>[1]H27輸送実績!S112</f>
        <v>2</v>
      </c>
      <c r="W112" s="221" t="str">
        <f t="shared" si="13"/>
        <v/>
      </c>
      <c r="X112" s="82" t="s">
        <v>1264</v>
      </c>
      <c r="Y112" s="228" t="str">
        <f>[1]【準特定地域】判定表!S113</f>
        <v/>
      </c>
      <c r="Z112" s="1" t="str">
        <f>[1]【準特定地域】判定表!T113</f>
        <v/>
      </c>
      <c r="AB112" t="s">
        <v>1264</v>
      </c>
      <c r="AC112" s="240"/>
    </row>
    <row r="113" spans="1:29" x14ac:dyDescent="0.2">
      <c r="A113" s="11"/>
      <c r="B113" s="111" t="s">
        <v>273</v>
      </c>
      <c r="C113" s="114" t="s">
        <v>300</v>
      </c>
      <c r="D113" s="122" t="s">
        <v>1005</v>
      </c>
      <c r="E113" s="139">
        <v>70895</v>
      </c>
      <c r="F113" s="141">
        <f>[1]H27輸送実績!Z113</f>
        <v>0.88888888888888884</v>
      </c>
      <c r="G113" s="147">
        <f>[1]H27輸送実績!AA113</f>
        <v>0.92682926829268297</v>
      </c>
      <c r="H113" s="153">
        <v>54.762482388921342</v>
      </c>
      <c r="I113" s="161">
        <f>[1]H27輸送実績!W113</f>
        <v>40.290769515353311</v>
      </c>
      <c r="J113" s="168">
        <f t="shared" si="7"/>
        <v>26.426327372799506</v>
      </c>
      <c r="K113" s="175" t="str">
        <f t="shared" si="8"/>
        <v>○</v>
      </c>
      <c r="L113" s="182" t="str">
        <f t="shared" si="9"/>
        <v>○</v>
      </c>
      <c r="M113" s="188">
        <v>16219.992440122332</v>
      </c>
      <c r="N113" s="194">
        <f>[1]H27輸送実績!X113</f>
        <v>13093.044765075841</v>
      </c>
      <c r="O113" s="168">
        <f t="shared" si="10"/>
        <v>19.278354700780042</v>
      </c>
      <c r="P113" s="175" t="str">
        <f t="shared" si="11"/>
        <v>○</v>
      </c>
      <c r="Q113" s="182" t="str">
        <f t="shared" si="12"/>
        <v>○</v>
      </c>
      <c r="R113" s="206">
        <v>0</v>
      </c>
      <c r="S113" s="203">
        <v>0</v>
      </c>
      <c r="T113" s="210">
        <v>1</v>
      </c>
      <c r="U113" s="210">
        <v>2</v>
      </c>
      <c r="V113" s="214">
        <f>[1]H27輸送実績!S113</f>
        <v>0</v>
      </c>
      <c r="W113" s="221" t="str">
        <f t="shared" si="13"/>
        <v/>
      </c>
      <c r="X113" s="82" t="s">
        <v>1264</v>
      </c>
      <c r="Y113" s="228" t="str">
        <f>[1]【準特定地域】判定表!S114</f>
        <v/>
      </c>
      <c r="Z113" s="1" t="str">
        <f>[1]【準特定地域】判定表!T114</f>
        <v/>
      </c>
      <c r="AB113" t="s">
        <v>1264</v>
      </c>
      <c r="AC113" s="240"/>
    </row>
    <row r="114" spans="1:29" x14ac:dyDescent="0.2">
      <c r="A114" s="11"/>
      <c r="B114" s="111" t="s">
        <v>273</v>
      </c>
      <c r="C114" s="114" t="s">
        <v>303</v>
      </c>
      <c r="D114" s="122" t="s">
        <v>1006</v>
      </c>
      <c r="E114" s="139">
        <v>79721</v>
      </c>
      <c r="F114" s="141">
        <f>[1]H27輸送実績!Z114</f>
        <v>1</v>
      </c>
      <c r="G114" s="147">
        <f>[1]H27輸送実績!AA114</f>
        <v>1</v>
      </c>
      <c r="H114" s="153">
        <v>49.161526837185875</v>
      </c>
      <c r="I114" s="161">
        <f>[1]H27輸送実績!W114</f>
        <v>36.846725185685351</v>
      </c>
      <c r="J114" s="168">
        <f t="shared" si="7"/>
        <v>25.049672871806706</v>
      </c>
      <c r="K114" s="175" t="str">
        <f t="shared" si="8"/>
        <v>○</v>
      </c>
      <c r="L114" s="182" t="str">
        <f t="shared" si="9"/>
        <v>○</v>
      </c>
      <c r="M114" s="188">
        <v>14425.98085856607</v>
      </c>
      <c r="N114" s="194">
        <f>[1]H27輸送実績!X114</f>
        <v>13158.082376772451</v>
      </c>
      <c r="O114" s="168">
        <f t="shared" si="10"/>
        <v>8.7889932353594435</v>
      </c>
      <c r="P114" s="175" t="str">
        <f t="shared" si="11"/>
        <v>○</v>
      </c>
      <c r="Q114" s="182" t="str">
        <f t="shared" si="12"/>
        <v/>
      </c>
      <c r="R114" s="206">
        <v>1</v>
      </c>
      <c r="S114" s="203">
        <v>0</v>
      </c>
      <c r="T114" s="210">
        <v>0</v>
      </c>
      <c r="U114" s="210">
        <v>0</v>
      </c>
      <c r="V114" s="214">
        <f>[1]H27輸送実績!S114</f>
        <v>1</v>
      </c>
      <c r="W114" s="221" t="str">
        <f t="shared" si="13"/>
        <v/>
      </c>
      <c r="X114" s="82" t="s">
        <v>1264</v>
      </c>
      <c r="Y114" s="228" t="str">
        <f>[1]【準特定地域】判定表!S115</f>
        <v/>
      </c>
      <c r="Z114" s="1" t="str">
        <f>[1]【準特定地域】判定表!T115</f>
        <v/>
      </c>
      <c r="AB114" t="s">
        <v>1264</v>
      </c>
      <c r="AC114" s="240"/>
    </row>
    <row r="115" spans="1:29" x14ac:dyDescent="0.2">
      <c r="A115" s="11"/>
      <c r="B115" s="111" t="s">
        <v>273</v>
      </c>
      <c r="C115" s="114" t="s">
        <v>305</v>
      </c>
      <c r="D115" s="122" t="s">
        <v>181</v>
      </c>
      <c r="E115" s="139">
        <v>40104</v>
      </c>
      <c r="F115" s="141">
        <f>[1]H27輸送実績!Z115</f>
        <v>1</v>
      </c>
      <c r="G115" s="147">
        <f>[1]H27輸送実績!AA115</f>
        <v>1</v>
      </c>
      <c r="H115" s="153">
        <v>57.582914046121594</v>
      </c>
      <c r="I115" s="161">
        <f>[1]H27輸送実績!W115</f>
        <v>44.884302768605536</v>
      </c>
      <c r="J115" s="168">
        <f t="shared" si="7"/>
        <v>22.05274166455866</v>
      </c>
      <c r="K115" s="175" t="str">
        <f t="shared" si="8"/>
        <v>○</v>
      </c>
      <c r="L115" s="182" t="str">
        <f t="shared" si="9"/>
        <v>○</v>
      </c>
      <c r="M115" s="188">
        <v>15208.001397624041</v>
      </c>
      <c r="N115" s="194">
        <f>[1]H27輸送実績!X115</f>
        <v>15030.894928456524</v>
      </c>
      <c r="O115" s="168">
        <f t="shared" si="10"/>
        <v>1.1645611052822913</v>
      </c>
      <c r="P115" s="175" t="str">
        <f t="shared" si="11"/>
        <v>○</v>
      </c>
      <c r="Q115" s="182" t="str">
        <f t="shared" si="12"/>
        <v/>
      </c>
      <c r="R115" s="206">
        <v>2</v>
      </c>
      <c r="S115" s="203">
        <v>8</v>
      </c>
      <c r="T115" s="210">
        <v>2</v>
      </c>
      <c r="U115" s="210">
        <v>2</v>
      </c>
      <c r="V115" s="214">
        <f>[1]H27輸送実績!S115</f>
        <v>4</v>
      </c>
      <c r="W115" s="221" t="str">
        <f t="shared" si="13"/>
        <v/>
      </c>
      <c r="X115" s="82" t="s">
        <v>1264</v>
      </c>
      <c r="Y115" s="228" t="str">
        <f>[1]【準特定地域】判定表!S116</f>
        <v/>
      </c>
      <c r="Z115" s="1" t="str">
        <f>[1]【準特定地域】判定表!T116</f>
        <v/>
      </c>
      <c r="AB115" t="s">
        <v>1264</v>
      </c>
      <c r="AC115" s="240"/>
    </row>
    <row r="116" spans="1:29" x14ac:dyDescent="0.2">
      <c r="A116" s="11"/>
      <c r="B116" s="111" t="s">
        <v>273</v>
      </c>
      <c r="C116" s="114" t="s">
        <v>310</v>
      </c>
      <c r="D116" s="122" t="s">
        <v>918</v>
      </c>
      <c r="E116" s="139">
        <v>6709</v>
      </c>
      <c r="F116" s="141">
        <f>[1]H27輸送実績!Z116</f>
        <v>0.66666666666666663</v>
      </c>
      <c r="G116" s="147">
        <f>[1]H27輸送実績!AA116</f>
        <v>0.76190476190476186</v>
      </c>
      <c r="H116" s="153">
        <v>79.260061326178615</v>
      </c>
      <c r="I116" s="161">
        <f>[1]H27輸送実績!W116</f>
        <v>81.322782826700092</v>
      </c>
      <c r="J116" s="168">
        <f t="shared" si="7"/>
        <v>-2.602472753626528</v>
      </c>
      <c r="K116" s="175" t="str">
        <f t="shared" si="8"/>
        <v/>
      </c>
      <c r="L116" s="182" t="str">
        <f t="shared" si="9"/>
        <v/>
      </c>
      <c r="M116" s="188">
        <v>19188.003066308931</v>
      </c>
      <c r="N116" s="194">
        <f>[1]H27輸送実績!X116</f>
        <v>24573.801316201818</v>
      </c>
      <c r="O116" s="168">
        <f t="shared" si="10"/>
        <v>-28.068570925702474</v>
      </c>
      <c r="P116" s="175" t="str">
        <f t="shared" si="11"/>
        <v/>
      </c>
      <c r="Q116" s="182" t="str">
        <f t="shared" si="12"/>
        <v/>
      </c>
      <c r="R116" s="206">
        <v>0</v>
      </c>
      <c r="S116" s="203">
        <v>0</v>
      </c>
      <c r="T116" s="210">
        <v>0</v>
      </c>
      <c r="U116" s="210">
        <v>0</v>
      </c>
      <c r="V116" s="214">
        <f>[1]H27輸送実績!S116</f>
        <v>0</v>
      </c>
      <c r="W116" s="221" t="str">
        <f t="shared" si="13"/>
        <v/>
      </c>
      <c r="X116" s="82" t="s">
        <v>1264</v>
      </c>
      <c r="Y116" s="228" t="str">
        <f>[1]【準特定地域】判定表!S117</f>
        <v/>
      </c>
      <c r="Z116" s="1" t="str">
        <f>[1]【準特定地域】判定表!T117</f>
        <v/>
      </c>
      <c r="AB116" t="s">
        <v>1264</v>
      </c>
      <c r="AC116" s="240"/>
    </row>
    <row r="117" spans="1:29" x14ac:dyDescent="0.2">
      <c r="A117" s="11"/>
      <c r="B117" s="111" t="s">
        <v>273</v>
      </c>
      <c r="C117" s="114" t="s">
        <v>313</v>
      </c>
      <c r="D117" s="122" t="s">
        <v>765</v>
      </c>
      <c r="E117" s="139">
        <v>13599</v>
      </c>
      <c r="F117" s="141">
        <f>[1]H27輸送実績!Z117</f>
        <v>1</v>
      </c>
      <c r="G117" s="147">
        <f>[1]H27輸送実績!AA117</f>
        <v>1</v>
      </c>
      <c r="H117" s="153">
        <v>51.916986564299421</v>
      </c>
      <c r="I117" s="161">
        <f>[1]H27輸送実績!W117</f>
        <v>38.314513210278683</v>
      </c>
      <c r="J117" s="168">
        <f t="shared" si="7"/>
        <v>26.200429289504335</v>
      </c>
      <c r="K117" s="175" t="str">
        <f t="shared" si="8"/>
        <v>○</v>
      </c>
      <c r="L117" s="182" t="str">
        <f t="shared" si="9"/>
        <v>○</v>
      </c>
      <c r="M117" s="188">
        <v>14672.984644913628</v>
      </c>
      <c r="N117" s="194">
        <f>[1]H27輸送実績!X117</f>
        <v>13106.730908432863</v>
      </c>
      <c r="O117" s="168">
        <f t="shared" si="10"/>
        <v>10.674404522216307</v>
      </c>
      <c r="P117" s="175" t="str">
        <f t="shared" si="11"/>
        <v>○</v>
      </c>
      <c r="Q117" s="182" t="str">
        <f t="shared" si="12"/>
        <v>○</v>
      </c>
      <c r="R117" s="206">
        <v>0</v>
      </c>
      <c r="S117" s="203">
        <v>0</v>
      </c>
      <c r="T117" s="210">
        <v>0</v>
      </c>
      <c r="U117" s="210">
        <v>0</v>
      </c>
      <c r="V117" s="214">
        <f>[1]H27輸送実績!S117</f>
        <v>0</v>
      </c>
      <c r="W117" s="221" t="str">
        <f t="shared" si="13"/>
        <v/>
      </c>
      <c r="X117" s="82" t="s">
        <v>1264</v>
      </c>
      <c r="Y117" s="228" t="str">
        <f>[1]【準特定地域】判定表!S118</f>
        <v/>
      </c>
      <c r="Z117" s="1" t="str">
        <f>[1]【準特定地域】判定表!T118</f>
        <v/>
      </c>
      <c r="AB117" t="s">
        <v>1264</v>
      </c>
      <c r="AC117" s="240"/>
    </row>
    <row r="118" spans="1:29" x14ac:dyDescent="0.2">
      <c r="A118" s="105"/>
      <c r="B118" s="111" t="s">
        <v>315</v>
      </c>
      <c r="C118" s="114" t="s">
        <v>268</v>
      </c>
      <c r="D118" s="122" t="s">
        <v>128</v>
      </c>
      <c r="E118" s="291">
        <v>281455</v>
      </c>
      <c r="F118" s="309">
        <f>[1]H27輸送実績!Z118</f>
        <v>1</v>
      </c>
      <c r="G118" s="147">
        <f>[1]H27輸送実績!AA118</f>
        <v>1</v>
      </c>
      <c r="H118" s="153">
        <v>68.637850734001503</v>
      </c>
      <c r="I118" s="161">
        <f>[1]H27輸送実績!W118</f>
        <v>58.739114448877416</v>
      </c>
      <c r="J118" s="168">
        <f t="shared" si="7"/>
        <v>14.421687420670493</v>
      </c>
      <c r="K118" s="175" t="str">
        <f t="shared" si="8"/>
        <v>○</v>
      </c>
      <c r="L118" s="182" t="str">
        <f t="shared" si="9"/>
        <v>○</v>
      </c>
      <c r="M118" s="188">
        <v>24653.004497614209</v>
      </c>
      <c r="N118" s="194">
        <f>[1]H27輸送実績!X118</f>
        <v>23848.932175545648</v>
      </c>
      <c r="O118" s="168">
        <f t="shared" si="10"/>
        <v>3.2615591424013823</v>
      </c>
      <c r="P118" s="175" t="str">
        <f t="shared" si="11"/>
        <v>○</v>
      </c>
      <c r="Q118" s="182" t="str">
        <f t="shared" si="12"/>
        <v/>
      </c>
      <c r="R118" s="206">
        <v>47</v>
      </c>
      <c r="S118" s="203">
        <v>79</v>
      </c>
      <c r="T118" s="210">
        <v>64</v>
      </c>
      <c r="U118" s="210">
        <v>59</v>
      </c>
      <c r="V118" s="214">
        <f>[1]H27輸送実績!S118</f>
        <v>70</v>
      </c>
      <c r="W118" s="221" t="str">
        <f t="shared" si="13"/>
        <v/>
      </c>
      <c r="X118" s="82" t="s">
        <v>1259</v>
      </c>
      <c r="Y118" s="228" t="str">
        <f>[1]【準特定地域】判定表!S119</f>
        <v>○</v>
      </c>
      <c r="Z118" s="1" t="str">
        <f>[1]【準特定地域】判定表!T119</f>
        <v>継続</v>
      </c>
      <c r="AB118" t="s">
        <v>1264</v>
      </c>
      <c r="AC118" s="240"/>
    </row>
    <row r="119" spans="1:29" x14ac:dyDescent="0.2">
      <c r="A119" s="105"/>
      <c r="B119" s="111" t="s">
        <v>315</v>
      </c>
      <c r="C119" s="114" t="s">
        <v>318</v>
      </c>
      <c r="D119" s="122" t="s">
        <v>1007</v>
      </c>
      <c r="E119" s="291">
        <v>335657</v>
      </c>
      <c r="F119" s="309">
        <f>[1]H27輸送実績!Z119</f>
        <v>0.96551724137931039</v>
      </c>
      <c r="G119" s="147">
        <f>[1]H27輸送実績!AA119</f>
        <v>1</v>
      </c>
      <c r="H119" s="153">
        <v>60.21862468750524</v>
      </c>
      <c r="I119" s="161">
        <f>[1]H27輸送実績!W119</f>
        <v>57.98351768301557</v>
      </c>
      <c r="J119" s="168">
        <f t="shared" si="7"/>
        <v>3.7116540208089965</v>
      </c>
      <c r="K119" s="175" t="str">
        <f t="shared" si="8"/>
        <v>○</v>
      </c>
      <c r="L119" s="182" t="str">
        <f t="shared" si="9"/>
        <v/>
      </c>
      <c r="M119" s="188">
        <v>22270.003858995653</v>
      </c>
      <c r="N119" s="194">
        <f>[1]H27輸送実績!X119</f>
        <v>23363.647940619998</v>
      </c>
      <c r="O119" s="168">
        <f t="shared" si="10"/>
        <v>-4.9108392102167553</v>
      </c>
      <c r="P119" s="175" t="str">
        <f t="shared" si="11"/>
        <v/>
      </c>
      <c r="Q119" s="182" t="str">
        <f t="shared" si="12"/>
        <v/>
      </c>
      <c r="R119" s="206">
        <v>229</v>
      </c>
      <c r="S119" s="203">
        <v>182</v>
      </c>
      <c r="T119" s="210">
        <v>190</v>
      </c>
      <c r="U119" s="210">
        <v>166</v>
      </c>
      <c r="V119" s="214">
        <f>[1]H27輸送実績!S119</f>
        <v>154</v>
      </c>
      <c r="W119" s="221" t="str">
        <f t="shared" si="13"/>
        <v/>
      </c>
      <c r="X119" s="82" t="s">
        <v>1259</v>
      </c>
      <c r="Y119" s="228" t="str">
        <f>[1]【準特定地域】判定表!S120</f>
        <v>○</v>
      </c>
      <c r="Z119" s="1" t="str">
        <f>[1]【準特定地域】判定表!T120</f>
        <v>継続</v>
      </c>
      <c r="AB119" t="s">
        <v>1264</v>
      </c>
      <c r="AC119" s="240"/>
    </row>
    <row r="120" spans="1:29" x14ac:dyDescent="0.2">
      <c r="A120" s="105"/>
      <c r="B120" s="111" t="s">
        <v>315</v>
      </c>
      <c r="C120" s="114" t="s">
        <v>41</v>
      </c>
      <c r="D120" s="122" t="s">
        <v>1008</v>
      </c>
      <c r="E120" s="291">
        <v>123233</v>
      </c>
      <c r="F120" s="309">
        <f>[1]H27輸送実績!Z120</f>
        <v>0.88888888888888884</v>
      </c>
      <c r="G120" s="147">
        <f>[1]H27輸送実績!AA120</f>
        <v>1</v>
      </c>
      <c r="H120" s="153">
        <v>66.440040048661274</v>
      </c>
      <c r="I120" s="161">
        <f>[1]H27輸送実績!W120</f>
        <v>50.484885800568797</v>
      </c>
      <c r="J120" s="168">
        <f t="shared" si="7"/>
        <v>24.014365789675594</v>
      </c>
      <c r="K120" s="175" t="str">
        <f t="shared" si="8"/>
        <v>○</v>
      </c>
      <c r="L120" s="182" t="str">
        <f t="shared" si="9"/>
        <v>○</v>
      </c>
      <c r="M120" s="188">
        <v>23959.003951037281</v>
      </c>
      <c r="N120" s="194">
        <f>[1]H27輸送実績!X120</f>
        <v>19666.314832732285</v>
      </c>
      <c r="O120" s="168">
        <f t="shared" si="10"/>
        <v>17.916809593076376</v>
      </c>
      <c r="P120" s="175" t="str">
        <f t="shared" si="11"/>
        <v>○</v>
      </c>
      <c r="Q120" s="182" t="str">
        <f t="shared" si="12"/>
        <v>○</v>
      </c>
      <c r="R120" s="206">
        <v>34</v>
      </c>
      <c r="S120" s="203">
        <v>39</v>
      </c>
      <c r="T120" s="210">
        <v>32</v>
      </c>
      <c r="U120" s="210">
        <v>28</v>
      </c>
      <c r="V120" s="214">
        <f>[1]H27輸送実績!S120</f>
        <v>22</v>
      </c>
      <c r="W120" s="221" t="str">
        <f t="shared" si="13"/>
        <v/>
      </c>
      <c r="X120" s="82" t="s">
        <v>1259</v>
      </c>
      <c r="Y120" s="228" t="str">
        <f>[1]【準特定地域】判定表!S121</f>
        <v>○</v>
      </c>
      <c r="Z120" s="1" t="str">
        <f>[1]【準特定地域】判定表!T121</f>
        <v>継続</v>
      </c>
      <c r="AB120" t="s">
        <v>1264</v>
      </c>
      <c r="AC120" s="240"/>
    </row>
    <row r="121" spans="1:29" x14ac:dyDescent="0.2">
      <c r="A121" s="11"/>
      <c r="B121" s="111" t="s">
        <v>315</v>
      </c>
      <c r="C121" s="114" t="s">
        <v>320</v>
      </c>
      <c r="D121" s="122" t="s">
        <v>1009</v>
      </c>
      <c r="E121" s="139">
        <v>62168</v>
      </c>
      <c r="F121" s="141">
        <f>[1]H27輸送実績!Z121</f>
        <v>0.66666666666666663</v>
      </c>
      <c r="G121" s="147">
        <f>[1]H27輸送実績!AA121</f>
        <v>1</v>
      </c>
      <c r="H121" s="153">
        <v>74.848383051151117</v>
      </c>
      <c r="I121" s="161">
        <f>[1]H27輸送実績!W121</f>
        <v>67.347277641910154</v>
      </c>
      <c r="J121" s="168">
        <f t="shared" si="7"/>
        <v>10.021733407540323</v>
      </c>
      <c r="K121" s="175" t="str">
        <f t="shared" si="8"/>
        <v>○</v>
      </c>
      <c r="L121" s="182" t="str">
        <f t="shared" si="9"/>
        <v>○</v>
      </c>
      <c r="M121" s="188">
        <v>25195.019260055542</v>
      </c>
      <c r="N121" s="194">
        <f>[1]H27輸送実績!X121</f>
        <v>26081.799459389884</v>
      </c>
      <c r="O121" s="168">
        <f t="shared" si="10"/>
        <v>-3.5196647011112026</v>
      </c>
      <c r="P121" s="175" t="str">
        <f t="shared" si="11"/>
        <v/>
      </c>
      <c r="Q121" s="182" t="str">
        <f t="shared" si="12"/>
        <v/>
      </c>
      <c r="R121" s="206">
        <v>20</v>
      </c>
      <c r="S121" s="203">
        <v>15</v>
      </c>
      <c r="T121" s="210">
        <v>5</v>
      </c>
      <c r="U121" s="210">
        <v>10</v>
      </c>
      <c r="V121" s="214">
        <f>[1]H27輸送実績!S121</f>
        <v>17</v>
      </c>
      <c r="W121" s="221" t="str">
        <f t="shared" si="13"/>
        <v/>
      </c>
      <c r="X121" s="82" t="s">
        <v>1264</v>
      </c>
      <c r="Y121" s="228" t="str">
        <f>[1]【準特定地域】判定表!S122</f>
        <v/>
      </c>
      <c r="Z121" s="1" t="str">
        <f>[1]【準特定地域】判定表!T122</f>
        <v/>
      </c>
      <c r="AB121" t="s">
        <v>1264</v>
      </c>
      <c r="AC121" s="240"/>
    </row>
    <row r="122" spans="1:29" x14ac:dyDescent="0.2">
      <c r="A122" s="11"/>
      <c r="B122" s="111" t="s">
        <v>315</v>
      </c>
      <c r="C122" s="114" t="s">
        <v>326</v>
      </c>
      <c r="D122" s="122" t="s">
        <v>985</v>
      </c>
      <c r="E122" s="139">
        <v>63043</v>
      </c>
      <c r="F122" s="141">
        <f>[1]H27輸送実績!Z122</f>
        <v>0.7142857142857143</v>
      </c>
      <c r="G122" s="147">
        <f>[1]H27輸送実績!AA122</f>
        <v>0.77551020408163263</v>
      </c>
      <c r="H122" s="153">
        <v>71.556733646857637</v>
      </c>
      <c r="I122" s="161">
        <f>[1]H27輸送実績!W122</f>
        <v>72.79880880274581</v>
      </c>
      <c r="J122" s="168">
        <f t="shared" si="7"/>
        <v>-1.7357907391608807</v>
      </c>
      <c r="K122" s="175" t="str">
        <f t="shared" si="8"/>
        <v/>
      </c>
      <c r="L122" s="182" t="str">
        <f t="shared" si="9"/>
        <v/>
      </c>
      <c r="M122" s="188">
        <v>25313.039760581447</v>
      </c>
      <c r="N122" s="194">
        <f>[1]H27輸送実績!X122</f>
        <v>29364.223702806379</v>
      </c>
      <c r="O122" s="168">
        <f t="shared" si="10"/>
        <v>-16.004336028158939</v>
      </c>
      <c r="P122" s="175" t="str">
        <f t="shared" si="11"/>
        <v/>
      </c>
      <c r="Q122" s="182" t="str">
        <f t="shared" si="12"/>
        <v/>
      </c>
      <c r="R122" s="206">
        <v>0</v>
      </c>
      <c r="S122" s="203">
        <v>0</v>
      </c>
      <c r="T122" s="210">
        <v>5</v>
      </c>
      <c r="U122" s="210">
        <v>4</v>
      </c>
      <c r="V122" s="214">
        <f>[1]H27輸送実績!S122</f>
        <v>5</v>
      </c>
      <c r="W122" s="221" t="str">
        <f t="shared" si="13"/>
        <v/>
      </c>
      <c r="X122" s="82" t="s">
        <v>1264</v>
      </c>
      <c r="Y122" s="228" t="str">
        <f>[1]【準特定地域】判定表!S123</f>
        <v/>
      </c>
      <c r="Z122" s="1" t="str">
        <f>[1]【準特定地域】判定表!T123</f>
        <v/>
      </c>
      <c r="AB122" t="s">
        <v>1264</v>
      </c>
      <c r="AC122" s="240"/>
    </row>
    <row r="123" spans="1:29" x14ac:dyDescent="0.2">
      <c r="A123" s="11"/>
      <c r="B123" s="111" t="s">
        <v>315</v>
      </c>
      <c r="C123" s="114" t="s">
        <v>91</v>
      </c>
      <c r="D123" s="122" t="s">
        <v>1011</v>
      </c>
      <c r="E123" s="139">
        <v>49128</v>
      </c>
      <c r="F123" s="141">
        <f>[1]H27輸送実績!Z123</f>
        <v>0.8571428571428571</v>
      </c>
      <c r="G123" s="147">
        <f>[1]H27輸送実績!AA123</f>
        <v>1</v>
      </c>
      <c r="H123" s="153">
        <v>69.886545222115686</v>
      </c>
      <c r="I123" s="161">
        <f>[1]H27輸送実績!W123</f>
        <v>58.767562742833142</v>
      </c>
      <c r="J123" s="168">
        <f t="shared" si="7"/>
        <v>15.910047411764072</v>
      </c>
      <c r="K123" s="175" t="str">
        <f t="shared" si="8"/>
        <v>○</v>
      </c>
      <c r="L123" s="182" t="str">
        <f t="shared" si="9"/>
        <v>○</v>
      </c>
      <c r="M123" s="188">
        <v>24130.027850066203</v>
      </c>
      <c r="N123" s="194">
        <f>[1]H27輸送実績!X123</f>
        <v>15302.635724036543</v>
      </c>
      <c r="O123" s="168">
        <f t="shared" si="10"/>
        <v>36.582602311440937</v>
      </c>
      <c r="P123" s="175" t="str">
        <f t="shared" si="11"/>
        <v>○</v>
      </c>
      <c r="Q123" s="182" t="str">
        <f t="shared" si="12"/>
        <v>○</v>
      </c>
      <c r="R123" s="206">
        <v>3</v>
      </c>
      <c r="S123" s="203">
        <v>5</v>
      </c>
      <c r="T123" s="210">
        <v>8</v>
      </c>
      <c r="U123" s="210">
        <v>19</v>
      </c>
      <c r="V123" s="214">
        <f>[1]H27輸送実績!S123</f>
        <v>3</v>
      </c>
      <c r="W123" s="221" t="str">
        <f t="shared" si="13"/>
        <v/>
      </c>
      <c r="X123" s="82" t="s">
        <v>1264</v>
      </c>
      <c r="Y123" s="228" t="str">
        <f>[1]【準特定地域】判定表!S124</f>
        <v/>
      </c>
      <c r="Z123" s="1" t="str">
        <f>[1]【準特定地域】判定表!T124</f>
        <v/>
      </c>
      <c r="AB123" t="s">
        <v>1264</v>
      </c>
      <c r="AC123" s="240"/>
    </row>
    <row r="124" spans="1:29" x14ac:dyDescent="0.2">
      <c r="A124" s="11"/>
      <c r="B124" s="111" t="s">
        <v>315</v>
      </c>
      <c r="C124" s="114" t="s">
        <v>332</v>
      </c>
      <c r="D124" s="122" t="s">
        <v>1012</v>
      </c>
      <c r="E124" s="139">
        <v>35734</v>
      </c>
      <c r="F124" s="141">
        <f>[1]H27輸送実績!Z124</f>
        <v>1</v>
      </c>
      <c r="G124" s="147">
        <f>[1]H27輸送実績!AA124</f>
        <v>1</v>
      </c>
      <c r="H124" s="153">
        <v>67.337440235380654</v>
      </c>
      <c r="I124" s="161">
        <f>[1]H27輸送実績!W124</f>
        <v>66.823092170465813</v>
      </c>
      <c r="J124" s="168">
        <f t="shared" si="7"/>
        <v>0.76383667558035384</v>
      </c>
      <c r="K124" s="175" t="str">
        <f t="shared" si="8"/>
        <v>○</v>
      </c>
      <c r="L124" s="182" t="str">
        <f t="shared" si="9"/>
        <v/>
      </c>
      <c r="M124" s="188">
        <v>24365.023905847738</v>
      </c>
      <c r="N124" s="194">
        <f>[1]H27輸送実績!X124</f>
        <v>26658.473736372645</v>
      </c>
      <c r="O124" s="168">
        <f t="shared" si="10"/>
        <v>-9.4128774073333421</v>
      </c>
      <c r="P124" s="175" t="str">
        <f t="shared" si="11"/>
        <v/>
      </c>
      <c r="Q124" s="182" t="str">
        <f t="shared" si="12"/>
        <v/>
      </c>
      <c r="R124" s="206">
        <v>2</v>
      </c>
      <c r="S124" s="203">
        <v>0</v>
      </c>
      <c r="T124" s="210">
        <v>2</v>
      </c>
      <c r="U124" s="210">
        <v>2</v>
      </c>
      <c r="V124" s="214">
        <f>[1]H27輸送実績!S124</f>
        <v>0</v>
      </c>
      <c r="W124" s="221" t="str">
        <f t="shared" si="13"/>
        <v/>
      </c>
      <c r="X124" s="82" t="s">
        <v>1264</v>
      </c>
      <c r="Y124" s="228" t="str">
        <f>[1]【準特定地域】判定表!S125</f>
        <v/>
      </c>
      <c r="Z124" s="1" t="str">
        <f>[1]【準特定地域】判定表!T125</f>
        <v/>
      </c>
      <c r="AB124" t="s">
        <v>1264</v>
      </c>
      <c r="AC124" s="240"/>
    </row>
    <row r="125" spans="1:29" x14ac:dyDescent="0.2">
      <c r="A125" s="11"/>
      <c r="B125" s="111" t="s">
        <v>315</v>
      </c>
      <c r="C125" s="114" t="s">
        <v>333</v>
      </c>
      <c r="D125" s="122" t="s">
        <v>1013</v>
      </c>
      <c r="E125" s="139">
        <v>55256</v>
      </c>
      <c r="F125" s="141">
        <f>[1]H27輸送実績!Z125</f>
        <v>1</v>
      </c>
      <c r="G125" s="147">
        <f>[1]H27輸送実績!AA125</f>
        <v>1</v>
      </c>
      <c r="H125" s="153">
        <v>86.361209849415104</v>
      </c>
      <c r="I125" s="161">
        <f>[1]H27輸送実績!W125</f>
        <v>57.237868250371179</v>
      </c>
      <c r="J125" s="168">
        <f t="shared" si="7"/>
        <v>33.722711446290802</v>
      </c>
      <c r="K125" s="175" t="str">
        <f t="shared" si="8"/>
        <v>○</v>
      </c>
      <c r="L125" s="182" t="str">
        <f t="shared" si="9"/>
        <v>○</v>
      </c>
      <c r="M125" s="188">
        <v>30260.001292574165</v>
      </c>
      <c r="N125" s="194">
        <f>[1]H27輸送実績!X125</f>
        <v>21768.617644760492</v>
      </c>
      <c r="O125" s="168">
        <f t="shared" si="10"/>
        <v>28.061412045932286</v>
      </c>
      <c r="P125" s="175" t="str">
        <f t="shared" si="11"/>
        <v>○</v>
      </c>
      <c r="Q125" s="182" t="str">
        <f t="shared" si="12"/>
        <v>○</v>
      </c>
      <c r="R125" s="206">
        <v>0</v>
      </c>
      <c r="S125" s="203">
        <v>9</v>
      </c>
      <c r="T125" s="210">
        <v>0</v>
      </c>
      <c r="U125" s="210">
        <v>0</v>
      </c>
      <c r="V125" s="214">
        <f>[1]H27輸送実績!S125</f>
        <v>0</v>
      </c>
      <c r="W125" s="221" t="str">
        <f t="shared" si="13"/>
        <v/>
      </c>
      <c r="X125" s="82" t="s">
        <v>1264</v>
      </c>
      <c r="Y125" s="228" t="str">
        <f>[1]【準特定地域】判定表!S126</f>
        <v/>
      </c>
      <c r="Z125" s="1" t="str">
        <f>[1]【準特定地域】判定表!T126</f>
        <v/>
      </c>
      <c r="AB125" t="s">
        <v>1264</v>
      </c>
      <c r="AC125" s="240"/>
    </row>
    <row r="126" spans="1:29" x14ac:dyDescent="0.2">
      <c r="A126" s="105"/>
      <c r="B126" s="111" t="s">
        <v>315</v>
      </c>
      <c r="C126" s="114" t="s">
        <v>338</v>
      </c>
      <c r="D126" s="122" t="s">
        <v>338</v>
      </c>
      <c r="E126" s="291">
        <v>347552</v>
      </c>
      <c r="F126" s="309">
        <f>[1]H27輸送実績!Z126</f>
        <v>1</v>
      </c>
      <c r="G126" s="147">
        <f>[1]H27輸送実績!AA126</f>
        <v>1</v>
      </c>
      <c r="H126" s="153">
        <v>68.989678647243977</v>
      </c>
      <c r="I126" s="161">
        <f>[1]H27輸送実績!W126</f>
        <v>73.285255480724814</v>
      </c>
      <c r="J126" s="168">
        <f t="shared" si="7"/>
        <v>-6.2264050474055033</v>
      </c>
      <c r="K126" s="175" t="str">
        <f t="shared" si="8"/>
        <v/>
      </c>
      <c r="L126" s="182" t="str">
        <f t="shared" si="9"/>
        <v/>
      </c>
      <c r="M126" s="188">
        <v>24729.002269233584</v>
      </c>
      <c r="N126" s="194">
        <f>[1]H27輸送実績!X126</f>
        <v>29079.678621682295</v>
      </c>
      <c r="O126" s="168">
        <f t="shared" si="10"/>
        <v>-17.593416447138964</v>
      </c>
      <c r="P126" s="175" t="str">
        <f t="shared" si="11"/>
        <v/>
      </c>
      <c r="Q126" s="182" t="str">
        <f t="shared" si="12"/>
        <v/>
      </c>
      <c r="R126" s="206">
        <v>63</v>
      </c>
      <c r="S126" s="203">
        <v>63</v>
      </c>
      <c r="T126" s="210">
        <v>67</v>
      </c>
      <c r="U126" s="210">
        <v>67</v>
      </c>
      <c r="V126" s="214">
        <f>[1]H27輸送実績!S126</f>
        <v>56</v>
      </c>
      <c r="W126" s="221" t="str">
        <f t="shared" si="13"/>
        <v/>
      </c>
      <c r="X126" s="82" t="s">
        <v>1259</v>
      </c>
      <c r="Y126" s="228" t="str">
        <f>[1]【準特定地域】判定表!S127</f>
        <v/>
      </c>
      <c r="Z126" s="1" t="str">
        <f>[1]【準特定地域】判定表!T127</f>
        <v>解除</v>
      </c>
      <c r="AB126" t="s">
        <v>1264</v>
      </c>
      <c r="AC126" s="240"/>
    </row>
    <row r="127" spans="1:29" x14ac:dyDescent="0.2">
      <c r="A127" s="11"/>
      <c r="B127" s="111" t="s">
        <v>315</v>
      </c>
      <c r="C127" s="114" t="s">
        <v>341</v>
      </c>
      <c r="D127" s="122" t="s">
        <v>131</v>
      </c>
      <c r="E127" s="139">
        <v>76708</v>
      </c>
      <c r="F127" s="141">
        <f>[1]H27輸送実績!Z127</f>
        <v>1</v>
      </c>
      <c r="G127" s="147">
        <f>[1]H27輸送実績!AA127</f>
        <v>1</v>
      </c>
      <c r="H127" s="153">
        <v>52.594984827770183</v>
      </c>
      <c r="I127" s="161">
        <f>[1]H27輸送実績!W127</f>
        <v>41.793809431399183</v>
      </c>
      <c r="J127" s="168">
        <f t="shared" si="7"/>
        <v>20.536512049087939</v>
      </c>
      <c r="K127" s="175" t="str">
        <f t="shared" si="8"/>
        <v>○</v>
      </c>
      <c r="L127" s="182" t="str">
        <f t="shared" si="9"/>
        <v>○</v>
      </c>
      <c r="M127" s="188">
        <v>18397.012237820534</v>
      </c>
      <c r="N127" s="194">
        <f>[1]H27輸送実績!X127</f>
        <v>18411.556374927226</v>
      </c>
      <c r="O127" s="168">
        <f t="shared" si="10"/>
        <v>-7.9057060563303416E-2</v>
      </c>
      <c r="P127" s="175" t="str">
        <f t="shared" si="11"/>
        <v/>
      </c>
      <c r="Q127" s="182" t="str">
        <f t="shared" si="12"/>
        <v/>
      </c>
      <c r="R127" s="206">
        <v>21</v>
      </c>
      <c r="S127" s="203">
        <v>13</v>
      </c>
      <c r="T127" s="210">
        <v>17</v>
      </c>
      <c r="U127" s="210">
        <v>16</v>
      </c>
      <c r="V127" s="214">
        <f>[1]H27輸送実績!S127</f>
        <v>14</v>
      </c>
      <c r="W127" s="221" t="str">
        <f t="shared" si="13"/>
        <v/>
      </c>
      <c r="X127" s="82" t="s">
        <v>1264</v>
      </c>
      <c r="Y127" s="228" t="str">
        <f>[1]【準特定地域】判定表!S128</f>
        <v/>
      </c>
      <c r="Z127" s="1" t="str">
        <f>[1]【準特定地域】判定表!T128</f>
        <v/>
      </c>
      <c r="AB127" t="s">
        <v>1264</v>
      </c>
      <c r="AC127" s="240"/>
    </row>
    <row r="128" spans="1:29" x14ac:dyDescent="0.2">
      <c r="A128" s="11"/>
      <c r="B128" s="111" t="s">
        <v>315</v>
      </c>
      <c r="C128" s="114" t="s">
        <v>342</v>
      </c>
      <c r="D128" s="122" t="s">
        <v>104</v>
      </c>
      <c r="E128" s="139">
        <v>28569</v>
      </c>
      <c r="F128" s="141">
        <f>[1]H27輸送実績!Z128</f>
        <v>1</v>
      </c>
      <c r="G128" s="147">
        <f>[1]H27輸送実績!AA128</f>
        <v>1</v>
      </c>
      <c r="H128" s="153">
        <v>62.568382798304057</v>
      </c>
      <c r="I128" s="161">
        <f>[1]H27輸送実績!W128</f>
        <v>41.124785256910826</v>
      </c>
      <c r="J128" s="168">
        <f t="shared" si="7"/>
        <v>34.272257939795225</v>
      </c>
      <c r="K128" s="175" t="str">
        <f t="shared" si="8"/>
        <v>○</v>
      </c>
      <c r="L128" s="182" t="str">
        <f t="shared" si="9"/>
        <v>○</v>
      </c>
      <c r="M128" s="188">
        <v>20393.095093882497</v>
      </c>
      <c r="N128" s="194">
        <f>[1]H27輸送実績!X128</f>
        <v>17165.391222864284</v>
      </c>
      <c r="O128" s="168">
        <f t="shared" si="10"/>
        <v>15.82743500267626</v>
      </c>
      <c r="P128" s="175" t="str">
        <f t="shared" si="11"/>
        <v>○</v>
      </c>
      <c r="Q128" s="182" t="str">
        <f t="shared" si="12"/>
        <v>○</v>
      </c>
      <c r="R128" s="206">
        <v>0</v>
      </c>
      <c r="S128" s="203">
        <v>2</v>
      </c>
      <c r="T128" s="210">
        <v>1</v>
      </c>
      <c r="U128" s="210">
        <v>0</v>
      </c>
      <c r="V128" s="214">
        <f>[1]H27輸送実績!S128</f>
        <v>0</v>
      </c>
      <c r="W128" s="221" t="str">
        <f t="shared" si="13"/>
        <v/>
      </c>
      <c r="X128" s="82" t="s">
        <v>1264</v>
      </c>
      <c r="Y128" s="228" t="str">
        <f>[1]【準特定地域】判定表!S129</f>
        <v/>
      </c>
      <c r="Z128" s="1" t="str">
        <f>[1]【準特定地域】判定表!T129</f>
        <v/>
      </c>
      <c r="AB128" t="s">
        <v>1264</v>
      </c>
      <c r="AC128" s="240"/>
    </row>
    <row r="129" spans="1:29" x14ac:dyDescent="0.2">
      <c r="A129" s="11"/>
      <c r="B129" s="111" t="s">
        <v>315</v>
      </c>
      <c r="C129" s="114" t="s">
        <v>125</v>
      </c>
      <c r="D129" s="122" t="s">
        <v>1014</v>
      </c>
      <c r="E129" s="139">
        <v>12465</v>
      </c>
      <c r="F129" s="141">
        <f>[1]H27輸送実績!Z129</f>
        <v>1</v>
      </c>
      <c r="G129" s="147">
        <f>[1]H27輸送実績!AA129</f>
        <v>1</v>
      </c>
      <c r="H129" s="153">
        <v>56.91949790794979</v>
      </c>
      <c r="I129" s="161">
        <f>[1]H27輸送実績!W129</f>
        <v>51.054930058000686</v>
      </c>
      <c r="J129" s="168">
        <f t="shared" si="7"/>
        <v>10.303267009546158</v>
      </c>
      <c r="K129" s="175" t="str">
        <f t="shared" si="8"/>
        <v>○</v>
      </c>
      <c r="L129" s="182" t="str">
        <f t="shared" si="9"/>
        <v>○</v>
      </c>
      <c r="M129" s="188">
        <v>22855.062761506277</v>
      </c>
      <c r="N129" s="194">
        <f>[1]H27輸送実績!X129</f>
        <v>18770.044353462981</v>
      </c>
      <c r="O129" s="168">
        <f t="shared" si="10"/>
        <v>17.873582105945918</v>
      </c>
      <c r="P129" s="175" t="str">
        <f t="shared" si="11"/>
        <v>○</v>
      </c>
      <c r="Q129" s="182" t="str">
        <f t="shared" si="12"/>
        <v>○</v>
      </c>
      <c r="R129" s="206">
        <v>3</v>
      </c>
      <c r="S129" s="203">
        <v>0</v>
      </c>
      <c r="T129" s="210">
        <v>2</v>
      </c>
      <c r="U129" s="210">
        <v>4</v>
      </c>
      <c r="V129" s="214">
        <f>[1]H27輸送実績!S129</f>
        <v>1</v>
      </c>
      <c r="W129" s="221" t="str">
        <f t="shared" si="13"/>
        <v/>
      </c>
      <c r="X129" s="82" t="s">
        <v>1264</v>
      </c>
      <c r="Y129" s="228" t="str">
        <f>[1]【準特定地域】判定表!S130</f>
        <v/>
      </c>
      <c r="Z129" s="1" t="str">
        <f>[1]【準特定地域】判定表!T130</f>
        <v/>
      </c>
      <c r="AB129" t="s">
        <v>1264</v>
      </c>
      <c r="AC129" s="240"/>
    </row>
    <row r="130" spans="1:29" x14ac:dyDescent="0.2">
      <c r="A130" s="11"/>
      <c r="B130" s="111" t="s">
        <v>315</v>
      </c>
      <c r="C130" s="114" t="s">
        <v>115</v>
      </c>
      <c r="D130" s="122" t="s">
        <v>698</v>
      </c>
      <c r="E130" s="139">
        <v>16593</v>
      </c>
      <c r="F130" s="141">
        <f>[1]H27輸送実績!Z130</f>
        <v>1</v>
      </c>
      <c r="G130" s="147">
        <f>[1]H27輸送実績!AA130</f>
        <v>1</v>
      </c>
      <c r="H130" s="153">
        <v>52.660003250446934</v>
      </c>
      <c r="I130" s="161">
        <f>[1]H27輸送実績!W130</f>
        <v>33.235635825940008</v>
      </c>
      <c r="J130" s="168">
        <f t="shared" si="7"/>
        <v>36.886377184836327</v>
      </c>
      <c r="K130" s="175" t="str">
        <f t="shared" si="8"/>
        <v>○</v>
      </c>
      <c r="L130" s="182" t="str">
        <f t="shared" si="9"/>
        <v>○</v>
      </c>
      <c r="M130" s="188">
        <v>17141.069397042091</v>
      </c>
      <c r="N130" s="194">
        <f>[1]H27輸送実績!X130</f>
        <v>12279.467680608364</v>
      </c>
      <c r="O130" s="168">
        <f t="shared" si="10"/>
        <v>28.362301113328769</v>
      </c>
      <c r="P130" s="175" t="str">
        <f t="shared" si="11"/>
        <v>○</v>
      </c>
      <c r="Q130" s="182" t="str">
        <f t="shared" si="12"/>
        <v>○</v>
      </c>
      <c r="R130" s="206">
        <v>0</v>
      </c>
      <c r="S130" s="203">
        <v>0</v>
      </c>
      <c r="T130" s="210">
        <v>0</v>
      </c>
      <c r="U130" s="210">
        <v>0</v>
      </c>
      <c r="V130" s="214">
        <f>[1]H27輸送実績!S130</f>
        <v>0</v>
      </c>
      <c r="W130" s="221" t="str">
        <f t="shared" si="13"/>
        <v/>
      </c>
      <c r="X130" s="82" t="s">
        <v>1264</v>
      </c>
      <c r="Y130" s="228" t="str">
        <f>[1]【準特定地域】判定表!S131</f>
        <v/>
      </c>
      <c r="Z130" s="1" t="str">
        <f>[1]【準特定地域】判定表!T131</f>
        <v/>
      </c>
      <c r="AB130" t="s">
        <v>1264</v>
      </c>
      <c r="AC130" s="240"/>
    </row>
    <row r="131" spans="1:29" x14ac:dyDescent="0.2">
      <c r="A131" s="11"/>
      <c r="B131" s="111" t="s">
        <v>315</v>
      </c>
      <c r="C131" s="114" t="s">
        <v>80</v>
      </c>
      <c r="D131" s="122" t="s">
        <v>633</v>
      </c>
      <c r="E131" s="139">
        <v>15025</v>
      </c>
      <c r="F131" s="141">
        <f>[1]H27輸送実績!Z131</f>
        <v>1</v>
      </c>
      <c r="G131" s="147">
        <f>[1]H27輸送実績!AA131</f>
        <v>1</v>
      </c>
      <c r="H131" s="153">
        <v>51.88709252262543</v>
      </c>
      <c r="I131" s="161">
        <f>[1]H27輸送実績!W131</f>
        <v>40.833643521832499</v>
      </c>
      <c r="J131" s="168">
        <f t="shared" si="7"/>
        <v>21.302887603449861</v>
      </c>
      <c r="K131" s="175" t="str">
        <f t="shared" si="8"/>
        <v>○</v>
      </c>
      <c r="L131" s="182" t="str">
        <f t="shared" si="9"/>
        <v>○</v>
      </c>
      <c r="M131" s="188">
        <v>16898.075740268869</v>
      </c>
      <c r="N131" s="194">
        <f>[1]H27輸送実績!X131</f>
        <v>8478.4538296349328</v>
      </c>
      <c r="O131" s="168">
        <f t="shared" si="10"/>
        <v>49.825921247172545</v>
      </c>
      <c r="P131" s="175" t="str">
        <f t="shared" si="11"/>
        <v>○</v>
      </c>
      <c r="Q131" s="182" t="str">
        <f t="shared" si="12"/>
        <v>○</v>
      </c>
      <c r="R131" s="206">
        <v>0</v>
      </c>
      <c r="S131" s="203">
        <v>0</v>
      </c>
      <c r="T131" s="210">
        <v>0</v>
      </c>
      <c r="U131" s="210">
        <v>0</v>
      </c>
      <c r="V131" s="214">
        <f>[1]H27輸送実績!S131</f>
        <v>0</v>
      </c>
      <c r="W131" s="221" t="str">
        <f t="shared" si="13"/>
        <v/>
      </c>
      <c r="X131" s="82" t="s">
        <v>1264</v>
      </c>
      <c r="Y131" s="228" t="str">
        <f>[1]【準特定地域】判定表!S132</f>
        <v/>
      </c>
      <c r="Z131" s="1" t="str">
        <f>[1]【準特定地域】判定表!T132</f>
        <v/>
      </c>
      <c r="AB131" t="s">
        <v>1264</v>
      </c>
      <c r="AC131" s="240"/>
    </row>
    <row r="132" spans="1:29" x14ac:dyDescent="0.2">
      <c r="A132" s="11"/>
      <c r="B132" s="111" t="s">
        <v>315</v>
      </c>
      <c r="C132" s="114" t="s">
        <v>347</v>
      </c>
      <c r="D132" s="122" t="s">
        <v>920</v>
      </c>
      <c r="E132" s="139">
        <v>16042</v>
      </c>
      <c r="F132" s="141">
        <f>[1]H27輸送実績!Z132</f>
        <v>1</v>
      </c>
      <c r="G132" s="147">
        <f>[1]H27輸送実績!AA132</f>
        <v>1</v>
      </c>
      <c r="H132" s="153">
        <v>60.101727839689197</v>
      </c>
      <c r="I132" s="161">
        <f>[1]H27輸送実績!W132</f>
        <v>32.614580914789876</v>
      </c>
      <c r="J132" s="168">
        <f t="shared" si="7"/>
        <v>45.73437056288374</v>
      </c>
      <c r="K132" s="175" t="str">
        <f t="shared" si="8"/>
        <v>○</v>
      </c>
      <c r="L132" s="182" t="str">
        <f t="shared" si="9"/>
        <v>○</v>
      </c>
      <c r="M132" s="188">
        <v>20412.023310499946</v>
      </c>
      <c r="N132" s="194">
        <f>[1]H27輸送実績!X132</f>
        <v>13731.715811469701</v>
      </c>
      <c r="O132" s="168">
        <f t="shared" si="10"/>
        <v>32.727316628106607</v>
      </c>
      <c r="P132" s="175" t="str">
        <f t="shared" si="11"/>
        <v>○</v>
      </c>
      <c r="Q132" s="182" t="str">
        <f t="shared" si="12"/>
        <v>○</v>
      </c>
      <c r="R132" s="206">
        <v>0</v>
      </c>
      <c r="S132" s="203">
        <v>3</v>
      </c>
      <c r="T132" s="210">
        <v>1</v>
      </c>
      <c r="U132" s="210">
        <v>1</v>
      </c>
      <c r="V132" s="214">
        <f>[1]H27輸送実績!S132</f>
        <v>1</v>
      </c>
      <c r="W132" s="221" t="str">
        <f t="shared" si="13"/>
        <v/>
      </c>
      <c r="X132" s="82" t="s">
        <v>1264</v>
      </c>
      <c r="Y132" s="228" t="str">
        <f>[1]【準特定地域】判定表!S133</f>
        <v/>
      </c>
      <c r="Z132" s="1" t="str">
        <f>[1]【準特定地域】判定表!T133</f>
        <v/>
      </c>
      <c r="AB132" t="s">
        <v>1264</v>
      </c>
      <c r="AC132" s="240"/>
    </row>
    <row r="133" spans="1:29" x14ac:dyDescent="0.2">
      <c r="A133" s="11"/>
      <c r="B133" s="111" t="s">
        <v>315</v>
      </c>
      <c r="C133" s="114" t="s">
        <v>354</v>
      </c>
      <c r="D133" s="122" t="s">
        <v>646</v>
      </c>
      <c r="E133" s="139">
        <v>2212</v>
      </c>
      <c r="F133" s="141">
        <f>[1]H27輸送実績!Z133</f>
        <v>1</v>
      </c>
      <c r="G133" s="147">
        <f>[1]H27輸送実績!AA133</f>
        <v>1</v>
      </c>
      <c r="H133" s="153">
        <v>35.249785038693034</v>
      </c>
      <c r="I133" s="161">
        <f>[1]H27輸送実績!W133</f>
        <v>18.394321766561514</v>
      </c>
      <c r="J133" s="168">
        <f t="shared" ref="J133:J196" si="14">(1-I133/H133)*100</f>
        <v>47.817208682633364</v>
      </c>
      <c r="K133" s="175" t="str">
        <f t="shared" ref="K133:K196" si="15">IF(0&lt;J133,"○","")</f>
        <v>○</v>
      </c>
      <c r="L133" s="182" t="str">
        <f t="shared" ref="L133:L196" si="16">IF(9.9999999999&lt;J133,"○","")</f>
        <v>○</v>
      </c>
      <c r="M133" s="188">
        <v>11404.127257093724</v>
      </c>
      <c r="N133" s="194">
        <f>[1]H27輸送実績!X133</f>
        <v>5447.1608832807569</v>
      </c>
      <c r="O133" s="168">
        <f t="shared" ref="O133:O196" si="17">(1-N133/M133)*100</f>
        <v>52.235179768864356</v>
      </c>
      <c r="P133" s="175" t="str">
        <f t="shared" ref="P133:P196" si="18">IF(0&lt;O133,"○","")</f>
        <v>○</v>
      </c>
      <c r="Q133" s="182" t="str">
        <f t="shared" ref="Q133:Q196" si="19">IF(9.9999999999&lt;O133,"○","")</f>
        <v>○</v>
      </c>
      <c r="R133" s="206">
        <v>0</v>
      </c>
      <c r="S133" s="203">
        <v>0</v>
      </c>
      <c r="T133" s="210">
        <v>0</v>
      </c>
      <c r="U133" s="210">
        <v>0</v>
      </c>
      <c r="V133" s="214">
        <f>[1]H27輸送実績!S133</f>
        <v>0</v>
      </c>
      <c r="W133" s="221" t="str">
        <f t="shared" ref="W133:W196" si="20">IF(R133&lt;S133,IF(S133&lt;T133,IF(T133&lt;U133,IF(U133&lt;V133,"○",""),""),""),"")</f>
        <v/>
      </c>
      <c r="X133" s="82" t="s">
        <v>1264</v>
      </c>
      <c r="Y133" s="228" t="str">
        <f>[1]【準特定地域】判定表!S134</f>
        <v/>
      </c>
      <c r="Z133" s="1" t="str">
        <f>[1]【準特定地域】判定表!T134</f>
        <v/>
      </c>
      <c r="AB133" t="s">
        <v>1264</v>
      </c>
      <c r="AC133" s="240"/>
    </row>
    <row r="134" spans="1:29" x14ac:dyDescent="0.2">
      <c r="A134" s="11"/>
      <c r="B134" s="111" t="s">
        <v>315</v>
      </c>
      <c r="C134" s="114" t="s">
        <v>357</v>
      </c>
      <c r="D134" s="122" t="s">
        <v>1015</v>
      </c>
      <c r="E134" s="139">
        <v>17422</v>
      </c>
      <c r="F134" s="141">
        <f>[1]H27輸送実績!Z134</f>
        <v>1</v>
      </c>
      <c r="G134" s="147">
        <f>[1]H27輸送実績!AA134</f>
        <v>1</v>
      </c>
      <c r="H134" s="153">
        <v>59.735932203389829</v>
      </c>
      <c r="I134" s="161">
        <f>[1]H27輸送実績!W134</f>
        <v>41.282594733461785</v>
      </c>
      <c r="J134" s="168">
        <f t="shared" si="14"/>
        <v>30.891520043744912</v>
      </c>
      <c r="K134" s="175" t="str">
        <f t="shared" si="15"/>
        <v>○</v>
      </c>
      <c r="L134" s="182" t="str">
        <f t="shared" si="16"/>
        <v>○</v>
      </c>
      <c r="M134" s="188">
        <v>19957.118644067799</v>
      </c>
      <c r="N134" s="194">
        <f>[1]H27輸送実績!X134</f>
        <v>15095.268679083709</v>
      </c>
      <c r="O134" s="168">
        <f t="shared" si="17"/>
        <v>24.361482495015697</v>
      </c>
      <c r="P134" s="175" t="str">
        <f t="shared" si="18"/>
        <v>○</v>
      </c>
      <c r="Q134" s="182" t="str">
        <f t="shared" si="19"/>
        <v>○</v>
      </c>
      <c r="R134" s="206">
        <v>0</v>
      </c>
      <c r="S134" s="203">
        <v>2</v>
      </c>
      <c r="T134" s="210">
        <v>2</v>
      </c>
      <c r="U134" s="210">
        <v>2</v>
      </c>
      <c r="V134" s="214">
        <f>[1]H27輸送実績!S134</f>
        <v>2</v>
      </c>
      <c r="W134" s="221" t="str">
        <f t="shared" si="20"/>
        <v/>
      </c>
      <c r="X134" s="82" t="s">
        <v>1264</v>
      </c>
      <c r="Y134" s="228" t="str">
        <f>[1]【準特定地域】判定表!S135</f>
        <v/>
      </c>
      <c r="Z134" s="1" t="str">
        <f>[1]【準特定地域】判定表!T135</f>
        <v/>
      </c>
      <c r="AB134" t="s">
        <v>1264</v>
      </c>
      <c r="AC134" s="240"/>
    </row>
    <row r="135" spans="1:29" x14ac:dyDescent="0.2">
      <c r="A135" s="11"/>
      <c r="B135" s="111" t="s">
        <v>315</v>
      </c>
      <c r="C135" s="114" t="s">
        <v>360</v>
      </c>
      <c r="D135" s="122" t="s">
        <v>705</v>
      </c>
      <c r="E135" s="139">
        <v>14573</v>
      </c>
      <c r="F135" s="141">
        <f>[1]H27輸送実績!Z135</f>
        <v>1</v>
      </c>
      <c r="G135" s="147">
        <f>[1]H27輸送実績!AA135</f>
        <v>1</v>
      </c>
      <c r="H135" s="153">
        <v>53.904582867594755</v>
      </c>
      <c r="I135" s="161">
        <f>[1]H27輸送実績!W135</f>
        <v>39.936545240893068</v>
      </c>
      <c r="J135" s="168">
        <f t="shared" si="14"/>
        <v>25.912523358192431</v>
      </c>
      <c r="K135" s="175" t="str">
        <f t="shared" si="15"/>
        <v>○</v>
      </c>
      <c r="L135" s="182" t="str">
        <f t="shared" si="16"/>
        <v>○</v>
      </c>
      <c r="M135" s="188">
        <v>18822.070927751243</v>
      </c>
      <c r="N135" s="194">
        <f>[1]H27輸送実績!X135</f>
        <v>15708.074534161491</v>
      </c>
      <c r="O135" s="168">
        <f t="shared" si="17"/>
        <v>16.544387732587275</v>
      </c>
      <c r="P135" s="175" t="str">
        <f t="shared" si="18"/>
        <v>○</v>
      </c>
      <c r="Q135" s="182" t="str">
        <f t="shared" si="19"/>
        <v>○</v>
      </c>
      <c r="R135" s="206">
        <v>0</v>
      </c>
      <c r="S135" s="203">
        <v>0</v>
      </c>
      <c r="T135" s="210">
        <v>0</v>
      </c>
      <c r="U135" s="210">
        <v>1</v>
      </c>
      <c r="V135" s="214">
        <f>[1]H27輸送実績!S135</f>
        <v>0</v>
      </c>
      <c r="W135" s="221" t="str">
        <f t="shared" si="20"/>
        <v/>
      </c>
      <c r="X135" s="82" t="s">
        <v>1264</v>
      </c>
      <c r="Y135" s="228" t="str">
        <f>[1]【準特定地域】判定表!S136</f>
        <v/>
      </c>
      <c r="Z135" s="1" t="str">
        <f>[1]【準特定地域】判定表!T136</f>
        <v/>
      </c>
      <c r="AB135" t="s">
        <v>1264</v>
      </c>
      <c r="AC135" s="240"/>
    </row>
    <row r="136" spans="1:29" x14ac:dyDescent="0.2">
      <c r="A136" s="11"/>
      <c r="B136" s="111" t="s">
        <v>315</v>
      </c>
      <c r="C136" s="114" t="s">
        <v>364</v>
      </c>
      <c r="D136" s="122" t="s">
        <v>200</v>
      </c>
      <c r="E136" s="139">
        <v>16057</v>
      </c>
      <c r="F136" s="141">
        <f>[1]H27輸送実績!Z136</f>
        <v>1</v>
      </c>
      <c r="G136" s="147">
        <f>[1]H27輸送実績!AA136</f>
        <v>1</v>
      </c>
      <c r="H136" s="153">
        <v>51.218333044533011</v>
      </c>
      <c r="I136" s="161">
        <f>[1]H27輸送実績!W136</f>
        <v>46.934188510875629</v>
      </c>
      <c r="J136" s="168">
        <f t="shared" si="14"/>
        <v>8.3644747476112276</v>
      </c>
      <c r="K136" s="175" t="str">
        <f t="shared" si="15"/>
        <v>○</v>
      </c>
      <c r="L136" s="182" t="str">
        <f t="shared" si="16"/>
        <v/>
      </c>
      <c r="M136" s="188">
        <v>17585.080575290245</v>
      </c>
      <c r="N136" s="194">
        <f>[1]H27輸送実績!X136</f>
        <v>17313.255251905557</v>
      </c>
      <c r="O136" s="168">
        <f t="shared" si="17"/>
        <v>1.5457724075864876</v>
      </c>
      <c r="P136" s="175" t="str">
        <f t="shared" si="18"/>
        <v>○</v>
      </c>
      <c r="Q136" s="182" t="str">
        <f t="shared" si="19"/>
        <v/>
      </c>
      <c r="R136" s="206">
        <v>3</v>
      </c>
      <c r="S136" s="203">
        <v>0</v>
      </c>
      <c r="T136" s="210">
        <v>1</v>
      </c>
      <c r="U136" s="210">
        <v>2</v>
      </c>
      <c r="V136" s="214">
        <f>[1]H27輸送実績!S136</f>
        <v>1</v>
      </c>
      <c r="W136" s="221" t="str">
        <f t="shared" si="20"/>
        <v/>
      </c>
      <c r="X136" s="82" t="s">
        <v>1264</v>
      </c>
      <c r="Y136" s="228" t="str">
        <f>[1]【準特定地域】判定表!S137</f>
        <v/>
      </c>
      <c r="Z136" s="1" t="str">
        <f>[1]【準特定地域】判定表!T137</f>
        <v/>
      </c>
      <c r="AB136" t="s">
        <v>1264</v>
      </c>
      <c r="AC136" s="240"/>
    </row>
    <row r="137" spans="1:29" x14ac:dyDescent="0.2">
      <c r="A137" s="11"/>
      <c r="B137" s="111" t="s">
        <v>315</v>
      </c>
      <c r="C137" s="114" t="s">
        <v>365</v>
      </c>
      <c r="D137" s="122" t="s">
        <v>388</v>
      </c>
      <c r="E137" s="139">
        <v>38085</v>
      </c>
      <c r="F137" s="141">
        <f>[1]H27輸送実績!Z137</f>
        <v>1</v>
      </c>
      <c r="G137" s="147">
        <f>[1]H27輸送実績!AA137</f>
        <v>1</v>
      </c>
      <c r="H137" s="153">
        <v>56.1593302374256</v>
      </c>
      <c r="I137" s="161">
        <f>[1]H27輸送実績!W137</f>
        <v>43.739173718267793</v>
      </c>
      <c r="J137" s="168">
        <f t="shared" si="14"/>
        <v>22.115927071510534</v>
      </c>
      <c r="K137" s="175" t="str">
        <f t="shared" si="15"/>
        <v>○</v>
      </c>
      <c r="L137" s="182" t="str">
        <f t="shared" si="16"/>
        <v>○</v>
      </c>
      <c r="M137" s="188">
        <v>18755.052652233633</v>
      </c>
      <c r="N137" s="194">
        <f>[1]H27輸送実績!X137</f>
        <v>18108.262817322051</v>
      </c>
      <c r="O137" s="168">
        <f t="shared" si="17"/>
        <v>3.4486164710102907</v>
      </c>
      <c r="P137" s="175" t="str">
        <f t="shared" si="18"/>
        <v>○</v>
      </c>
      <c r="Q137" s="182" t="str">
        <f t="shared" si="19"/>
        <v/>
      </c>
      <c r="R137" s="206">
        <v>0</v>
      </c>
      <c r="S137" s="203">
        <v>1</v>
      </c>
      <c r="T137" s="210">
        <v>0</v>
      </c>
      <c r="U137" s="210">
        <v>0</v>
      </c>
      <c r="V137" s="214">
        <f>[1]H27輸送実績!S137</f>
        <v>0</v>
      </c>
      <c r="W137" s="221" t="str">
        <f t="shared" si="20"/>
        <v/>
      </c>
      <c r="X137" s="82" t="s">
        <v>1264</v>
      </c>
      <c r="Y137" s="228" t="str">
        <f>[1]【準特定地域】判定表!S138</f>
        <v/>
      </c>
      <c r="Z137" s="1" t="str">
        <f>[1]【準特定地域】判定表!T138</f>
        <v/>
      </c>
      <c r="AB137" t="s">
        <v>1264</v>
      </c>
      <c r="AC137" s="240"/>
    </row>
    <row r="138" spans="1:29" x14ac:dyDescent="0.2">
      <c r="A138" s="11"/>
      <c r="B138" s="111" t="s">
        <v>315</v>
      </c>
      <c r="C138" s="114" t="s">
        <v>369</v>
      </c>
      <c r="D138" s="122" t="s">
        <v>589</v>
      </c>
      <c r="E138" s="139">
        <v>18600</v>
      </c>
      <c r="F138" s="141">
        <f>[1]H27輸送実績!Z138</f>
        <v>0.25</v>
      </c>
      <c r="G138" s="147">
        <f>[1]H27輸送実績!AA138</f>
        <v>1</v>
      </c>
      <c r="H138" s="153">
        <v>83.278446082869834</v>
      </c>
      <c r="I138" s="161">
        <f>[1]H27輸送実績!W138</f>
        <v>49.939403356121815</v>
      </c>
      <c r="J138" s="168">
        <f t="shared" si="14"/>
        <v>40.033219031936021</v>
      </c>
      <c r="K138" s="175" t="str">
        <f t="shared" si="15"/>
        <v>○</v>
      </c>
      <c r="L138" s="182" t="str">
        <f t="shared" si="16"/>
        <v>○</v>
      </c>
      <c r="M138" s="188">
        <v>28654.033544603975</v>
      </c>
      <c r="N138" s="194">
        <f>[1]H27輸送実績!X138</f>
        <v>30509.011808576757</v>
      </c>
      <c r="O138" s="168">
        <f t="shared" si="17"/>
        <v>-6.4737073092528075</v>
      </c>
      <c r="P138" s="175" t="str">
        <f t="shared" si="18"/>
        <v/>
      </c>
      <c r="Q138" s="182" t="str">
        <f t="shared" si="19"/>
        <v/>
      </c>
      <c r="R138" s="206">
        <v>0</v>
      </c>
      <c r="S138" s="203">
        <v>0</v>
      </c>
      <c r="T138" s="210">
        <v>0</v>
      </c>
      <c r="U138" s="210">
        <v>0</v>
      </c>
      <c r="V138" s="214">
        <f>[1]H27輸送実績!S138</f>
        <v>0</v>
      </c>
      <c r="W138" s="221" t="str">
        <f t="shared" si="20"/>
        <v/>
      </c>
      <c r="X138" s="82" t="s">
        <v>1264</v>
      </c>
      <c r="Y138" s="228" t="str">
        <f>[1]【準特定地域】判定表!S139</f>
        <v/>
      </c>
      <c r="Z138" s="1" t="str">
        <f>[1]【準特定地域】判定表!T139</f>
        <v/>
      </c>
      <c r="AB138" t="s">
        <v>1264</v>
      </c>
      <c r="AC138" s="240"/>
    </row>
    <row r="139" spans="1:29" x14ac:dyDescent="0.2">
      <c r="A139" s="105"/>
      <c r="B139" s="111" t="s">
        <v>370</v>
      </c>
      <c r="C139" s="114" t="s">
        <v>373</v>
      </c>
      <c r="D139" s="122" t="s">
        <v>356</v>
      </c>
      <c r="E139" s="291">
        <v>314335</v>
      </c>
      <c r="F139" s="309">
        <f>[1]H27輸送実績!Z139</f>
        <v>1</v>
      </c>
      <c r="G139" s="147">
        <f>[1]H27輸送実績!AA139</f>
        <v>1</v>
      </c>
      <c r="H139" s="153">
        <v>59.255026664672037</v>
      </c>
      <c r="I139" s="161">
        <f>[1]H27輸送実績!W139</f>
        <v>49.895285044128173</v>
      </c>
      <c r="J139" s="168">
        <f t="shared" si="14"/>
        <v>15.795692192514299</v>
      </c>
      <c r="K139" s="175" t="str">
        <f t="shared" si="15"/>
        <v>○</v>
      </c>
      <c r="L139" s="182" t="str">
        <f t="shared" si="16"/>
        <v>○</v>
      </c>
      <c r="M139" s="188">
        <v>24661.979290909752</v>
      </c>
      <c r="N139" s="194">
        <f>[1]H27輸送実績!X139</f>
        <v>22626.381490021467</v>
      </c>
      <c r="O139" s="168">
        <f t="shared" si="17"/>
        <v>8.2539920128738125</v>
      </c>
      <c r="P139" s="175" t="str">
        <f t="shared" si="18"/>
        <v>○</v>
      </c>
      <c r="Q139" s="182" t="str">
        <f t="shared" si="19"/>
        <v/>
      </c>
      <c r="R139" s="206">
        <v>199</v>
      </c>
      <c r="S139" s="203">
        <v>227</v>
      </c>
      <c r="T139" s="210">
        <v>169</v>
      </c>
      <c r="U139" s="210">
        <v>153</v>
      </c>
      <c r="V139" s="214">
        <f>[1]H27輸送実績!S139</f>
        <v>138</v>
      </c>
      <c r="W139" s="221" t="str">
        <f t="shared" si="20"/>
        <v/>
      </c>
      <c r="X139" s="83"/>
      <c r="Y139" s="228" t="str">
        <f>[1]【準特定地域】判定表!S140</f>
        <v>○</v>
      </c>
      <c r="Z139" s="1" t="str">
        <f>[1]【準特定地域】判定表!T140</f>
        <v>指定</v>
      </c>
      <c r="AB139" t="s">
        <v>1287</v>
      </c>
      <c r="AC139" s="240"/>
    </row>
    <row r="140" spans="1:29" x14ac:dyDescent="0.2">
      <c r="A140" s="11"/>
      <c r="B140" s="111" t="s">
        <v>370</v>
      </c>
      <c r="C140" s="114" t="s">
        <v>376</v>
      </c>
      <c r="D140" s="122" t="s">
        <v>1285</v>
      </c>
      <c r="E140" s="139">
        <v>21534</v>
      </c>
      <c r="F140" s="141">
        <f>[1]H27輸送実績!Z140</f>
        <v>1</v>
      </c>
      <c r="G140" s="147">
        <f>[1]H27輸送実績!AA140</f>
        <v>1</v>
      </c>
      <c r="H140" s="153">
        <v>41.359997326917934</v>
      </c>
      <c r="I140" s="161">
        <f>[1]H27輸送実績!W140</f>
        <v>40.118757728526589</v>
      </c>
      <c r="J140" s="168">
        <f t="shared" si="14"/>
        <v>3.0010630527374849</v>
      </c>
      <c r="K140" s="175" t="str">
        <f t="shared" si="15"/>
        <v>○</v>
      </c>
      <c r="L140" s="182" t="str">
        <f t="shared" si="16"/>
        <v/>
      </c>
      <c r="M140" s="188">
        <v>17674.685912857523</v>
      </c>
      <c r="N140" s="194">
        <f>[1]H27輸送実績!X140</f>
        <v>15591.172833634548</v>
      </c>
      <c r="O140" s="168">
        <f t="shared" si="17"/>
        <v>11.788119401359864</v>
      </c>
      <c r="P140" s="175" t="str">
        <f t="shared" si="18"/>
        <v>○</v>
      </c>
      <c r="Q140" s="182" t="str">
        <f t="shared" si="19"/>
        <v>○</v>
      </c>
      <c r="R140" s="206">
        <v>1</v>
      </c>
      <c r="S140" s="203">
        <v>11</v>
      </c>
      <c r="T140" s="210">
        <v>13</v>
      </c>
      <c r="U140" s="210">
        <v>11</v>
      </c>
      <c r="V140" s="214">
        <f>[1]H27輸送実績!S140</f>
        <v>11</v>
      </c>
      <c r="W140" s="221" t="str">
        <f t="shared" si="20"/>
        <v/>
      </c>
      <c r="X140" s="82" t="s">
        <v>1264</v>
      </c>
      <c r="Y140" s="228" t="str">
        <f>[1]【準特定地域】判定表!S141</f>
        <v/>
      </c>
      <c r="Z140" s="1" t="str">
        <f>[1]【準特定地域】判定表!T141</f>
        <v/>
      </c>
      <c r="AB140" t="s">
        <v>1264</v>
      </c>
      <c r="AC140" s="240"/>
    </row>
    <row r="141" spans="1:29" x14ac:dyDescent="0.2">
      <c r="A141" s="11"/>
      <c r="B141" s="111" t="s">
        <v>370</v>
      </c>
      <c r="C141" s="114" t="s">
        <v>381</v>
      </c>
      <c r="D141" s="122" t="s">
        <v>1016</v>
      </c>
      <c r="E141" s="139">
        <v>36429</v>
      </c>
      <c r="F141" s="141">
        <f>[1]H27輸送実績!Z141</f>
        <v>1</v>
      </c>
      <c r="G141" s="147">
        <f>[1]H27輸送実績!AA141</f>
        <v>1</v>
      </c>
      <c r="H141" s="153">
        <v>47.73729879275654</v>
      </c>
      <c r="I141" s="161">
        <f>[1]H27輸送実績!W141</f>
        <v>39.712568058076222</v>
      </c>
      <c r="J141" s="168">
        <f t="shared" si="14"/>
        <v>16.810190223620193</v>
      </c>
      <c r="K141" s="175" t="str">
        <f t="shared" si="15"/>
        <v>○</v>
      </c>
      <c r="L141" s="182" t="str">
        <f t="shared" si="16"/>
        <v>○</v>
      </c>
      <c r="M141" s="188">
        <v>20462.692823608319</v>
      </c>
      <c r="N141" s="194">
        <f>[1]H27輸送実績!X141</f>
        <v>15953.436932849365</v>
      </c>
      <c r="O141" s="168">
        <f t="shared" si="17"/>
        <v>22.036473545439307</v>
      </c>
      <c r="P141" s="175" t="str">
        <f t="shared" si="18"/>
        <v>○</v>
      </c>
      <c r="Q141" s="182" t="str">
        <f t="shared" si="19"/>
        <v>○</v>
      </c>
      <c r="R141" s="206">
        <v>2</v>
      </c>
      <c r="S141" s="203">
        <v>3</v>
      </c>
      <c r="T141" s="210">
        <v>2</v>
      </c>
      <c r="U141" s="210">
        <v>2</v>
      </c>
      <c r="V141" s="214">
        <f>[1]H27輸送実績!S141</f>
        <v>2</v>
      </c>
      <c r="W141" s="221" t="str">
        <f t="shared" si="20"/>
        <v/>
      </c>
      <c r="X141" s="82" t="s">
        <v>1264</v>
      </c>
      <c r="Y141" s="228" t="str">
        <f>[1]【準特定地域】判定表!S142</f>
        <v/>
      </c>
      <c r="Z141" s="1" t="str">
        <f>[1]【準特定地域】判定表!T142</f>
        <v/>
      </c>
      <c r="AB141" t="s">
        <v>1264</v>
      </c>
      <c r="AC141" s="240"/>
    </row>
    <row r="142" spans="1:29" x14ac:dyDescent="0.2">
      <c r="A142" s="11"/>
      <c r="B142" s="111" t="s">
        <v>370</v>
      </c>
      <c r="C142" s="114" t="s">
        <v>382</v>
      </c>
      <c r="D142" s="122" t="s">
        <v>1019</v>
      </c>
      <c r="E142" s="139">
        <v>58626</v>
      </c>
      <c r="F142" s="141">
        <f>[1]H27輸送実績!Z142</f>
        <v>1</v>
      </c>
      <c r="G142" s="147">
        <f>[1]H27輸送実績!AA142</f>
        <v>1</v>
      </c>
      <c r="H142" s="153">
        <v>42.145116487455198</v>
      </c>
      <c r="I142" s="161">
        <f>[1]H27輸送実績!W142</f>
        <v>39.124883239247858</v>
      </c>
      <c r="J142" s="168">
        <f t="shared" si="14"/>
        <v>7.16627097022341</v>
      </c>
      <c r="K142" s="175" t="str">
        <f t="shared" si="15"/>
        <v>○</v>
      </c>
      <c r="L142" s="182" t="str">
        <f t="shared" si="16"/>
        <v/>
      </c>
      <c r="M142" s="188">
        <v>18527.665770609317</v>
      </c>
      <c r="N142" s="194">
        <f>[1]H27輸送実績!X142</f>
        <v>17367.29886691305</v>
      </c>
      <c r="O142" s="168">
        <f t="shared" si="17"/>
        <v>6.2628877164708658</v>
      </c>
      <c r="P142" s="175" t="str">
        <f t="shared" si="18"/>
        <v>○</v>
      </c>
      <c r="Q142" s="182" t="str">
        <f t="shared" si="19"/>
        <v/>
      </c>
      <c r="R142" s="206">
        <v>11</v>
      </c>
      <c r="S142" s="203">
        <v>16</v>
      </c>
      <c r="T142" s="210">
        <v>12</v>
      </c>
      <c r="U142" s="210">
        <v>9</v>
      </c>
      <c r="V142" s="214">
        <f>[1]H27輸送実績!S142</f>
        <v>13</v>
      </c>
      <c r="W142" s="221" t="str">
        <f t="shared" si="20"/>
        <v/>
      </c>
      <c r="X142" s="82" t="s">
        <v>1264</v>
      </c>
      <c r="Y142" s="228" t="str">
        <f>[1]【準特定地域】判定表!S143</f>
        <v/>
      </c>
      <c r="Z142" s="1" t="str">
        <f>[1]【準特定地域】判定表!T143</f>
        <v/>
      </c>
      <c r="AB142" t="s">
        <v>1264</v>
      </c>
      <c r="AC142" s="240"/>
    </row>
    <row r="143" spans="1:29" x14ac:dyDescent="0.2">
      <c r="A143" s="11"/>
      <c r="B143" s="111" t="s">
        <v>370</v>
      </c>
      <c r="C143" s="114" t="s">
        <v>385</v>
      </c>
      <c r="D143" s="122" t="s">
        <v>1020</v>
      </c>
      <c r="E143" s="139">
        <v>42602</v>
      </c>
      <c r="F143" s="141">
        <f>[1]H27輸送実績!Z143</f>
        <v>1</v>
      </c>
      <c r="G143" s="147">
        <f>[1]H27輸送実績!AA143</f>
        <v>1</v>
      </c>
      <c r="H143" s="153">
        <v>52.696364756623538</v>
      </c>
      <c r="I143" s="161">
        <f>[1]H27輸送実績!W143</f>
        <v>34.500696961248956</v>
      </c>
      <c r="J143" s="168">
        <f t="shared" si="14"/>
        <v>34.529265689219145</v>
      </c>
      <c r="K143" s="175" t="str">
        <f t="shared" si="15"/>
        <v>○</v>
      </c>
      <c r="L143" s="182" t="str">
        <f t="shared" si="16"/>
        <v>○</v>
      </c>
      <c r="M143" s="188">
        <v>22508.728691723147</v>
      </c>
      <c r="N143" s="194">
        <f>[1]H27輸送実績!X143</f>
        <v>16052.063005296906</v>
      </c>
      <c r="O143" s="168">
        <f t="shared" si="17"/>
        <v>28.68516376404887</v>
      </c>
      <c r="P143" s="175" t="str">
        <f t="shared" si="18"/>
        <v>○</v>
      </c>
      <c r="Q143" s="182" t="str">
        <f t="shared" si="19"/>
        <v>○</v>
      </c>
      <c r="R143" s="206">
        <v>7</v>
      </c>
      <c r="S143" s="203">
        <v>6</v>
      </c>
      <c r="T143" s="210">
        <v>3</v>
      </c>
      <c r="U143" s="210">
        <v>8</v>
      </c>
      <c r="V143" s="214">
        <f>[1]H27輸送実績!S143</f>
        <v>4</v>
      </c>
      <c r="W143" s="221" t="str">
        <f t="shared" si="20"/>
        <v/>
      </c>
      <c r="X143" s="82" t="s">
        <v>1264</v>
      </c>
      <c r="Y143" s="228" t="str">
        <f>[1]【準特定地域】判定表!S144</f>
        <v/>
      </c>
      <c r="Z143" s="1" t="str">
        <f>[1]【準特定地域】判定表!T144</f>
        <v/>
      </c>
      <c r="AB143" t="s">
        <v>1264</v>
      </c>
      <c r="AC143" s="240"/>
    </row>
    <row r="144" spans="1:29" x14ac:dyDescent="0.2">
      <c r="A144" s="11"/>
      <c r="B144" s="111" t="s">
        <v>370</v>
      </c>
      <c r="C144" s="114" t="s">
        <v>387</v>
      </c>
      <c r="D144" s="122" t="s">
        <v>485</v>
      </c>
      <c r="E144" s="139">
        <v>23644</v>
      </c>
      <c r="F144" s="141">
        <f>[1]H27輸送実績!Z144</f>
        <v>1</v>
      </c>
      <c r="G144" s="147">
        <f>[1]H27輸送実績!AA144</f>
        <v>1</v>
      </c>
      <c r="H144" s="153">
        <v>43.931733116354756</v>
      </c>
      <c r="I144" s="161">
        <f>[1]H27輸送実績!W144</f>
        <v>38.227806662815325</v>
      </c>
      <c r="J144" s="168">
        <f t="shared" si="14"/>
        <v>12.983613549759987</v>
      </c>
      <c r="K144" s="175" t="str">
        <f t="shared" si="15"/>
        <v>○</v>
      </c>
      <c r="L144" s="182" t="str">
        <f t="shared" si="16"/>
        <v>○</v>
      </c>
      <c r="M144" s="188">
        <v>17343.612693246541</v>
      </c>
      <c r="N144" s="194">
        <f>[1]H27輸送実績!X144</f>
        <v>17939.533988060852</v>
      </c>
      <c r="O144" s="168">
        <f t="shared" si="17"/>
        <v>-3.4359698025680396</v>
      </c>
      <c r="P144" s="175" t="str">
        <f t="shared" si="18"/>
        <v/>
      </c>
      <c r="Q144" s="182" t="str">
        <f t="shared" si="19"/>
        <v/>
      </c>
      <c r="R144" s="206">
        <v>0</v>
      </c>
      <c r="S144" s="203">
        <v>1</v>
      </c>
      <c r="T144" s="210">
        <v>0</v>
      </c>
      <c r="U144" s="210">
        <v>0</v>
      </c>
      <c r="V144" s="214">
        <f>[1]H27輸送実績!S144</f>
        <v>0</v>
      </c>
      <c r="W144" s="221" t="str">
        <f t="shared" si="20"/>
        <v/>
      </c>
      <c r="X144" s="82" t="s">
        <v>1264</v>
      </c>
      <c r="Y144" s="228" t="str">
        <f>[1]【準特定地域】判定表!S145</f>
        <v/>
      </c>
      <c r="Z144" s="1" t="str">
        <f>[1]【準特定地域】判定表!T145</f>
        <v/>
      </c>
      <c r="AB144" t="s">
        <v>1264</v>
      </c>
      <c r="AC144" s="240"/>
    </row>
    <row r="145" spans="1:29" x14ac:dyDescent="0.2">
      <c r="A145" s="11"/>
      <c r="B145" s="111" t="s">
        <v>370</v>
      </c>
      <c r="C145" s="114" t="s">
        <v>389</v>
      </c>
      <c r="D145" s="122" t="s">
        <v>1021</v>
      </c>
      <c r="E145" s="139">
        <v>29479</v>
      </c>
      <c r="F145" s="141">
        <f>[1]H27輸送実績!Z145</f>
        <v>1</v>
      </c>
      <c r="G145" s="147">
        <f>[1]H27輸送実績!AA145</f>
        <v>1</v>
      </c>
      <c r="H145" s="153">
        <v>49.905692523551814</v>
      </c>
      <c r="I145" s="161">
        <f>[1]H27輸送実績!W145</f>
        <v>34.607039725279016</v>
      </c>
      <c r="J145" s="168">
        <f t="shared" si="14"/>
        <v>30.65512574753463</v>
      </c>
      <c r="K145" s="175" t="str">
        <f t="shared" si="15"/>
        <v>○</v>
      </c>
      <c r="L145" s="182" t="str">
        <f t="shared" si="16"/>
        <v>○</v>
      </c>
      <c r="M145" s="188">
        <v>20745.339747444377</v>
      </c>
      <c r="N145" s="194">
        <f>[1]H27輸送実績!X145</f>
        <v>14714.742839303832</v>
      </c>
      <c r="O145" s="168">
        <f t="shared" si="17"/>
        <v>29.069646395564362</v>
      </c>
      <c r="P145" s="175" t="str">
        <f t="shared" si="18"/>
        <v>○</v>
      </c>
      <c r="Q145" s="182" t="str">
        <f t="shared" si="19"/>
        <v>○</v>
      </c>
      <c r="R145" s="206">
        <v>1</v>
      </c>
      <c r="S145" s="203">
        <v>2</v>
      </c>
      <c r="T145" s="210">
        <v>0</v>
      </c>
      <c r="U145" s="210">
        <v>0</v>
      </c>
      <c r="V145" s="214">
        <f>[1]H27輸送実績!S145</f>
        <v>0</v>
      </c>
      <c r="W145" s="221" t="str">
        <f t="shared" si="20"/>
        <v/>
      </c>
      <c r="X145" s="82" t="s">
        <v>1264</v>
      </c>
      <c r="Y145" s="228" t="str">
        <f>[1]【準特定地域】判定表!S146</f>
        <v/>
      </c>
      <c r="Z145" s="1" t="str">
        <f>[1]【準特定地域】判定表!T146</f>
        <v/>
      </c>
      <c r="AB145" t="s">
        <v>1264</v>
      </c>
      <c r="AC145" s="240"/>
    </row>
    <row r="146" spans="1:29" x14ac:dyDescent="0.2">
      <c r="A146" s="11"/>
      <c r="B146" s="111" t="s">
        <v>370</v>
      </c>
      <c r="C146" s="114" t="s">
        <v>390</v>
      </c>
      <c r="D146" s="122" t="s">
        <v>560</v>
      </c>
      <c r="E146" s="139">
        <v>36579</v>
      </c>
      <c r="F146" s="141">
        <f>[1]H27輸送実績!Z146</f>
        <v>1</v>
      </c>
      <c r="G146" s="147">
        <f>[1]H27輸送実績!AA146</f>
        <v>1</v>
      </c>
      <c r="H146" s="153">
        <v>43.372146431754302</v>
      </c>
      <c r="I146" s="161">
        <f>[1]H27輸送実績!W146</f>
        <v>36.032741787582935</v>
      </c>
      <c r="J146" s="168">
        <f t="shared" si="14"/>
        <v>16.921930888801771</v>
      </c>
      <c r="K146" s="175" t="str">
        <f t="shared" si="15"/>
        <v>○</v>
      </c>
      <c r="L146" s="182" t="str">
        <f t="shared" si="16"/>
        <v>○</v>
      </c>
      <c r="M146" s="188">
        <v>18701.035168300543</v>
      </c>
      <c r="N146" s="194">
        <f>[1]H27輸送実績!X146</f>
        <v>17468.741571821567</v>
      </c>
      <c r="O146" s="168">
        <f t="shared" si="17"/>
        <v>6.5894405597813783</v>
      </c>
      <c r="P146" s="175" t="str">
        <f t="shared" si="18"/>
        <v>○</v>
      </c>
      <c r="Q146" s="182" t="str">
        <f t="shared" si="19"/>
        <v/>
      </c>
      <c r="R146" s="206">
        <v>5</v>
      </c>
      <c r="S146" s="203">
        <v>3</v>
      </c>
      <c r="T146" s="210">
        <v>5</v>
      </c>
      <c r="U146" s="210">
        <v>3</v>
      </c>
      <c r="V146" s="214">
        <f>[1]H27輸送実績!S146</f>
        <v>2</v>
      </c>
      <c r="W146" s="221" t="str">
        <f t="shared" si="20"/>
        <v/>
      </c>
      <c r="X146" s="82" t="s">
        <v>1264</v>
      </c>
      <c r="Y146" s="228" t="str">
        <f>[1]【準特定地域】判定表!S147</f>
        <v/>
      </c>
      <c r="Z146" s="1" t="str">
        <f>[1]【準特定地域】判定表!T147</f>
        <v/>
      </c>
      <c r="AB146" t="s">
        <v>1264</v>
      </c>
      <c r="AC146" s="240"/>
    </row>
    <row r="147" spans="1:29" x14ac:dyDescent="0.2">
      <c r="A147" s="11"/>
      <c r="B147" s="111" t="s">
        <v>370</v>
      </c>
      <c r="C147" s="114" t="s">
        <v>394</v>
      </c>
      <c r="D147" s="122" t="s">
        <v>394</v>
      </c>
      <c r="E147" s="139">
        <v>32487</v>
      </c>
      <c r="F147" s="141">
        <f>[1]H27輸送実績!Z147</f>
        <v>1</v>
      </c>
      <c r="G147" s="147">
        <f>[1]H27輸送実績!AA147</f>
        <v>1</v>
      </c>
      <c r="H147" s="153">
        <v>64.815616180620879</v>
      </c>
      <c r="I147" s="161">
        <f>[1]H27輸送実績!W147</f>
        <v>46.963029295126006</v>
      </c>
      <c r="J147" s="168">
        <f t="shared" si="14"/>
        <v>27.543650647006558</v>
      </c>
      <c r="K147" s="175" t="str">
        <f t="shared" si="15"/>
        <v>○</v>
      </c>
      <c r="L147" s="182" t="str">
        <f t="shared" si="16"/>
        <v>○</v>
      </c>
      <c r="M147" s="188">
        <v>23426.9220901394</v>
      </c>
      <c r="N147" s="194">
        <f>[1]H27輸送実績!X147</f>
        <v>18494.691057950622</v>
      </c>
      <c r="O147" s="168">
        <f t="shared" si="17"/>
        <v>21.053687775163588</v>
      </c>
      <c r="P147" s="175" t="str">
        <f t="shared" si="18"/>
        <v>○</v>
      </c>
      <c r="Q147" s="182" t="str">
        <f t="shared" si="19"/>
        <v>○</v>
      </c>
      <c r="R147" s="206">
        <v>0</v>
      </c>
      <c r="S147" s="203">
        <v>2</v>
      </c>
      <c r="T147" s="210">
        <v>2</v>
      </c>
      <c r="U147" s="210">
        <v>1</v>
      </c>
      <c r="V147" s="214">
        <f>[1]H27輸送実績!S147</f>
        <v>1</v>
      </c>
      <c r="W147" s="221" t="str">
        <f t="shared" si="20"/>
        <v/>
      </c>
      <c r="X147" s="82" t="s">
        <v>1264</v>
      </c>
      <c r="Y147" s="228" t="str">
        <f>[1]【準特定地域】判定表!S148</f>
        <v/>
      </c>
      <c r="Z147" s="1" t="str">
        <f>[1]【準特定地域】判定表!T148</f>
        <v/>
      </c>
      <c r="AB147" t="s">
        <v>1264</v>
      </c>
      <c r="AC147" s="240"/>
    </row>
    <row r="148" spans="1:29" x14ac:dyDescent="0.2">
      <c r="A148" s="11"/>
      <c r="B148" s="111" t="s">
        <v>370</v>
      </c>
      <c r="C148" s="114" t="s">
        <v>397</v>
      </c>
      <c r="D148" s="122" t="s">
        <v>1022</v>
      </c>
      <c r="E148" s="139">
        <v>5428</v>
      </c>
      <c r="F148" s="141">
        <f>[1]H27輸送実績!Z148</f>
        <v>1</v>
      </c>
      <c r="G148" s="147">
        <f>[1]H27輸送実績!AA148</f>
        <v>1</v>
      </c>
      <c r="H148" s="153">
        <v>37.217555938037869</v>
      </c>
      <c r="I148" s="161">
        <f>[1]H27輸送実績!W148</f>
        <v>28.191106906338696</v>
      </c>
      <c r="J148" s="168">
        <f t="shared" si="14"/>
        <v>24.253202028437805</v>
      </c>
      <c r="K148" s="175" t="str">
        <f t="shared" si="15"/>
        <v>○</v>
      </c>
      <c r="L148" s="182" t="str">
        <f t="shared" si="16"/>
        <v>○</v>
      </c>
      <c r="M148" s="188">
        <v>13838.209982788296</v>
      </c>
      <c r="N148" s="194">
        <f>[1]H27輸送実績!X148</f>
        <v>10301.797540208136</v>
      </c>
      <c r="O148" s="168">
        <f t="shared" si="17"/>
        <v>25.555418272874043</v>
      </c>
      <c r="P148" s="175" t="str">
        <f t="shared" si="18"/>
        <v>○</v>
      </c>
      <c r="Q148" s="182" t="str">
        <f t="shared" si="19"/>
        <v>○</v>
      </c>
      <c r="R148" s="206">
        <v>0</v>
      </c>
      <c r="S148" s="203">
        <v>1</v>
      </c>
      <c r="T148" s="210">
        <v>0</v>
      </c>
      <c r="U148" s="210">
        <v>0</v>
      </c>
      <c r="V148" s="214">
        <f>[1]H27輸送実績!S148</f>
        <v>0</v>
      </c>
      <c r="W148" s="221" t="str">
        <f t="shared" si="20"/>
        <v/>
      </c>
      <c r="X148" s="82" t="s">
        <v>1264</v>
      </c>
      <c r="Y148" s="228" t="str">
        <f>[1]【準特定地域】判定表!S149</f>
        <v/>
      </c>
      <c r="Z148" s="1" t="str">
        <f>[1]【準特定地域】判定表!T149</f>
        <v/>
      </c>
      <c r="AB148" t="s">
        <v>1264</v>
      </c>
      <c r="AC148" s="240"/>
    </row>
    <row r="149" spans="1:29" x14ac:dyDescent="0.2">
      <c r="A149" s="11"/>
      <c r="B149" s="111" t="s">
        <v>370</v>
      </c>
      <c r="C149" s="114" t="s">
        <v>399</v>
      </c>
      <c r="D149" s="122" t="s">
        <v>1023</v>
      </c>
      <c r="E149" s="139">
        <v>33912</v>
      </c>
      <c r="F149" s="141">
        <f>[1]H27輸送実績!Z149</f>
        <v>1</v>
      </c>
      <c r="G149" s="147">
        <f>[1]H27輸送実績!AA149</f>
        <v>1</v>
      </c>
      <c r="H149" s="153">
        <v>39.483501998469258</v>
      </c>
      <c r="I149" s="161">
        <f>[1]H27輸送実績!W149</f>
        <v>31.136697485526657</v>
      </c>
      <c r="J149" s="168">
        <f t="shared" si="14"/>
        <v>21.139980220767139</v>
      </c>
      <c r="K149" s="175" t="str">
        <f t="shared" si="15"/>
        <v>○</v>
      </c>
      <c r="L149" s="182" t="str">
        <f t="shared" si="16"/>
        <v>○</v>
      </c>
      <c r="M149" s="188">
        <v>15832.04354111744</v>
      </c>
      <c r="N149" s="194">
        <f>[1]H27輸送実績!X149</f>
        <v>12474.207206428757</v>
      </c>
      <c r="O149" s="168">
        <f t="shared" si="17"/>
        <v>21.209115083394249</v>
      </c>
      <c r="P149" s="175" t="str">
        <f t="shared" si="18"/>
        <v>○</v>
      </c>
      <c r="Q149" s="182" t="str">
        <f t="shared" si="19"/>
        <v>○</v>
      </c>
      <c r="R149" s="206">
        <v>0</v>
      </c>
      <c r="S149" s="203">
        <v>0</v>
      </c>
      <c r="T149" s="210">
        <v>0</v>
      </c>
      <c r="U149" s="210">
        <v>0</v>
      </c>
      <c r="V149" s="214">
        <f>[1]H27輸送実績!S149</f>
        <v>0</v>
      </c>
      <c r="W149" s="221" t="str">
        <f t="shared" si="20"/>
        <v/>
      </c>
      <c r="X149" s="82" t="s">
        <v>1264</v>
      </c>
      <c r="Y149" s="228" t="str">
        <f>[1]【準特定地域】判定表!S150</f>
        <v/>
      </c>
      <c r="Z149" s="1" t="str">
        <f>[1]【準特定地域】判定表!T150</f>
        <v/>
      </c>
      <c r="AB149" t="s">
        <v>1264</v>
      </c>
      <c r="AC149" s="240"/>
    </row>
    <row r="150" spans="1:29" x14ac:dyDescent="0.2">
      <c r="A150" s="11"/>
      <c r="B150" s="111" t="s">
        <v>370</v>
      </c>
      <c r="C150" s="114" t="s">
        <v>307</v>
      </c>
      <c r="D150" s="122" t="s">
        <v>1266</v>
      </c>
      <c r="E150" s="139">
        <v>17641</v>
      </c>
      <c r="F150" s="141">
        <f>[1]H27輸送実績!Z150</f>
        <v>1</v>
      </c>
      <c r="G150" s="147">
        <f>[1]H27輸送実績!AA150</f>
        <v>1</v>
      </c>
      <c r="H150" s="153">
        <v>39.988235294117644</v>
      </c>
      <c r="I150" s="161">
        <f>[1]H27輸送実績!W150</f>
        <v>35.81912922649375</v>
      </c>
      <c r="J150" s="168">
        <f t="shared" si="14"/>
        <v>10.425831590115653</v>
      </c>
      <c r="K150" s="175" t="str">
        <f t="shared" si="15"/>
        <v>○</v>
      </c>
      <c r="L150" s="182" t="str">
        <f t="shared" si="16"/>
        <v>○</v>
      </c>
      <c r="M150" s="188">
        <v>15189.113257243196</v>
      </c>
      <c r="N150" s="194">
        <f>[1]H27輸送実績!X150</f>
        <v>13380.500231588698</v>
      </c>
      <c r="O150" s="168">
        <f t="shared" si="17"/>
        <v>11.907298306515878</v>
      </c>
      <c r="P150" s="175" t="str">
        <f t="shared" si="18"/>
        <v>○</v>
      </c>
      <c r="Q150" s="182" t="str">
        <f t="shared" si="19"/>
        <v>○</v>
      </c>
      <c r="R150" s="206">
        <v>0</v>
      </c>
      <c r="S150" s="203">
        <v>0</v>
      </c>
      <c r="T150" s="210">
        <v>0</v>
      </c>
      <c r="U150" s="210">
        <v>2</v>
      </c>
      <c r="V150" s="214">
        <f>[1]H27輸送実績!S150</f>
        <v>0</v>
      </c>
      <c r="W150" s="221" t="str">
        <f t="shared" si="20"/>
        <v/>
      </c>
      <c r="X150" s="82" t="s">
        <v>1264</v>
      </c>
      <c r="Y150" s="228" t="str">
        <f>[1]【準特定地域】判定表!S151</f>
        <v/>
      </c>
      <c r="Z150" s="1" t="str">
        <f>[1]【準特定地域】判定表!T151</f>
        <v/>
      </c>
      <c r="AB150" t="s">
        <v>1264</v>
      </c>
      <c r="AC150" s="240"/>
    </row>
    <row r="151" spans="1:29" x14ac:dyDescent="0.2">
      <c r="A151" s="11"/>
      <c r="B151" s="111" t="s">
        <v>370</v>
      </c>
      <c r="C151" s="114" t="s">
        <v>401</v>
      </c>
      <c r="D151" s="122" t="s">
        <v>344</v>
      </c>
      <c r="E151" s="139">
        <v>33580</v>
      </c>
      <c r="F151" s="141">
        <f>[1]H27輸送実績!Z151</f>
        <v>1</v>
      </c>
      <c r="G151" s="147">
        <f>[1]H27輸送実績!AA151</f>
        <v>1</v>
      </c>
      <c r="H151" s="153">
        <v>57.492425713730825</v>
      </c>
      <c r="I151" s="161">
        <f>[1]H27輸送実績!W151</f>
        <v>37.769130787977254</v>
      </c>
      <c r="J151" s="168">
        <f t="shared" si="14"/>
        <v>34.305901483372423</v>
      </c>
      <c r="K151" s="175" t="str">
        <f t="shared" si="15"/>
        <v>○</v>
      </c>
      <c r="L151" s="182" t="str">
        <f t="shared" si="16"/>
        <v>○</v>
      </c>
      <c r="M151" s="188">
        <v>21947.465527286851</v>
      </c>
      <c r="N151" s="194">
        <f>[1]H27輸送実績!X151</f>
        <v>16483.996750609262</v>
      </c>
      <c r="O151" s="168">
        <f t="shared" si="17"/>
        <v>24.893392678461968</v>
      </c>
      <c r="P151" s="175" t="str">
        <f t="shared" si="18"/>
        <v>○</v>
      </c>
      <c r="Q151" s="182" t="str">
        <f t="shared" si="19"/>
        <v>○</v>
      </c>
      <c r="R151" s="206">
        <v>0</v>
      </c>
      <c r="S151" s="203">
        <v>3</v>
      </c>
      <c r="T151" s="210">
        <v>0</v>
      </c>
      <c r="U151" s="210">
        <v>0</v>
      </c>
      <c r="V151" s="214">
        <f>[1]H27輸送実績!S151</f>
        <v>0</v>
      </c>
      <c r="W151" s="221" t="str">
        <f t="shared" si="20"/>
        <v/>
      </c>
      <c r="X151" s="82" t="s">
        <v>1264</v>
      </c>
      <c r="Y151" s="228" t="str">
        <f>[1]【準特定地域】判定表!S152</f>
        <v/>
      </c>
      <c r="Z151" s="1" t="str">
        <f>[1]【準特定地域】判定表!T152</f>
        <v/>
      </c>
      <c r="AB151" t="s">
        <v>1264</v>
      </c>
      <c r="AC151" s="240"/>
    </row>
    <row r="152" spans="1:29" x14ac:dyDescent="0.2">
      <c r="A152" s="11"/>
      <c r="B152" s="111" t="s">
        <v>370</v>
      </c>
      <c r="C152" s="114" t="s">
        <v>402</v>
      </c>
      <c r="D152" s="122" t="s">
        <v>1024</v>
      </c>
      <c r="E152" s="139">
        <v>25818</v>
      </c>
      <c r="F152" s="141">
        <f>[1]H27輸送実績!Z152</f>
        <v>1</v>
      </c>
      <c r="G152" s="147">
        <f>[1]H27輸送実績!AA152</f>
        <v>1</v>
      </c>
      <c r="H152" s="153">
        <v>45.948833286477367</v>
      </c>
      <c r="I152" s="161">
        <f>[1]H27輸送実績!W152</f>
        <v>29.634269356597599</v>
      </c>
      <c r="J152" s="168">
        <f t="shared" si="14"/>
        <v>35.505937284986743</v>
      </c>
      <c r="K152" s="175" t="str">
        <f t="shared" si="15"/>
        <v>○</v>
      </c>
      <c r="L152" s="182" t="str">
        <f t="shared" si="16"/>
        <v>○</v>
      </c>
      <c r="M152" s="188">
        <v>18506.676974978916</v>
      </c>
      <c r="N152" s="194">
        <f>[1]H27輸送実績!X152</f>
        <v>11750.681570338058</v>
      </c>
      <c r="O152" s="168">
        <f t="shared" si="17"/>
        <v>36.505718524049371</v>
      </c>
      <c r="P152" s="175" t="str">
        <f t="shared" si="18"/>
        <v>○</v>
      </c>
      <c r="Q152" s="182" t="str">
        <f t="shared" si="19"/>
        <v>○</v>
      </c>
      <c r="R152" s="206">
        <v>0</v>
      </c>
      <c r="S152" s="203">
        <v>1</v>
      </c>
      <c r="T152" s="210">
        <v>0</v>
      </c>
      <c r="U152" s="210">
        <v>0</v>
      </c>
      <c r="V152" s="214">
        <f>[1]H27輸送実績!S152</f>
        <v>0</v>
      </c>
      <c r="W152" s="221" t="str">
        <f t="shared" si="20"/>
        <v/>
      </c>
      <c r="X152" s="82" t="s">
        <v>1264</v>
      </c>
      <c r="Y152" s="228" t="str">
        <f>[1]【準特定地域】判定表!S153</f>
        <v/>
      </c>
      <c r="Z152" s="1" t="str">
        <f>[1]【準特定地域】判定表!T153</f>
        <v/>
      </c>
      <c r="AB152" t="s">
        <v>1264</v>
      </c>
      <c r="AC152" s="240"/>
    </row>
    <row r="153" spans="1:29" x14ac:dyDescent="0.2">
      <c r="A153" s="11"/>
      <c r="B153" s="111" t="s">
        <v>370</v>
      </c>
      <c r="C153" s="114" t="s">
        <v>195</v>
      </c>
      <c r="D153" s="122" t="s">
        <v>100</v>
      </c>
      <c r="E153" s="139">
        <v>27838</v>
      </c>
      <c r="F153" s="141">
        <f>[1]H27輸送実績!Z153</f>
        <v>1</v>
      </c>
      <c r="G153" s="147">
        <f>[1]H27輸送実績!AA153</f>
        <v>1</v>
      </c>
      <c r="H153" s="153">
        <v>43.38884007029877</v>
      </c>
      <c r="I153" s="161">
        <f>[1]H27輸送実績!W153</f>
        <v>29.67500874169539</v>
      </c>
      <c r="J153" s="168">
        <f t="shared" si="14"/>
        <v>31.606817113304196</v>
      </c>
      <c r="K153" s="175" t="str">
        <f t="shared" si="15"/>
        <v>○</v>
      </c>
      <c r="L153" s="182" t="str">
        <f t="shared" si="16"/>
        <v>○</v>
      </c>
      <c r="M153" s="188">
        <v>16807.615700058584</v>
      </c>
      <c r="N153" s="194">
        <f>[1]H27輸送実績!X153</f>
        <v>12765.622658474449</v>
      </c>
      <c r="O153" s="168">
        <f t="shared" si="17"/>
        <v>24.048580796442454</v>
      </c>
      <c r="P153" s="175" t="str">
        <f t="shared" si="18"/>
        <v>○</v>
      </c>
      <c r="Q153" s="182" t="str">
        <f t="shared" si="19"/>
        <v>○</v>
      </c>
      <c r="R153" s="206">
        <v>2</v>
      </c>
      <c r="S153" s="203">
        <v>4</v>
      </c>
      <c r="T153" s="210">
        <v>4</v>
      </c>
      <c r="U153" s="210">
        <v>1</v>
      </c>
      <c r="V153" s="214">
        <f>[1]H27輸送実績!S153</f>
        <v>0</v>
      </c>
      <c r="W153" s="221" t="str">
        <f t="shared" si="20"/>
        <v/>
      </c>
      <c r="X153" s="82" t="s">
        <v>1264</v>
      </c>
      <c r="Y153" s="228" t="str">
        <f>[1]【準特定地域】判定表!S154</f>
        <v/>
      </c>
      <c r="Z153" s="1" t="str">
        <f>[1]【準特定地域】判定表!T154</f>
        <v/>
      </c>
      <c r="AB153" t="s">
        <v>1264</v>
      </c>
      <c r="AC153" s="240"/>
    </row>
    <row r="154" spans="1:29" x14ac:dyDescent="0.2">
      <c r="A154" s="11"/>
      <c r="B154" s="111" t="s">
        <v>370</v>
      </c>
      <c r="C154" s="114" t="s">
        <v>403</v>
      </c>
      <c r="D154" s="122" t="s">
        <v>1286</v>
      </c>
      <c r="E154" s="139">
        <v>13008</v>
      </c>
      <c r="F154" s="141">
        <f>[1]H27輸送実績!Z154</f>
        <v>1</v>
      </c>
      <c r="G154" s="147">
        <f>[1]H27輸送実績!AA154</f>
        <v>1</v>
      </c>
      <c r="H154" s="153">
        <v>43.889893906420021</v>
      </c>
      <c r="I154" s="161">
        <f>[1]H27輸送実績!W154</f>
        <v>33.294287657259439</v>
      </c>
      <c r="J154" s="168">
        <f t="shared" si="14"/>
        <v>24.141334840662953</v>
      </c>
      <c r="K154" s="175" t="str">
        <f t="shared" si="15"/>
        <v>○</v>
      </c>
      <c r="L154" s="182" t="str">
        <f t="shared" si="16"/>
        <v>○</v>
      </c>
      <c r="M154" s="188">
        <v>17503.604461371055</v>
      </c>
      <c r="N154" s="194">
        <f>[1]H27輸送実績!X154</f>
        <v>14231.383883032982</v>
      </c>
      <c r="O154" s="168">
        <f t="shared" si="17"/>
        <v>18.694552802307552</v>
      </c>
      <c r="P154" s="175" t="str">
        <f t="shared" si="18"/>
        <v>○</v>
      </c>
      <c r="Q154" s="182" t="str">
        <f t="shared" si="19"/>
        <v>○</v>
      </c>
      <c r="R154" s="206">
        <v>0</v>
      </c>
      <c r="S154" s="203">
        <v>1</v>
      </c>
      <c r="T154" s="210">
        <v>0</v>
      </c>
      <c r="U154" s="210">
        <v>2</v>
      </c>
      <c r="V154" s="214">
        <f>[1]H27輸送実績!S154</f>
        <v>0</v>
      </c>
      <c r="W154" s="221" t="str">
        <f t="shared" si="20"/>
        <v/>
      </c>
      <c r="X154" s="82" t="s">
        <v>1264</v>
      </c>
      <c r="Y154" s="228" t="str">
        <f>[1]【準特定地域】判定表!S155</f>
        <v/>
      </c>
      <c r="Z154" s="1" t="str">
        <f>[1]【準特定地域】判定表!T155</f>
        <v/>
      </c>
      <c r="AB154" t="s">
        <v>1264</v>
      </c>
      <c r="AC154" s="240"/>
    </row>
    <row r="155" spans="1:29" x14ac:dyDescent="0.2">
      <c r="A155" s="11"/>
      <c r="B155" s="111" t="s">
        <v>370</v>
      </c>
      <c r="C155" s="114" t="s">
        <v>406</v>
      </c>
      <c r="D155" s="122" t="s">
        <v>1027</v>
      </c>
      <c r="E155" s="139">
        <v>15874</v>
      </c>
      <c r="F155" s="141">
        <f>[1]H27輸送実績!Z155</f>
        <v>1</v>
      </c>
      <c r="G155" s="147">
        <f>[1]H27輸送実績!AA155</f>
        <v>1</v>
      </c>
      <c r="H155" s="153">
        <v>50.887740029542094</v>
      </c>
      <c r="I155" s="161">
        <f>[1]H27輸送実績!W155</f>
        <v>21.348013816925732</v>
      </c>
      <c r="J155" s="168">
        <f t="shared" si="14"/>
        <v>58.048807424868009</v>
      </c>
      <c r="K155" s="175" t="str">
        <f t="shared" si="15"/>
        <v>○</v>
      </c>
      <c r="L155" s="182" t="str">
        <f t="shared" si="16"/>
        <v>○</v>
      </c>
      <c r="M155" s="188">
        <v>19416.358936484488</v>
      </c>
      <c r="N155" s="194">
        <f>[1]H27輸送実績!X155</f>
        <v>8516.6954519286119</v>
      </c>
      <c r="O155" s="168">
        <f t="shared" si="17"/>
        <v>56.136495623156016</v>
      </c>
      <c r="P155" s="175" t="str">
        <f t="shared" si="18"/>
        <v>○</v>
      </c>
      <c r="Q155" s="182" t="str">
        <f t="shared" si="19"/>
        <v>○</v>
      </c>
      <c r="R155" s="206">
        <v>0</v>
      </c>
      <c r="S155" s="203">
        <v>0</v>
      </c>
      <c r="T155" s="210">
        <v>0</v>
      </c>
      <c r="U155" s="210">
        <v>0</v>
      </c>
      <c r="V155" s="214">
        <f>[1]H27輸送実績!S155</f>
        <v>0</v>
      </c>
      <c r="W155" s="221" t="str">
        <f t="shared" si="20"/>
        <v/>
      </c>
      <c r="X155" s="82" t="s">
        <v>1264</v>
      </c>
      <c r="Y155" s="228" t="str">
        <f>[1]【準特定地域】判定表!S156</f>
        <v/>
      </c>
      <c r="Z155" s="1" t="str">
        <f>[1]【準特定地域】判定表!T156</f>
        <v/>
      </c>
      <c r="AB155" t="s">
        <v>1264</v>
      </c>
      <c r="AC155" s="240"/>
    </row>
    <row r="156" spans="1:29" x14ac:dyDescent="0.2">
      <c r="A156" s="105"/>
      <c r="B156" s="111" t="s">
        <v>407</v>
      </c>
      <c r="C156" s="114" t="s">
        <v>50</v>
      </c>
      <c r="D156" s="122" t="s">
        <v>943</v>
      </c>
      <c r="E156" s="291">
        <v>251738</v>
      </c>
      <c r="F156" s="309">
        <f>[1]H27輸送実績!Z156</f>
        <v>1</v>
      </c>
      <c r="G156" s="147">
        <f>[1]H27輸送実績!AA156</f>
        <v>1</v>
      </c>
      <c r="H156" s="153">
        <v>70.274719077530406</v>
      </c>
      <c r="I156" s="161">
        <f>[1]H27輸送実績!W156</f>
        <v>49.091131578185191</v>
      </c>
      <c r="J156" s="168">
        <f t="shared" si="14"/>
        <v>30.143966105327969</v>
      </c>
      <c r="K156" s="175" t="str">
        <f t="shared" si="15"/>
        <v>○</v>
      </c>
      <c r="L156" s="182" t="str">
        <f t="shared" si="16"/>
        <v>○</v>
      </c>
      <c r="M156" s="188">
        <v>26336.950978804074</v>
      </c>
      <c r="N156" s="194">
        <f>[1]H27輸送実績!X156</f>
        <v>20871.1877660961</v>
      </c>
      <c r="O156" s="168">
        <f t="shared" si="17"/>
        <v>20.753211778792501</v>
      </c>
      <c r="P156" s="175" t="str">
        <f t="shared" si="18"/>
        <v>○</v>
      </c>
      <c r="Q156" s="182" t="str">
        <f t="shared" si="19"/>
        <v>○</v>
      </c>
      <c r="R156" s="206">
        <v>119</v>
      </c>
      <c r="S156" s="203">
        <v>119</v>
      </c>
      <c r="T156" s="210">
        <v>117</v>
      </c>
      <c r="U156" s="210">
        <v>111</v>
      </c>
      <c r="V156" s="214">
        <f>[1]H27輸送実績!S156</f>
        <v>82</v>
      </c>
      <c r="W156" s="221" t="str">
        <f t="shared" si="20"/>
        <v/>
      </c>
      <c r="X156" s="82" t="s">
        <v>1259</v>
      </c>
      <c r="Y156" s="228" t="str">
        <f>[1]【準特定地域】判定表!S157</f>
        <v>○</v>
      </c>
      <c r="Z156" s="1" t="str">
        <f>[1]【準特定地域】判定表!T157</f>
        <v>継続</v>
      </c>
      <c r="AB156" t="s">
        <v>1264</v>
      </c>
      <c r="AC156" s="240"/>
    </row>
    <row r="157" spans="1:29" x14ac:dyDescent="0.2">
      <c r="A157" s="11"/>
      <c r="B157" s="111" t="s">
        <v>407</v>
      </c>
      <c r="C157" s="114" t="s">
        <v>410</v>
      </c>
      <c r="D157" s="122" t="s">
        <v>410</v>
      </c>
      <c r="E157" s="139">
        <v>85157</v>
      </c>
      <c r="F157" s="141">
        <f>[1]H27輸送実績!Z157</f>
        <v>1</v>
      </c>
      <c r="G157" s="147">
        <f>[1]H27輸送実績!AA157</f>
        <v>1</v>
      </c>
      <c r="H157" s="153">
        <v>68.895653464611726</v>
      </c>
      <c r="I157" s="161">
        <f>[1]H27輸送実績!W157</f>
        <v>46.222206246045893</v>
      </c>
      <c r="J157" s="168">
        <f t="shared" si="14"/>
        <v>32.909836946698036</v>
      </c>
      <c r="K157" s="175" t="str">
        <f t="shared" si="15"/>
        <v>○</v>
      </c>
      <c r="L157" s="182" t="str">
        <f t="shared" si="16"/>
        <v>○</v>
      </c>
      <c r="M157" s="188">
        <v>26052.346436434702</v>
      </c>
      <c r="N157" s="194">
        <f>[1]H27輸送実績!X157</f>
        <v>20197.07252545005</v>
      </c>
      <c r="O157" s="168">
        <f t="shared" si="17"/>
        <v>22.47503473543534</v>
      </c>
      <c r="P157" s="175" t="str">
        <f t="shared" si="18"/>
        <v>○</v>
      </c>
      <c r="Q157" s="182" t="str">
        <f t="shared" si="19"/>
        <v>○</v>
      </c>
      <c r="R157" s="206">
        <v>26</v>
      </c>
      <c r="S157" s="203">
        <v>24</v>
      </c>
      <c r="T157" s="210">
        <v>21</v>
      </c>
      <c r="U157" s="210">
        <v>27</v>
      </c>
      <c r="V157" s="214">
        <f>[1]H27輸送実績!S157</f>
        <v>3</v>
      </c>
      <c r="W157" s="221" t="str">
        <f t="shared" si="20"/>
        <v/>
      </c>
      <c r="X157" s="82" t="s">
        <v>1264</v>
      </c>
      <c r="Y157" s="228" t="str">
        <f>[1]【準特定地域】判定表!S158</f>
        <v/>
      </c>
      <c r="Z157" s="1" t="str">
        <f>[1]【準特定地域】判定表!T158</f>
        <v/>
      </c>
      <c r="AB157" t="s">
        <v>1264</v>
      </c>
      <c r="AC157" s="240"/>
    </row>
    <row r="158" spans="1:29" x14ac:dyDescent="0.2">
      <c r="A158" s="11"/>
      <c r="B158" s="111" t="s">
        <v>407</v>
      </c>
      <c r="C158" s="114" t="s">
        <v>412</v>
      </c>
      <c r="D158" s="122" t="s">
        <v>1028</v>
      </c>
      <c r="E158" s="139">
        <v>92045</v>
      </c>
      <c r="F158" s="141">
        <f>[1]H27輸送実績!Z158</f>
        <v>1</v>
      </c>
      <c r="G158" s="147">
        <f>[1]H27輸送実績!AA158</f>
        <v>1</v>
      </c>
      <c r="H158" s="153">
        <v>60.481565571867179</v>
      </c>
      <c r="I158" s="161">
        <f>[1]H27輸送実績!W158</f>
        <v>46.555796843094676</v>
      </c>
      <c r="J158" s="168">
        <f t="shared" si="14"/>
        <v>23.024815242629948</v>
      </c>
      <c r="K158" s="175" t="str">
        <f t="shared" si="15"/>
        <v>○</v>
      </c>
      <c r="L158" s="182" t="str">
        <f t="shared" si="16"/>
        <v>○</v>
      </c>
      <c r="M158" s="188">
        <v>22782.863334967362</v>
      </c>
      <c r="N158" s="194">
        <f>[1]H27輸送実績!X158</f>
        <v>19639.159887207079</v>
      </c>
      <c r="O158" s="168">
        <f t="shared" si="17"/>
        <v>13.798544114230349</v>
      </c>
      <c r="P158" s="175" t="str">
        <f t="shared" si="18"/>
        <v>○</v>
      </c>
      <c r="Q158" s="182" t="str">
        <f t="shared" si="19"/>
        <v>○</v>
      </c>
      <c r="R158" s="206">
        <v>20</v>
      </c>
      <c r="S158" s="203">
        <v>13</v>
      </c>
      <c r="T158" s="210">
        <v>18</v>
      </c>
      <c r="U158" s="210">
        <v>20</v>
      </c>
      <c r="V158" s="214">
        <f>[1]H27輸送実績!S158</f>
        <v>9</v>
      </c>
      <c r="W158" s="221" t="str">
        <f t="shared" si="20"/>
        <v/>
      </c>
      <c r="X158" s="82" t="s">
        <v>1264</v>
      </c>
      <c r="Y158" s="228" t="str">
        <f>[1]【準特定地域】判定表!S159</f>
        <v/>
      </c>
      <c r="Z158" s="1" t="str">
        <f>[1]【準特定地域】判定表!T159</f>
        <v/>
      </c>
      <c r="AB158" t="s">
        <v>1264</v>
      </c>
      <c r="AC158" s="240"/>
    </row>
    <row r="159" spans="1:29" x14ac:dyDescent="0.2">
      <c r="A159" s="11"/>
      <c r="B159" s="111" t="s">
        <v>407</v>
      </c>
      <c r="C159" s="114" t="s">
        <v>415</v>
      </c>
      <c r="D159" s="122" t="s">
        <v>255</v>
      </c>
      <c r="E159" s="139">
        <v>89429</v>
      </c>
      <c r="F159" s="141">
        <f>[1]H27輸送実績!Z159</f>
        <v>1</v>
      </c>
      <c r="G159" s="147">
        <f>[1]H27輸送実績!AA159</f>
        <v>1</v>
      </c>
      <c r="H159" s="153">
        <v>59.268998237766027</v>
      </c>
      <c r="I159" s="161">
        <f>[1]H27輸送実績!W159</f>
        <v>39.196147326244414</v>
      </c>
      <c r="J159" s="168">
        <f t="shared" si="14"/>
        <v>33.867369971391305</v>
      </c>
      <c r="K159" s="175" t="str">
        <f t="shared" si="15"/>
        <v>○</v>
      </c>
      <c r="L159" s="182" t="str">
        <f t="shared" si="16"/>
        <v>○</v>
      </c>
      <c r="M159" s="188">
        <v>23513.162532194659</v>
      </c>
      <c r="N159" s="194">
        <f>[1]H27輸送実績!X159</f>
        <v>17052.458005856064</v>
      </c>
      <c r="O159" s="168">
        <f t="shared" si="17"/>
        <v>27.476969622833501</v>
      </c>
      <c r="P159" s="175" t="str">
        <f t="shared" si="18"/>
        <v>○</v>
      </c>
      <c r="Q159" s="182" t="str">
        <f t="shared" si="19"/>
        <v>○</v>
      </c>
      <c r="R159" s="206">
        <v>34</v>
      </c>
      <c r="S159" s="203">
        <v>26</v>
      </c>
      <c r="T159" s="210">
        <v>28</v>
      </c>
      <c r="U159" s="210">
        <v>18</v>
      </c>
      <c r="V159" s="214">
        <f>[1]H27輸送実績!S159</f>
        <v>5</v>
      </c>
      <c r="W159" s="221" t="str">
        <f t="shared" si="20"/>
        <v/>
      </c>
      <c r="X159" s="82" t="s">
        <v>1264</v>
      </c>
      <c r="Y159" s="228" t="str">
        <f>[1]【準特定地域】判定表!S160</f>
        <v/>
      </c>
      <c r="Z159" s="1" t="str">
        <f>[1]【準特定地域】判定表!T160</f>
        <v/>
      </c>
      <c r="AB159" t="s">
        <v>1264</v>
      </c>
      <c r="AC159" s="240"/>
    </row>
    <row r="160" spans="1:29" x14ac:dyDescent="0.2">
      <c r="A160" s="11"/>
      <c r="B160" s="111" t="s">
        <v>407</v>
      </c>
      <c r="C160" s="114" t="s">
        <v>416</v>
      </c>
      <c r="D160" s="122" t="s">
        <v>416</v>
      </c>
      <c r="E160" s="139">
        <v>36484</v>
      </c>
      <c r="F160" s="141">
        <f>[1]H27輸送実績!Z160</f>
        <v>1</v>
      </c>
      <c r="G160" s="147">
        <f>[1]H27輸送実績!AA160</f>
        <v>1</v>
      </c>
      <c r="H160" s="153">
        <v>55.65256153498288</v>
      </c>
      <c r="I160" s="161">
        <f>[1]H27輸送実績!W160</f>
        <v>46.21694953104064</v>
      </c>
      <c r="J160" s="168">
        <f t="shared" si="14"/>
        <v>16.954497230124922</v>
      </c>
      <c r="K160" s="175" t="str">
        <f t="shared" si="15"/>
        <v>○</v>
      </c>
      <c r="L160" s="182" t="str">
        <f t="shared" si="16"/>
        <v>○</v>
      </c>
      <c r="M160" s="188">
        <v>21993.152012403902</v>
      </c>
      <c r="N160" s="194">
        <f>[1]H27輸送実績!X160</f>
        <v>20573.13532827155</v>
      </c>
      <c r="O160" s="168">
        <f t="shared" si="17"/>
        <v>6.4566310610297162</v>
      </c>
      <c r="P160" s="175" t="str">
        <f t="shared" si="18"/>
        <v>○</v>
      </c>
      <c r="Q160" s="182" t="str">
        <f t="shared" si="19"/>
        <v/>
      </c>
      <c r="R160" s="206">
        <v>4</v>
      </c>
      <c r="S160" s="203">
        <v>15</v>
      </c>
      <c r="T160" s="210">
        <v>6</v>
      </c>
      <c r="U160" s="210">
        <v>4</v>
      </c>
      <c r="V160" s="214">
        <f>[1]H27輸送実績!S160</f>
        <v>1</v>
      </c>
      <c r="W160" s="221" t="str">
        <f t="shared" si="20"/>
        <v/>
      </c>
      <c r="X160" s="82" t="s">
        <v>1264</v>
      </c>
      <c r="Y160" s="228" t="str">
        <f>[1]【準特定地域】判定表!S161</f>
        <v/>
      </c>
      <c r="Z160" s="1" t="str">
        <f>[1]【準特定地域】判定表!T161</f>
        <v/>
      </c>
      <c r="AB160" t="s">
        <v>1264</v>
      </c>
      <c r="AC160" s="240"/>
    </row>
    <row r="161" spans="1:29" x14ac:dyDescent="0.2">
      <c r="A161" s="11"/>
      <c r="B161" s="111" t="s">
        <v>407</v>
      </c>
      <c r="C161" s="114" t="s">
        <v>419</v>
      </c>
      <c r="D161" s="122" t="s">
        <v>419</v>
      </c>
      <c r="E161" s="139">
        <v>41052</v>
      </c>
      <c r="F161" s="141">
        <f>[1]H27輸送実績!Z161</f>
        <v>1</v>
      </c>
      <c r="G161" s="147">
        <f>[1]H27輸送実績!AA161</f>
        <v>1</v>
      </c>
      <c r="H161" s="153">
        <v>62.898404943238972</v>
      </c>
      <c r="I161" s="161">
        <f>[1]H27輸送実績!W161</f>
        <v>56.777883096366509</v>
      </c>
      <c r="J161" s="168">
        <f t="shared" si="14"/>
        <v>9.73080613474343</v>
      </c>
      <c r="K161" s="175" t="str">
        <f t="shared" si="15"/>
        <v>○</v>
      </c>
      <c r="L161" s="182" t="str">
        <f t="shared" si="16"/>
        <v/>
      </c>
      <c r="M161" s="188">
        <v>22446.472194280788</v>
      </c>
      <c r="N161" s="194">
        <f>[1]H27輸送実績!X161</f>
        <v>20674.881516587677</v>
      </c>
      <c r="O161" s="168">
        <f t="shared" si="17"/>
        <v>7.8925127403516981</v>
      </c>
      <c r="P161" s="175" t="str">
        <f t="shared" si="18"/>
        <v>○</v>
      </c>
      <c r="Q161" s="182" t="str">
        <f t="shared" si="19"/>
        <v/>
      </c>
      <c r="R161" s="206">
        <v>10</v>
      </c>
      <c r="S161" s="203">
        <v>6</v>
      </c>
      <c r="T161" s="210">
        <v>2</v>
      </c>
      <c r="U161" s="210">
        <v>2</v>
      </c>
      <c r="V161" s="214">
        <f>[1]H27輸送実績!S161</f>
        <v>4</v>
      </c>
      <c r="W161" s="221" t="str">
        <f t="shared" si="20"/>
        <v/>
      </c>
      <c r="X161" s="82" t="s">
        <v>1264</v>
      </c>
      <c r="Y161" s="228" t="str">
        <f>[1]【準特定地域】判定表!S162</f>
        <v/>
      </c>
      <c r="Z161" s="1" t="str">
        <f>[1]【準特定地域】判定表!T162</f>
        <v/>
      </c>
      <c r="AB161" t="s">
        <v>1264</v>
      </c>
      <c r="AC161" s="240"/>
    </row>
    <row r="162" spans="1:29" x14ac:dyDescent="0.2">
      <c r="A162" s="11"/>
      <c r="B162" s="111" t="s">
        <v>407</v>
      </c>
      <c r="C162" s="114" t="s">
        <v>424</v>
      </c>
      <c r="D162" s="122" t="s">
        <v>424</v>
      </c>
      <c r="E162" s="139">
        <v>24484</v>
      </c>
      <c r="F162" s="141">
        <f>[1]H27輸送実績!Z162</f>
        <v>1</v>
      </c>
      <c r="G162" s="147">
        <f>[1]H27輸送実績!AA162</f>
        <v>1</v>
      </c>
      <c r="H162" s="153">
        <v>52.137511373976345</v>
      </c>
      <c r="I162" s="161">
        <f>[1]H27輸送実績!W162</f>
        <v>29.783405483405485</v>
      </c>
      <c r="J162" s="168">
        <f t="shared" si="14"/>
        <v>42.875283651778929</v>
      </c>
      <c r="K162" s="175" t="str">
        <f t="shared" si="15"/>
        <v>○</v>
      </c>
      <c r="L162" s="182" t="str">
        <f t="shared" si="16"/>
        <v>○</v>
      </c>
      <c r="M162" s="188">
        <v>18284.121929026387</v>
      </c>
      <c r="N162" s="194">
        <f>[1]H27輸送実績!X162</f>
        <v>12342.568542568542</v>
      </c>
      <c r="O162" s="168">
        <f t="shared" si="17"/>
        <v>32.495699872934658</v>
      </c>
      <c r="P162" s="175" t="str">
        <f t="shared" si="18"/>
        <v>○</v>
      </c>
      <c r="Q162" s="182" t="str">
        <f t="shared" si="19"/>
        <v>○</v>
      </c>
      <c r="R162" s="206">
        <v>0</v>
      </c>
      <c r="S162" s="203">
        <v>1</v>
      </c>
      <c r="T162" s="210">
        <v>0</v>
      </c>
      <c r="U162" s="210">
        <v>1</v>
      </c>
      <c r="V162" s="214">
        <f>[1]H27輸送実績!S162</f>
        <v>0</v>
      </c>
      <c r="W162" s="221" t="str">
        <f t="shared" si="20"/>
        <v/>
      </c>
      <c r="X162" s="82" t="s">
        <v>1264</v>
      </c>
      <c r="Y162" s="228" t="str">
        <f>[1]【準特定地域】判定表!S163</f>
        <v/>
      </c>
      <c r="Z162" s="1" t="str">
        <f>[1]【準特定地域】判定表!T163</f>
        <v/>
      </c>
      <c r="AB162" t="s">
        <v>1264</v>
      </c>
      <c r="AC162" s="240"/>
    </row>
    <row r="163" spans="1:29" x14ac:dyDescent="0.2">
      <c r="A163" s="11"/>
      <c r="B163" s="111" t="s">
        <v>407</v>
      </c>
      <c r="C163" s="114" t="s">
        <v>426</v>
      </c>
      <c r="D163" s="122" t="s">
        <v>426</v>
      </c>
      <c r="E163" s="139">
        <v>27462</v>
      </c>
      <c r="F163" s="141">
        <f>[1]H27輸送実績!Z163</f>
        <v>1</v>
      </c>
      <c r="G163" s="147">
        <f>[1]H27輸送実績!AA163</f>
        <v>1</v>
      </c>
      <c r="H163" s="153">
        <v>65.423676288294672</v>
      </c>
      <c r="I163" s="161">
        <f>[1]H27輸送実績!W163</f>
        <v>35.519351743256209</v>
      </c>
      <c r="J163" s="168">
        <f t="shared" si="14"/>
        <v>45.708719291870217</v>
      </c>
      <c r="K163" s="175" t="str">
        <f t="shared" si="15"/>
        <v>○</v>
      </c>
      <c r="L163" s="182" t="str">
        <f t="shared" si="16"/>
        <v>○</v>
      </c>
      <c r="M163" s="188">
        <v>24399.23853373473</v>
      </c>
      <c r="N163" s="194">
        <f>[1]H27輸送実績!X163</f>
        <v>15485.339588442264</v>
      </c>
      <c r="O163" s="168">
        <f t="shared" si="17"/>
        <v>36.533512851099772</v>
      </c>
      <c r="P163" s="175" t="str">
        <f t="shared" si="18"/>
        <v>○</v>
      </c>
      <c r="Q163" s="182" t="str">
        <f t="shared" si="19"/>
        <v>○</v>
      </c>
      <c r="R163" s="206">
        <v>5</v>
      </c>
      <c r="S163" s="203">
        <v>1</v>
      </c>
      <c r="T163" s="210">
        <v>5</v>
      </c>
      <c r="U163" s="210">
        <v>1</v>
      </c>
      <c r="V163" s="214">
        <f>[1]H27輸送実績!S163</f>
        <v>1</v>
      </c>
      <c r="W163" s="221" t="str">
        <f t="shared" si="20"/>
        <v/>
      </c>
      <c r="X163" s="82" t="s">
        <v>1264</v>
      </c>
      <c r="Y163" s="228" t="str">
        <f>[1]【準特定地域】判定表!S164</f>
        <v/>
      </c>
      <c r="Z163" s="1" t="str">
        <f>[1]【準特定地域】判定表!T164</f>
        <v/>
      </c>
      <c r="AB163" t="s">
        <v>1264</v>
      </c>
      <c r="AC163" s="240"/>
    </row>
    <row r="164" spans="1:29" x14ac:dyDescent="0.2">
      <c r="A164" s="11"/>
      <c r="B164" s="111" t="s">
        <v>407</v>
      </c>
      <c r="C164" s="114" t="s">
        <v>358</v>
      </c>
      <c r="D164" s="122" t="s">
        <v>4</v>
      </c>
      <c r="E164" s="139">
        <v>47720</v>
      </c>
      <c r="F164" s="141">
        <f>[1]H27輸送実績!Z164</f>
        <v>1</v>
      </c>
      <c r="G164" s="147">
        <f>[1]H27輸送実績!AA164</f>
        <v>1</v>
      </c>
      <c r="H164" s="153">
        <v>64.346723868954754</v>
      </c>
      <c r="I164" s="161">
        <f>[1]H27輸送実績!W164</f>
        <v>55.442064570055379</v>
      </c>
      <c r="J164" s="168">
        <f t="shared" si="14"/>
        <v>13.83855892497985</v>
      </c>
      <c r="K164" s="175" t="str">
        <f t="shared" si="15"/>
        <v>○</v>
      </c>
      <c r="L164" s="182" t="str">
        <f t="shared" si="16"/>
        <v>○</v>
      </c>
      <c r="M164" s="188">
        <v>22710.0624024961</v>
      </c>
      <c r="N164" s="194">
        <f>[1]H27輸送実績!X164</f>
        <v>22589.280117020164</v>
      </c>
      <c r="O164" s="168">
        <f t="shared" si="17"/>
        <v>0.53184479784899041</v>
      </c>
      <c r="P164" s="175" t="str">
        <f t="shared" si="18"/>
        <v>○</v>
      </c>
      <c r="Q164" s="182" t="str">
        <f t="shared" si="19"/>
        <v/>
      </c>
      <c r="R164" s="206">
        <v>5</v>
      </c>
      <c r="S164" s="203">
        <v>12</v>
      </c>
      <c r="T164" s="210">
        <v>8</v>
      </c>
      <c r="U164" s="210">
        <v>8</v>
      </c>
      <c r="V164" s="214">
        <f>[1]H27輸送実績!S164</f>
        <v>6</v>
      </c>
      <c r="W164" s="221" t="str">
        <f t="shared" si="20"/>
        <v/>
      </c>
      <c r="X164" s="82" t="s">
        <v>1264</v>
      </c>
      <c r="Y164" s="228" t="str">
        <f>[1]【準特定地域】判定表!S165</f>
        <v/>
      </c>
      <c r="Z164" s="1" t="str">
        <f>[1]【準特定地域】判定表!T165</f>
        <v/>
      </c>
      <c r="AB164" t="s">
        <v>1264</v>
      </c>
      <c r="AC164" s="240"/>
    </row>
    <row r="165" spans="1:29" x14ac:dyDescent="0.2">
      <c r="A165" s="11"/>
      <c r="B165" s="111" t="s">
        <v>407</v>
      </c>
      <c r="C165" s="114" t="s">
        <v>430</v>
      </c>
      <c r="D165" s="122" t="s">
        <v>430</v>
      </c>
      <c r="E165" s="139">
        <v>16749</v>
      </c>
      <c r="F165" s="141">
        <f>[1]H27輸送実績!Z165</f>
        <v>1</v>
      </c>
      <c r="G165" s="147">
        <f>[1]H27輸送実績!AA165</f>
        <v>1</v>
      </c>
      <c r="H165" s="153">
        <v>58.517372204472842</v>
      </c>
      <c r="I165" s="161">
        <f>[1]H27輸送実績!W165</f>
        <v>51.116279069767444</v>
      </c>
      <c r="J165" s="168">
        <f t="shared" si="14"/>
        <v>12.64768538963834</v>
      </c>
      <c r="K165" s="175" t="str">
        <f t="shared" si="15"/>
        <v>○</v>
      </c>
      <c r="L165" s="182" t="str">
        <f t="shared" si="16"/>
        <v>○</v>
      </c>
      <c r="M165" s="188">
        <v>19584.664536741217</v>
      </c>
      <c r="N165" s="194">
        <f>[1]H27輸送実績!X165</f>
        <v>17177.175737233276</v>
      </c>
      <c r="O165" s="168">
        <f t="shared" si="17"/>
        <v>12.292724212821948</v>
      </c>
      <c r="P165" s="175" t="str">
        <f t="shared" si="18"/>
        <v>○</v>
      </c>
      <c r="Q165" s="182" t="str">
        <f t="shared" si="19"/>
        <v>○</v>
      </c>
      <c r="R165" s="206">
        <v>2</v>
      </c>
      <c r="S165" s="203">
        <v>0</v>
      </c>
      <c r="T165" s="210">
        <v>0</v>
      </c>
      <c r="U165" s="210">
        <v>0</v>
      </c>
      <c r="V165" s="214">
        <f>[1]H27輸送実績!S165</f>
        <v>0</v>
      </c>
      <c r="W165" s="221" t="str">
        <f t="shared" si="20"/>
        <v/>
      </c>
      <c r="X165" s="82" t="s">
        <v>1264</v>
      </c>
      <c r="Y165" s="228" t="str">
        <f>[1]【準特定地域】判定表!S166</f>
        <v/>
      </c>
      <c r="Z165" s="1" t="str">
        <f>[1]【準特定地域】判定表!T166</f>
        <v/>
      </c>
      <c r="AB165" t="s">
        <v>1264</v>
      </c>
      <c r="AC165" s="240"/>
    </row>
    <row r="166" spans="1:29" x14ac:dyDescent="0.2">
      <c r="A166" s="11"/>
      <c r="B166" s="111" t="s">
        <v>407</v>
      </c>
      <c r="C166" s="114" t="s">
        <v>433</v>
      </c>
      <c r="D166" s="122" t="s">
        <v>433</v>
      </c>
      <c r="E166" s="139">
        <v>32103</v>
      </c>
      <c r="F166" s="141">
        <f>[1]H27輸送実績!Z166</f>
        <v>1</v>
      </c>
      <c r="G166" s="147">
        <f>[1]H27輸送実績!AA166</f>
        <v>1</v>
      </c>
      <c r="H166" s="153">
        <v>65.482233502538065</v>
      </c>
      <c r="I166" s="161">
        <f>[1]H27輸送実績!W166</f>
        <v>44.226753166512204</v>
      </c>
      <c r="J166" s="168">
        <f t="shared" si="14"/>
        <v>32.459919582923213</v>
      </c>
      <c r="K166" s="175" t="str">
        <f t="shared" si="15"/>
        <v>○</v>
      </c>
      <c r="L166" s="182" t="str">
        <f t="shared" si="16"/>
        <v>○</v>
      </c>
      <c r="M166" s="188">
        <v>23724.840866972849</v>
      </c>
      <c r="N166" s="194">
        <f>[1]H27輸送実績!X166</f>
        <v>18278.962001853568</v>
      </c>
      <c r="O166" s="168">
        <f t="shared" si="17"/>
        <v>22.954332531268705</v>
      </c>
      <c r="P166" s="175" t="str">
        <f t="shared" si="18"/>
        <v>○</v>
      </c>
      <c r="Q166" s="182" t="str">
        <f t="shared" si="19"/>
        <v>○</v>
      </c>
      <c r="R166" s="206">
        <v>9</v>
      </c>
      <c r="S166" s="203">
        <v>4</v>
      </c>
      <c r="T166" s="210">
        <v>0</v>
      </c>
      <c r="U166" s="210">
        <v>0</v>
      </c>
      <c r="V166" s="214">
        <f>[1]H27輸送実績!S166</f>
        <v>1</v>
      </c>
      <c r="W166" s="221" t="str">
        <f t="shared" si="20"/>
        <v/>
      </c>
      <c r="X166" s="82" t="s">
        <v>1264</v>
      </c>
      <c r="Y166" s="228" t="str">
        <f>[1]【準特定地域】判定表!S167</f>
        <v/>
      </c>
      <c r="Z166" s="1" t="str">
        <f>[1]【準特定地域】判定表!T167</f>
        <v/>
      </c>
      <c r="AB166" t="s">
        <v>1264</v>
      </c>
      <c r="AC166" s="240"/>
    </row>
    <row r="167" spans="1:29" x14ac:dyDescent="0.2">
      <c r="A167" s="11"/>
      <c r="B167" s="111" t="s">
        <v>407</v>
      </c>
      <c r="C167" s="114" t="s">
        <v>219</v>
      </c>
      <c r="D167" s="122" t="s">
        <v>627</v>
      </c>
      <c r="E167" s="139">
        <v>7264</v>
      </c>
      <c r="F167" s="141">
        <f>[1]H27輸送実績!Z167</f>
        <v>1</v>
      </c>
      <c r="G167" s="147">
        <f>[1]H27輸送実績!AA167</f>
        <v>1</v>
      </c>
      <c r="H167" s="153">
        <v>78.672988681553988</v>
      </c>
      <c r="I167" s="161">
        <f>[1]H27輸送実績!W167</f>
        <v>52.557435090479935</v>
      </c>
      <c r="J167" s="168">
        <f t="shared" si="14"/>
        <v>33.195069907388962</v>
      </c>
      <c r="K167" s="175" t="str">
        <f t="shared" si="15"/>
        <v>○</v>
      </c>
      <c r="L167" s="182" t="str">
        <f t="shared" si="16"/>
        <v>○</v>
      </c>
      <c r="M167" s="188">
        <v>17194.249005812177</v>
      </c>
      <c r="N167" s="194">
        <f>[1]H27輸送実績!X167</f>
        <v>18696.302124311565</v>
      </c>
      <c r="O167" s="168">
        <f t="shared" si="17"/>
        <v>-8.7357878671621592</v>
      </c>
      <c r="P167" s="175" t="str">
        <f t="shared" si="18"/>
        <v/>
      </c>
      <c r="Q167" s="182" t="str">
        <f t="shared" si="19"/>
        <v/>
      </c>
      <c r="R167" s="206">
        <v>1</v>
      </c>
      <c r="S167" s="203">
        <v>0</v>
      </c>
      <c r="T167" s="210">
        <v>0</v>
      </c>
      <c r="U167" s="210">
        <v>0</v>
      </c>
      <c r="V167" s="214">
        <f>[1]H27輸送実績!S167</f>
        <v>0</v>
      </c>
      <c r="W167" s="221" t="str">
        <f t="shared" si="20"/>
        <v/>
      </c>
      <c r="X167" s="82" t="s">
        <v>1264</v>
      </c>
      <c r="Y167" s="228" t="str">
        <f>[1]【準特定地域】判定表!S168</f>
        <v/>
      </c>
      <c r="Z167" s="1" t="str">
        <f>[1]【準特定地域】判定表!T168</f>
        <v/>
      </c>
      <c r="AB167" t="s">
        <v>1264</v>
      </c>
      <c r="AC167" s="240"/>
    </row>
    <row r="168" spans="1:29" x14ac:dyDescent="0.2">
      <c r="A168" s="11"/>
      <c r="B168" s="111" t="s">
        <v>407</v>
      </c>
      <c r="C168" s="114" t="s">
        <v>366</v>
      </c>
      <c r="D168" s="122" t="s">
        <v>45</v>
      </c>
      <c r="E168" s="139">
        <v>8738</v>
      </c>
      <c r="F168" s="141">
        <f>[1]H27輸送実績!Z168</f>
        <v>1</v>
      </c>
      <c r="G168" s="147">
        <f>[1]H27輸送実績!AA168</f>
        <v>1</v>
      </c>
      <c r="H168" s="153">
        <v>47.935772083614296</v>
      </c>
      <c r="I168" s="161">
        <f>[1]H27輸送実績!W168</f>
        <v>29.344998817687397</v>
      </c>
      <c r="J168" s="168">
        <f t="shared" si="14"/>
        <v>38.78267201683753</v>
      </c>
      <c r="K168" s="175" t="str">
        <f t="shared" si="15"/>
        <v>○</v>
      </c>
      <c r="L168" s="182" t="str">
        <f t="shared" si="16"/>
        <v>○</v>
      </c>
      <c r="M168" s="188">
        <v>17114.801078894132</v>
      </c>
      <c r="N168" s="194">
        <f>[1]H27輸送実績!X168</f>
        <v>11522.81863324663</v>
      </c>
      <c r="O168" s="168">
        <f t="shared" si="17"/>
        <v>32.673370960434355</v>
      </c>
      <c r="P168" s="175" t="str">
        <f t="shared" si="18"/>
        <v>○</v>
      </c>
      <c r="Q168" s="182" t="str">
        <f t="shared" si="19"/>
        <v>○</v>
      </c>
      <c r="R168" s="206">
        <v>1</v>
      </c>
      <c r="S168" s="203">
        <v>5</v>
      </c>
      <c r="T168" s="210">
        <v>1</v>
      </c>
      <c r="U168" s="210">
        <v>0</v>
      </c>
      <c r="V168" s="214">
        <f>[1]H27輸送実績!S168</f>
        <v>0</v>
      </c>
      <c r="W168" s="221" t="str">
        <f t="shared" si="20"/>
        <v/>
      </c>
      <c r="X168" s="82" t="s">
        <v>1264</v>
      </c>
      <c r="Y168" s="228" t="str">
        <f>[1]【準特定地域】判定表!S169</f>
        <v/>
      </c>
      <c r="Z168" s="1" t="str">
        <f>[1]【準特定地域】判定表!T169</f>
        <v/>
      </c>
      <c r="AB168" t="s">
        <v>1264</v>
      </c>
      <c r="AC168" s="240"/>
    </row>
    <row r="169" spans="1:29" x14ac:dyDescent="0.2">
      <c r="A169" s="11"/>
      <c r="B169" s="111" t="s">
        <v>407</v>
      </c>
      <c r="C169" s="114" t="s">
        <v>337</v>
      </c>
      <c r="D169" s="122" t="s">
        <v>964</v>
      </c>
      <c r="E169" s="139">
        <v>23622</v>
      </c>
      <c r="F169" s="141">
        <f>[1]H27輸送実績!Z169</f>
        <v>1</v>
      </c>
      <c r="G169" s="147">
        <f>[1]H27輸送実績!AA169</f>
        <v>1</v>
      </c>
      <c r="H169" s="153">
        <v>66.290954564401829</v>
      </c>
      <c r="I169" s="161">
        <f>[1]H27輸送実績!W169</f>
        <v>33.23555259653795</v>
      </c>
      <c r="J169" s="168">
        <f t="shared" si="14"/>
        <v>49.864121259183968</v>
      </c>
      <c r="K169" s="175" t="str">
        <f t="shared" si="15"/>
        <v>○</v>
      </c>
      <c r="L169" s="182" t="str">
        <f t="shared" si="16"/>
        <v>○</v>
      </c>
      <c r="M169" s="188">
        <v>22504.897874114213</v>
      </c>
      <c r="N169" s="194">
        <f>[1]H27輸送実績!X169</f>
        <v>15746.604527296937</v>
      </c>
      <c r="O169" s="168">
        <f t="shared" si="17"/>
        <v>30.030322219728266</v>
      </c>
      <c r="P169" s="175" t="str">
        <f t="shared" si="18"/>
        <v>○</v>
      </c>
      <c r="Q169" s="182" t="str">
        <f t="shared" si="19"/>
        <v>○</v>
      </c>
      <c r="R169" s="206">
        <v>0</v>
      </c>
      <c r="S169" s="203">
        <v>0</v>
      </c>
      <c r="T169" s="210">
        <v>2</v>
      </c>
      <c r="U169" s="210">
        <v>1</v>
      </c>
      <c r="V169" s="214">
        <f>[1]H27輸送実績!S169</f>
        <v>0</v>
      </c>
      <c r="W169" s="221" t="str">
        <f t="shared" si="20"/>
        <v/>
      </c>
      <c r="X169" s="82" t="s">
        <v>1264</v>
      </c>
      <c r="Y169" s="228" t="str">
        <f>[1]【準特定地域】判定表!S170</f>
        <v/>
      </c>
      <c r="Z169" s="1" t="str">
        <f>[1]【準特定地域】判定表!T170</f>
        <v/>
      </c>
      <c r="AB169" t="s">
        <v>1264</v>
      </c>
      <c r="AC169" s="240"/>
    </row>
    <row r="170" spans="1:29" x14ac:dyDescent="0.2">
      <c r="A170" s="11"/>
      <c r="B170" s="111" t="s">
        <v>407</v>
      </c>
      <c r="C170" s="114" t="s">
        <v>179</v>
      </c>
      <c r="D170" s="122" t="s">
        <v>1029</v>
      </c>
      <c r="E170" s="139">
        <v>21505</v>
      </c>
      <c r="F170" s="141">
        <f>[1]H27輸送実績!Z170</f>
        <v>1</v>
      </c>
      <c r="G170" s="147">
        <f>[1]H27輸送実績!AA170</f>
        <v>1</v>
      </c>
      <c r="H170" s="153">
        <v>55.791698693312838</v>
      </c>
      <c r="I170" s="161">
        <f>[1]H27輸送実績!W170</f>
        <v>28.619249223821619</v>
      </c>
      <c r="J170" s="168">
        <f t="shared" si="14"/>
        <v>48.703391554464524</v>
      </c>
      <c r="K170" s="175" t="str">
        <f t="shared" si="15"/>
        <v>○</v>
      </c>
      <c r="L170" s="182" t="str">
        <f t="shared" si="16"/>
        <v>○</v>
      </c>
      <c r="M170" s="188">
        <v>20184.36367629296</v>
      </c>
      <c r="N170" s="194">
        <f>[1]H27輸送実績!X170</f>
        <v>11439.458086367486</v>
      </c>
      <c r="O170" s="168">
        <f t="shared" si="17"/>
        <v>43.325148764519064</v>
      </c>
      <c r="P170" s="175" t="str">
        <f t="shared" si="18"/>
        <v>○</v>
      </c>
      <c r="Q170" s="182" t="str">
        <f t="shared" si="19"/>
        <v>○</v>
      </c>
      <c r="R170" s="206">
        <v>3</v>
      </c>
      <c r="S170" s="203">
        <v>2</v>
      </c>
      <c r="T170" s="210">
        <v>0</v>
      </c>
      <c r="U170" s="210">
        <v>0</v>
      </c>
      <c r="V170" s="214">
        <f>[1]H27輸送実績!S170</f>
        <v>4</v>
      </c>
      <c r="W170" s="221" t="str">
        <f t="shared" si="20"/>
        <v/>
      </c>
      <c r="X170" s="82" t="s">
        <v>1264</v>
      </c>
      <c r="Y170" s="228" t="str">
        <f>[1]【準特定地域】判定表!S171</f>
        <v/>
      </c>
      <c r="Z170" s="1" t="str">
        <f>[1]【準特定地域】判定表!T171</f>
        <v/>
      </c>
      <c r="AB170" t="s">
        <v>1264</v>
      </c>
      <c r="AC170" s="240"/>
    </row>
    <row r="171" spans="1:29" ht="26.4" x14ac:dyDescent="0.2">
      <c r="A171" s="11"/>
      <c r="B171" s="111" t="s">
        <v>407</v>
      </c>
      <c r="C171" s="114" t="s">
        <v>1275</v>
      </c>
      <c r="D171" s="122" t="s">
        <v>578</v>
      </c>
      <c r="E171" s="139">
        <v>7859</v>
      </c>
      <c r="F171" s="141">
        <f>[1]H27輸送実績!Z171</f>
        <v>1</v>
      </c>
      <c r="G171" s="147">
        <f>[1]H27輸送実績!AA171</f>
        <v>1</v>
      </c>
      <c r="H171" s="153">
        <v>31.106318956870613</v>
      </c>
      <c r="I171" s="161">
        <f>[1]H27輸送実績!W171</f>
        <v>31.138984345169913</v>
      </c>
      <c r="J171" s="168">
        <f t="shared" si="14"/>
        <v>-0.10501206634121463</v>
      </c>
      <c r="K171" s="175" t="str">
        <f t="shared" si="15"/>
        <v/>
      </c>
      <c r="L171" s="182" t="str">
        <f t="shared" si="16"/>
        <v/>
      </c>
      <c r="M171" s="188">
        <v>16941.424272818454</v>
      </c>
      <c r="N171" s="194">
        <f>[1]H27輸送実績!X171</f>
        <v>11563.955708285604</v>
      </c>
      <c r="O171" s="168">
        <f t="shared" si="17"/>
        <v>31.741537653128084</v>
      </c>
      <c r="P171" s="175" t="str">
        <f t="shared" si="18"/>
        <v>○</v>
      </c>
      <c r="Q171" s="182" t="str">
        <f t="shared" si="19"/>
        <v>○</v>
      </c>
      <c r="R171" s="206">
        <v>0</v>
      </c>
      <c r="S171" s="203">
        <v>0</v>
      </c>
      <c r="T171" s="210">
        <v>0</v>
      </c>
      <c r="U171" s="210">
        <v>0</v>
      </c>
      <c r="V171" s="214">
        <f>[1]H27輸送実績!S171</f>
        <v>1</v>
      </c>
      <c r="W171" s="221" t="str">
        <f t="shared" si="20"/>
        <v/>
      </c>
      <c r="X171" s="315" t="s">
        <v>1264</v>
      </c>
      <c r="Y171" s="228" t="str">
        <f>[1]【準特定地域】判定表!S172</f>
        <v/>
      </c>
      <c r="Z171" s="1" t="str">
        <f>[1]【準特定地域】判定表!T172</f>
        <v/>
      </c>
      <c r="AB171" t="e">
        <v>#DIV/0!</v>
      </c>
      <c r="AC171" s="241"/>
    </row>
    <row r="172" spans="1:29" x14ac:dyDescent="0.2">
      <c r="A172" s="11"/>
      <c r="B172" s="111" t="s">
        <v>407</v>
      </c>
      <c r="C172" s="114" t="s">
        <v>439</v>
      </c>
      <c r="D172" s="122" t="s">
        <v>1030</v>
      </c>
      <c r="E172" s="139">
        <v>14104</v>
      </c>
      <c r="F172" s="141">
        <f>[1]H27輸送実績!Z172</f>
        <v>1</v>
      </c>
      <c r="G172" s="147">
        <f>[1]H27輸送実績!AA172</f>
        <v>1</v>
      </c>
      <c r="H172" s="153">
        <v>52.677047078219452</v>
      </c>
      <c r="I172" s="161">
        <f>[1]H27輸送実績!W172</f>
        <v>33.257805530776096</v>
      </c>
      <c r="J172" s="168">
        <f t="shared" si="14"/>
        <v>36.864711718954133</v>
      </c>
      <c r="K172" s="175" t="str">
        <f t="shared" si="15"/>
        <v>○</v>
      </c>
      <c r="L172" s="182" t="str">
        <f t="shared" si="16"/>
        <v>○</v>
      </c>
      <c r="M172" s="188">
        <v>18772.119435794102</v>
      </c>
      <c r="N172" s="194">
        <f>[1]H27輸送実績!X172</f>
        <v>11624.21944692239</v>
      </c>
      <c r="O172" s="168">
        <f t="shared" si="17"/>
        <v>38.07721346180184</v>
      </c>
      <c r="P172" s="175" t="str">
        <f t="shared" si="18"/>
        <v>○</v>
      </c>
      <c r="Q172" s="182" t="str">
        <f t="shared" si="19"/>
        <v>○</v>
      </c>
      <c r="R172" s="206">
        <v>0</v>
      </c>
      <c r="S172" s="203">
        <v>0</v>
      </c>
      <c r="T172" s="210">
        <v>0</v>
      </c>
      <c r="U172" s="210">
        <v>0</v>
      </c>
      <c r="V172" s="214">
        <f>[1]H27輸送実績!S172</f>
        <v>1</v>
      </c>
      <c r="W172" s="221" t="str">
        <f t="shared" si="20"/>
        <v/>
      </c>
      <c r="X172" s="82" t="s">
        <v>1264</v>
      </c>
      <c r="Y172" s="228" t="str">
        <f>[1]【準特定地域】判定表!S173</f>
        <v/>
      </c>
      <c r="Z172" s="1" t="str">
        <f>[1]【準特定地域】判定表!T173</f>
        <v/>
      </c>
      <c r="AB172" t="s">
        <v>1264</v>
      </c>
      <c r="AC172" s="240"/>
    </row>
    <row r="173" spans="1:29" x14ac:dyDescent="0.2">
      <c r="A173" s="11"/>
      <c r="B173" s="111" t="s">
        <v>407</v>
      </c>
      <c r="C173" s="114" t="s">
        <v>440</v>
      </c>
      <c r="D173" s="122" t="s">
        <v>1031</v>
      </c>
      <c r="E173" s="139">
        <v>8421</v>
      </c>
      <c r="F173" s="141">
        <f>[1]H27輸送実績!Z173</f>
        <v>1</v>
      </c>
      <c r="G173" s="147">
        <f>[1]H27輸送実績!AA173</f>
        <v>1</v>
      </c>
      <c r="H173" s="153">
        <v>55.60950173812283</v>
      </c>
      <c r="I173" s="161">
        <f>[1]H27輸送実績!W173</f>
        <v>32.719447396386819</v>
      </c>
      <c r="J173" s="168">
        <f t="shared" si="14"/>
        <v>41.162128100931795</v>
      </c>
      <c r="K173" s="175" t="str">
        <f t="shared" si="15"/>
        <v>○</v>
      </c>
      <c r="L173" s="182" t="str">
        <f t="shared" si="16"/>
        <v>○</v>
      </c>
      <c r="M173" s="188">
        <v>19067.722415346983</v>
      </c>
      <c r="N173" s="194">
        <f>[1]H27輸送実績!X173</f>
        <v>11572.643084864127</v>
      </c>
      <c r="O173" s="168">
        <f t="shared" si="17"/>
        <v>39.307680105780818</v>
      </c>
      <c r="P173" s="175" t="str">
        <f t="shared" si="18"/>
        <v>○</v>
      </c>
      <c r="Q173" s="182" t="str">
        <f t="shared" si="19"/>
        <v>○</v>
      </c>
      <c r="R173" s="206">
        <v>0</v>
      </c>
      <c r="S173" s="203">
        <v>0</v>
      </c>
      <c r="T173" s="210">
        <v>0</v>
      </c>
      <c r="U173" s="210">
        <v>0</v>
      </c>
      <c r="V173" s="214">
        <f>[1]H27輸送実績!S173</f>
        <v>0</v>
      </c>
      <c r="W173" s="221" t="str">
        <f t="shared" si="20"/>
        <v/>
      </c>
      <c r="X173" s="82" t="s">
        <v>1264</v>
      </c>
      <c r="Y173" s="228" t="str">
        <f>[1]【準特定地域】判定表!S174</f>
        <v/>
      </c>
      <c r="Z173" s="1" t="str">
        <f>[1]【準特定地域】判定表!T174</f>
        <v/>
      </c>
      <c r="AB173" t="s">
        <v>1264</v>
      </c>
      <c r="AC173" s="240"/>
    </row>
    <row r="174" spans="1:29" x14ac:dyDescent="0.2">
      <c r="A174" s="11"/>
      <c r="B174" s="111" t="s">
        <v>407</v>
      </c>
      <c r="C174" s="114" t="s">
        <v>442</v>
      </c>
      <c r="D174" s="122" t="s">
        <v>1033</v>
      </c>
      <c r="E174" s="139">
        <v>18930</v>
      </c>
      <c r="F174" s="141">
        <f>[1]H27輸送実績!Z174</f>
        <v>1</v>
      </c>
      <c r="G174" s="147">
        <f>[1]H27輸送実績!AA174</f>
        <v>1</v>
      </c>
      <c r="H174" s="153">
        <v>58.55725190839695</v>
      </c>
      <c r="I174" s="161">
        <f>[1]H27輸送実績!W174</f>
        <v>33.443053070960048</v>
      </c>
      <c r="J174" s="168">
        <f t="shared" si="14"/>
        <v>42.888281158965377</v>
      </c>
      <c r="K174" s="175" t="str">
        <f t="shared" si="15"/>
        <v>○</v>
      </c>
      <c r="L174" s="182" t="str">
        <f t="shared" si="16"/>
        <v>○</v>
      </c>
      <c r="M174" s="188">
        <v>19720.865139949106</v>
      </c>
      <c r="N174" s="194">
        <f>[1]H27輸送実績!X174</f>
        <v>13717.650566487775</v>
      </c>
      <c r="O174" s="168">
        <f t="shared" si="17"/>
        <v>30.440929091393933</v>
      </c>
      <c r="P174" s="175" t="str">
        <f t="shared" si="18"/>
        <v>○</v>
      </c>
      <c r="Q174" s="182" t="str">
        <f t="shared" si="19"/>
        <v>○</v>
      </c>
      <c r="R174" s="206">
        <v>0</v>
      </c>
      <c r="S174" s="203">
        <v>0</v>
      </c>
      <c r="T174" s="210">
        <v>0</v>
      </c>
      <c r="U174" s="210">
        <v>0</v>
      </c>
      <c r="V174" s="214">
        <f>[1]H27輸送実績!S174</f>
        <v>0</v>
      </c>
      <c r="W174" s="221" t="str">
        <f t="shared" si="20"/>
        <v/>
      </c>
      <c r="X174" s="82" t="s">
        <v>1264</v>
      </c>
      <c r="Y174" s="228" t="str">
        <f>[1]【準特定地域】判定表!S175</f>
        <v/>
      </c>
      <c r="Z174" s="1" t="str">
        <f>[1]【準特定地域】判定表!T175</f>
        <v/>
      </c>
      <c r="AB174" t="e">
        <v>#DIV/0!</v>
      </c>
      <c r="AC174" s="240"/>
    </row>
    <row r="175" spans="1:29" x14ac:dyDescent="0.2">
      <c r="A175" s="11"/>
      <c r="B175" s="111" t="s">
        <v>407</v>
      </c>
      <c r="C175" s="114" t="s">
        <v>444</v>
      </c>
      <c r="D175" s="122" t="s">
        <v>1035</v>
      </c>
      <c r="E175" s="139">
        <v>11292</v>
      </c>
      <c r="F175" s="141">
        <f>[1]H27輸送実績!Z175</f>
        <v>1</v>
      </c>
      <c r="G175" s="147">
        <f>[1]H27輸送実績!AA175</f>
        <v>1</v>
      </c>
      <c r="H175" s="153">
        <v>66.471485943775107</v>
      </c>
      <c r="I175" s="161">
        <f>[1]H27輸送実績!W175</f>
        <v>40.444788441692467</v>
      </c>
      <c r="J175" s="168">
        <f t="shared" si="14"/>
        <v>39.154679833842309</v>
      </c>
      <c r="K175" s="175" t="str">
        <f t="shared" si="15"/>
        <v>○</v>
      </c>
      <c r="L175" s="182" t="str">
        <f t="shared" si="16"/>
        <v>○</v>
      </c>
      <c r="M175" s="188">
        <v>22666.666666666668</v>
      </c>
      <c r="N175" s="194">
        <f>[1]H27輸送実績!X175</f>
        <v>15896.800825593395</v>
      </c>
      <c r="O175" s="168">
        <f t="shared" si="17"/>
        <v>29.867055181205615</v>
      </c>
      <c r="P175" s="175" t="str">
        <f t="shared" si="18"/>
        <v>○</v>
      </c>
      <c r="Q175" s="182" t="str">
        <f t="shared" si="19"/>
        <v>○</v>
      </c>
      <c r="R175" s="206">
        <v>0</v>
      </c>
      <c r="S175" s="203">
        <v>0</v>
      </c>
      <c r="T175" s="210">
        <v>2</v>
      </c>
      <c r="U175" s="210">
        <v>0</v>
      </c>
      <c r="V175" s="214">
        <f>[1]H27輸送実績!S175</f>
        <v>1</v>
      </c>
      <c r="W175" s="221" t="str">
        <f t="shared" si="20"/>
        <v/>
      </c>
      <c r="X175" s="82" t="s">
        <v>1264</v>
      </c>
      <c r="Y175" s="228" t="str">
        <f>[1]【準特定地域】判定表!S176</f>
        <v/>
      </c>
      <c r="Z175" s="1" t="str">
        <f>[1]【準特定地域】判定表!T176</f>
        <v/>
      </c>
      <c r="AB175" t="s">
        <v>1264</v>
      </c>
      <c r="AC175" s="240"/>
    </row>
    <row r="176" spans="1:29" x14ac:dyDescent="0.2">
      <c r="A176" s="11"/>
      <c r="B176" s="111" t="s">
        <v>407</v>
      </c>
      <c r="C176" s="114" t="s">
        <v>447</v>
      </c>
      <c r="D176" s="122" t="s">
        <v>289</v>
      </c>
      <c r="E176" s="139">
        <v>14113</v>
      </c>
      <c r="F176" s="141">
        <f>[1]H27輸送実績!Z176</f>
        <v>1</v>
      </c>
      <c r="G176" s="147">
        <f>[1]H27輸送実績!AA176</f>
        <v>1</v>
      </c>
      <c r="H176" s="153">
        <v>70.098162873594731</v>
      </c>
      <c r="I176" s="161">
        <f>[1]H27輸送実績!W176</f>
        <v>28.358507734303913</v>
      </c>
      <c r="J176" s="168">
        <f t="shared" si="14"/>
        <v>59.544577815196533</v>
      </c>
      <c r="K176" s="175" t="str">
        <f t="shared" si="15"/>
        <v>○</v>
      </c>
      <c r="L176" s="182" t="str">
        <f t="shared" si="16"/>
        <v>○</v>
      </c>
      <c r="M176" s="188">
        <v>22236.358650945986</v>
      </c>
      <c r="N176" s="194">
        <f>[1]H27輸送実績!X176</f>
        <v>16656.354261449804</v>
      </c>
      <c r="O176" s="168">
        <f t="shared" si="17"/>
        <v>25.094056437423017</v>
      </c>
      <c r="P176" s="175" t="str">
        <f t="shared" si="18"/>
        <v>○</v>
      </c>
      <c r="Q176" s="182" t="str">
        <f t="shared" si="19"/>
        <v>○</v>
      </c>
      <c r="R176" s="206">
        <v>0</v>
      </c>
      <c r="S176" s="203">
        <v>1</v>
      </c>
      <c r="T176" s="210">
        <v>0</v>
      </c>
      <c r="U176" s="210">
        <v>0</v>
      </c>
      <c r="V176" s="214">
        <f>[1]H27輸送実績!S176</f>
        <v>0</v>
      </c>
      <c r="W176" s="221" t="str">
        <f t="shared" si="20"/>
        <v/>
      </c>
      <c r="X176" s="82" t="s">
        <v>1264</v>
      </c>
      <c r="Y176" s="228" t="str">
        <f>[1]【準特定地域】判定表!S177</f>
        <v/>
      </c>
      <c r="Z176" s="1" t="str">
        <f>[1]【準特定地域】判定表!T177</f>
        <v/>
      </c>
      <c r="AB176" t="s">
        <v>1264</v>
      </c>
      <c r="AC176" s="240"/>
    </row>
    <row r="177" spans="1:29" x14ac:dyDescent="0.2">
      <c r="A177" s="13"/>
      <c r="B177" s="111" t="s">
        <v>407</v>
      </c>
      <c r="C177" s="114" t="s">
        <v>449</v>
      </c>
      <c r="D177" s="122" t="s">
        <v>1004</v>
      </c>
      <c r="E177" s="139">
        <v>7765</v>
      </c>
      <c r="F177" s="141">
        <f>[1]H27輸送実績!Z177</f>
        <v>1</v>
      </c>
      <c r="G177" s="147">
        <f>[1]H27輸送実績!AA177</f>
        <v>1</v>
      </c>
      <c r="H177" s="153">
        <v>48.782428512225444</v>
      </c>
      <c r="I177" s="161">
        <f>[1]H27輸送実績!W177</f>
        <v>29.099537037037038</v>
      </c>
      <c r="J177" s="168">
        <f t="shared" si="14"/>
        <v>40.348322286283157</v>
      </c>
      <c r="K177" s="175" t="str">
        <f t="shared" si="15"/>
        <v>○</v>
      </c>
      <c r="L177" s="182" t="str">
        <f t="shared" si="16"/>
        <v>○</v>
      </c>
      <c r="M177" s="188">
        <v>18425.611272275175</v>
      </c>
      <c r="N177" s="194">
        <f>[1]H27輸送実績!X177</f>
        <v>12696.180555555555</v>
      </c>
      <c r="O177" s="168">
        <f t="shared" si="17"/>
        <v>31.094928857750492</v>
      </c>
      <c r="P177" s="175" t="str">
        <f t="shared" si="18"/>
        <v>○</v>
      </c>
      <c r="Q177" s="182" t="str">
        <f t="shared" si="19"/>
        <v>○</v>
      </c>
      <c r="R177" s="206">
        <v>0</v>
      </c>
      <c r="S177" s="203">
        <v>0</v>
      </c>
      <c r="T177" s="210">
        <v>1</v>
      </c>
      <c r="U177" s="210">
        <v>0</v>
      </c>
      <c r="V177" s="214">
        <f>[1]H27輸送実績!S177</f>
        <v>0</v>
      </c>
      <c r="W177" s="221" t="str">
        <f t="shared" si="20"/>
        <v/>
      </c>
      <c r="X177" s="82" t="s">
        <v>1264</v>
      </c>
      <c r="Y177" s="228" t="str">
        <f>[1]【準特定地域】判定表!S178</f>
        <v/>
      </c>
      <c r="Z177" s="1" t="str">
        <f>[1]【準特定地域】判定表!T178</f>
        <v/>
      </c>
      <c r="AB177" t="s">
        <v>1264</v>
      </c>
      <c r="AC177" s="240"/>
    </row>
    <row r="178" spans="1:29" x14ac:dyDescent="0.2">
      <c r="A178" s="106" t="s">
        <v>450</v>
      </c>
      <c r="B178" s="111" t="s">
        <v>452</v>
      </c>
      <c r="C178" s="114" t="s">
        <v>36</v>
      </c>
      <c r="D178" s="278" t="s">
        <v>164</v>
      </c>
      <c r="E178" s="293">
        <v>799345</v>
      </c>
      <c r="F178" s="309">
        <f>[1]H27輸送実績!Z178</f>
        <v>1</v>
      </c>
      <c r="G178" s="147">
        <f>[1]H27輸送実績!AA178</f>
        <v>1</v>
      </c>
      <c r="H178" s="153">
        <v>78.311475567433504</v>
      </c>
      <c r="I178" s="161">
        <f>[1]H27輸送実績!W178</f>
        <v>66.840763609791736</v>
      </c>
      <c r="J178" s="168">
        <f t="shared" si="14"/>
        <v>14.647549257023529</v>
      </c>
      <c r="K178" s="175" t="str">
        <f t="shared" si="15"/>
        <v>○</v>
      </c>
      <c r="L178" s="182" t="str">
        <f t="shared" si="16"/>
        <v>○</v>
      </c>
      <c r="M178" s="188">
        <v>27171.472587266035</v>
      </c>
      <c r="N178" s="194">
        <f>[1]H27輸送実績!X178</f>
        <v>24635.05663134819</v>
      </c>
      <c r="O178" s="168">
        <f t="shared" si="17"/>
        <v>9.3348490692644397</v>
      </c>
      <c r="P178" s="175" t="str">
        <f t="shared" si="18"/>
        <v>○</v>
      </c>
      <c r="Q178" s="182" t="str">
        <f t="shared" si="19"/>
        <v/>
      </c>
      <c r="R178" s="206">
        <v>356</v>
      </c>
      <c r="S178" s="203">
        <v>350</v>
      </c>
      <c r="T178" s="210">
        <v>324</v>
      </c>
      <c r="U178" s="210">
        <v>348</v>
      </c>
      <c r="V178" s="214">
        <f>[1]H27輸送実績!S178</f>
        <v>254</v>
      </c>
      <c r="W178" s="221" t="str">
        <f t="shared" si="20"/>
        <v/>
      </c>
      <c r="X178" s="83"/>
      <c r="Y178" s="228" t="str">
        <f>[1]【準特定地域】判定表!S179</f>
        <v>○</v>
      </c>
      <c r="Z178" s="1" t="str">
        <f>[1]【準特定地域】判定表!T179</f>
        <v>指定</v>
      </c>
      <c r="AB178" t="s">
        <v>1287</v>
      </c>
      <c r="AC178" s="240"/>
    </row>
    <row r="179" spans="1:29" x14ac:dyDescent="0.2">
      <c r="A179" s="105">
        <f>COUNTA(C178:C267)-3</f>
        <v>87</v>
      </c>
      <c r="B179" s="111" t="s">
        <v>452</v>
      </c>
      <c r="C179" s="114" t="s">
        <v>455</v>
      </c>
      <c r="D179" s="278" t="s">
        <v>56</v>
      </c>
      <c r="E179" s="293">
        <v>275361</v>
      </c>
      <c r="F179" s="309">
        <f>[1]H27輸送実績!Z179</f>
        <v>1</v>
      </c>
      <c r="G179" s="147">
        <f>[1]H27輸送実績!AA179</f>
        <v>1</v>
      </c>
      <c r="H179" s="153">
        <v>63.795236092039779</v>
      </c>
      <c r="I179" s="161">
        <f>[1]H27輸送実績!W179</f>
        <v>62.58018353200378</v>
      </c>
      <c r="J179" s="168">
        <f t="shared" si="14"/>
        <v>1.9046133135756427</v>
      </c>
      <c r="K179" s="175" t="str">
        <f t="shared" si="15"/>
        <v>○</v>
      </c>
      <c r="L179" s="182" t="str">
        <f t="shared" si="16"/>
        <v/>
      </c>
      <c r="M179" s="188">
        <v>24445.451587043313</v>
      </c>
      <c r="N179" s="194">
        <f>[1]H27輸送実績!X179</f>
        <v>25446.681146919134</v>
      </c>
      <c r="O179" s="168">
        <f t="shared" si="17"/>
        <v>-4.0957703575682736</v>
      </c>
      <c r="P179" s="175" t="str">
        <f t="shared" si="18"/>
        <v/>
      </c>
      <c r="Q179" s="182" t="str">
        <f t="shared" si="19"/>
        <v/>
      </c>
      <c r="R179" s="206">
        <v>57</v>
      </c>
      <c r="S179" s="203">
        <v>72</v>
      </c>
      <c r="T179" s="210">
        <v>72</v>
      </c>
      <c r="U179" s="210">
        <v>71</v>
      </c>
      <c r="V179" s="214">
        <f>[1]H27輸送実績!S179</f>
        <v>58</v>
      </c>
      <c r="W179" s="221" t="str">
        <f t="shared" si="20"/>
        <v/>
      </c>
      <c r="X179" s="82" t="s">
        <v>1259</v>
      </c>
      <c r="Y179" s="228" t="str">
        <f>[1]【準特定地域】判定表!S180</f>
        <v>○</v>
      </c>
      <c r="Z179" s="1" t="str">
        <f>[1]【準特定地域】判定表!T180</f>
        <v>継続</v>
      </c>
      <c r="AB179" t="s">
        <v>1264</v>
      </c>
      <c r="AC179" s="240"/>
    </row>
    <row r="180" spans="1:29" x14ac:dyDescent="0.2">
      <c r="A180" s="107">
        <f>SUBTOTAL(3,C178:C267)</f>
        <v>90</v>
      </c>
      <c r="B180" s="111" t="s">
        <v>452</v>
      </c>
      <c r="C180" s="114" t="s">
        <v>456</v>
      </c>
      <c r="D180" s="278" t="s">
        <v>377</v>
      </c>
      <c r="E180" s="293">
        <v>197380</v>
      </c>
      <c r="F180" s="309">
        <f>[1]H27輸送実績!Z180</f>
        <v>1</v>
      </c>
      <c r="G180" s="147">
        <f>[1]H27輸送実績!AA180</f>
        <v>1</v>
      </c>
      <c r="H180" s="153">
        <v>77.477374144712925</v>
      </c>
      <c r="I180" s="161">
        <f>[1]H27輸送実績!W180</f>
        <v>58.136295576081672</v>
      </c>
      <c r="J180" s="168">
        <f t="shared" si="14"/>
        <v>24.963518423463626</v>
      </c>
      <c r="K180" s="175" t="str">
        <f t="shared" si="15"/>
        <v>○</v>
      </c>
      <c r="L180" s="182" t="str">
        <f t="shared" si="16"/>
        <v>○</v>
      </c>
      <c r="M180" s="188">
        <v>29430.006941460353</v>
      </c>
      <c r="N180" s="194">
        <f>[1]H27輸送実績!X180</f>
        <v>24005.289256198346</v>
      </c>
      <c r="O180" s="168">
        <f t="shared" si="17"/>
        <v>18.432607562928517</v>
      </c>
      <c r="P180" s="175" t="str">
        <f t="shared" si="18"/>
        <v>○</v>
      </c>
      <c r="Q180" s="182" t="str">
        <f t="shared" si="19"/>
        <v>○</v>
      </c>
      <c r="R180" s="206">
        <v>15</v>
      </c>
      <c r="S180" s="203">
        <v>16</v>
      </c>
      <c r="T180" s="210">
        <v>16</v>
      </c>
      <c r="U180" s="210">
        <v>14</v>
      </c>
      <c r="V180" s="214">
        <f>[1]H27輸送実績!S180</f>
        <v>8</v>
      </c>
      <c r="W180" s="221" t="str">
        <f t="shared" si="20"/>
        <v/>
      </c>
      <c r="X180" s="82" t="s">
        <v>1259</v>
      </c>
      <c r="Y180" s="228" t="str">
        <f>[1]【準特定地域】判定表!S181</f>
        <v>○</v>
      </c>
      <c r="Z180" s="1" t="str">
        <f>[1]【準特定地域】判定表!T181</f>
        <v>継続</v>
      </c>
      <c r="AB180" t="s">
        <v>1264</v>
      </c>
      <c r="AC180" s="240"/>
    </row>
    <row r="181" spans="1:29" x14ac:dyDescent="0.2">
      <c r="A181" s="105"/>
      <c r="B181" s="111" t="s">
        <v>452</v>
      </c>
      <c r="C181" s="114" t="s">
        <v>278</v>
      </c>
      <c r="D181" s="278" t="s">
        <v>726</v>
      </c>
      <c r="E181" s="293">
        <v>100501</v>
      </c>
      <c r="F181" s="309">
        <f>[1]H27輸送実績!Z181</f>
        <v>1</v>
      </c>
      <c r="G181" s="147">
        <f>[1]H27輸送実績!AA181</f>
        <v>1</v>
      </c>
      <c r="H181" s="153">
        <v>57.202714141386558</v>
      </c>
      <c r="I181" s="161">
        <f>[1]H27輸送実績!W181</f>
        <v>43.81654117829698</v>
      </c>
      <c r="J181" s="168">
        <f t="shared" si="14"/>
        <v>23.401289893348942</v>
      </c>
      <c r="K181" s="175" t="str">
        <f t="shared" si="15"/>
        <v>○</v>
      </c>
      <c r="L181" s="182" t="str">
        <f t="shared" si="16"/>
        <v>○</v>
      </c>
      <c r="M181" s="188">
        <v>21690.221991644594</v>
      </c>
      <c r="N181" s="194">
        <f>[1]H27輸送実績!X181</f>
        <v>17506.908328805403</v>
      </c>
      <c r="O181" s="168">
        <f t="shared" si="17"/>
        <v>19.286633693517143</v>
      </c>
      <c r="P181" s="175" t="str">
        <f t="shared" si="18"/>
        <v>○</v>
      </c>
      <c r="Q181" s="182" t="str">
        <f t="shared" si="19"/>
        <v>○</v>
      </c>
      <c r="R181" s="206">
        <v>11</v>
      </c>
      <c r="S181" s="203">
        <v>16</v>
      </c>
      <c r="T181" s="210">
        <v>9</v>
      </c>
      <c r="U181" s="210">
        <v>15</v>
      </c>
      <c r="V181" s="214">
        <f>[1]H27輸送実績!S181</f>
        <v>9</v>
      </c>
      <c r="W181" s="221" t="str">
        <f t="shared" si="20"/>
        <v/>
      </c>
      <c r="X181" s="82" t="s">
        <v>1259</v>
      </c>
      <c r="Y181" s="228" t="str">
        <f>[1]【準特定地域】判定表!S182</f>
        <v>○</v>
      </c>
      <c r="Z181" s="1" t="str">
        <f>[1]【準特定地域】判定表!T182</f>
        <v>継続</v>
      </c>
      <c r="AB181" t="s">
        <v>1264</v>
      </c>
      <c r="AC181" s="240"/>
    </row>
    <row r="182" spans="1:29" x14ac:dyDescent="0.2">
      <c r="A182" s="105"/>
      <c r="B182" s="111" t="s">
        <v>452</v>
      </c>
      <c r="C182" s="114" t="s">
        <v>124</v>
      </c>
      <c r="D182" s="278" t="s">
        <v>1037</v>
      </c>
      <c r="E182" s="293">
        <v>86813</v>
      </c>
      <c r="F182" s="309">
        <f>[1]H27輸送実績!Z182</f>
        <v>1</v>
      </c>
      <c r="G182" s="147">
        <f>[1]H27輸送実績!AA182</f>
        <v>1</v>
      </c>
      <c r="H182" s="153">
        <v>83.723233097107837</v>
      </c>
      <c r="I182" s="161">
        <f>[1]H27輸送実績!W182</f>
        <v>67.090488284450274</v>
      </c>
      <c r="J182" s="168">
        <f t="shared" si="14"/>
        <v>19.866343185010294</v>
      </c>
      <c r="K182" s="175" t="str">
        <f t="shared" si="15"/>
        <v>○</v>
      </c>
      <c r="L182" s="182" t="str">
        <f t="shared" si="16"/>
        <v>○</v>
      </c>
      <c r="M182" s="188">
        <v>31834.284619804635</v>
      </c>
      <c r="N182" s="194">
        <f>[1]H27輸送実績!X182</f>
        <v>26790.96346059315</v>
      </c>
      <c r="O182" s="168">
        <f t="shared" si="17"/>
        <v>15.842420269353097</v>
      </c>
      <c r="P182" s="175" t="str">
        <f t="shared" si="18"/>
        <v>○</v>
      </c>
      <c r="Q182" s="182" t="str">
        <f t="shared" si="19"/>
        <v>○</v>
      </c>
      <c r="R182" s="206">
        <v>13</v>
      </c>
      <c r="S182" s="203">
        <v>16</v>
      </c>
      <c r="T182" s="210">
        <v>4</v>
      </c>
      <c r="U182" s="210">
        <v>3</v>
      </c>
      <c r="V182" s="214">
        <f>[1]H27輸送実績!S182</f>
        <v>8</v>
      </c>
      <c r="W182" s="221" t="str">
        <f t="shared" si="20"/>
        <v/>
      </c>
      <c r="X182" s="82" t="s">
        <v>1259</v>
      </c>
      <c r="Y182" s="228" t="str">
        <f>[1]【準特定地域】判定表!S183</f>
        <v>○</v>
      </c>
      <c r="Z182" s="1" t="str">
        <f>[1]【準特定地域】判定表!T183</f>
        <v>継続</v>
      </c>
      <c r="AB182" t="s">
        <v>1264</v>
      </c>
      <c r="AC182" s="240"/>
    </row>
    <row r="183" spans="1:29" x14ac:dyDescent="0.2">
      <c r="A183" s="105"/>
      <c r="B183" s="111" t="s">
        <v>452</v>
      </c>
      <c r="C183" s="114" t="s">
        <v>458</v>
      </c>
      <c r="D183" s="278" t="s">
        <v>340</v>
      </c>
      <c r="E183" s="293">
        <v>99868</v>
      </c>
      <c r="F183" s="309">
        <f>[1]H27輸送実績!Z183</f>
        <v>1</v>
      </c>
      <c r="G183" s="147">
        <f>[1]H27輸送実績!AA183</f>
        <v>1</v>
      </c>
      <c r="H183" s="153">
        <v>65.389100552816373</v>
      </c>
      <c r="I183" s="161">
        <f>[1]H27輸送実績!W183</f>
        <v>52.845249294449673</v>
      </c>
      <c r="J183" s="168">
        <f t="shared" si="14"/>
        <v>19.18339777167408</v>
      </c>
      <c r="K183" s="175" t="str">
        <f t="shared" si="15"/>
        <v>○</v>
      </c>
      <c r="L183" s="182" t="str">
        <f t="shared" si="16"/>
        <v>○</v>
      </c>
      <c r="M183" s="188">
        <v>24496.07799193187</v>
      </c>
      <c r="N183" s="194">
        <f>[1]H27輸送実績!X183</f>
        <v>22636.772237901117</v>
      </c>
      <c r="O183" s="168">
        <f t="shared" si="17"/>
        <v>7.5902181346872766</v>
      </c>
      <c r="P183" s="175" t="str">
        <f t="shared" si="18"/>
        <v>○</v>
      </c>
      <c r="Q183" s="182" t="str">
        <f t="shared" si="19"/>
        <v/>
      </c>
      <c r="R183" s="206">
        <v>13</v>
      </c>
      <c r="S183" s="203">
        <v>14</v>
      </c>
      <c r="T183" s="210">
        <v>15</v>
      </c>
      <c r="U183" s="210">
        <v>19</v>
      </c>
      <c r="V183" s="214">
        <f>[1]H27輸送実績!S183</f>
        <v>10</v>
      </c>
      <c r="W183" s="221" t="str">
        <f t="shared" si="20"/>
        <v/>
      </c>
      <c r="X183" s="82" t="s">
        <v>1259</v>
      </c>
      <c r="Y183" s="228" t="str">
        <f>[1]【準特定地域】判定表!S184</f>
        <v>○</v>
      </c>
      <c r="Z183" s="1" t="str">
        <f>[1]【準特定地域】判定表!T184</f>
        <v>継続</v>
      </c>
      <c r="AA183" t="s">
        <v>118</v>
      </c>
      <c r="AB183" t="s">
        <v>1264</v>
      </c>
      <c r="AC183" s="240"/>
    </row>
    <row r="184" spans="1:29" x14ac:dyDescent="0.2">
      <c r="A184" s="11"/>
      <c r="B184" s="23" t="s">
        <v>452</v>
      </c>
      <c r="C184" s="28" t="s">
        <v>244</v>
      </c>
      <c r="D184" s="278" t="s">
        <v>1039</v>
      </c>
      <c r="E184" s="294">
        <v>67977</v>
      </c>
      <c r="F184" s="141">
        <f>[1]H27輸送実績!Z184</f>
        <v>1</v>
      </c>
      <c r="G184" s="147">
        <f>[1]H27輸送実績!AA184</f>
        <v>1</v>
      </c>
      <c r="H184" s="153">
        <v>59.400707193370955</v>
      </c>
      <c r="I184" s="161">
        <f>[1]H27輸送実績!W184</f>
        <v>57.371587005002709</v>
      </c>
      <c r="J184" s="168">
        <f t="shared" si="14"/>
        <v>3.4159865837332881</v>
      </c>
      <c r="K184" s="175" t="str">
        <f t="shared" si="15"/>
        <v>○</v>
      </c>
      <c r="L184" s="182" t="str">
        <f t="shared" si="16"/>
        <v/>
      </c>
      <c r="M184" s="188">
        <v>20815.736838345598</v>
      </c>
      <c r="N184" s="194">
        <f>[1]H27輸送実績!X184</f>
        <v>20228.196009884876</v>
      </c>
      <c r="O184" s="168">
        <f t="shared" si="17"/>
        <v>2.8225800173375837</v>
      </c>
      <c r="P184" s="175" t="str">
        <f t="shared" si="18"/>
        <v>○</v>
      </c>
      <c r="Q184" s="182" t="str">
        <f t="shared" si="19"/>
        <v/>
      </c>
      <c r="R184" s="206">
        <v>8</v>
      </c>
      <c r="S184" s="203">
        <v>10</v>
      </c>
      <c r="T184" s="210">
        <v>6</v>
      </c>
      <c r="U184" s="210">
        <v>7</v>
      </c>
      <c r="V184" s="214">
        <f>[1]H27輸送実績!S184</f>
        <v>8</v>
      </c>
      <c r="W184" s="221" t="str">
        <f t="shared" si="20"/>
        <v/>
      </c>
      <c r="X184" s="82" t="s">
        <v>1264</v>
      </c>
      <c r="Y184" s="228" t="str">
        <f>[1]【準特定地域】判定表!S185</f>
        <v/>
      </c>
      <c r="Z184" s="1" t="str">
        <f>[1]【準特定地域】判定表!T185</f>
        <v/>
      </c>
      <c r="AB184" t="s">
        <v>1264</v>
      </c>
      <c r="AC184" s="240"/>
    </row>
    <row r="185" spans="1:29" x14ac:dyDescent="0.2">
      <c r="A185" s="11"/>
      <c r="B185" s="23" t="s">
        <v>452</v>
      </c>
      <c r="C185" s="28" t="s">
        <v>191</v>
      </c>
      <c r="D185" s="278" t="s">
        <v>742</v>
      </c>
      <c r="E185" s="294">
        <v>36927</v>
      </c>
      <c r="F185" s="141">
        <f>[1]H27輸送実績!Z185</f>
        <v>1</v>
      </c>
      <c r="G185" s="147">
        <f>[1]H27輸送実績!AA185</f>
        <v>1</v>
      </c>
      <c r="H185" s="153">
        <v>55.124376199616123</v>
      </c>
      <c r="I185" s="161">
        <f>[1]H27輸送実績!W185</f>
        <v>43.757687338501292</v>
      </c>
      <c r="J185" s="168">
        <f t="shared" si="14"/>
        <v>20.620077077976962</v>
      </c>
      <c r="K185" s="175" t="str">
        <f t="shared" si="15"/>
        <v>○</v>
      </c>
      <c r="L185" s="182" t="str">
        <f t="shared" si="16"/>
        <v>○</v>
      </c>
      <c r="M185" s="188">
        <v>21039.827255278313</v>
      </c>
      <c r="N185" s="194">
        <f>[1]H27輸送実績!X185</f>
        <v>18115.374677002583</v>
      </c>
      <c r="O185" s="168">
        <f t="shared" si="17"/>
        <v>13.899603560395512</v>
      </c>
      <c r="P185" s="175" t="str">
        <f t="shared" si="18"/>
        <v>○</v>
      </c>
      <c r="Q185" s="182" t="str">
        <f t="shared" si="19"/>
        <v>○</v>
      </c>
      <c r="R185" s="206">
        <v>5</v>
      </c>
      <c r="S185" s="203">
        <v>6</v>
      </c>
      <c r="T185" s="210">
        <v>0</v>
      </c>
      <c r="U185" s="210">
        <v>1</v>
      </c>
      <c r="V185" s="214">
        <f>[1]H27輸送実績!S185</f>
        <v>0</v>
      </c>
      <c r="W185" s="221" t="str">
        <f t="shared" si="20"/>
        <v/>
      </c>
      <c r="X185" s="82" t="s">
        <v>1264</v>
      </c>
      <c r="Y185" s="228" t="str">
        <f>[1]【準特定地域】判定表!S186</f>
        <v/>
      </c>
      <c r="Z185" s="1" t="str">
        <f>[1]【準特定地域】判定表!T186</f>
        <v/>
      </c>
      <c r="AB185" t="s">
        <v>1264</v>
      </c>
      <c r="AC185" s="240"/>
    </row>
    <row r="186" spans="1:29" x14ac:dyDescent="0.2">
      <c r="A186" s="11"/>
      <c r="B186" s="23" t="s">
        <v>452</v>
      </c>
      <c r="C186" s="28" t="s">
        <v>311</v>
      </c>
      <c r="D186" s="278" t="s">
        <v>311</v>
      </c>
      <c r="E186" s="294">
        <v>28701</v>
      </c>
      <c r="F186" s="141">
        <f>[1]H27輸送実績!Z186</f>
        <v>1</v>
      </c>
      <c r="G186" s="147">
        <f>[1]H27輸送実績!AA186</f>
        <v>1</v>
      </c>
      <c r="H186" s="153">
        <v>59.74823314841553</v>
      </c>
      <c r="I186" s="161">
        <f>[1]H27輸送実績!W186</f>
        <v>48.64746393671475</v>
      </c>
      <c r="J186" s="168">
        <f t="shared" si="14"/>
        <v>18.579242643253224</v>
      </c>
      <c r="K186" s="175" t="str">
        <f t="shared" si="15"/>
        <v>○</v>
      </c>
      <c r="L186" s="182" t="str">
        <f t="shared" si="16"/>
        <v>○</v>
      </c>
      <c r="M186" s="188">
        <v>23635.762595941942</v>
      </c>
      <c r="N186" s="194">
        <f>[1]H27輸送実績!X186</f>
        <v>19312.331316891577</v>
      </c>
      <c r="O186" s="168">
        <f t="shared" si="17"/>
        <v>18.291905164898981</v>
      </c>
      <c r="P186" s="175" t="str">
        <f t="shared" si="18"/>
        <v>○</v>
      </c>
      <c r="Q186" s="182" t="str">
        <f t="shared" si="19"/>
        <v>○</v>
      </c>
      <c r="R186" s="206">
        <v>0</v>
      </c>
      <c r="S186" s="203">
        <v>0</v>
      </c>
      <c r="T186" s="210">
        <v>3</v>
      </c>
      <c r="U186" s="210">
        <v>0</v>
      </c>
      <c r="V186" s="214">
        <f>[1]H27輸送実績!S186</f>
        <v>1</v>
      </c>
      <c r="W186" s="221" t="str">
        <f t="shared" si="20"/>
        <v/>
      </c>
      <c r="X186" s="82" t="s">
        <v>1264</v>
      </c>
      <c r="Y186" s="228" t="str">
        <f>[1]【準特定地域】判定表!S187</f>
        <v/>
      </c>
      <c r="Z186" s="1" t="str">
        <f>[1]【準特定地域】判定表!T187</f>
        <v/>
      </c>
      <c r="AB186" t="s">
        <v>1264</v>
      </c>
      <c r="AC186" s="240"/>
    </row>
    <row r="187" spans="1:29" x14ac:dyDescent="0.2">
      <c r="A187" s="11"/>
      <c r="B187" s="23" t="s">
        <v>452</v>
      </c>
      <c r="C187" s="28" t="s">
        <v>460</v>
      </c>
      <c r="D187" s="288" t="s">
        <v>431</v>
      </c>
      <c r="E187" s="294">
        <v>38083</v>
      </c>
      <c r="F187" s="141">
        <f>[1]H27輸送実績!Z187</f>
        <v>1</v>
      </c>
      <c r="G187" s="147">
        <f>[1]H27輸送実績!AA187</f>
        <v>1</v>
      </c>
      <c r="H187" s="153">
        <v>54.072118316731043</v>
      </c>
      <c r="I187" s="161">
        <f>[1]H27輸送実績!W187</f>
        <v>41.075626015349279</v>
      </c>
      <c r="J187" s="168">
        <f t="shared" si="14"/>
        <v>24.035478368452189</v>
      </c>
      <c r="K187" s="175" t="str">
        <f t="shared" si="15"/>
        <v>○</v>
      </c>
      <c r="L187" s="182" t="str">
        <f t="shared" si="16"/>
        <v>○</v>
      </c>
      <c r="M187" s="188">
        <v>22156.332587924375</v>
      </c>
      <c r="N187" s="194">
        <f>[1]H27輸送実績!X187</f>
        <v>18460.142288947398</v>
      </c>
      <c r="O187" s="168">
        <f t="shared" si="17"/>
        <v>16.682319983729943</v>
      </c>
      <c r="P187" s="175" t="str">
        <f t="shared" si="18"/>
        <v>○</v>
      </c>
      <c r="Q187" s="182" t="str">
        <f t="shared" si="19"/>
        <v>○</v>
      </c>
      <c r="R187" s="206">
        <v>2</v>
      </c>
      <c r="S187" s="203">
        <v>1</v>
      </c>
      <c r="T187" s="210">
        <v>0</v>
      </c>
      <c r="U187" s="210">
        <v>3</v>
      </c>
      <c r="V187" s="214">
        <f>[1]H27輸送実績!S187</f>
        <v>2</v>
      </c>
      <c r="W187" s="221" t="str">
        <f t="shared" si="20"/>
        <v/>
      </c>
      <c r="X187" s="82" t="s">
        <v>1264</v>
      </c>
      <c r="Y187" s="228" t="str">
        <f>[1]【準特定地域】判定表!S188</f>
        <v/>
      </c>
      <c r="Z187" s="1" t="str">
        <f>[1]【準特定地域】判定表!T188</f>
        <v/>
      </c>
      <c r="AB187" t="s">
        <v>1264</v>
      </c>
      <c r="AC187" s="240"/>
    </row>
    <row r="188" spans="1:29" x14ac:dyDescent="0.2">
      <c r="A188" s="11"/>
      <c r="B188" s="24" t="s">
        <v>452</v>
      </c>
      <c r="C188" s="30" t="s">
        <v>448</v>
      </c>
      <c r="D188" s="278" t="s">
        <v>448</v>
      </c>
      <c r="E188" s="294">
        <v>41310</v>
      </c>
      <c r="F188" s="141">
        <f>[1]H27輸送実績!Z188</f>
        <v>1</v>
      </c>
      <c r="G188" s="147">
        <f>[1]H27輸送実績!AA188</f>
        <v>1</v>
      </c>
      <c r="H188" s="153">
        <v>49.12426829923205</v>
      </c>
      <c r="I188" s="161">
        <f>[1]H27輸送実績!W188</f>
        <v>34.440657578187647</v>
      </c>
      <c r="J188" s="168">
        <f t="shared" si="14"/>
        <v>29.89074693510284</v>
      </c>
      <c r="K188" s="175" t="str">
        <f t="shared" si="15"/>
        <v>○</v>
      </c>
      <c r="L188" s="182" t="str">
        <f t="shared" si="16"/>
        <v>○</v>
      </c>
      <c r="M188" s="188">
        <v>18313.946619408194</v>
      </c>
      <c r="N188" s="194">
        <f>[1]H27輸送実績!X188</f>
        <v>14093.664795509223</v>
      </c>
      <c r="O188" s="168">
        <f t="shared" si="17"/>
        <v>23.044087173578031</v>
      </c>
      <c r="P188" s="175" t="str">
        <f t="shared" si="18"/>
        <v>○</v>
      </c>
      <c r="Q188" s="182" t="str">
        <f t="shared" si="19"/>
        <v>○</v>
      </c>
      <c r="R188" s="206">
        <v>5</v>
      </c>
      <c r="S188" s="203">
        <v>5</v>
      </c>
      <c r="T188" s="210">
        <v>4</v>
      </c>
      <c r="U188" s="210">
        <v>6</v>
      </c>
      <c r="V188" s="214">
        <f>[1]H27輸送実績!S188</f>
        <v>5</v>
      </c>
      <c r="W188" s="221" t="str">
        <f t="shared" si="20"/>
        <v/>
      </c>
      <c r="X188" s="84" t="s">
        <v>1264</v>
      </c>
      <c r="Y188" s="229" t="str">
        <f>[1]【準特定地域】判定表!S189</f>
        <v/>
      </c>
      <c r="Z188" s="1" t="str">
        <f>[1]【準特定地域】判定表!T189</f>
        <v/>
      </c>
      <c r="AB188" t="s">
        <v>1264</v>
      </c>
      <c r="AC188" s="241"/>
    </row>
    <row r="189" spans="1:29" x14ac:dyDescent="0.2">
      <c r="A189" s="11"/>
      <c r="B189" s="23" t="s">
        <v>452</v>
      </c>
      <c r="C189" s="28" t="s">
        <v>463</v>
      </c>
      <c r="D189" s="278" t="s">
        <v>1040</v>
      </c>
      <c r="E189" s="294">
        <v>33844</v>
      </c>
      <c r="F189" s="141">
        <f>[1]H27輸送実績!Z189</f>
        <v>1</v>
      </c>
      <c r="G189" s="147">
        <f>[1]H27輸送実績!AA189</f>
        <v>1</v>
      </c>
      <c r="H189" s="153">
        <v>79.922023540063378</v>
      </c>
      <c r="I189" s="161">
        <f>[1]H27輸送実績!W189</f>
        <v>48.983519146873483</v>
      </c>
      <c r="J189" s="168">
        <f t="shared" si="14"/>
        <v>38.710862191422137</v>
      </c>
      <c r="K189" s="175" t="str">
        <f t="shared" si="15"/>
        <v>○</v>
      </c>
      <c r="L189" s="182" t="str">
        <f t="shared" si="16"/>
        <v>○</v>
      </c>
      <c r="M189" s="188">
        <v>28340.312358533272</v>
      </c>
      <c r="N189" s="194">
        <f>[1]H27輸送実績!X189</f>
        <v>19601.389562126355</v>
      </c>
      <c r="O189" s="168">
        <f t="shared" si="17"/>
        <v>30.835661533475044</v>
      </c>
      <c r="P189" s="175" t="str">
        <f t="shared" si="18"/>
        <v>○</v>
      </c>
      <c r="Q189" s="182" t="str">
        <f t="shared" si="19"/>
        <v>○</v>
      </c>
      <c r="R189" s="206">
        <v>2</v>
      </c>
      <c r="S189" s="203">
        <v>1</v>
      </c>
      <c r="T189" s="210">
        <v>0</v>
      </c>
      <c r="U189" s="210">
        <v>0</v>
      </c>
      <c r="V189" s="214">
        <f>[1]H27輸送実績!S189</f>
        <v>1</v>
      </c>
      <c r="W189" s="221" t="str">
        <f t="shared" si="20"/>
        <v/>
      </c>
      <c r="X189" s="82" t="s">
        <v>1264</v>
      </c>
      <c r="Y189" s="228" t="str">
        <f>[1]【準特定地域】判定表!S190</f>
        <v/>
      </c>
      <c r="Z189" s="1" t="str">
        <f>[1]【準特定地域】判定表!T190</f>
        <v/>
      </c>
      <c r="AB189" t="s">
        <v>1264</v>
      </c>
      <c r="AC189" s="240"/>
    </row>
    <row r="190" spans="1:29" x14ac:dyDescent="0.2">
      <c r="A190" s="11"/>
      <c r="B190" s="23" t="s">
        <v>452</v>
      </c>
      <c r="C190" s="28" t="s">
        <v>464</v>
      </c>
      <c r="D190" s="278" t="s">
        <v>929</v>
      </c>
      <c r="E190" s="294">
        <v>38026</v>
      </c>
      <c r="F190" s="141">
        <f>[1]H27輸送実績!Z190</f>
        <v>1</v>
      </c>
      <c r="G190" s="147">
        <f>[1]H27輸送実績!AA190</f>
        <v>1</v>
      </c>
      <c r="H190" s="153">
        <v>59.180796342160413</v>
      </c>
      <c r="I190" s="161">
        <f>[1]H27輸送実績!W190</f>
        <v>46.198906356801096</v>
      </c>
      <c r="J190" s="168">
        <f t="shared" si="14"/>
        <v>21.935983947061246</v>
      </c>
      <c r="K190" s="175" t="str">
        <f t="shared" si="15"/>
        <v>○</v>
      </c>
      <c r="L190" s="182" t="str">
        <f t="shared" si="16"/>
        <v>○</v>
      </c>
      <c r="M190" s="188">
        <v>21071.06115450562</v>
      </c>
      <c r="N190" s="194">
        <f>[1]H27輸送実績!X190</f>
        <v>16497.436773752564</v>
      </c>
      <c r="O190" s="168">
        <f t="shared" si="17"/>
        <v>21.705714521050968</v>
      </c>
      <c r="P190" s="175" t="str">
        <f t="shared" si="18"/>
        <v>○</v>
      </c>
      <c r="Q190" s="182" t="str">
        <f t="shared" si="19"/>
        <v>○</v>
      </c>
      <c r="R190" s="206">
        <v>0</v>
      </c>
      <c r="S190" s="203">
        <v>2</v>
      </c>
      <c r="T190" s="210">
        <v>2</v>
      </c>
      <c r="U190" s="210">
        <v>0</v>
      </c>
      <c r="V190" s="214">
        <f>[1]H27輸送実績!S190</f>
        <v>0</v>
      </c>
      <c r="W190" s="221" t="str">
        <f t="shared" si="20"/>
        <v/>
      </c>
      <c r="X190" s="82" t="s">
        <v>1264</v>
      </c>
      <c r="Y190" s="228" t="str">
        <f>[1]【準特定地域】判定表!S191</f>
        <v/>
      </c>
      <c r="Z190" s="1" t="str">
        <f>[1]【準特定地域】判定表!T191</f>
        <v/>
      </c>
      <c r="AB190" t="s">
        <v>1264</v>
      </c>
      <c r="AC190" s="240"/>
    </row>
    <row r="191" spans="1:29" x14ac:dyDescent="0.2">
      <c r="A191" s="11"/>
      <c r="B191" s="23" t="s">
        <v>452</v>
      </c>
      <c r="C191" s="28" t="s">
        <v>413</v>
      </c>
      <c r="D191" s="288" t="s">
        <v>790</v>
      </c>
      <c r="E191" s="294">
        <v>3498</v>
      </c>
      <c r="F191" s="141">
        <f>[1]H27輸送実績!Z191</f>
        <v>1</v>
      </c>
      <c r="G191" s="147">
        <f>[1]H27輸送実績!AA191</f>
        <v>1</v>
      </c>
      <c r="H191" s="153">
        <v>65.547811993517016</v>
      </c>
      <c r="I191" s="161">
        <f>[1]H27輸送実績!W191</f>
        <v>39.014371657754012</v>
      </c>
      <c r="J191" s="168">
        <f t="shared" si="14"/>
        <v>40.47952102258926</v>
      </c>
      <c r="K191" s="175" t="str">
        <f t="shared" si="15"/>
        <v>○</v>
      </c>
      <c r="L191" s="182" t="str">
        <f t="shared" si="16"/>
        <v>○</v>
      </c>
      <c r="M191" s="188">
        <v>22568.611561318208</v>
      </c>
      <c r="N191" s="194">
        <f>[1]H27輸送実績!X191</f>
        <v>14018.382352941177</v>
      </c>
      <c r="O191" s="168">
        <f t="shared" si="17"/>
        <v>37.885490585658445</v>
      </c>
      <c r="P191" s="175" t="str">
        <f t="shared" si="18"/>
        <v>○</v>
      </c>
      <c r="Q191" s="182" t="str">
        <f t="shared" si="19"/>
        <v>○</v>
      </c>
      <c r="R191" s="206">
        <v>1</v>
      </c>
      <c r="S191" s="203">
        <v>0</v>
      </c>
      <c r="T191" s="210">
        <v>0</v>
      </c>
      <c r="U191" s="210">
        <v>0</v>
      </c>
      <c r="V191" s="214">
        <f>[1]H27輸送実績!S191</f>
        <v>0</v>
      </c>
      <c r="W191" s="221" t="str">
        <f t="shared" si="20"/>
        <v/>
      </c>
      <c r="X191" s="82" t="s">
        <v>1264</v>
      </c>
      <c r="Y191" s="228" t="str">
        <f>[1]【準特定地域】判定表!S192</f>
        <v/>
      </c>
      <c r="Z191" s="1" t="str">
        <f>[1]【準特定地域】判定表!T192</f>
        <v/>
      </c>
      <c r="AB191" t="s">
        <v>1264</v>
      </c>
      <c r="AC191" s="240"/>
    </row>
    <row r="192" spans="1:29" x14ac:dyDescent="0.2">
      <c r="A192" s="11"/>
      <c r="B192" s="23" t="s">
        <v>452</v>
      </c>
      <c r="C192" s="28" t="s">
        <v>467</v>
      </c>
      <c r="D192" s="278" t="s">
        <v>1042</v>
      </c>
      <c r="E192" s="294">
        <v>30399</v>
      </c>
      <c r="F192" s="141">
        <f>[1]H27輸送実績!Z192</f>
        <v>1</v>
      </c>
      <c r="G192" s="147">
        <f>[1]H27輸送実績!AA192</f>
        <v>1</v>
      </c>
      <c r="H192" s="153">
        <v>58.313014624554505</v>
      </c>
      <c r="I192" s="161">
        <f>[1]H27輸送実績!W192</f>
        <v>38.661027190332327</v>
      </c>
      <c r="J192" s="168">
        <f t="shared" si="14"/>
        <v>33.700860023702326</v>
      </c>
      <c r="K192" s="175" t="str">
        <f t="shared" si="15"/>
        <v>○</v>
      </c>
      <c r="L192" s="182" t="str">
        <f t="shared" si="16"/>
        <v>○</v>
      </c>
      <c r="M192" s="188">
        <v>20858.055794518867</v>
      </c>
      <c r="N192" s="194">
        <f>[1]H27輸送実績!X192</f>
        <v>15444.310171198389</v>
      </c>
      <c r="O192" s="168">
        <f t="shared" si="17"/>
        <v>25.95517854901469</v>
      </c>
      <c r="P192" s="175" t="str">
        <f t="shared" si="18"/>
        <v>○</v>
      </c>
      <c r="Q192" s="182" t="str">
        <f t="shared" si="19"/>
        <v>○</v>
      </c>
      <c r="R192" s="206">
        <v>0</v>
      </c>
      <c r="S192" s="203">
        <v>1</v>
      </c>
      <c r="T192" s="210">
        <v>0</v>
      </c>
      <c r="U192" s="210">
        <v>0</v>
      </c>
      <c r="V192" s="214">
        <f>[1]H27輸送実績!S192</f>
        <v>0</v>
      </c>
      <c r="W192" s="221" t="str">
        <f t="shared" si="20"/>
        <v/>
      </c>
      <c r="X192" s="82" t="s">
        <v>1264</v>
      </c>
      <c r="Y192" s="228" t="str">
        <f>[1]【準特定地域】判定表!S193</f>
        <v/>
      </c>
      <c r="Z192" s="1" t="str">
        <f>[1]【準特定地域】判定表!T193</f>
        <v/>
      </c>
      <c r="AB192" t="s">
        <v>1264</v>
      </c>
      <c r="AC192" s="240"/>
    </row>
    <row r="193" spans="1:29" x14ac:dyDescent="0.2">
      <c r="A193" s="11"/>
      <c r="B193" s="23" t="s">
        <v>452</v>
      </c>
      <c r="C193" s="28" t="s">
        <v>469</v>
      </c>
      <c r="D193" s="289" t="s">
        <v>1268</v>
      </c>
      <c r="E193" s="294">
        <v>27681</v>
      </c>
      <c r="F193" s="141">
        <f>[1]H27輸送実績!Z193</f>
        <v>1</v>
      </c>
      <c r="G193" s="147">
        <f>[1]H27輸送実績!AA193</f>
        <v>1</v>
      </c>
      <c r="H193" s="153">
        <v>72.067129482198581</v>
      </c>
      <c r="I193" s="161">
        <f>[1]H27輸送実績!W193</f>
        <v>50.669868130192853</v>
      </c>
      <c r="J193" s="168">
        <f t="shared" si="14"/>
        <v>29.690736270120343</v>
      </c>
      <c r="K193" s="175" t="str">
        <f t="shared" si="15"/>
        <v>○</v>
      </c>
      <c r="L193" s="182" t="str">
        <f t="shared" si="16"/>
        <v>○</v>
      </c>
      <c r="M193" s="188">
        <v>27784.599707025031</v>
      </c>
      <c r="N193" s="194">
        <f>[1]H27輸送実績!X193</f>
        <v>21540.05640673832</v>
      </c>
      <c r="O193" s="168">
        <f t="shared" si="17"/>
        <v>22.47483629828162</v>
      </c>
      <c r="P193" s="175" t="str">
        <f t="shared" si="18"/>
        <v>○</v>
      </c>
      <c r="Q193" s="182" t="str">
        <f t="shared" si="19"/>
        <v>○</v>
      </c>
      <c r="R193" s="206">
        <v>2</v>
      </c>
      <c r="S193" s="203">
        <v>1</v>
      </c>
      <c r="T193" s="210">
        <v>1</v>
      </c>
      <c r="U193" s="210">
        <v>1</v>
      </c>
      <c r="V193" s="214">
        <f>[1]H27輸送実績!S193</f>
        <v>0</v>
      </c>
      <c r="W193" s="221" t="str">
        <f t="shared" si="20"/>
        <v/>
      </c>
      <c r="X193" s="82" t="s">
        <v>1264</v>
      </c>
      <c r="Y193" s="228" t="str">
        <f>[1]【準特定地域】判定表!S194</f>
        <v/>
      </c>
      <c r="Z193" s="1" t="str">
        <f>[1]【準特定地域】判定表!T194</f>
        <v/>
      </c>
      <c r="AB193" t="s">
        <v>1264</v>
      </c>
      <c r="AC193" s="240"/>
    </row>
    <row r="194" spans="1:29" x14ac:dyDescent="0.2">
      <c r="A194" s="11"/>
      <c r="B194" s="23" t="s">
        <v>452</v>
      </c>
      <c r="C194" s="28" t="s">
        <v>471</v>
      </c>
      <c r="D194" s="289" t="s">
        <v>1269</v>
      </c>
      <c r="E194" s="294">
        <v>43076</v>
      </c>
      <c r="F194" s="141">
        <f>[1]H27輸送実績!Z194</f>
        <v>1</v>
      </c>
      <c r="G194" s="147">
        <f>[1]H27輸送実績!AA194</f>
        <v>1</v>
      </c>
      <c r="H194" s="153">
        <v>63.995054401582593</v>
      </c>
      <c r="I194" s="161">
        <f>[1]H27輸送実績!W194</f>
        <v>42.180128586093254</v>
      </c>
      <c r="J194" s="168">
        <f t="shared" si="14"/>
        <v>34.08845577127888</v>
      </c>
      <c r="K194" s="175" t="str">
        <f t="shared" si="15"/>
        <v>○</v>
      </c>
      <c r="L194" s="182" t="str">
        <f t="shared" si="16"/>
        <v>○</v>
      </c>
      <c r="M194" s="188">
        <v>22214.886251236399</v>
      </c>
      <c r="N194" s="194">
        <f>[1]H27輸送実績!X194</f>
        <v>17750.175590253391</v>
      </c>
      <c r="O194" s="168">
        <f t="shared" si="17"/>
        <v>20.097832644695714</v>
      </c>
      <c r="P194" s="175" t="str">
        <f t="shared" si="18"/>
        <v>○</v>
      </c>
      <c r="Q194" s="182" t="str">
        <f t="shared" si="19"/>
        <v>○</v>
      </c>
      <c r="R194" s="206">
        <v>9</v>
      </c>
      <c r="S194" s="203">
        <v>10</v>
      </c>
      <c r="T194" s="210">
        <v>9</v>
      </c>
      <c r="U194" s="210">
        <v>7</v>
      </c>
      <c r="V194" s="214">
        <f>[1]H27輸送実績!S194</f>
        <v>4</v>
      </c>
      <c r="W194" s="221" t="str">
        <f t="shared" si="20"/>
        <v/>
      </c>
      <c r="X194" s="82" t="s">
        <v>1264</v>
      </c>
      <c r="Y194" s="228" t="str">
        <f>[1]【準特定地域】判定表!S195</f>
        <v/>
      </c>
      <c r="Z194" s="1" t="str">
        <f>[1]【準特定地域】判定表!T195</f>
        <v/>
      </c>
      <c r="AB194" t="s">
        <v>1264</v>
      </c>
      <c r="AC194" s="240"/>
    </row>
    <row r="195" spans="1:29" x14ac:dyDescent="0.2">
      <c r="A195" s="11"/>
      <c r="B195" s="23" t="s">
        <v>452</v>
      </c>
      <c r="C195" s="28" t="s">
        <v>117</v>
      </c>
      <c r="D195" s="278" t="s">
        <v>1043</v>
      </c>
      <c r="E195" s="294">
        <v>19191</v>
      </c>
      <c r="F195" s="141">
        <f>[1]H27輸送実績!Z195</f>
        <v>1</v>
      </c>
      <c r="G195" s="147">
        <f>[1]H27輸送実績!AA195</f>
        <v>1</v>
      </c>
      <c r="H195" s="153">
        <v>59.972225913621266</v>
      </c>
      <c r="I195" s="161">
        <f>[1]H27輸送実績!W195</f>
        <v>45.791157102539984</v>
      </c>
      <c r="J195" s="168">
        <f t="shared" si="14"/>
        <v>23.646060480573873</v>
      </c>
      <c r="K195" s="175" t="str">
        <f t="shared" si="15"/>
        <v>○</v>
      </c>
      <c r="L195" s="182" t="str">
        <f t="shared" si="16"/>
        <v>○</v>
      </c>
      <c r="M195" s="188">
        <v>21776.212624584718</v>
      </c>
      <c r="N195" s="194">
        <f>[1]H27輸送実績!X195</f>
        <v>18231.796801505174</v>
      </c>
      <c r="O195" s="168">
        <f t="shared" si="17"/>
        <v>16.276548563261183</v>
      </c>
      <c r="P195" s="175" t="str">
        <f t="shared" si="18"/>
        <v>○</v>
      </c>
      <c r="Q195" s="182" t="str">
        <f t="shared" si="19"/>
        <v>○</v>
      </c>
      <c r="R195" s="206">
        <v>0</v>
      </c>
      <c r="S195" s="203">
        <v>0</v>
      </c>
      <c r="T195" s="210">
        <v>0</v>
      </c>
      <c r="U195" s="210">
        <v>0</v>
      </c>
      <c r="V195" s="214">
        <f>[1]H27輸送実績!S195</f>
        <v>0</v>
      </c>
      <c r="W195" s="221" t="str">
        <f t="shared" si="20"/>
        <v/>
      </c>
      <c r="X195" s="82" t="s">
        <v>1264</v>
      </c>
      <c r="Y195" s="228" t="str">
        <f>[1]【準特定地域】判定表!S196</f>
        <v/>
      </c>
      <c r="Z195" s="1" t="str">
        <f>[1]【準特定地域】判定表!T196</f>
        <v/>
      </c>
      <c r="AB195" t="s">
        <v>1264</v>
      </c>
      <c r="AC195" s="240"/>
    </row>
    <row r="196" spans="1:29" ht="26.4" x14ac:dyDescent="0.2">
      <c r="A196" s="11"/>
      <c r="B196" s="23" t="s">
        <v>452</v>
      </c>
      <c r="C196" s="28" t="s">
        <v>472</v>
      </c>
      <c r="D196" s="278" t="s">
        <v>339</v>
      </c>
      <c r="E196" s="294">
        <v>44769</v>
      </c>
      <c r="F196" s="141">
        <f>[1]H27輸送実績!Z196</f>
        <v>1</v>
      </c>
      <c r="G196" s="147">
        <f>[1]H27輸送実績!AA196</f>
        <v>1</v>
      </c>
      <c r="H196" s="153">
        <v>77.241470032064456</v>
      </c>
      <c r="I196" s="161">
        <f>[1]H27輸送実績!W196</f>
        <v>68.040453816181525</v>
      </c>
      <c r="J196" s="168">
        <f t="shared" si="14"/>
        <v>11.912015931420527</v>
      </c>
      <c r="K196" s="175" t="str">
        <f t="shared" si="15"/>
        <v>○</v>
      </c>
      <c r="L196" s="182" t="str">
        <f t="shared" si="16"/>
        <v>○</v>
      </c>
      <c r="M196" s="188">
        <v>30029.680177587768</v>
      </c>
      <c r="N196" s="194">
        <f>[1]H27輸送実績!X196</f>
        <v>29431.698372679348</v>
      </c>
      <c r="O196" s="168">
        <f t="shared" si="17"/>
        <v>1.9913026091923469</v>
      </c>
      <c r="P196" s="175" t="str">
        <f t="shared" si="18"/>
        <v>○</v>
      </c>
      <c r="Q196" s="182" t="str">
        <f t="shared" si="19"/>
        <v/>
      </c>
      <c r="R196" s="206">
        <v>3</v>
      </c>
      <c r="S196" s="203">
        <v>2</v>
      </c>
      <c r="T196" s="210">
        <v>2</v>
      </c>
      <c r="U196" s="210">
        <v>1</v>
      </c>
      <c r="V196" s="214">
        <f>[1]H27輸送実績!S196</f>
        <v>0</v>
      </c>
      <c r="W196" s="221" t="str">
        <f t="shared" si="20"/>
        <v/>
      </c>
      <c r="X196" s="82" t="s">
        <v>1264</v>
      </c>
      <c r="Y196" s="228" t="str">
        <f>[1]【準特定地域】判定表!S197</f>
        <v/>
      </c>
      <c r="Z196" s="1" t="str">
        <f>[1]【準特定地域】判定表!T197</f>
        <v/>
      </c>
      <c r="AB196" t="s">
        <v>1264</v>
      </c>
      <c r="AC196" s="240"/>
    </row>
    <row r="197" spans="1:29" x14ac:dyDescent="0.2">
      <c r="A197" s="11"/>
      <c r="B197" s="23" t="s">
        <v>452</v>
      </c>
      <c r="C197" s="28" t="s">
        <v>228</v>
      </c>
      <c r="D197" s="289" t="s">
        <v>1270</v>
      </c>
      <c r="E197" s="294">
        <v>35148</v>
      </c>
      <c r="F197" s="141">
        <f>[1]H27輸送実績!Z197</f>
        <v>1</v>
      </c>
      <c r="G197" s="147">
        <f>[1]H27輸送実績!AA197</f>
        <v>1</v>
      </c>
      <c r="H197" s="153">
        <v>54.355980385189397</v>
      </c>
      <c r="I197" s="161">
        <f>[1]H27輸送実績!W197</f>
        <v>45.036034115138591</v>
      </c>
      <c r="J197" s="168">
        <f t="shared" ref="J197:J260" si="21">(1-I197/H197)*100</f>
        <v>17.146128547412331</v>
      </c>
      <c r="K197" s="175" t="str">
        <f t="shared" ref="K197:K260" si="22">IF(0&lt;J197,"○","")</f>
        <v>○</v>
      </c>
      <c r="L197" s="182" t="str">
        <f t="shared" ref="L197:L260" si="23">IF(9.9999999999&lt;J197,"○","")</f>
        <v>○</v>
      </c>
      <c r="M197" s="188">
        <v>19803.780825811955</v>
      </c>
      <c r="N197" s="194">
        <f>[1]H27輸送実績!X197</f>
        <v>16974.840085287848</v>
      </c>
      <c r="O197" s="168">
        <f t="shared" ref="O197:O260" si="24">(1-N197/M197)*100</f>
        <v>14.28485179373884</v>
      </c>
      <c r="P197" s="175" t="str">
        <f t="shared" ref="P197:P260" si="25">IF(0&lt;O197,"○","")</f>
        <v>○</v>
      </c>
      <c r="Q197" s="182" t="str">
        <f t="shared" ref="Q197:Q260" si="26">IF(9.9999999999&lt;O197,"○","")</f>
        <v>○</v>
      </c>
      <c r="R197" s="206">
        <v>1</v>
      </c>
      <c r="S197" s="203">
        <v>2</v>
      </c>
      <c r="T197" s="210">
        <v>2</v>
      </c>
      <c r="U197" s="210">
        <v>2</v>
      </c>
      <c r="V197" s="214">
        <f>[1]H27輸送実績!S197</f>
        <v>11</v>
      </c>
      <c r="W197" s="221" t="str">
        <f t="shared" ref="W197:W260" si="27">IF(R197&lt;S197,IF(S197&lt;T197,IF(T197&lt;U197,IF(U197&lt;V197,"○",""),""),""),"")</f>
        <v/>
      </c>
      <c r="X197" s="82" t="s">
        <v>1264</v>
      </c>
      <c r="Y197" s="228" t="str">
        <f>[1]【準特定地域】判定表!S198</f>
        <v/>
      </c>
      <c r="Z197" s="1" t="str">
        <f>[1]【準特定地域】判定表!T198</f>
        <v/>
      </c>
      <c r="AB197" t="s">
        <v>1264</v>
      </c>
      <c r="AC197" s="240"/>
    </row>
    <row r="198" spans="1:29" x14ac:dyDescent="0.2">
      <c r="A198" s="11"/>
      <c r="B198" s="23" t="s">
        <v>452</v>
      </c>
      <c r="C198" s="28" t="s">
        <v>350</v>
      </c>
      <c r="D198" s="278" t="s">
        <v>414</v>
      </c>
      <c r="E198" s="294">
        <v>58018</v>
      </c>
      <c r="F198" s="141">
        <f>[1]H27輸送実績!Z198</f>
        <v>1</v>
      </c>
      <c r="G198" s="147">
        <f>[1]H27輸送実績!AA198</f>
        <v>1</v>
      </c>
      <c r="H198" s="153">
        <v>51.468467483231265</v>
      </c>
      <c r="I198" s="161">
        <f>[1]H27輸送実績!W198</f>
        <v>43.004531818471946</v>
      </c>
      <c r="J198" s="168">
        <f t="shared" si="21"/>
        <v>16.444895444996334</v>
      </c>
      <c r="K198" s="175" t="str">
        <f t="shared" si="22"/>
        <v>○</v>
      </c>
      <c r="L198" s="182" t="str">
        <f t="shared" si="23"/>
        <v>○</v>
      </c>
      <c r="M198" s="188">
        <v>17304.27967337416</v>
      </c>
      <c r="N198" s="194">
        <f>[1]H27輸送実績!X198</f>
        <v>15136.784323737793</v>
      </c>
      <c r="O198" s="168">
        <f t="shared" si="24"/>
        <v>12.525776227319419</v>
      </c>
      <c r="P198" s="175" t="str">
        <f t="shared" si="25"/>
        <v>○</v>
      </c>
      <c r="Q198" s="182" t="str">
        <f t="shared" si="26"/>
        <v>○</v>
      </c>
      <c r="R198" s="206">
        <v>0</v>
      </c>
      <c r="S198" s="203">
        <v>0</v>
      </c>
      <c r="T198" s="210">
        <v>0</v>
      </c>
      <c r="U198" s="210">
        <v>1</v>
      </c>
      <c r="V198" s="214">
        <f>[1]H27輸送実績!S198</f>
        <v>3</v>
      </c>
      <c r="W198" s="221" t="str">
        <f t="shared" si="27"/>
        <v/>
      </c>
      <c r="X198" s="82" t="s">
        <v>1264</v>
      </c>
      <c r="Y198" s="228" t="str">
        <f>[1]【準特定地域】判定表!S199</f>
        <v/>
      </c>
      <c r="Z198" s="1" t="str">
        <f>[1]【準特定地域】判定表!T199</f>
        <v/>
      </c>
      <c r="AB198" t="s">
        <v>1264</v>
      </c>
      <c r="AC198" s="240"/>
    </row>
    <row r="199" spans="1:29" x14ac:dyDescent="0.2">
      <c r="A199" s="11"/>
      <c r="B199" s="23" t="s">
        <v>452</v>
      </c>
      <c r="C199" s="28" t="s">
        <v>451</v>
      </c>
      <c r="D199" s="278" t="s">
        <v>1044</v>
      </c>
      <c r="E199" s="294">
        <v>11961</v>
      </c>
      <c r="F199" s="141">
        <f>[1]H27輸送実績!Z199</f>
        <v>1</v>
      </c>
      <c r="G199" s="147">
        <f>[1]H27輸送実績!AA199</f>
        <v>1</v>
      </c>
      <c r="H199" s="153">
        <v>47.511240212174791</v>
      </c>
      <c r="I199" s="161">
        <f>[1]H27輸送実績!W199</f>
        <v>33.500247892910259</v>
      </c>
      <c r="J199" s="168">
        <f t="shared" si="21"/>
        <v>29.489847574372941</v>
      </c>
      <c r="K199" s="175" t="str">
        <f t="shared" si="22"/>
        <v>○</v>
      </c>
      <c r="L199" s="182" t="str">
        <f t="shared" si="23"/>
        <v>○</v>
      </c>
      <c r="M199" s="188">
        <v>17404.395049254861</v>
      </c>
      <c r="N199" s="194">
        <f>[1]H27輸送実績!X199</f>
        <v>14002.974714923153</v>
      </c>
      <c r="O199" s="168">
        <f t="shared" si="24"/>
        <v>19.543456263234692</v>
      </c>
      <c r="P199" s="175" t="str">
        <f t="shared" si="25"/>
        <v>○</v>
      </c>
      <c r="Q199" s="182" t="str">
        <f t="shared" si="26"/>
        <v>○</v>
      </c>
      <c r="R199" s="206">
        <v>0</v>
      </c>
      <c r="S199" s="203">
        <v>0</v>
      </c>
      <c r="T199" s="210">
        <v>0</v>
      </c>
      <c r="U199" s="210">
        <v>0</v>
      </c>
      <c r="V199" s="214">
        <f>[1]H27輸送実績!S199</f>
        <v>0</v>
      </c>
      <c r="W199" s="221" t="str">
        <f t="shared" si="27"/>
        <v/>
      </c>
      <c r="X199" s="82" t="s">
        <v>1264</v>
      </c>
      <c r="Y199" s="228" t="str">
        <f>[1]【準特定地域】判定表!S200</f>
        <v/>
      </c>
      <c r="Z199" s="1" t="str">
        <f>[1]【準特定地域】判定表!T200</f>
        <v/>
      </c>
      <c r="AB199" t="s">
        <v>1264</v>
      </c>
      <c r="AC199" s="240"/>
    </row>
    <row r="200" spans="1:29" ht="26.4" x14ac:dyDescent="0.2">
      <c r="A200" s="11"/>
      <c r="B200" s="23" t="s">
        <v>452</v>
      </c>
      <c r="C200" s="31" t="s">
        <v>475</v>
      </c>
      <c r="D200" s="278" t="s">
        <v>1045</v>
      </c>
      <c r="E200" s="294">
        <v>37884</v>
      </c>
      <c r="F200" s="141">
        <f>[1]H27輸送実績!Z200</f>
        <v>1</v>
      </c>
      <c r="G200" s="147">
        <f>[1]H27輸送実績!AA200</f>
        <v>1</v>
      </c>
      <c r="H200" s="153">
        <v>54.572469084049466</v>
      </c>
      <c r="I200" s="161">
        <f>[1]H27輸送実績!W200</f>
        <v>40.820179281525917</v>
      </c>
      <c r="J200" s="168">
        <f t="shared" si="21"/>
        <v>25.200050562753617</v>
      </c>
      <c r="K200" s="175" t="str">
        <f t="shared" si="22"/>
        <v>○</v>
      </c>
      <c r="L200" s="182" t="str">
        <f t="shared" si="23"/>
        <v>○</v>
      </c>
      <c r="M200" s="188">
        <v>21410.291343533849</v>
      </c>
      <c r="N200" s="194">
        <f>[1]H27輸送実績!X200</f>
        <v>17118.420165801712</v>
      </c>
      <c r="O200" s="168">
        <f t="shared" si="24"/>
        <v>20.045832673959996</v>
      </c>
      <c r="P200" s="175" t="str">
        <f t="shared" si="25"/>
        <v>○</v>
      </c>
      <c r="Q200" s="182" t="str">
        <f t="shared" si="26"/>
        <v>○</v>
      </c>
      <c r="R200" s="206">
        <v>0</v>
      </c>
      <c r="S200" s="203">
        <v>1</v>
      </c>
      <c r="T200" s="210">
        <v>0</v>
      </c>
      <c r="U200" s="210">
        <v>0</v>
      </c>
      <c r="V200" s="214">
        <f>[1]H27輸送実績!S200</f>
        <v>0</v>
      </c>
      <c r="W200" s="221" t="str">
        <f t="shared" si="27"/>
        <v/>
      </c>
      <c r="X200" s="85" t="s">
        <v>1264</v>
      </c>
      <c r="Y200" s="230" t="str">
        <f>[1]【準特定地域】判定表!S201</f>
        <v/>
      </c>
      <c r="Z200" s="1" t="str">
        <f>[1]【準特定地域】判定表!T201</f>
        <v/>
      </c>
      <c r="AB200" t="s">
        <v>1264</v>
      </c>
      <c r="AC200" s="242"/>
    </row>
    <row r="201" spans="1:29" x14ac:dyDescent="0.2">
      <c r="A201" s="11"/>
      <c r="B201" s="23" t="s">
        <v>452</v>
      </c>
      <c r="C201" s="28" t="s">
        <v>478</v>
      </c>
      <c r="D201" s="278" t="s">
        <v>653</v>
      </c>
      <c r="E201" s="294">
        <v>58574</v>
      </c>
      <c r="F201" s="141">
        <f>[1]H27輸送実績!Z201</f>
        <v>1</v>
      </c>
      <c r="G201" s="147">
        <f>[1]H27輸送実績!AA201</f>
        <v>1</v>
      </c>
      <c r="H201" s="153">
        <v>58.217106397654767</v>
      </c>
      <c r="I201" s="161">
        <f>[1]H27輸送実績!W201</f>
        <v>45.453341266361875</v>
      </c>
      <c r="J201" s="168">
        <f t="shared" si="21"/>
        <v>21.924423800986215</v>
      </c>
      <c r="K201" s="175" t="str">
        <f t="shared" si="22"/>
        <v>○</v>
      </c>
      <c r="L201" s="182" t="str">
        <f t="shared" si="23"/>
        <v>○</v>
      </c>
      <c r="M201" s="188">
        <v>21299.045812496406</v>
      </c>
      <c r="N201" s="194">
        <f>[1]H27輸送実績!X201</f>
        <v>18291.851944635811</v>
      </c>
      <c r="O201" s="168">
        <f t="shared" si="24"/>
        <v>14.118913562297886</v>
      </c>
      <c r="P201" s="175" t="str">
        <f t="shared" si="25"/>
        <v>○</v>
      </c>
      <c r="Q201" s="182" t="str">
        <f t="shared" si="26"/>
        <v>○</v>
      </c>
      <c r="R201" s="206">
        <v>9</v>
      </c>
      <c r="S201" s="203">
        <v>10</v>
      </c>
      <c r="T201" s="210">
        <v>9</v>
      </c>
      <c r="U201" s="210">
        <v>11</v>
      </c>
      <c r="V201" s="214">
        <f>[1]H27輸送実績!S201</f>
        <v>8</v>
      </c>
      <c r="W201" s="221" t="str">
        <f t="shared" si="27"/>
        <v/>
      </c>
      <c r="X201" s="82" t="s">
        <v>1264</v>
      </c>
      <c r="Y201" s="228" t="str">
        <f>[1]【準特定地域】判定表!S202</f>
        <v/>
      </c>
      <c r="Z201" s="1" t="str">
        <f>[1]【準特定地域】判定表!T202</f>
        <v/>
      </c>
      <c r="AB201" t="s">
        <v>1264</v>
      </c>
      <c r="AC201" s="240"/>
    </row>
    <row r="202" spans="1:29" x14ac:dyDescent="0.2">
      <c r="A202" s="11"/>
      <c r="B202" s="23" t="s">
        <v>452</v>
      </c>
      <c r="C202" s="28" t="s">
        <v>479</v>
      </c>
      <c r="D202" s="278" t="s">
        <v>1192</v>
      </c>
      <c r="E202" s="294">
        <v>5989</v>
      </c>
      <c r="F202" s="141">
        <f>[1]H27輸送実績!Z202</f>
        <v>1</v>
      </c>
      <c r="G202" s="147">
        <f>[1]H27輸送実績!AA202</f>
        <v>1</v>
      </c>
      <c r="H202" s="153">
        <v>40.911504424778762</v>
      </c>
      <c r="I202" s="161">
        <f>[1]H27輸送実績!W202</f>
        <v>35.475065616797899</v>
      </c>
      <c r="J202" s="168">
        <f t="shared" si="21"/>
        <v>13.288288671897853</v>
      </c>
      <c r="K202" s="175" t="str">
        <f t="shared" si="22"/>
        <v>○</v>
      </c>
      <c r="L202" s="182" t="str">
        <f t="shared" si="23"/>
        <v>○</v>
      </c>
      <c r="M202" s="188">
        <v>14905.973451327434</v>
      </c>
      <c r="N202" s="194">
        <f>[1]H27輸送実績!X202</f>
        <v>13492.125984251968</v>
      </c>
      <c r="O202" s="168">
        <f t="shared" si="24"/>
        <v>9.485106569471025</v>
      </c>
      <c r="P202" s="175" t="str">
        <f t="shared" si="25"/>
        <v>○</v>
      </c>
      <c r="Q202" s="182" t="str">
        <f t="shared" si="26"/>
        <v/>
      </c>
      <c r="R202" s="206">
        <v>0</v>
      </c>
      <c r="S202" s="203">
        <v>0</v>
      </c>
      <c r="T202" s="210">
        <v>0</v>
      </c>
      <c r="U202" s="210">
        <v>0</v>
      </c>
      <c r="V202" s="214">
        <f>[1]H27輸送実績!S202</f>
        <v>0</v>
      </c>
      <c r="W202" s="221" t="str">
        <f t="shared" si="27"/>
        <v/>
      </c>
      <c r="X202" s="82" t="s">
        <v>1264</v>
      </c>
      <c r="Y202" s="228" t="str">
        <f>[1]【準特定地域】判定表!S203</f>
        <v/>
      </c>
      <c r="Z202" s="1" t="str">
        <f>[1]【準特定地域】判定表!T203</f>
        <v/>
      </c>
      <c r="AB202" t="s">
        <v>1264</v>
      </c>
      <c r="AC202" s="240"/>
    </row>
    <row r="203" spans="1:29" x14ac:dyDescent="0.2">
      <c r="A203" s="11"/>
      <c r="B203" s="23" t="s">
        <v>452</v>
      </c>
      <c r="C203" s="28" t="s">
        <v>482</v>
      </c>
      <c r="D203" s="278" t="s">
        <v>1193</v>
      </c>
      <c r="E203" s="294">
        <v>10482</v>
      </c>
      <c r="F203" s="141">
        <f>[1]H27輸送実績!Z203</f>
        <v>1</v>
      </c>
      <c r="G203" s="147">
        <f>[1]H27輸送実績!AA203</f>
        <v>1</v>
      </c>
      <c r="H203" s="153">
        <v>57.791399572649574</v>
      </c>
      <c r="I203" s="161">
        <f>[1]H27輸送実績!W203</f>
        <v>41.293551020408167</v>
      </c>
      <c r="J203" s="168">
        <f t="shared" si="21"/>
        <v>28.547238298844036</v>
      </c>
      <c r="K203" s="175" t="str">
        <f t="shared" si="22"/>
        <v>○</v>
      </c>
      <c r="L203" s="182" t="str">
        <f t="shared" si="23"/>
        <v>○</v>
      </c>
      <c r="M203" s="188">
        <v>20546.741452991453</v>
      </c>
      <c r="N203" s="194">
        <f>[1]H27輸送実績!X203</f>
        <v>16353.306122448979</v>
      </c>
      <c r="O203" s="168">
        <f t="shared" si="24"/>
        <v>20.409247569190303</v>
      </c>
      <c r="P203" s="175" t="str">
        <f t="shared" si="25"/>
        <v>○</v>
      </c>
      <c r="Q203" s="182" t="str">
        <f t="shared" si="26"/>
        <v>○</v>
      </c>
      <c r="R203" s="206">
        <v>2</v>
      </c>
      <c r="S203" s="203">
        <v>1</v>
      </c>
      <c r="T203" s="210">
        <v>2</v>
      </c>
      <c r="U203" s="210">
        <v>0</v>
      </c>
      <c r="V203" s="214">
        <f>[1]H27輸送実績!S203</f>
        <v>0</v>
      </c>
      <c r="W203" s="221" t="str">
        <f t="shared" si="27"/>
        <v/>
      </c>
      <c r="X203" s="82" t="s">
        <v>1264</v>
      </c>
      <c r="Y203" s="228" t="str">
        <f>[1]【準特定地域】判定表!S204</f>
        <v/>
      </c>
      <c r="Z203" s="1" t="str">
        <f>[1]【準特定地域】判定表!T204</f>
        <v/>
      </c>
      <c r="AB203" t="s">
        <v>1264</v>
      </c>
      <c r="AC203" s="240"/>
    </row>
    <row r="204" spans="1:29" ht="26.4" x14ac:dyDescent="0.2">
      <c r="A204" s="11"/>
      <c r="B204" s="23" t="s">
        <v>452</v>
      </c>
      <c r="C204" s="28" t="s">
        <v>212</v>
      </c>
      <c r="D204" s="278" t="s">
        <v>801</v>
      </c>
      <c r="E204" s="294">
        <v>44006</v>
      </c>
      <c r="F204" s="141">
        <f>[1]H27輸送実績!Z204</f>
        <v>1</v>
      </c>
      <c r="G204" s="147">
        <f>[1]H27輸送実績!AA204</f>
        <v>1</v>
      </c>
      <c r="H204" s="153">
        <v>59.499585624952914</v>
      </c>
      <c r="I204" s="161">
        <f>[1]H27輸送実績!W204</f>
        <v>44.882906961944762</v>
      </c>
      <c r="J204" s="168">
        <f t="shared" si="21"/>
        <v>24.566017577235389</v>
      </c>
      <c r="K204" s="175" t="str">
        <f t="shared" si="22"/>
        <v>○</v>
      </c>
      <c r="L204" s="182" t="str">
        <f t="shared" si="23"/>
        <v>○</v>
      </c>
      <c r="M204" s="188">
        <v>21059.142620357114</v>
      </c>
      <c r="N204" s="194">
        <f>[1]H27輸送実績!X204</f>
        <v>17404.480081456026</v>
      </c>
      <c r="O204" s="168">
        <f t="shared" si="24"/>
        <v>17.354279824138029</v>
      </c>
      <c r="P204" s="175" t="str">
        <f t="shared" si="25"/>
        <v>○</v>
      </c>
      <c r="Q204" s="182" t="str">
        <f t="shared" si="26"/>
        <v>○</v>
      </c>
      <c r="R204" s="206">
        <v>1</v>
      </c>
      <c r="S204" s="203">
        <v>2</v>
      </c>
      <c r="T204" s="210">
        <v>2</v>
      </c>
      <c r="U204" s="210">
        <v>1</v>
      </c>
      <c r="V204" s="214">
        <f>[1]H27輸送実績!S204</f>
        <v>2</v>
      </c>
      <c r="W204" s="221" t="str">
        <f t="shared" si="27"/>
        <v/>
      </c>
      <c r="X204" s="82" t="s">
        <v>1264</v>
      </c>
      <c r="Y204" s="228" t="str">
        <f>[1]【準特定地域】判定表!S205</f>
        <v/>
      </c>
      <c r="Z204" s="1" t="str">
        <f>[1]【準特定地域】判定表!T205</f>
        <v/>
      </c>
      <c r="AB204" t="s">
        <v>1264</v>
      </c>
      <c r="AC204" s="240"/>
    </row>
    <row r="205" spans="1:29" x14ac:dyDescent="0.2">
      <c r="A205" s="11"/>
      <c r="B205" s="23" t="s">
        <v>452</v>
      </c>
      <c r="C205" s="28" t="s">
        <v>287</v>
      </c>
      <c r="D205" s="278" t="s">
        <v>62</v>
      </c>
      <c r="E205" s="294">
        <v>17357</v>
      </c>
      <c r="F205" s="141">
        <f>[1]H27輸送実績!Z205</f>
        <v>1</v>
      </c>
      <c r="G205" s="147">
        <f>[1]H27輸送実績!AA205</f>
        <v>1</v>
      </c>
      <c r="H205" s="153">
        <v>62.157706093189965</v>
      </c>
      <c r="I205" s="161">
        <f>[1]H27輸送実績!W205</f>
        <v>53.21021140805744</v>
      </c>
      <c r="J205" s="168">
        <f t="shared" si="21"/>
        <v>14.394827685111144</v>
      </c>
      <c r="K205" s="175" t="str">
        <f t="shared" si="22"/>
        <v>○</v>
      </c>
      <c r="L205" s="182" t="str">
        <f t="shared" si="23"/>
        <v>○</v>
      </c>
      <c r="M205" s="188">
        <v>22952.139995783258</v>
      </c>
      <c r="N205" s="194">
        <f>[1]H27輸送実績!X205</f>
        <v>19217.790187475071</v>
      </c>
      <c r="O205" s="168">
        <f t="shared" si="24"/>
        <v>16.270159597293578</v>
      </c>
      <c r="P205" s="175" t="str">
        <f t="shared" si="25"/>
        <v>○</v>
      </c>
      <c r="Q205" s="182" t="str">
        <f t="shared" si="26"/>
        <v>○</v>
      </c>
      <c r="R205" s="206">
        <v>0</v>
      </c>
      <c r="S205" s="203">
        <v>0</v>
      </c>
      <c r="T205" s="210">
        <v>2</v>
      </c>
      <c r="U205" s="210">
        <v>3</v>
      </c>
      <c r="V205" s="214">
        <f>[1]H27輸送実績!S205</f>
        <v>0</v>
      </c>
      <c r="W205" s="221" t="str">
        <f t="shared" si="27"/>
        <v/>
      </c>
      <c r="X205" s="82" t="s">
        <v>1264</v>
      </c>
      <c r="Y205" s="228" t="str">
        <f>[1]【準特定地域】判定表!S206</f>
        <v/>
      </c>
      <c r="Z205" s="1" t="str">
        <f>[1]【準特定地域】判定表!T206</f>
        <v/>
      </c>
      <c r="AB205" t="s">
        <v>1264</v>
      </c>
      <c r="AC205" s="240"/>
    </row>
    <row r="206" spans="1:29" ht="26.4" x14ac:dyDescent="0.2">
      <c r="A206" s="11"/>
      <c r="B206" s="23" t="s">
        <v>452</v>
      </c>
      <c r="C206" s="28" t="s">
        <v>292</v>
      </c>
      <c r="D206" s="278" t="s">
        <v>46</v>
      </c>
      <c r="E206" s="294">
        <v>27223</v>
      </c>
      <c r="F206" s="141">
        <f>[1]H27輸送実績!Z206</f>
        <v>1</v>
      </c>
      <c r="G206" s="147">
        <f>[1]H27輸送実績!AA206</f>
        <v>1</v>
      </c>
      <c r="H206" s="153">
        <v>55.192220098950287</v>
      </c>
      <c r="I206" s="161">
        <f>[1]H27輸送実績!W206</f>
        <v>40.562823206205557</v>
      </c>
      <c r="J206" s="168">
        <f t="shared" si="21"/>
        <v>26.506266402251445</v>
      </c>
      <c r="K206" s="175" t="str">
        <f t="shared" si="22"/>
        <v>○</v>
      </c>
      <c r="L206" s="182" t="str">
        <f t="shared" si="23"/>
        <v>○</v>
      </c>
      <c r="M206" s="188">
        <v>19485.537027826496</v>
      </c>
      <c r="N206" s="194">
        <f>[1]H27輸送実績!X206</f>
        <v>15764.261473820297</v>
      </c>
      <c r="O206" s="168">
        <f t="shared" si="24"/>
        <v>19.097628916729359</v>
      </c>
      <c r="P206" s="175" t="str">
        <f t="shared" si="25"/>
        <v>○</v>
      </c>
      <c r="Q206" s="182" t="str">
        <f t="shared" si="26"/>
        <v>○</v>
      </c>
      <c r="R206" s="206">
        <v>3</v>
      </c>
      <c r="S206" s="203">
        <v>4</v>
      </c>
      <c r="T206" s="210">
        <v>4</v>
      </c>
      <c r="U206" s="210">
        <v>7</v>
      </c>
      <c r="V206" s="214">
        <f>[1]H27輸送実績!S206</f>
        <v>3</v>
      </c>
      <c r="W206" s="221" t="str">
        <f t="shared" si="27"/>
        <v/>
      </c>
      <c r="X206" s="82" t="s">
        <v>1264</v>
      </c>
      <c r="Y206" s="228" t="str">
        <f>[1]【準特定地域】判定表!S207</f>
        <v/>
      </c>
      <c r="Z206" s="1" t="str">
        <f>[1]【準特定地域】判定表!T207</f>
        <v/>
      </c>
      <c r="AB206" t="s">
        <v>1264</v>
      </c>
      <c r="AC206" s="240"/>
    </row>
    <row r="207" spans="1:29" x14ac:dyDescent="0.2">
      <c r="A207" s="11"/>
      <c r="B207" s="23" t="s">
        <v>452</v>
      </c>
      <c r="C207" s="28" t="s">
        <v>483</v>
      </c>
      <c r="D207" s="278" t="s">
        <v>1046</v>
      </c>
      <c r="E207" s="294">
        <v>12215</v>
      </c>
      <c r="F207" s="141">
        <f>[1]H27輸送実績!Z207</f>
        <v>1</v>
      </c>
      <c r="G207" s="147">
        <f>[1]H27輸送実績!AA207</f>
        <v>1</v>
      </c>
      <c r="H207" s="153">
        <v>58.580427446569182</v>
      </c>
      <c r="I207" s="161">
        <f>[1]H27輸送実績!W207</f>
        <v>50.702592780884594</v>
      </c>
      <c r="J207" s="168">
        <f t="shared" si="21"/>
        <v>13.447895498662776</v>
      </c>
      <c r="K207" s="175" t="str">
        <f t="shared" si="22"/>
        <v>○</v>
      </c>
      <c r="L207" s="182" t="str">
        <f t="shared" si="23"/>
        <v>○</v>
      </c>
      <c r="M207" s="188">
        <v>21636.670416197976</v>
      </c>
      <c r="N207" s="194">
        <f>[1]H27輸送実績!X207</f>
        <v>18092.018301982716</v>
      </c>
      <c r="O207" s="168">
        <f t="shared" si="24"/>
        <v>16.382613618598207</v>
      </c>
      <c r="P207" s="175" t="str">
        <f t="shared" si="25"/>
        <v>○</v>
      </c>
      <c r="Q207" s="182" t="str">
        <f t="shared" si="26"/>
        <v>○</v>
      </c>
      <c r="R207" s="206">
        <v>0</v>
      </c>
      <c r="S207" s="203">
        <v>0</v>
      </c>
      <c r="T207" s="210">
        <v>0</v>
      </c>
      <c r="U207" s="210">
        <v>0</v>
      </c>
      <c r="V207" s="214">
        <f>[1]H27輸送実績!S207</f>
        <v>1</v>
      </c>
      <c r="W207" s="221" t="str">
        <f t="shared" si="27"/>
        <v/>
      </c>
      <c r="X207" s="82" t="s">
        <v>1264</v>
      </c>
      <c r="Y207" s="228" t="str">
        <f>[1]【準特定地域】判定表!S208</f>
        <v/>
      </c>
      <c r="Z207" s="1" t="str">
        <f>[1]【準特定地域】判定表!T208</f>
        <v/>
      </c>
      <c r="AB207" t="s">
        <v>1264</v>
      </c>
      <c r="AC207" s="240"/>
    </row>
    <row r="208" spans="1:29" x14ac:dyDescent="0.2">
      <c r="A208" s="11"/>
      <c r="B208" s="23" t="s">
        <v>452</v>
      </c>
      <c r="C208" s="28" t="s">
        <v>489</v>
      </c>
      <c r="D208" s="278" t="s">
        <v>1047</v>
      </c>
      <c r="E208" s="294">
        <v>11802</v>
      </c>
      <c r="F208" s="141">
        <f>[1]H27輸送実績!Z208</f>
        <v>1</v>
      </c>
      <c r="G208" s="147">
        <f>[1]H27輸送実績!AA208</f>
        <v>1</v>
      </c>
      <c r="H208" s="153">
        <v>59.658833173930866</v>
      </c>
      <c r="I208" s="161">
        <f>[1]H27輸送実績!W208</f>
        <v>37.287365484256675</v>
      </c>
      <c r="J208" s="168">
        <f t="shared" si="21"/>
        <v>37.49900308048575</v>
      </c>
      <c r="K208" s="175" t="str">
        <f t="shared" si="22"/>
        <v>○</v>
      </c>
      <c r="L208" s="182" t="str">
        <f t="shared" si="23"/>
        <v>○</v>
      </c>
      <c r="M208" s="188">
        <v>21365.350457712804</v>
      </c>
      <c r="N208" s="194">
        <f>[1]H27輸送実績!X208</f>
        <v>14590.939285239803</v>
      </c>
      <c r="O208" s="168">
        <f t="shared" si="24"/>
        <v>31.707465720635842</v>
      </c>
      <c r="P208" s="175" t="str">
        <f t="shared" si="25"/>
        <v>○</v>
      </c>
      <c r="Q208" s="182" t="str">
        <f t="shared" si="26"/>
        <v>○</v>
      </c>
      <c r="R208" s="206">
        <v>1</v>
      </c>
      <c r="S208" s="203">
        <v>0</v>
      </c>
      <c r="T208" s="210">
        <v>1</v>
      </c>
      <c r="U208" s="210">
        <v>1</v>
      </c>
      <c r="V208" s="214">
        <f>[1]H27輸送実績!S208</f>
        <v>1</v>
      </c>
      <c r="W208" s="221" t="str">
        <f t="shared" si="27"/>
        <v/>
      </c>
      <c r="X208" s="82" t="s">
        <v>1264</v>
      </c>
      <c r="Y208" s="228" t="str">
        <f>[1]【準特定地域】判定表!S209</f>
        <v/>
      </c>
      <c r="Z208" s="1" t="str">
        <f>[1]【準特定地域】判定表!T209</f>
        <v/>
      </c>
      <c r="AB208" t="s">
        <v>1264</v>
      </c>
      <c r="AC208" s="240"/>
    </row>
    <row r="209" spans="1:29" x14ac:dyDescent="0.2">
      <c r="A209" s="11"/>
      <c r="B209" s="23" t="s">
        <v>452</v>
      </c>
      <c r="C209" s="28" t="s">
        <v>492</v>
      </c>
      <c r="D209" s="278" t="s">
        <v>1048</v>
      </c>
      <c r="E209" s="294">
        <v>9927</v>
      </c>
      <c r="F209" s="141">
        <f>[1]H27輸送実績!Z209</f>
        <v>1</v>
      </c>
      <c r="G209" s="147">
        <f>[1]H27輸送実績!AA209</f>
        <v>1</v>
      </c>
      <c r="H209" s="153">
        <v>53.367057922939523</v>
      </c>
      <c r="I209" s="161">
        <f>[1]H27輸送実績!W209</f>
        <v>34.87733797303175</v>
      </c>
      <c r="J209" s="168">
        <f t="shared" si="21"/>
        <v>34.646316790793286</v>
      </c>
      <c r="K209" s="175" t="str">
        <f t="shared" si="22"/>
        <v>○</v>
      </c>
      <c r="L209" s="182" t="str">
        <f t="shared" si="23"/>
        <v>○</v>
      </c>
      <c r="M209" s="188">
        <v>17892.064302117888</v>
      </c>
      <c r="N209" s="194">
        <f>[1]H27輸送実績!X209</f>
        <v>13219.225750326228</v>
      </c>
      <c r="O209" s="168">
        <f t="shared" si="24"/>
        <v>26.116821809312039</v>
      </c>
      <c r="P209" s="175" t="str">
        <f t="shared" si="25"/>
        <v>○</v>
      </c>
      <c r="Q209" s="182" t="str">
        <f t="shared" si="26"/>
        <v>○</v>
      </c>
      <c r="R209" s="206">
        <v>0</v>
      </c>
      <c r="S209" s="203">
        <v>0</v>
      </c>
      <c r="T209" s="210">
        <v>0</v>
      </c>
      <c r="U209" s="210">
        <v>0</v>
      </c>
      <c r="V209" s="214">
        <f>[1]H27輸送実績!S209</f>
        <v>0</v>
      </c>
      <c r="W209" s="221" t="str">
        <f t="shared" si="27"/>
        <v/>
      </c>
      <c r="X209" s="82" t="s">
        <v>1264</v>
      </c>
      <c r="Y209" s="228" t="str">
        <f>[1]【準特定地域】判定表!S210</f>
        <v/>
      </c>
      <c r="Z209" s="1" t="str">
        <f>[1]【準特定地域】判定表!T210</f>
        <v/>
      </c>
      <c r="AB209" t="s">
        <v>1264</v>
      </c>
      <c r="AC209" s="240"/>
    </row>
    <row r="210" spans="1:29" x14ac:dyDescent="0.2">
      <c r="A210" s="11"/>
      <c r="B210" s="23" t="s">
        <v>452</v>
      </c>
      <c r="C210" s="28" t="s">
        <v>495</v>
      </c>
      <c r="D210" s="278" t="s">
        <v>198</v>
      </c>
      <c r="E210" s="294">
        <v>5711</v>
      </c>
      <c r="F210" s="141">
        <f>[1]H27輸送実績!Z210</f>
        <v>1</v>
      </c>
      <c r="G210" s="147">
        <f>[1]H27輸送実績!AA210</f>
        <v>1</v>
      </c>
      <c r="H210" s="153">
        <v>101.05700325732899</v>
      </c>
      <c r="I210" s="161">
        <f>[1]H27輸送実績!W210</f>
        <v>78.629251700680271</v>
      </c>
      <c r="J210" s="168">
        <f t="shared" si="21"/>
        <v>22.193169037022852</v>
      </c>
      <c r="K210" s="175" t="str">
        <f t="shared" si="22"/>
        <v>○</v>
      </c>
      <c r="L210" s="182" t="str">
        <f t="shared" si="23"/>
        <v>○</v>
      </c>
      <c r="M210" s="188">
        <v>37268.729641693812</v>
      </c>
      <c r="N210" s="194">
        <f>[1]H27輸送実績!X210</f>
        <v>30421.768707482992</v>
      </c>
      <c r="O210" s="168">
        <f t="shared" si="24"/>
        <v>18.3718656365225</v>
      </c>
      <c r="P210" s="175" t="str">
        <f t="shared" si="25"/>
        <v>○</v>
      </c>
      <c r="Q210" s="182" t="str">
        <f t="shared" si="26"/>
        <v>○</v>
      </c>
      <c r="R210" s="206">
        <v>1</v>
      </c>
      <c r="S210" s="203">
        <v>0</v>
      </c>
      <c r="T210" s="210">
        <v>0</v>
      </c>
      <c r="U210" s="210">
        <v>0</v>
      </c>
      <c r="V210" s="214">
        <f>[1]H27輸送実績!S210</f>
        <v>0</v>
      </c>
      <c r="W210" s="221" t="str">
        <f t="shared" si="27"/>
        <v/>
      </c>
      <c r="X210" s="82" t="s">
        <v>1264</v>
      </c>
      <c r="Y210" s="228" t="str">
        <f>[1]【準特定地域】判定表!S211</f>
        <v/>
      </c>
      <c r="Z210" s="1" t="str">
        <f>[1]【準特定地域】判定表!T211</f>
        <v/>
      </c>
      <c r="AB210" t="s">
        <v>1264</v>
      </c>
      <c r="AC210" s="240"/>
    </row>
    <row r="211" spans="1:29" x14ac:dyDescent="0.2">
      <c r="A211" s="11"/>
      <c r="B211" s="23" t="s">
        <v>452</v>
      </c>
      <c r="C211" s="28" t="s">
        <v>497</v>
      </c>
      <c r="D211" s="278" t="s">
        <v>693</v>
      </c>
      <c r="E211" s="294">
        <v>5575</v>
      </c>
      <c r="F211" s="141">
        <f>[1]H27輸送実績!Z211</f>
        <v>1</v>
      </c>
      <c r="G211" s="147">
        <f>[1]H27輸送実績!AA211</f>
        <v>1</v>
      </c>
      <c r="H211" s="153">
        <v>55.339449541284402</v>
      </c>
      <c r="I211" s="161">
        <f>[1]H27輸送実績!W211</f>
        <v>37.575562700964632</v>
      </c>
      <c r="J211" s="168">
        <f t="shared" si="21"/>
        <v>32.099861830153429</v>
      </c>
      <c r="K211" s="175" t="str">
        <f t="shared" si="22"/>
        <v>○</v>
      </c>
      <c r="L211" s="182" t="str">
        <f t="shared" si="23"/>
        <v>○</v>
      </c>
      <c r="M211" s="188">
        <v>17636.085626911314</v>
      </c>
      <c r="N211" s="194">
        <f>[1]H27輸送実績!X211</f>
        <v>13872.990353697749</v>
      </c>
      <c r="O211" s="168">
        <f t="shared" si="24"/>
        <v>21.337474498713995</v>
      </c>
      <c r="P211" s="175" t="str">
        <f t="shared" si="25"/>
        <v>○</v>
      </c>
      <c r="Q211" s="182" t="str">
        <f t="shared" si="26"/>
        <v>○</v>
      </c>
      <c r="R211" s="206">
        <v>0</v>
      </c>
      <c r="S211" s="203">
        <v>0</v>
      </c>
      <c r="T211" s="210">
        <v>0</v>
      </c>
      <c r="U211" s="210">
        <v>0</v>
      </c>
      <c r="V211" s="214">
        <f>[1]H27輸送実績!S211</f>
        <v>0</v>
      </c>
      <c r="W211" s="221" t="str">
        <f t="shared" si="27"/>
        <v/>
      </c>
      <c r="X211" s="82" t="s">
        <v>1264</v>
      </c>
      <c r="Y211" s="228" t="str">
        <f>[1]【準特定地域】判定表!S212</f>
        <v/>
      </c>
      <c r="Z211" s="1" t="str">
        <f>[1]【準特定地域】判定表!T212</f>
        <v/>
      </c>
      <c r="AB211" t="s">
        <v>1264</v>
      </c>
      <c r="AC211" s="240"/>
    </row>
    <row r="212" spans="1:29" x14ac:dyDescent="0.2">
      <c r="A212" s="11"/>
      <c r="B212" s="23" t="s">
        <v>452</v>
      </c>
      <c r="C212" s="28" t="s">
        <v>89</v>
      </c>
      <c r="D212" s="278" t="s">
        <v>1049</v>
      </c>
      <c r="E212" s="294">
        <v>1531</v>
      </c>
      <c r="F212" s="141">
        <f>[1]H27輸送実績!Z212</f>
        <v>1</v>
      </c>
      <c r="G212" s="147">
        <f>[1]H27輸送実績!AA212</f>
        <v>1</v>
      </c>
      <c r="H212" s="153">
        <v>56.075630252100844</v>
      </c>
      <c r="I212" s="161">
        <f>[1]H27輸送実績!W212</f>
        <v>33.273504273504273</v>
      </c>
      <c r="J212" s="168">
        <f t="shared" si="21"/>
        <v>40.663164865172959</v>
      </c>
      <c r="K212" s="175" t="str">
        <f t="shared" si="22"/>
        <v>○</v>
      </c>
      <c r="L212" s="182" t="str">
        <f t="shared" si="23"/>
        <v>○</v>
      </c>
      <c r="M212" s="188">
        <v>20183.473389355742</v>
      </c>
      <c r="N212" s="194">
        <f>[1]H27輸送実績!X212</f>
        <v>11822.649572649572</v>
      </c>
      <c r="O212" s="168">
        <f t="shared" si="24"/>
        <v>41.424108008661477</v>
      </c>
      <c r="P212" s="175" t="str">
        <f t="shared" si="25"/>
        <v>○</v>
      </c>
      <c r="Q212" s="182" t="str">
        <f t="shared" si="26"/>
        <v>○</v>
      </c>
      <c r="R212" s="206">
        <v>0</v>
      </c>
      <c r="S212" s="203">
        <v>0</v>
      </c>
      <c r="T212" s="210">
        <v>0</v>
      </c>
      <c r="U212" s="210">
        <v>0</v>
      </c>
      <c r="V212" s="214">
        <f>[1]H27輸送実績!S212</f>
        <v>0</v>
      </c>
      <c r="W212" s="221" t="str">
        <f t="shared" si="27"/>
        <v/>
      </c>
      <c r="X212" s="82" t="s">
        <v>1264</v>
      </c>
      <c r="Y212" s="228" t="str">
        <f>[1]【準特定地域】判定表!S213</f>
        <v/>
      </c>
      <c r="Z212" s="1" t="str">
        <f>[1]【準特定地域】判定表!T213</f>
        <v/>
      </c>
      <c r="AB212" t="s">
        <v>1264</v>
      </c>
      <c r="AC212" s="240"/>
    </row>
    <row r="213" spans="1:29" ht="26.4" x14ac:dyDescent="0.2">
      <c r="A213" s="11"/>
      <c r="B213" s="23" t="s">
        <v>452</v>
      </c>
      <c r="C213" s="28" t="s">
        <v>498</v>
      </c>
      <c r="D213" s="278" t="s">
        <v>948</v>
      </c>
      <c r="E213" s="294">
        <v>10204</v>
      </c>
      <c r="F213" s="141">
        <f>[1]H27輸送実績!Z213</f>
        <v>1</v>
      </c>
      <c r="G213" s="147">
        <f>[1]H27輸送実績!AA213</f>
        <v>1</v>
      </c>
      <c r="H213" s="153">
        <v>56.815169507757133</v>
      </c>
      <c r="I213" s="161">
        <f>[1]H27輸送実績!W213</f>
        <v>45.199132634622337</v>
      </c>
      <c r="J213" s="168">
        <f t="shared" si="21"/>
        <v>20.445308838775578</v>
      </c>
      <c r="K213" s="175" t="str">
        <f t="shared" si="22"/>
        <v>○</v>
      </c>
      <c r="L213" s="182" t="str">
        <f t="shared" si="23"/>
        <v>○</v>
      </c>
      <c r="M213" s="188">
        <v>21820.340930856157</v>
      </c>
      <c r="N213" s="194">
        <f>[1]H27輸送実績!X213</f>
        <v>17906.396819660284</v>
      </c>
      <c r="O213" s="168">
        <f t="shared" si="24"/>
        <v>17.937135462723973</v>
      </c>
      <c r="P213" s="175" t="str">
        <f t="shared" si="25"/>
        <v>○</v>
      </c>
      <c r="Q213" s="182" t="str">
        <f t="shared" si="26"/>
        <v>○</v>
      </c>
      <c r="R213" s="206">
        <v>0</v>
      </c>
      <c r="S213" s="203">
        <v>0</v>
      </c>
      <c r="T213" s="210">
        <v>0</v>
      </c>
      <c r="U213" s="210">
        <v>0</v>
      </c>
      <c r="V213" s="214">
        <f>[1]H27輸送実績!S213</f>
        <v>0</v>
      </c>
      <c r="W213" s="221" t="str">
        <f t="shared" si="27"/>
        <v/>
      </c>
      <c r="X213" s="82" t="s">
        <v>1264</v>
      </c>
      <c r="Y213" s="228" t="str">
        <f>[1]【準特定地域】判定表!S214</f>
        <v/>
      </c>
      <c r="Z213" s="1" t="str">
        <f>[1]【準特定地域】判定表!T214</f>
        <v/>
      </c>
      <c r="AB213" t="s">
        <v>1264</v>
      </c>
      <c r="AC213" s="240"/>
    </row>
    <row r="214" spans="1:29" x14ac:dyDescent="0.2">
      <c r="A214" s="11"/>
      <c r="B214" s="23" t="s">
        <v>452</v>
      </c>
      <c r="C214" s="28" t="s">
        <v>501</v>
      </c>
      <c r="D214" s="278" t="s">
        <v>404</v>
      </c>
      <c r="E214" s="294">
        <v>10014</v>
      </c>
      <c r="F214" s="141">
        <f>[1]H27輸送実績!Z214</f>
        <v>1</v>
      </c>
      <c r="G214" s="147">
        <f>[1]H27輸送実績!AA214</f>
        <v>1</v>
      </c>
      <c r="H214" s="153">
        <v>74.753365506731015</v>
      </c>
      <c r="I214" s="161">
        <f>[1]H27輸送実績!W214</f>
        <v>45.548340961098397</v>
      </c>
      <c r="J214" s="168">
        <f t="shared" si="21"/>
        <v>39.068507949656009</v>
      </c>
      <c r="K214" s="175" t="str">
        <f t="shared" si="22"/>
        <v>○</v>
      </c>
      <c r="L214" s="182" t="str">
        <f t="shared" si="23"/>
        <v>○</v>
      </c>
      <c r="M214" s="188">
        <v>27861.569723139448</v>
      </c>
      <c r="N214" s="194">
        <f>[1]H27輸送実績!X214</f>
        <v>17631.292906178489</v>
      </c>
      <c r="O214" s="168">
        <f t="shared" si="24"/>
        <v>36.718235614932212</v>
      </c>
      <c r="P214" s="175" t="str">
        <f t="shared" si="25"/>
        <v>○</v>
      </c>
      <c r="Q214" s="182" t="str">
        <f t="shared" si="26"/>
        <v>○</v>
      </c>
      <c r="R214" s="206">
        <v>0</v>
      </c>
      <c r="S214" s="203">
        <v>1</v>
      </c>
      <c r="T214" s="210">
        <v>0</v>
      </c>
      <c r="U214" s="210">
        <v>0</v>
      </c>
      <c r="V214" s="214">
        <f>[1]H27輸送実績!S214</f>
        <v>1</v>
      </c>
      <c r="W214" s="221" t="str">
        <f t="shared" si="27"/>
        <v/>
      </c>
      <c r="X214" s="82" t="s">
        <v>1264</v>
      </c>
      <c r="Y214" s="228" t="str">
        <f>[1]【準特定地域】判定表!S215</f>
        <v/>
      </c>
      <c r="Z214" s="1" t="str">
        <f>[1]【準特定地域】判定表!T215</f>
        <v/>
      </c>
      <c r="AB214" t="s">
        <v>1264</v>
      </c>
      <c r="AC214" s="240"/>
    </row>
    <row r="215" spans="1:29" x14ac:dyDescent="0.2">
      <c r="A215" s="11"/>
      <c r="B215" s="23" t="s">
        <v>452</v>
      </c>
      <c r="C215" s="28" t="s">
        <v>502</v>
      </c>
      <c r="D215" s="122" t="s">
        <v>848</v>
      </c>
      <c r="E215" s="294">
        <v>4946</v>
      </c>
      <c r="F215" s="141">
        <f>[1]H27輸送実績!Z215</f>
        <v>1</v>
      </c>
      <c r="G215" s="147">
        <f>[1]H27輸送実績!AA215</f>
        <v>1</v>
      </c>
      <c r="H215" s="153">
        <v>62.715077605321511</v>
      </c>
      <c r="I215" s="161">
        <f>[1]H27輸送実績!W215</f>
        <v>60.420816733067731</v>
      </c>
      <c r="J215" s="168">
        <f t="shared" si="21"/>
        <v>3.6582285470362019</v>
      </c>
      <c r="K215" s="175" t="str">
        <f t="shared" si="22"/>
        <v>○</v>
      </c>
      <c r="L215" s="182" t="str">
        <f t="shared" si="23"/>
        <v/>
      </c>
      <c r="M215" s="188">
        <v>25182.926829268294</v>
      </c>
      <c r="N215" s="194">
        <f>[1]H27輸送実績!X215</f>
        <v>25912.848605577688</v>
      </c>
      <c r="O215" s="168">
        <f t="shared" si="24"/>
        <v>-2.8984787243278687</v>
      </c>
      <c r="P215" s="175" t="str">
        <f t="shared" si="25"/>
        <v/>
      </c>
      <c r="Q215" s="182" t="str">
        <f t="shared" si="26"/>
        <v/>
      </c>
      <c r="R215" s="206">
        <v>0</v>
      </c>
      <c r="S215" s="203">
        <v>0</v>
      </c>
      <c r="T215" s="210">
        <v>0</v>
      </c>
      <c r="U215" s="210">
        <v>0</v>
      </c>
      <c r="V215" s="214">
        <f>[1]H27輸送実績!S215</f>
        <v>0</v>
      </c>
      <c r="W215" s="221" t="str">
        <f t="shared" si="27"/>
        <v/>
      </c>
      <c r="X215" s="82" t="s">
        <v>1264</v>
      </c>
      <c r="Y215" s="228" t="str">
        <f>[1]【準特定地域】判定表!S216</f>
        <v/>
      </c>
      <c r="Z215" s="1" t="str">
        <f>[1]【準特定地域】判定表!T216</f>
        <v/>
      </c>
      <c r="AB215" t="s">
        <v>1264</v>
      </c>
      <c r="AC215" s="240"/>
    </row>
    <row r="216" spans="1:29" x14ac:dyDescent="0.2">
      <c r="A216" s="105"/>
      <c r="B216" s="111" t="s">
        <v>499</v>
      </c>
      <c r="C216" s="114" t="s">
        <v>505</v>
      </c>
      <c r="D216" s="278" t="s">
        <v>470</v>
      </c>
      <c r="E216" s="293">
        <v>382141</v>
      </c>
      <c r="F216" s="309">
        <f>[1]H27輸送実績!Z216</f>
        <v>1</v>
      </c>
      <c r="G216" s="147">
        <f>[1]H27輸送実績!AA216</f>
        <v>1</v>
      </c>
      <c r="H216" s="153">
        <v>70.384687018426249</v>
      </c>
      <c r="I216" s="161">
        <f>[1]H27輸送実績!W216</f>
        <v>49.850210994722261</v>
      </c>
      <c r="J216" s="168">
        <f t="shared" si="21"/>
        <v>29.174635696438056</v>
      </c>
      <c r="K216" s="175" t="str">
        <f t="shared" si="22"/>
        <v>○</v>
      </c>
      <c r="L216" s="182" t="str">
        <f t="shared" si="23"/>
        <v>○</v>
      </c>
      <c r="M216" s="190">
        <v>26100.90949486164</v>
      </c>
      <c r="N216" s="196">
        <f>[1]H27輸送実績!X216</f>
        <v>22023.887822097528</v>
      </c>
      <c r="O216" s="168">
        <f t="shared" si="24"/>
        <v>15.620228381569367</v>
      </c>
      <c r="P216" s="175" t="str">
        <f t="shared" si="25"/>
        <v>○</v>
      </c>
      <c r="Q216" s="182" t="str">
        <f t="shared" si="26"/>
        <v>○</v>
      </c>
      <c r="R216" s="206">
        <v>160</v>
      </c>
      <c r="S216" s="203">
        <v>109</v>
      </c>
      <c r="T216" s="210">
        <v>122</v>
      </c>
      <c r="U216" s="210">
        <v>92</v>
      </c>
      <c r="V216" s="214">
        <f>[1]H27輸送実績!S216</f>
        <v>86</v>
      </c>
      <c r="W216" s="221" t="str">
        <f t="shared" si="27"/>
        <v/>
      </c>
      <c r="X216" s="83"/>
      <c r="Y216" s="228" t="str">
        <f>[1]【準特定地域】判定表!S217</f>
        <v>○</v>
      </c>
      <c r="Z216" s="1" t="str">
        <f>[1]【準特定地域】判定表!T217</f>
        <v>指定</v>
      </c>
      <c r="AB216" t="s">
        <v>1287</v>
      </c>
      <c r="AC216" s="240"/>
    </row>
    <row r="217" spans="1:29" x14ac:dyDescent="0.2">
      <c r="A217" s="105"/>
      <c r="B217" s="111" t="s">
        <v>499</v>
      </c>
      <c r="C217" s="114" t="s">
        <v>238</v>
      </c>
      <c r="D217" s="278" t="s">
        <v>1051</v>
      </c>
      <c r="E217" s="293">
        <v>241112</v>
      </c>
      <c r="F217" s="309">
        <f>[1]H27輸送実績!Z217</f>
        <v>1</v>
      </c>
      <c r="G217" s="147">
        <f>[1]H27輸送実績!AA217</f>
        <v>1</v>
      </c>
      <c r="H217" s="153">
        <v>55.880558090389513</v>
      </c>
      <c r="I217" s="161">
        <f>[1]H27輸送実績!W217</f>
        <v>44.568874106760632</v>
      </c>
      <c r="J217" s="168">
        <f t="shared" si="21"/>
        <v>20.242610972731669</v>
      </c>
      <c r="K217" s="175" t="str">
        <f t="shared" si="22"/>
        <v>○</v>
      </c>
      <c r="L217" s="182" t="str">
        <f t="shared" si="23"/>
        <v>○</v>
      </c>
      <c r="M217" s="188">
        <v>22663.34470006244</v>
      </c>
      <c r="N217" s="194">
        <f>[1]H27輸送実績!X217</f>
        <v>19736.141205914315</v>
      </c>
      <c r="O217" s="168">
        <f t="shared" si="24"/>
        <v>12.916026000963843</v>
      </c>
      <c r="P217" s="175" t="str">
        <f t="shared" si="25"/>
        <v>○</v>
      </c>
      <c r="Q217" s="182" t="str">
        <f t="shared" si="26"/>
        <v>○</v>
      </c>
      <c r="R217" s="206">
        <v>97</v>
      </c>
      <c r="S217" s="203">
        <v>139</v>
      </c>
      <c r="T217" s="210">
        <v>91</v>
      </c>
      <c r="U217" s="210">
        <v>143</v>
      </c>
      <c r="V217" s="214">
        <f>[1]H27輸送実績!S217</f>
        <v>102</v>
      </c>
      <c r="W217" s="221" t="str">
        <f t="shared" si="27"/>
        <v/>
      </c>
      <c r="X217" s="82" t="s">
        <v>1259</v>
      </c>
      <c r="Y217" s="228" t="str">
        <f>[1]【準特定地域】判定表!S218</f>
        <v>○</v>
      </c>
      <c r="Z217" s="1" t="str">
        <f>[1]【準特定地域】判定表!T218</f>
        <v>継続</v>
      </c>
      <c r="AB217" t="s">
        <v>1264</v>
      </c>
      <c r="AC217" s="240"/>
    </row>
    <row r="218" spans="1:29" x14ac:dyDescent="0.2">
      <c r="A218" s="11"/>
      <c r="B218" s="23" t="s">
        <v>499</v>
      </c>
      <c r="C218" s="28" t="s">
        <v>73</v>
      </c>
      <c r="D218" s="278" t="s">
        <v>494</v>
      </c>
      <c r="E218" s="294">
        <v>49813</v>
      </c>
      <c r="F218" s="141">
        <f>[1]H27輸送実績!Z218</f>
        <v>1</v>
      </c>
      <c r="G218" s="147">
        <f>[1]H27輸送実績!AA218</f>
        <v>1</v>
      </c>
      <c r="H218" s="153">
        <v>51.202314683467527</v>
      </c>
      <c r="I218" s="161">
        <f>[1]H27輸送実績!W218</f>
        <v>46.227644034804598</v>
      </c>
      <c r="J218" s="168">
        <f t="shared" si="21"/>
        <v>9.7157143762275577</v>
      </c>
      <c r="K218" s="175" t="str">
        <f t="shared" si="22"/>
        <v>○</v>
      </c>
      <c r="L218" s="182" t="str">
        <f t="shared" si="23"/>
        <v/>
      </c>
      <c r="M218" s="187">
        <v>21097.977831476172</v>
      </c>
      <c r="N218" s="193">
        <f>[1]H27輸送実績!X218</f>
        <v>21923.669456136555</v>
      </c>
      <c r="O218" s="168">
        <f t="shared" si="24"/>
        <v>-3.9136055182906304</v>
      </c>
      <c r="P218" s="175" t="str">
        <f t="shared" si="25"/>
        <v/>
      </c>
      <c r="Q218" s="182" t="str">
        <f t="shared" si="26"/>
        <v/>
      </c>
      <c r="R218" s="206">
        <v>53</v>
      </c>
      <c r="S218" s="203">
        <v>57</v>
      </c>
      <c r="T218" s="210">
        <v>81</v>
      </c>
      <c r="U218" s="210">
        <v>77</v>
      </c>
      <c r="V218" s="214">
        <f>[1]H27輸送実績!S218</f>
        <v>68</v>
      </c>
      <c r="W218" s="221" t="str">
        <f t="shared" si="27"/>
        <v/>
      </c>
      <c r="X218" s="82" t="s">
        <v>1264</v>
      </c>
      <c r="Y218" s="228" t="str">
        <f>[1]【準特定地域】判定表!S219</f>
        <v/>
      </c>
      <c r="Z218" s="1" t="str">
        <f>[1]【準特定地域】判定表!T219</f>
        <v/>
      </c>
      <c r="AB218" t="s">
        <v>1264</v>
      </c>
      <c r="AC218" s="240"/>
    </row>
    <row r="219" spans="1:29" x14ac:dyDescent="0.2">
      <c r="A219" s="11"/>
      <c r="B219" s="23" t="s">
        <v>499</v>
      </c>
      <c r="C219" s="28" t="s">
        <v>506</v>
      </c>
      <c r="D219" s="278" t="s">
        <v>1052</v>
      </c>
      <c r="E219" s="294">
        <v>99616</v>
      </c>
      <c r="F219" s="141">
        <f>[1]H27輸送実績!Z219</f>
        <v>1</v>
      </c>
      <c r="G219" s="147">
        <f>[1]H27輸送実績!AA219</f>
        <v>1</v>
      </c>
      <c r="H219" s="153">
        <v>54.020095503382414</v>
      </c>
      <c r="I219" s="161">
        <f>[1]H27輸送実績!W219</f>
        <v>50.897184505051293</v>
      </c>
      <c r="J219" s="168">
        <f t="shared" si="21"/>
        <v>5.7810171737582072</v>
      </c>
      <c r="K219" s="175" t="str">
        <f t="shared" si="22"/>
        <v>○</v>
      </c>
      <c r="L219" s="182" t="str">
        <f t="shared" si="23"/>
        <v/>
      </c>
      <c r="M219" s="188">
        <v>21750.626740947078</v>
      </c>
      <c r="N219" s="194">
        <f>[1]H27輸送実績!X219</f>
        <v>21595.105629693033</v>
      </c>
      <c r="O219" s="168">
        <f t="shared" si="24"/>
        <v>0.71501898821731968</v>
      </c>
      <c r="P219" s="175" t="str">
        <f t="shared" si="25"/>
        <v>○</v>
      </c>
      <c r="Q219" s="182" t="str">
        <f t="shared" si="26"/>
        <v/>
      </c>
      <c r="R219" s="206">
        <v>30</v>
      </c>
      <c r="S219" s="203">
        <v>27</v>
      </c>
      <c r="T219" s="210">
        <v>28</v>
      </c>
      <c r="U219" s="210">
        <v>33</v>
      </c>
      <c r="V219" s="214">
        <f>[1]H27輸送実績!S219</f>
        <v>33</v>
      </c>
      <c r="W219" s="221" t="str">
        <f t="shared" si="27"/>
        <v/>
      </c>
      <c r="X219" s="82" t="s">
        <v>1264</v>
      </c>
      <c r="Y219" s="228" t="str">
        <f>[1]【準特定地域】判定表!S220</f>
        <v/>
      </c>
      <c r="Z219" s="1" t="str">
        <f>[1]【準特定地域】判定表!T220</f>
        <v/>
      </c>
      <c r="AB219" t="s">
        <v>1264</v>
      </c>
      <c r="AC219" s="240"/>
    </row>
    <row r="220" spans="1:29" x14ac:dyDescent="0.2">
      <c r="A220" s="105"/>
      <c r="B220" s="111" t="s">
        <v>499</v>
      </c>
      <c r="C220" s="114" t="s">
        <v>509</v>
      </c>
      <c r="D220" s="278" t="s">
        <v>1053</v>
      </c>
      <c r="E220" s="293">
        <v>155799</v>
      </c>
      <c r="F220" s="309">
        <f>[1]H27輸送実績!Z220</f>
        <v>1</v>
      </c>
      <c r="G220" s="147">
        <f>[1]H27輸送実績!AA220</f>
        <v>1</v>
      </c>
      <c r="H220" s="153">
        <v>74.449868273627473</v>
      </c>
      <c r="I220" s="161">
        <f>[1]H27輸送実績!W220</f>
        <v>61.095138770645327</v>
      </c>
      <c r="J220" s="168">
        <f t="shared" si="21"/>
        <v>17.937881977036106</v>
      </c>
      <c r="K220" s="175" t="str">
        <f t="shared" si="22"/>
        <v>○</v>
      </c>
      <c r="L220" s="182" t="str">
        <f t="shared" si="23"/>
        <v>○</v>
      </c>
      <c r="M220" s="188">
        <v>30873.996911243681</v>
      </c>
      <c r="N220" s="194">
        <f>[1]H27輸送実績!X220</f>
        <v>28143.79363187468</v>
      </c>
      <c r="O220" s="168">
        <f t="shared" si="24"/>
        <v>8.8430509571461364</v>
      </c>
      <c r="P220" s="175" t="str">
        <f t="shared" si="25"/>
        <v>○</v>
      </c>
      <c r="Q220" s="182" t="str">
        <f t="shared" si="26"/>
        <v/>
      </c>
      <c r="R220" s="206">
        <v>4</v>
      </c>
      <c r="S220" s="203">
        <v>8</v>
      </c>
      <c r="T220" s="210">
        <v>11</v>
      </c>
      <c r="U220" s="210">
        <v>8</v>
      </c>
      <c r="V220" s="214">
        <f>[1]H27輸送実績!S220</f>
        <v>18</v>
      </c>
      <c r="W220" s="221" t="str">
        <f t="shared" si="27"/>
        <v/>
      </c>
      <c r="X220" s="82" t="s">
        <v>1259</v>
      </c>
      <c r="Y220" s="228" t="str">
        <f>[1]【準特定地域】判定表!S221</f>
        <v>○</v>
      </c>
      <c r="Z220" s="1" t="str">
        <f>[1]【準特定地域】判定表!T221</f>
        <v>継続</v>
      </c>
      <c r="AB220" t="s">
        <v>1264</v>
      </c>
      <c r="AC220" s="240"/>
    </row>
    <row r="221" spans="1:29" x14ac:dyDescent="0.2">
      <c r="A221" s="105"/>
      <c r="B221" s="111" t="s">
        <v>499</v>
      </c>
      <c r="C221" s="114" t="s">
        <v>510</v>
      </c>
      <c r="D221" s="278" t="s">
        <v>519</v>
      </c>
      <c r="E221" s="293">
        <v>103712</v>
      </c>
      <c r="F221" s="309">
        <f>[1]H27輸送実績!Z221</f>
        <v>1</v>
      </c>
      <c r="G221" s="147">
        <f>[1]H27輸送実績!AA221</f>
        <v>1</v>
      </c>
      <c r="H221" s="153">
        <v>61.085358570312856</v>
      </c>
      <c r="I221" s="161">
        <f>[1]H27輸送実績!W221</f>
        <v>46.863263897873807</v>
      </c>
      <c r="J221" s="168">
        <f t="shared" si="21"/>
        <v>23.282329850071314</v>
      </c>
      <c r="K221" s="175" t="str">
        <f t="shared" si="22"/>
        <v>○</v>
      </c>
      <c r="L221" s="182" t="str">
        <f t="shared" si="23"/>
        <v>○</v>
      </c>
      <c r="M221" s="188">
        <v>25278.066185816449</v>
      </c>
      <c r="N221" s="194">
        <f>[1]H27輸送実績!X221</f>
        <v>21937.249320740069</v>
      </c>
      <c r="O221" s="168">
        <f t="shared" si="24"/>
        <v>13.216267575685503</v>
      </c>
      <c r="P221" s="175" t="str">
        <f t="shared" si="25"/>
        <v>○</v>
      </c>
      <c r="Q221" s="182" t="str">
        <f t="shared" si="26"/>
        <v>○</v>
      </c>
      <c r="R221" s="206">
        <v>24</v>
      </c>
      <c r="S221" s="203">
        <v>12</v>
      </c>
      <c r="T221" s="210">
        <v>20</v>
      </c>
      <c r="U221" s="210">
        <v>20</v>
      </c>
      <c r="V221" s="214">
        <f>[1]H27輸送実績!S221</f>
        <v>20</v>
      </c>
      <c r="W221" s="221" t="str">
        <f t="shared" si="27"/>
        <v/>
      </c>
      <c r="X221" s="82" t="s">
        <v>1259</v>
      </c>
      <c r="Y221" s="228" t="str">
        <f>[1]【準特定地域】判定表!S222</f>
        <v>○</v>
      </c>
      <c r="Z221" s="1" t="str">
        <f>[1]【準特定地域】判定表!T222</f>
        <v>継続</v>
      </c>
      <c r="AB221" t="s">
        <v>1264</v>
      </c>
      <c r="AC221" s="240"/>
    </row>
    <row r="222" spans="1:29" x14ac:dyDescent="0.2">
      <c r="A222" s="11"/>
      <c r="B222" s="23" t="s">
        <v>499</v>
      </c>
      <c r="C222" s="28" t="s">
        <v>512</v>
      </c>
      <c r="D222" s="278" t="s">
        <v>512</v>
      </c>
      <c r="E222" s="294">
        <v>51471</v>
      </c>
      <c r="F222" s="141">
        <f>[1]H27輸送実績!Z222</f>
        <v>1</v>
      </c>
      <c r="G222" s="147">
        <f>[1]H27輸送実績!AA222</f>
        <v>1</v>
      </c>
      <c r="H222" s="153">
        <v>60.953255303584491</v>
      </c>
      <c r="I222" s="161">
        <f>[1]H27輸送実績!W222</f>
        <v>47.85154557983855</v>
      </c>
      <c r="J222" s="168">
        <f t="shared" si="21"/>
        <v>21.494684178049905</v>
      </c>
      <c r="K222" s="175" t="str">
        <f t="shared" si="22"/>
        <v>○</v>
      </c>
      <c r="L222" s="182" t="str">
        <f t="shared" si="23"/>
        <v>○</v>
      </c>
      <c r="M222" s="188">
        <v>23845.940014630578</v>
      </c>
      <c r="N222" s="194">
        <f>[1]H27輸送実績!X222</f>
        <v>21555.030517818468</v>
      </c>
      <c r="O222" s="168">
        <f t="shared" si="24"/>
        <v>9.6071259736732255</v>
      </c>
      <c r="P222" s="175" t="str">
        <f t="shared" si="25"/>
        <v>○</v>
      </c>
      <c r="Q222" s="182" t="str">
        <f t="shared" si="26"/>
        <v/>
      </c>
      <c r="R222" s="206">
        <v>0</v>
      </c>
      <c r="S222" s="203">
        <v>0</v>
      </c>
      <c r="T222" s="210">
        <v>1</v>
      </c>
      <c r="U222" s="210">
        <v>2</v>
      </c>
      <c r="V222" s="214">
        <f>[1]H27輸送実績!S222</f>
        <v>0</v>
      </c>
      <c r="W222" s="221" t="str">
        <f t="shared" si="27"/>
        <v/>
      </c>
      <c r="X222" s="82" t="s">
        <v>1264</v>
      </c>
      <c r="Y222" s="228" t="str">
        <f>[1]【準特定地域】判定表!S223</f>
        <v/>
      </c>
      <c r="Z222" s="1" t="str">
        <f>[1]【準特定地域】判定表!T223</f>
        <v/>
      </c>
      <c r="AB222" t="s">
        <v>1264</v>
      </c>
      <c r="AC222" s="240"/>
    </row>
    <row r="223" spans="1:29" x14ac:dyDescent="0.2">
      <c r="A223" s="11"/>
      <c r="B223" s="23" t="s">
        <v>499</v>
      </c>
      <c r="C223" s="28" t="s">
        <v>516</v>
      </c>
      <c r="D223" s="289" t="s">
        <v>1271</v>
      </c>
      <c r="E223" s="294">
        <v>61632</v>
      </c>
      <c r="F223" s="141">
        <f>[1]H27輸送実績!Z223</f>
        <v>1</v>
      </c>
      <c r="G223" s="147">
        <f>[1]H27輸送実績!AA223</f>
        <v>1</v>
      </c>
      <c r="H223" s="153">
        <v>71.649601976393086</v>
      </c>
      <c r="I223" s="161">
        <f>[1]H27輸送実績!W223</f>
        <v>58.92528103616813</v>
      </c>
      <c r="J223" s="168">
        <f t="shared" si="21"/>
        <v>17.759095081110608</v>
      </c>
      <c r="K223" s="175" t="str">
        <f t="shared" si="22"/>
        <v>○</v>
      </c>
      <c r="L223" s="182" t="str">
        <f t="shared" si="23"/>
        <v>○</v>
      </c>
      <c r="M223" s="188">
        <v>29255.787354744258</v>
      </c>
      <c r="N223" s="194">
        <f>[1]H27輸送実績!X223</f>
        <v>26525.415444770282</v>
      </c>
      <c r="O223" s="168">
        <f t="shared" si="24"/>
        <v>9.3327582569101679</v>
      </c>
      <c r="P223" s="175" t="str">
        <f t="shared" si="25"/>
        <v>○</v>
      </c>
      <c r="Q223" s="182" t="str">
        <f t="shared" si="26"/>
        <v/>
      </c>
      <c r="R223" s="206">
        <v>5</v>
      </c>
      <c r="S223" s="203">
        <v>3</v>
      </c>
      <c r="T223" s="210">
        <v>2</v>
      </c>
      <c r="U223" s="210">
        <v>3</v>
      </c>
      <c r="V223" s="214">
        <f>[1]H27輸送実績!S223</f>
        <v>4</v>
      </c>
      <c r="W223" s="221" t="str">
        <f t="shared" si="27"/>
        <v/>
      </c>
      <c r="X223" s="82" t="s">
        <v>1264</v>
      </c>
      <c r="Y223" s="228" t="str">
        <f>[1]【準特定地域】判定表!S224</f>
        <v/>
      </c>
      <c r="Z223" s="1" t="str">
        <f>[1]【準特定地域】判定表!T224</f>
        <v/>
      </c>
      <c r="AB223" t="s">
        <v>1264</v>
      </c>
      <c r="AC223" s="240"/>
    </row>
    <row r="224" spans="1:29" x14ac:dyDescent="0.2">
      <c r="A224" s="11"/>
      <c r="B224" s="23" t="s">
        <v>499</v>
      </c>
      <c r="C224" s="28" t="s">
        <v>127</v>
      </c>
      <c r="D224" s="278" t="s">
        <v>127</v>
      </c>
      <c r="E224" s="294">
        <v>32455</v>
      </c>
      <c r="F224" s="141">
        <f>[1]H27輸送実績!Z224</f>
        <v>1</v>
      </c>
      <c r="G224" s="147">
        <f>[1]H27輸送実績!AA224</f>
        <v>1</v>
      </c>
      <c r="H224" s="153">
        <v>60.631389200448645</v>
      </c>
      <c r="I224" s="161">
        <f>[1]H27輸送実績!W224</f>
        <v>45.578537761701192</v>
      </c>
      <c r="J224" s="168">
        <f t="shared" si="21"/>
        <v>24.826829200601708</v>
      </c>
      <c r="K224" s="175" t="str">
        <f t="shared" si="22"/>
        <v>○</v>
      </c>
      <c r="L224" s="182" t="str">
        <f t="shared" si="23"/>
        <v>○</v>
      </c>
      <c r="M224" s="188">
        <v>25113.843935266785</v>
      </c>
      <c r="N224" s="194">
        <f>[1]H27輸送実績!X224</f>
        <v>21081.223281815193</v>
      </c>
      <c r="O224" s="168">
        <f t="shared" si="24"/>
        <v>16.057361285855077</v>
      </c>
      <c r="P224" s="175" t="str">
        <f t="shared" si="25"/>
        <v>○</v>
      </c>
      <c r="Q224" s="182" t="str">
        <f t="shared" si="26"/>
        <v>○</v>
      </c>
      <c r="R224" s="206">
        <v>0</v>
      </c>
      <c r="S224" s="203">
        <v>0</v>
      </c>
      <c r="T224" s="210">
        <v>0</v>
      </c>
      <c r="U224" s="210">
        <v>0</v>
      </c>
      <c r="V224" s="214">
        <f>[1]H27輸送実績!S224</f>
        <v>1</v>
      </c>
      <c r="W224" s="221" t="str">
        <f t="shared" si="27"/>
        <v/>
      </c>
      <c r="X224" s="82" t="s">
        <v>1264</v>
      </c>
      <c r="Y224" s="228" t="str">
        <f>[1]【準特定地域】判定表!S225</f>
        <v/>
      </c>
      <c r="Z224" s="1" t="str">
        <f>[1]【準特定地域】判定表!T225</f>
        <v/>
      </c>
      <c r="AB224" t="s">
        <v>1264</v>
      </c>
      <c r="AC224" s="240"/>
    </row>
    <row r="225" spans="1:29" x14ac:dyDescent="0.2">
      <c r="A225" s="11"/>
      <c r="B225" s="23" t="s">
        <v>499</v>
      </c>
      <c r="C225" s="28" t="s">
        <v>1238</v>
      </c>
      <c r="D225" s="278" t="s">
        <v>1055</v>
      </c>
      <c r="E225" s="294">
        <v>43700</v>
      </c>
      <c r="F225" s="141">
        <f>[1]H27輸送実績!Z225</f>
        <v>1</v>
      </c>
      <c r="G225" s="147">
        <f>[1]H27輸送実績!AA225</f>
        <v>1</v>
      </c>
      <c r="H225" s="153">
        <v>55.772225758540209</v>
      </c>
      <c r="I225" s="161">
        <f>[1]H27輸送実績!W225</f>
        <v>42.2116452268111</v>
      </c>
      <c r="J225" s="168">
        <f t="shared" si="21"/>
        <v>24.314217959380301</v>
      </c>
      <c r="K225" s="175" t="str">
        <f t="shared" si="22"/>
        <v>○</v>
      </c>
      <c r="L225" s="182" t="str">
        <f t="shared" si="23"/>
        <v>○</v>
      </c>
      <c r="M225" s="188">
        <v>24215.361765329937</v>
      </c>
      <c r="N225" s="194">
        <f>[1]H27輸送実績!X225</f>
        <v>20827.758970886935</v>
      </c>
      <c r="O225" s="168">
        <f t="shared" si="24"/>
        <v>13.989478362008878</v>
      </c>
      <c r="P225" s="175" t="str">
        <f t="shared" si="25"/>
        <v>○</v>
      </c>
      <c r="Q225" s="182" t="str">
        <f t="shared" si="26"/>
        <v>○</v>
      </c>
      <c r="R225" s="206">
        <v>2</v>
      </c>
      <c r="S225" s="203">
        <v>2</v>
      </c>
      <c r="T225" s="210">
        <v>1</v>
      </c>
      <c r="U225" s="210">
        <v>0</v>
      </c>
      <c r="V225" s="214">
        <f>[1]H27輸送実績!S225</f>
        <v>3</v>
      </c>
      <c r="W225" s="221" t="str">
        <f t="shared" si="27"/>
        <v/>
      </c>
      <c r="X225" s="82" t="s">
        <v>1264</v>
      </c>
      <c r="Y225" s="228" t="str">
        <f>[1]【準特定地域】判定表!S226</f>
        <v/>
      </c>
      <c r="Z225" s="1" t="str">
        <f>[1]【準特定地域】判定表!T226</f>
        <v/>
      </c>
      <c r="AB225" t="s">
        <v>1264</v>
      </c>
      <c r="AC225" s="240"/>
    </row>
    <row r="226" spans="1:29" x14ac:dyDescent="0.2">
      <c r="A226" s="11"/>
      <c r="B226" s="23" t="s">
        <v>499</v>
      </c>
      <c r="C226" s="28" t="s">
        <v>518</v>
      </c>
      <c r="D226" s="278" t="s">
        <v>1057</v>
      </c>
      <c r="E226" s="294">
        <v>28663</v>
      </c>
      <c r="F226" s="141">
        <f>[1]H27輸送実績!Z226</f>
        <v>1</v>
      </c>
      <c r="G226" s="147">
        <f>[1]H27輸送実績!AA226</f>
        <v>1</v>
      </c>
      <c r="H226" s="153">
        <v>50.136228074609512</v>
      </c>
      <c r="I226" s="161">
        <f>[1]H27輸送実績!W226</f>
        <v>45.191715419272413</v>
      </c>
      <c r="J226" s="168">
        <f t="shared" si="21"/>
        <v>9.8621552622167652</v>
      </c>
      <c r="K226" s="175" t="str">
        <f t="shared" si="22"/>
        <v>○</v>
      </c>
      <c r="L226" s="182" t="str">
        <f t="shared" si="23"/>
        <v/>
      </c>
      <c r="M226" s="188">
        <v>20377.293635950056</v>
      </c>
      <c r="N226" s="194">
        <f>[1]H27輸送実績!X226</f>
        <v>18663.640642861945</v>
      </c>
      <c r="O226" s="168">
        <f t="shared" si="24"/>
        <v>8.409620157138276</v>
      </c>
      <c r="P226" s="175" t="str">
        <f t="shared" si="25"/>
        <v>○</v>
      </c>
      <c r="Q226" s="182" t="str">
        <f t="shared" si="26"/>
        <v/>
      </c>
      <c r="R226" s="206">
        <v>0</v>
      </c>
      <c r="S226" s="203">
        <v>0</v>
      </c>
      <c r="T226" s="210">
        <v>0</v>
      </c>
      <c r="U226" s="210">
        <v>1</v>
      </c>
      <c r="V226" s="214">
        <f>[1]H27輸送実績!S226</f>
        <v>1</v>
      </c>
      <c r="W226" s="221" t="str">
        <f t="shared" si="27"/>
        <v/>
      </c>
      <c r="X226" s="82" t="s">
        <v>1264</v>
      </c>
      <c r="Y226" s="228" t="str">
        <f>[1]【準特定地域】判定表!S227</f>
        <v/>
      </c>
      <c r="Z226" s="1" t="str">
        <f>[1]【準特定地域】判定表!T227</f>
        <v/>
      </c>
      <c r="AB226" t="s">
        <v>1264</v>
      </c>
      <c r="AC226" s="240"/>
    </row>
    <row r="227" spans="1:29" x14ac:dyDescent="0.2">
      <c r="A227" s="11"/>
      <c r="B227" s="23" t="s">
        <v>499</v>
      </c>
      <c r="C227" s="28" t="s">
        <v>520</v>
      </c>
      <c r="D227" s="278" t="s">
        <v>520</v>
      </c>
      <c r="E227" s="294">
        <v>21169</v>
      </c>
      <c r="F227" s="141">
        <f>[1]H27輸送実績!Z227</f>
        <v>1</v>
      </c>
      <c r="G227" s="147">
        <f>[1]H27輸送実績!AA227</f>
        <v>1</v>
      </c>
      <c r="H227" s="153">
        <v>52.006251776072745</v>
      </c>
      <c r="I227" s="161">
        <f>[1]H27輸送実績!W227</f>
        <v>42.428199791883458</v>
      </c>
      <c r="J227" s="168">
        <f t="shared" si="21"/>
        <v>18.41711651404956</v>
      </c>
      <c r="K227" s="175" t="str">
        <f t="shared" si="22"/>
        <v>○</v>
      </c>
      <c r="L227" s="182" t="str">
        <f t="shared" si="23"/>
        <v>○</v>
      </c>
      <c r="M227" s="188">
        <v>21229.468599033815</v>
      </c>
      <c r="N227" s="194">
        <f>[1]H27輸送実績!X227</f>
        <v>17855.705861949358</v>
      </c>
      <c r="O227" s="168">
        <f t="shared" si="24"/>
        <v>15.891885005722662</v>
      </c>
      <c r="P227" s="175" t="str">
        <f t="shared" si="25"/>
        <v>○</v>
      </c>
      <c r="Q227" s="182" t="str">
        <f t="shared" si="26"/>
        <v>○</v>
      </c>
      <c r="R227" s="206">
        <v>1</v>
      </c>
      <c r="S227" s="203">
        <v>1</v>
      </c>
      <c r="T227" s="210">
        <v>2</v>
      </c>
      <c r="U227" s="210">
        <v>2</v>
      </c>
      <c r="V227" s="214">
        <f>[1]H27輸送実績!S227</f>
        <v>3</v>
      </c>
      <c r="W227" s="221" t="str">
        <f t="shared" si="27"/>
        <v/>
      </c>
      <c r="X227" s="82" t="s">
        <v>1264</v>
      </c>
      <c r="Y227" s="228" t="str">
        <f>[1]【準特定地域】判定表!S228</f>
        <v/>
      </c>
      <c r="Z227" s="1" t="str">
        <f>[1]【準特定地域】判定表!T228</f>
        <v/>
      </c>
      <c r="AB227" t="s">
        <v>1264</v>
      </c>
      <c r="AC227" s="240"/>
    </row>
    <row r="228" spans="1:29" x14ac:dyDescent="0.2">
      <c r="A228" s="11"/>
      <c r="B228" s="23" t="s">
        <v>499</v>
      </c>
      <c r="C228" s="28" t="s">
        <v>49</v>
      </c>
      <c r="D228" s="278" t="s">
        <v>1060</v>
      </c>
      <c r="E228" s="294">
        <v>13782</v>
      </c>
      <c r="F228" s="141">
        <f>[1]H27輸送実績!Z228</f>
        <v>1</v>
      </c>
      <c r="G228" s="147">
        <f>[1]H27輸送実績!AA228</f>
        <v>1</v>
      </c>
      <c r="H228" s="153">
        <v>43.915682281059063</v>
      </c>
      <c r="I228" s="161">
        <f>[1]H27輸送実績!W228</f>
        <v>33.212091179385531</v>
      </c>
      <c r="J228" s="168">
        <f t="shared" si="21"/>
        <v>24.373049775637924</v>
      </c>
      <c r="K228" s="175" t="str">
        <f t="shared" si="22"/>
        <v>○</v>
      </c>
      <c r="L228" s="182" t="str">
        <f t="shared" si="23"/>
        <v>○</v>
      </c>
      <c r="M228" s="188">
        <v>17278.513238289208</v>
      </c>
      <c r="N228" s="194">
        <f>[1]H27輸送実績!X228</f>
        <v>13556.987115956392</v>
      </c>
      <c r="O228" s="168">
        <f t="shared" si="24"/>
        <v>21.538462661740532</v>
      </c>
      <c r="P228" s="175" t="str">
        <f t="shared" si="25"/>
        <v>○</v>
      </c>
      <c r="Q228" s="182" t="str">
        <f t="shared" si="26"/>
        <v>○</v>
      </c>
      <c r="R228" s="206">
        <v>0</v>
      </c>
      <c r="S228" s="203">
        <v>0</v>
      </c>
      <c r="T228" s="210">
        <v>1</v>
      </c>
      <c r="U228" s="210">
        <v>0</v>
      </c>
      <c r="V228" s="214">
        <f>[1]H27輸送実績!S228</f>
        <v>1</v>
      </c>
      <c r="W228" s="221" t="str">
        <f t="shared" si="27"/>
        <v/>
      </c>
      <c r="X228" s="82" t="s">
        <v>1264</v>
      </c>
      <c r="Y228" s="228" t="str">
        <f>[1]【準特定地域】判定表!S229</f>
        <v/>
      </c>
      <c r="Z228" s="1" t="str">
        <f>[1]【準特定地域】判定表!T229</f>
        <v/>
      </c>
      <c r="AB228" t="s">
        <v>1264</v>
      </c>
      <c r="AC228" s="240"/>
    </row>
    <row r="229" spans="1:29" ht="26.4" x14ac:dyDescent="0.2">
      <c r="A229" s="11"/>
      <c r="B229" s="23" t="s">
        <v>499</v>
      </c>
      <c r="C229" s="28" t="s">
        <v>454</v>
      </c>
      <c r="D229" s="278" t="s">
        <v>1062</v>
      </c>
      <c r="E229" s="294">
        <v>30716</v>
      </c>
      <c r="F229" s="141">
        <f>[1]H27輸送実績!Z229</f>
        <v>1</v>
      </c>
      <c r="G229" s="147">
        <f>[1]H27輸送実績!AA229</f>
        <v>1</v>
      </c>
      <c r="H229" s="153">
        <v>57.501205430782896</v>
      </c>
      <c r="I229" s="161">
        <f>[1]H27輸送実績!W229</f>
        <v>45.651904543368516</v>
      </c>
      <c r="J229" s="168">
        <f t="shared" si="21"/>
        <v>20.607047797768306</v>
      </c>
      <c r="K229" s="175" t="str">
        <f t="shared" si="22"/>
        <v>○</v>
      </c>
      <c r="L229" s="182" t="str">
        <f t="shared" si="23"/>
        <v>○</v>
      </c>
      <c r="M229" s="188">
        <v>22889.10036797361</v>
      </c>
      <c r="N229" s="194">
        <f>[1]H27輸送実績!X229</f>
        <v>19754.474529600735</v>
      </c>
      <c r="O229" s="168">
        <f t="shared" si="24"/>
        <v>13.694840723224043</v>
      </c>
      <c r="P229" s="175" t="str">
        <f t="shared" si="25"/>
        <v>○</v>
      </c>
      <c r="Q229" s="182" t="str">
        <f t="shared" si="26"/>
        <v>○</v>
      </c>
      <c r="R229" s="206">
        <v>3</v>
      </c>
      <c r="S229" s="203">
        <v>3</v>
      </c>
      <c r="T229" s="210">
        <v>2</v>
      </c>
      <c r="U229" s="210">
        <v>1</v>
      </c>
      <c r="V229" s="214">
        <f>[1]H27輸送実績!S229</f>
        <v>1</v>
      </c>
      <c r="W229" s="221" t="str">
        <f t="shared" si="27"/>
        <v/>
      </c>
      <c r="X229" s="82" t="s">
        <v>1264</v>
      </c>
      <c r="Y229" s="228" t="str">
        <f>[1]【準特定地域】判定表!S230</f>
        <v/>
      </c>
      <c r="Z229" s="1" t="str">
        <f>[1]【準特定地域】判定表!T230</f>
        <v/>
      </c>
      <c r="AB229" t="s">
        <v>1264</v>
      </c>
      <c r="AC229" s="240"/>
    </row>
    <row r="230" spans="1:29" x14ac:dyDescent="0.2">
      <c r="A230" s="11"/>
      <c r="B230" s="23" t="s">
        <v>499</v>
      </c>
      <c r="C230" s="28" t="s">
        <v>521</v>
      </c>
      <c r="D230" s="278" t="s">
        <v>1063</v>
      </c>
      <c r="E230" s="294">
        <v>13769</v>
      </c>
      <c r="F230" s="141">
        <f>[1]H27輸送実績!Z230</f>
        <v>1</v>
      </c>
      <c r="G230" s="147">
        <f>[1]H27輸送実績!AA230</f>
        <v>1</v>
      </c>
      <c r="H230" s="153">
        <v>46.832363757940492</v>
      </c>
      <c r="I230" s="161">
        <f>[1]H27輸送実績!W230</f>
        <v>41.241128064460824</v>
      </c>
      <c r="J230" s="168">
        <f t="shared" si="21"/>
        <v>11.938828717633676</v>
      </c>
      <c r="K230" s="175" t="str">
        <f t="shared" si="22"/>
        <v>○</v>
      </c>
      <c r="L230" s="182" t="str">
        <f t="shared" si="23"/>
        <v>○</v>
      </c>
      <c r="M230" s="188">
        <v>20880.976262119693</v>
      </c>
      <c r="N230" s="194">
        <f>[1]H27輸送実績!X230</f>
        <v>18785.616320932626</v>
      </c>
      <c r="O230" s="168">
        <f t="shared" si="24"/>
        <v>10.034779575839437</v>
      </c>
      <c r="P230" s="175" t="str">
        <f t="shared" si="25"/>
        <v>○</v>
      </c>
      <c r="Q230" s="182" t="str">
        <f t="shared" si="26"/>
        <v>○</v>
      </c>
      <c r="R230" s="206">
        <v>1</v>
      </c>
      <c r="S230" s="203">
        <v>2</v>
      </c>
      <c r="T230" s="210">
        <v>0</v>
      </c>
      <c r="U230" s="210">
        <v>0</v>
      </c>
      <c r="V230" s="214">
        <f>[1]H27輸送実績!S230</f>
        <v>2</v>
      </c>
      <c r="W230" s="221" t="str">
        <f t="shared" si="27"/>
        <v/>
      </c>
      <c r="X230" s="82" t="s">
        <v>1264</v>
      </c>
      <c r="Y230" s="228" t="str">
        <f>[1]【準特定地域】判定表!S231</f>
        <v/>
      </c>
      <c r="Z230" s="1" t="str">
        <f>[1]【準特定地域】判定表!T231</f>
        <v/>
      </c>
      <c r="AB230" t="s">
        <v>1264</v>
      </c>
      <c r="AC230" s="240"/>
    </row>
    <row r="231" spans="1:29" x14ac:dyDescent="0.2">
      <c r="A231" s="11"/>
      <c r="B231" s="23" t="s">
        <v>499</v>
      </c>
      <c r="C231" s="28" t="s">
        <v>441</v>
      </c>
      <c r="D231" s="278" t="s">
        <v>1064</v>
      </c>
      <c r="E231" s="294">
        <v>11790</v>
      </c>
      <c r="F231" s="141">
        <f>[1]H27輸送実績!Z231</f>
        <v>1</v>
      </c>
      <c r="G231" s="147">
        <f>[1]H27輸送実績!AA231</f>
        <v>1</v>
      </c>
      <c r="H231" s="153">
        <v>71.688659422465037</v>
      </c>
      <c r="I231" s="161">
        <f>[1]H27輸送実績!W231</f>
        <v>46.232508532423211</v>
      </c>
      <c r="J231" s="168">
        <f t="shared" si="21"/>
        <v>35.509313600115455</v>
      </c>
      <c r="K231" s="175" t="str">
        <f t="shared" si="22"/>
        <v>○</v>
      </c>
      <c r="L231" s="182" t="str">
        <f t="shared" si="23"/>
        <v>○</v>
      </c>
      <c r="M231" s="188">
        <v>24878.069280182506</v>
      </c>
      <c r="N231" s="194">
        <f>[1]H27輸送実績!X231</f>
        <v>18875</v>
      </c>
      <c r="O231" s="168">
        <f t="shared" si="24"/>
        <v>24.129964478250166</v>
      </c>
      <c r="P231" s="175" t="str">
        <f t="shared" si="25"/>
        <v>○</v>
      </c>
      <c r="Q231" s="182" t="str">
        <f t="shared" si="26"/>
        <v>○</v>
      </c>
      <c r="R231" s="206">
        <v>0</v>
      </c>
      <c r="S231" s="203">
        <v>0</v>
      </c>
      <c r="T231" s="210">
        <v>1</v>
      </c>
      <c r="U231" s="210">
        <v>0</v>
      </c>
      <c r="V231" s="214">
        <f>[1]H27輸送実績!S231</f>
        <v>0</v>
      </c>
      <c r="W231" s="221" t="str">
        <f t="shared" si="27"/>
        <v/>
      </c>
      <c r="X231" s="82" t="s">
        <v>1264</v>
      </c>
      <c r="Y231" s="228" t="str">
        <f>[1]【準特定地域】判定表!S232</f>
        <v/>
      </c>
      <c r="Z231" s="1" t="str">
        <f>[1]【準特定地域】判定表!T232</f>
        <v/>
      </c>
      <c r="AB231" t="s">
        <v>1264</v>
      </c>
      <c r="AC231" s="240"/>
    </row>
    <row r="232" spans="1:29" x14ac:dyDescent="0.2">
      <c r="A232" s="11"/>
      <c r="B232" s="23" t="s">
        <v>499</v>
      </c>
      <c r="C232" s="28" t="s">
        <v>524</v>
      </c>
      <c r="D232" s="278" t="s">
        <v>1066</v>
      </c>
      <c r="E232" s="294">
        <v>10218</v>
      </c>
      <c r="F232" s="141">
        <f>[1]H27輸送実績!Z232</f>
        <v>1</v>
      </c>
      <c r="G232" s="147">
        <f>[1]H27輸送実績!AA232</f>
        <v>1</v>
      </c>
      <c r="H232" s="153">
        <v>45.176581279592085</v>
      </c>
      <c r="I232" s="161">
        <f>[1]H27輸送実績!W232</f>
        <v>35.873203194321206</v>
      </c>
      <c r="J232" s="168">
        <f t="shared" si="21"/>
        <v>20.593364574653094</v>
      </c>
      <c r="K232" s="175" t="str">
        <f t="shared" si="22"/>
        <v>○</v>
      </c>
      <c r="L232" s="182" t="str">
        <f t="shared" si="23"/>
        <v>○</v>
      </c>
      <c r="M232" s="188">
        <v>18565.98276071385</v>
      </c>
      <c r="N232" s="194">
        <f>[1]H27輸送実績!X232</f>
        <v>16154.924578527063</v>
      </c>
      <c r="O232" s="168">
        <f t="shared" si="24"/>
        <v>12.986429069021089</v>
      </c>
      <c r="P232" s="175" t="str">
        <f t="shared" si="25"/>
        <v>○</v>
      </c>
      <c r="Q232" s="182" t="str">
        <f t="shared" si="26"/>
        <v>○</v>
      </c>
      <c r="R232" s="206">
        <v>1</v>
      </c>
      <c r="S232" s="203">
        <v>0</v>
      </c>
      <c r="T232" s="210">
        <v>0</v>
      </c>
      <c r="U232" s="210">
        <v>1</v>
      </c>
      <c r="V232" s="214">
        <f>[1]H27輸送実績!S232</f>
        <v>8</v>
      </c>
      <c r="W232" s="221" t="str">
        <f t="shared" si="27"/>
        <v/>
      </c>
      <c r="X232" s="82" t="s">
        <v>1264</v>
      </c>
      <c r="Y232" s="228" t="str">
        <f>[1]【準特定地域】判定表!S233</f>
        <v/>
      </c>
      <c r="Z232" s="1" t="str">
        <f>[1]【準特定地域】判定表!T233</f>
        <v/>
      </c>
      <c r="AB232" t="s">
        <v>1264</v>
      </c>
      <c r="AC232" s="240"/>
    </row>
    <row r="233" spans="1:29" x14ac:dyDescent="0.2">
      <c r="A233" s="11"/>
      <c r="B233" s="23" t="s">
        <v>499</v>
      </c>
      <c r="C233" s="28" t="s">
        <v>525</v>
      </c>
      <c r="D233" s="278" t="s">
        <v>429</v>
      </c>
      <c r="E233" s="294">
        <v>11165</v>
      </c>
      <c r="F233" s="141">
        <f>[1]H27輸送実績!Z233</f>
        <v>1</v>
      </c>
      <c r="G233" s="147">
        <f>[1]H27輸送実績!AA233</f>
        <v>1</v>
      </c>
      <c r="H233" s="153">
        <v>56.924300867888142</v>
      </c>
      <c r="I233" s="161">
        <f>[1]H27輸送実績!W233</f>
        <v>47.340608465608469</v>
      </c>
      <c r="J233" s="168">
        <f t="shared" si="21"/>
        <v>16.835854382334592</v>
      </c>
      <c r="K233" s="175" t="str">
        <f t="shared" si="22"/>
        <v>○</v>
      </c>
      <c r="L233" s="182" t="str">
        <f t="shared" si="23"/>
        <v>○</v>
      </c>
      <c r="M233" s="188">
        <v>24879.942140790743</v>
      </c>
      <c r="N233" s="194">
        <f>[1]H27輸送実績!X233</f>
        <v>22452.380952380954</v>
      </c>
      <c r="O233" s="168">
        <f t="shared" si="24"/>
        <v>9.7571014219916314</v>
      </c>
      <c r="P233" s="175" t="str">
        <f t="shared" si="25"/>
        <v>○</v>
      </c>
      <c r="Q233" s="182" t="str">
        <f t="shared" si="26"/>
        <v/>
      </c>
      <c r="R233" s="206">
        <v>0</v>
      </c>
      <c r="S233" s="203">
        <v>0</v>
      </c>
      <c r="T233" s="210">
        <v>0</v>
      </c>
      <c r="U233" s="210">
        <v>0</v>
      </c>
      <c r="V233" s="214">
        <f>[1]H27輸送実績!S233</f>
        <v>0</v>
      </c>
      <c r="W233" s="221" t="str">
        <f t="shared" si="27"/>
        <v/>
      </c>
      <c r="X233" s="82" t="s">
        <v>1264</v>
      </c>
      <c r="Y233" s="228" t="str">
        <f>[1]【準特定地域】判定表!S234</f>
        <v/>
      </c>
      <c r="Z233" s="1" t="str">
        <f>[1]【準特定地域】判定表!T234</f>
        <v/>
      </c>
      <c r="AB233" t="s">
        <v>1264</v>
      </c>
      <c r="AC233" s="240"/>
    </row>
    <row r="234" spans="1:29" x14ac:dyDescent="0.2">
      <c r="A234" s="11"/>
      <c r="B234" s="23" t="s">
        <v>499</v>
      </c>
      <c r="C234" s="28" t="s">
        <v>527</v>
      </c>
      <c r="D234" s="278" t="s">
        <v>1067</v>
      </c>
      <c r="E234" s="294">
        <v>13173</v>
      </c>
      <c r="F234" s="141">
        <f>[1]H27輸送実績!Z234</f>
        <v>1</v>
      </c>
      <c r="G234" s="147">
        <f>[1]H27輸送実績!AA234</f>
        <v>1</v>
      </c>
      <c r="H234" s="153">
        <v>44.51075268817204</v>
      </c>
      <c r="I234" s="161">
        <f>[1]H27輸送実績!W234</f>
        <v>40.529573299535279</v>
      </c>
      <c r="J234" s="168">
        <f t="shared" si="21"/>
        <v>8.9443092920212237</v>
      </c>
      <c r="K234" s="175" t="str">
        <f t="shared" si="22"/>
        <v>○</v>
      </c>
      <c r="L234" s="182" t="str">
        <f t="shared" si="23"/>
        <v/>
      </c>
      <c r="M234" s="188">
        <v>6935.6182795698924</v>
      </c>
      <c r="N234" s="194">
        <f>[1]H27輸送実績!X234</f>
        <v>18530.629488804392</v>
      </c>
      <c r="O234" s="168">
        <f t="shared" si="24"/>
        <v>-167.18064261681883</v>
      </c>
      <c r="P234" s="175" t="str">
        <f t="shared" si="25"/>
        <v/>
      </c>
      <c r="Q234" s="182" t="str">
        <f t="shared" si="26"/>
        <v/>
      </c>
      <c r="R234" s="206">
        <v>0</v>
      </c>
      <c r="S234" s="203">
        <v>0</v>
      </c>
      <c r="T234" s="210">
        <v>0</v>
      </c>
      <c r="U234" s="210">
        <v>0</v>
      </c>
      <c r="V234" s="214">
        <f>[1]H27輸送実績!S234</f>
        <v>0</v>
      </c>
      <c r="W234" s="221" t="str">
        <f t="shared" si="27"/>
        <v/>
      </c>
      <c r="X234" s="82" t="s">
        <v>1264</v>
      </c>
      <c r="Y234" s="228" t="str">
        <f>[1]【準特定地域】判定表!S235</f>
        <v/>
      </c>
      <c r="Z234" s="1" t="str">
        <f>[1]【準特定地域】判定表!T235</f>
        <v/>
      </c>
      <c r="AB234" t="s">
        <v>1264</v>
      </c>
      <c r="AC234" s="240"/>
    </row>
    <row r="235" spans="1:29" ht="26.4" x14ac:dyDescent="0.2">
      <c r="A235" s="11"/>
      <c r="B235" s="23" t="s">
        <v>499</v>
      </c>
      <c r="C235" s="28" t="s">
        <v>529</v>
      </c>
      <c r="D235" s="278" t="s">
        <v>1069</v>
      </c>
      <c r="E235" s="294">
        <v>9260</v>
      </c>
      <c r="F235" s="141">
        <f>[1]H27輸送実績!Z235</f>
        <v>1</v>
      </c>
      <c r="G235" s="147">
        <f>[1]H27輸送実績!AA235</f>
        <v>1</v>
      </c>
      <c r="H235" s="153">
        <v>34.517287557828098</v>
      </c>
      <c r="I235" s="161">
        <f>[1]H27輸送実績!W235</f>
        <v>25.982053654024053</v>
      </c>
      <c r="J235" s="168">
        <f t="shared" si="21"/>
        <v>24.727417788853334</v>
      </c>
      <c r="K235" s="175" t="str">
        <f t="shared" si="22"/>
        <v>○</v>
      </c>
      <c r="L235" s="182" t="str">
        <f t="shared" si="23"/>
        <v>○</v>
      </c>
      <c r="M235" s="188">
        <v>13973.094716337959</v>
      </c>
      <c r="N235" s="194">
        <f>[1]H27輸送実績!X235</f>
        <v>10802.960222016651</v>
      </c>
      <c r="O235" s="168">
        <f t="shared" si="24"/>
        <v>22.687418633287059</v>
      </c>
      <c r="P235" s="175" t="str">
        <f t="shared" si="25"/>
        <v>○</v>
      </c>
      <c r="Q235" s="182" t="str">
        <f t="shared" si="26"/>
        <v>○</v>
      </c>
      <c r="R235" s="206">
        <v>0</v>
      </c>
      <c r="S235" s="203">
        <v>0</v>
      </c>
      <c r="T235" s="210">
        <v>0</v>
      </c>
      <c r="U235" s="210">
        <v>0</v>
      </c>
      <c r="V235" s="214">
        <f>[1]H27輸送実績!S235</f>
        <v>0</v>
      </c>
      <c r="W235" s="221" t="str">
        <f t="shared" si="27"/>
        <v/>
      </c>
      <c r="X235" s="82" t="s">
        <v>1264</v>
      </c>
      <c r="Y235" s="228" t="str">
        <f>[1]【準特定地域】判定表!S236</f>
        <v/>
      </c>
      <c r="Z235" s="1" t="str">
        <f>[1]【準特定地域】判定表!T236</f>
        <v/>
      </c>
      <c r="AB235" t="s">
        <v>1264</v>
      </c>
      <c r="AC235" s="240"/>
    </row>
    <row r="236" spans="1:29" x14ac:dyDescent="0.2">
      <c r="A236" s="11"/>
      <c r="B236" s="23" t="s">
        <v>499</v>
      </c>
      <c r="C236" s="28" t="s">
        <v>530</v>
      </c>
      <c r="D236" s="278" t="s">
        <v>1070</v>
      </c>
      <c r="E236" s="294">
        <v>24975</v>
      </c>
      <c r="F236" s="141">
        <f>[1]H27輸送実績!Z236</f>
        <v>1</v>
      </c>
      <c r="G236" s="147">
        <f>[1]H27輸送実績!AA236</f>
        <v>1</v>
      </c>
      <c r="H236" s="153">
        <v>58.870820542603504</v>
      </c>
      <c r="I236" s="161">
        <f>[1]H27輸送実績!W236</f>
        <v>38.799787760877258</v>
      </c>
      <c r="J236" s="168">
        <f t="shared" si="21"/>
        <v>34.09334640953626</v>
      </c>
      <c r="K236" s="175" t="str">
        <f t="shared" si="22"/>
        <v>○</v>
      </c>
      <c r="L236" s="182" t="str">
        <f t="shared" si="23"/>
        <v>○</v>
      </c>
      <c r="M236" s="188">
        <v>23384.634530822201</v>
      </c>
      <c r="N236" s="194">
        <f>[1]H27輸送実績!X236</f>
        <v>18223.558542624691</v>
      </c>
      <c r="O236" s="168">
        <f t="shared" si="24"/>
        <v>22.070372668834892</v>
      </c>
      <c r="P236" s="175" t="str">
        <f t="shared" si="25"/>
        <v>○</v>
      </c>
      <c r="Q236" s="182" t="str">
        <f t="shared" si="26"/>
        <v>○</v>
      </c>
      <c r="R236" s="206">
        <v>4</v>
      </c>
      <c r="S236" s="203">
        <v>5</v>
      </c>
      <c r="T236" s="210">
        <v>1</v>
      </c>
      <c r="U236" s="210">
        <v>0</v>
      </c>
      <c r="V236" s="214">
        <f>[1]H27輸送実績!S236</f>
        <v>0</v>
      </c>
      <c r="W236" s="221" t="str">
        <f t="shared" si="27"/>
        <v/>
      </c>
      <c r="X236" s="82" t="s">
        <v>1264</v>
      </c>
      <c r="Y236" s="228" t="str">
        <f>[1]【準特定地域】判定表!S237</f>
        <v/>
      </c>
      <c r="Z236" s="1" t="str">
        <f>[1]【準特定地域】判定表!T237</f>
        <v/>
      </c>
      <c r="AB236" t="s">
        <v>1264</v>
      </c>
      <c r="AC236" s="240"/>
    </row>
    <row r="237" spans="1:29" x14ac:dyDescent="0.2">
      <c r="A237" s="11"/>
      <c r="B237" s="23" t="s">
        <v>499</v>
      </c>
      <c r="C237" s="28" t="s">
        <v>532</v>
      </c>
      <c r="D237" s="278" t="s">
        <v>22</v>
      </c>
      <c r="E237" s="294">
        <v>9189</v>
      </c>
      <c r="F237" s="141">
        <f>[1]H27輸送実績!Z237</f>
        <v>1</v>
      </c>
      <c r="G237" s="147">
        <f>[1]H27輸送実績!AA237</f>
        <v>1</v>
      </c>
      <c r="H237" s="153">
        <v>48.949594438006955</v>
      </c>
      <c r="I237" s="161">
        <f>[1]H27輸送実績!W237</f>
        <v>35.684540389972142</v>
      </c>
      <c r="J237" s="168">
        <f t="shared" si="21"/>
        <v>27.099415634249159</v>
      </c>
      <c r="K237" s="175" t="str">
        <f t="shared" si="22"/>
        <v>○</v>
      </c>
      <c r="L237" s="182" t="str">
        <f t="shared" si="23"/>
        <v>○</v>
      </c>
      <c r="M237" s="188">
        <v>22121.089223638472</v>
      </c>
      <c r="N237" s="194">
        <f>[1]H27輸送実績!X237</f>
        <v>17584.958217270196</v>
      </c>
      <c r="O237" s="168">
        <f t="shared" si="24"/>
        <v>20.505911623560525</v>
      </c>
      <c r="P237" s="175" t="str">
        <f t="shared" si="25"/>
        <v>○</v>
      </c>
      <c r="Q237" s="182" t="str">
        <f t="shared" si="26"/>
        <v>○</v>
      </c>
      <c r="R237" s="206">
        <v>0</v>
      </c>
      <c r="S237" s="203">
        <v>0</v>
      </c>
      <c r="T237" s="210">
        <v>0</v>
      </c>
      <c r="U237" s="210">
        <v>0</v>
      </c>
      <c r="V237" s="214">
        <f>[1]H27輸送実績!S237</f>
        <v>0</v>
      </c>
      <c r="W237" s="221" t="str">
        <f t="shared" si="27"/>
        <v/>
      </c>
      <c r="X237" s="82" t="s">
        <v>1264</v>
      </c>
      <c r="Y237" s="228" t="str">
        <f>[1]【準特定地域】判定表!S238</f>
        <v/>
      </c>
      <c r="Z237" s="1" t="str">
        <f>[1]【準特定地域】判定表!T238</f>
        <v/>
      </c>
      <c r="AB237" t="s">
        <v>1264</v>
      </c>
      <c r="AC237" s="240"/>
    </row>
    <row r="238" spans="1:29" x14ac:dyDescent="0.2">
      <c r="A238" s="11"/>
      <c r="B238" s="23" t="s">
        <v>499</v>
      </c>
      <c r="C238" s="28" t="s">
        <v>224</v>
      </c>
      <c r="D238" s="278" t="s">
        <v>959</v>
      </c>
      <c r="E238" s="294">
        <v>9780</v>
      </c>
      <c r="F238" s="141">
        <f>[1]H27輸送実績!Z238</f>
        <v>1</v>
      </c>
      <c r="G238" s="147">
        <f>[1]H27輸送実績!AA238</f>
        <v>1</v>
      </c>
      <c r="H238" s="153">
        <v>64.705289672544083</v>
      </c>
      <c r="I238" s="161">
        <f>[1]H27輸送実績!W238</f>
        <v>43.224508050089447</v>
      </c>
      <c r="J238" s="168">
        <f t="shared" si="21"/>
        <v>33.197875677804781</v>
      </c>
      <c r="K238" s="175" t="str">
        <f t="shared" si="22"/>
        <v>○</v>
      </c>
      <c r="L238" s="182" t="str">
        <f t="shared" si="23"/>
        <v>○</v>
      </c>
      <c r="M238" s="188">
        <v>26890.848026868178</v>
      </c>
      <c r="N238" s="194">
        <f>[1]H27輸送実績!X238</f>
        <v>19737.030411449017</v>
      </c>
      <c r="O238" s="168">
        <f t="shared" si="24"/>
        <v>26.603168513954532</v>
      </c>
      <c r="P238" s="175" t="str">
        <f t="shared" si="25"/>
        <v>○</v>
      </c>
      <c r="Q238" s="182" t="str">
        <f t="shared" si="26"/>
        <v>○</v>
      </c>
      <c r="R238" s="206">
        <v>0</v>
      </c>
      <c r="S238" s="203">
        <v>0</v>
      </c>
      <c r="T238" s="210">
        <v>0</v>
      </c>
      <c r="U238" s="210">
        <v>0</v>
      </c>
      <c r="V238" s="214">
        <f>[1]H27輸送実績!S238</f>
        <v>0</v>
      </c>
      <c r="W238" s="221" t="str">
        <f t="shared" si="27"/>
        <v/>
      </c>
      <c r="X238" s="82" t="s">
        <v>1264</v>
      </c>
      <c r="Y238" s="228" t="str">
        <f>[1]【準特定地域】判定表!S239</f>
        <v/>
      </c>
      <c r="Z238" s="1" t="str">
        <f>[1]【準特定地域】判定表!T239</f>
        <v/>
      </c>
      <c r="AB238" t="s">
        <v>1264</v>
      </c>
      <c r="AC238" s="240"/>
    </row>
    <row r="239" spans="1:29" ht="26.4" x14ac:dyDescent="0.2">
      <c r="A239" s="11"/>
      <c r="B239" s="23" t="s">
        <v>499</v>
      </c>
      <c r="C239" s="28" t="s">
        <v>535</v>
      </c>
      <c r="D239" s="289" t="s">
        <v>1272</v>
      </c>
      <c r="E239" s="294">
        <v>8596</v>
      </c>
      <c r="F239" s="141">
        <f>[1]H27輸送実績!Z239</f>
        <v>1</v>
      </c>
      <c r="G239" s="147">
        <f>[1]H27輸送実績!AA239</f>
        <v>1</v>
      </c>
      <c r="H239" s="153">
        <v>53.137958156363062</v>
      </c>
      <c r="I239" s="161">
        <f>[1]H27輸送実績!W239</f>
        <v>27.352572473230609</v>
      </c>
      <c r="J239" s="168">
        <f t="shared" si="21"/>
        <v>48.525360359644822</v>
      </c>
      <c r="K239" s="175" t="str">
        <f t="shared" si="22"/>
        <v>○</v>
      </c>
      <c r="L239" s="182" t="str">
        <f t="shared" si="23"/>
        <v>○</v>
      </c>
      <c r="M239" s="188">
        <v>20386.817681296208</v>
      </c>
      <c r="N239" s="194">
        <f>[1]H27輸送実績!X239</f>
        <v>11075.99895534082</v>
      </c>
      <c r="O239" s="168">
        <f t="shared" si="24"/>
        <v>45.670780361652795</v>
      </c>
      <c r="P239" s="175" t="str">
        <f t="shared" si="25"/>
        <v>○</v>
      </c>
      <c r="Q239" s="182" t="str">
        <f t="shared" si="26"/>
        <v>○</v>
      </c>
      <c r="R239" s="206">
        <v>0</v>
      </c>
      <c r="S239" s="203">
        <v>1</v>
      </c>
      <c r="T239" s="210">
        <v>4</v>
      </c>
      <c r="U239" s="210">
        <v>1</v>
      </c>
      <c r="V239" s="214">
        <f>[1]H27輸送実績!S239</f>
        <v>1</v>
      </c>
      <c r="W239" s="221" t="str">
        <f t="shared" si="27"/>
        <v/>
      </c>
      <c r="X239" s="82" t="s">
        <v>1264</v>
      </c>
      <c r="Y239" s="228" t="str">
        <f>[1]【準特定地域】判定表!S240</f>
        <v/>
      </c>
      <c r="Z239" s="1" t="str">
        <f>[1]【準特定地域】判定表!T240</f>
        <v/>
      </c>
      <c r="AB239" t="s">
        <v>1264</v>
      </c>
      <c r="AC239" s="240"/>
    </row>
    <row r="240" spans="1:29" x14ac:dyDescent="0.2">
      <c r="A240" s="11"/>
      <c r="B240" s="23" t="s">
        <v>499</v>
      </c>
      <c r="C240" s="28" t="s">
        <v>538</v>
      </c>
      <c r="D240" s="278" t="s">
        <v>82</v>
      </c>
      <c r="E240" s="294">
        <v>33909</v>
      </c>
      <c r="F240" s="141">
        <f>[1]H27輸送実績!Z240</f>
        <v>1</v>
      </c>
      <c r="G240" s="147">
        <f>[1]H27輸送実績!AA240</f>
        <v>1</v>
      </c>
      <c r="H240" s="153">
        <v>74.504674593809568</v>
      </c>
      <c r="I240" s="161">
        <f>[1]H27輸送実績!W240</f>
        <v>44.132541567695959</v>
      </c>
      <c r="J240" s="168">
        <f t="shared" si="21"/>
        <v>40.765405918083374</v>
      </c>
      <c r="K240" s="175" t="str">
        <f t="shared" si="22"/>
        <v>○</v>
      </c>
      <c r="L240" s="182" t="str">
        <f t="shared" si="23"/>
        <v>○</v>
      </c>
      <c r="M240" s="188">
        <v>28458.064808931653</v>
      </c>
      <c r="N240" s="194">
        <f>[1]H27輸送実績!X240</f>
        <v>18676.579572446557</v>
      </c>
      <c r="O240" s="168">
        <f t="shared" si="24"/>
        <v>34.371575517022315</v>
      </c>
      <c r="P240" s="175" t="str">
        <f t="shared" si="25"/>
        <v>○</v>
      </c>
      <c r="Q240" s="182" t="str">
        <f t="shared" si="26"/>
        <v>○</v>
      </c>
      <c r="R240" s="206">
        <v>42</v>
      </c>
      <c r="S240" s="203">
        <v>63</v>
      </c>
      <c r="T240" s="210">
        <v>26</v>
      </c>
      <c r="U240" s="210">
        <v>27</v>
      </c>
      <c r="V240" s="214">
        <f>[1]H27輸送実績!S240</f>
        <v>39</v>
      </c>
      <c r="W240" s="221" t="str">
        <f t="shared" si="27"/>
        <v/>
      </c>
      <c r="X240" s="82" t="s">
        <v>1264</v>
      </c>
      <c r="Y240" s="228" t="str">
        <f>[1]【準特定地域】判定表!S241</f>
        <v/>
      </c>
      <c r="Z240" s="1" t="str">
        <f>[1]【準特定地域】判定表!T241</f>
        <v/>
      </c>
      <c r="AB240" t="s">
        <v>1264</v>
      </c>
      <c r="AC240" s="240"/>
    </row>
    <row r="241" spans="1:29" x14ac:dyDescent="0.2">
      <c r="A241" s="11"/>
      <c r="B241" s="23" t="s">
        <v>499</v>
      </c>
      <c r="C241" s="28" t="s">
        <v>481</v>
      </c>
      <c r="D241" s="278" t="s">
        <v>1071</v>
      </c>
      <c r="E241" s="294">
        <v>11602</v>
      </c>
      <c r="F241" s="141">
        <f>[1]H27輸送実績!Z241</f>
        <v>1</v>
      </c>
      <c r="G241" s="147">
        <f>[1]H27輸送実績!AA241</f>
        <v>1</v>
      </c>
      <c r="H241" s="153">
        <v>49.154572271386428</v>
      </c>
      <c r="I241" s="161">
        <f>[1]H27輸送実績!W241</f>
        <v>36.207153829273643</v>
      </c>
      <c r="J241" s="168">
        <f t="shared" si="21"/>
        <v>26.340211792768788</v>
      </c>
      <c r="K241" s="175" t="str">
        <f t="shared" si="22"/>
        <v>○</v>
      </c>
      <c r="L241" s="182" t="str">
        <f t="shared" si="23"/>
        <v>○</v>
      </c>
      <c r="M241" s="188">
        <v>20358.554572271387</v>
      </c>
      <c r="N241" s="194">
        <f>[1]H27輸送実績!X241</f>
        <v>15948.211542681589</v>
      </c>
      <c r="O241" s="168">
        <f t="shared" si="24"/>
        <v>21.663340655808348</v>
      </c>
      <c r="P241" s="175" t="str">
        <f t="shared" si="25"/>
        <v>○</v>
      </c>
      <c r="Q241" s="182" t="str">
        <f t="shared" si="26"/>
        <v>○</v>
      </c>
      <c r="R241" s="206">
        <v>0</v>
      </c>
      <c r="S241" s="203">
        <v>0</v>
      </c>
      <c r="T241" s="210">
        <v>0</v>
      </c>
      <c r="U241" s="210">
        <v>0</v>
      </c>
      <c r="V241" s="214">
        <f>[1]H27輸送実績!S241</f>
        <v>0</v>
      </c>
      <c r="W241" s="221" t="str">
        <f t="shared" si="27"/>
        <v/>
      </c>
      <c r="X241" s="82" t="s">
        <v>1264</v>
      </c>
      <c r="Y241" s="228" t="str">
        <f>[1]【準特定地域】判定表!S242</f>
        <v/>
      </c>
      <c r="Z241" s="1" t="str">
        <f>[1]【準特定地域】判定表!T242</f>
        <v/>
      </c>
      <c r="AB241" t="s">
        <v>1264</v>
      </c>
      <c r="AC241" s="240"/>
    </row>
    <row r="242" spans="1:29" x14ac:dyDescent="0.2">
      <c r="A242" s="11"/>
      <c r="B242" s="23" t="s">
        <v>499</v>
      </c>
      <c r="C242" s="28" t="s">
        <v>280</v>
      </c>
      <c r="D242" s="278" t="s">
        <v>302</v>
      </c>
      <c r="E242" s="294">
        <v>4399</v>
      </c>
      <c r="F242" s="141">
        <f>[1]H27輸送実績!Z242</f>
        <v>1</v>
      </c>
      <c r="G242" s="147">
        <f>[1]H27輸送実績!AA242</f>
        <v>1</v>
      </c>
      <c r="H242" s="153">
        <v>50.656945130993577</v>
      </c>
      <c r="I242" s="161">
        <f>[1]H27輸送実績!W242</f>
        <v>42.012957746478875</v>
      </c>
      <c r="J242" s="168">
        <f t="shared" si="21"/>
        <v>17.063775484609767</v>
      </c>
      <c r="K242" s="175" t="str">
        <f t="shared" si="22"/>
        <v>○</v>
      </c>
      <c r="L242" s="182" t="str">
        <f t="shared" si="23"/>
        <v>○</v>
      </c>
      <c r="M242" s="188">
        <v>19812.654473554125</v>
      </c>
      <c r="N242" s="194">
        <f>[1]H27輸送実績!X242</f>
        <v>11961.69014084507</v>
      </c>
      <c r="O242" s="168">
        <f t="shared" si="24"/>
        <v>39.62600944355286</v>
      </c>
      <c r="P242" s="175" t="str">
        <f t="shared" si="25"/>
        <v>○</v>
      </c>
      <c r="Q242" s="182" t="str">
        <f t="shared" si="26"/>
        <v>○</v>
      </c>
      <c r="R242" s="206">
        <v>0</v>
      </c>
      <c r="S242" s="203">
        <v>0</v>
      </c>
      <c r="T242" s="210">
        <v>0</v>
      </c>
      <c r="U242" s="210">
        <v>0</v>
      </c>
      <c r="V242" s="214">
        <f>[1]H27輸送実績!S242</f>
        <v>0</v>
      </c>
      <c r="W242" s="221" t="str">
        <f t="shared" si="27"/>
        <v/>
      </c>
      <c r="X242" s="82" t="s">
        <v>1264</v>
      </c>
      <c r="Y242" s="228" t="str">
        <f>[1]【準特定地域】判定表!S243</f>
        <v/>
      </c>
      <c r="Z242" s="1" t="str">
        <f>[1]【準特定地域】判定表!T243</f>
        <v/>
      </c>
      <c r="AB242" t="s">
        <v>1264</v>
      </c>
      <c r="AC242" s="240"/>
    </row>
    <row r="243" spans="1:29" x14ac:dyDescent="0.2">
      <c r="A243" s="11"/>
      <c r="B243" s="23" t="s">
        <v>499</v>
      </c>
      <c r="C243" s="28" t="s">
        <v>540</v>
      </c>
      <c r="D243" s="278" t="s">
        <v>564</v>
      </c>
      <c r="E243" s="294">
        <v>2048</v>
      </c>
      <c r="F243" s="141">
        <f>[1]H27輸送実績!Z243</f>
        <v>1</v>
      </c>
      <c r="G243" s="147">
        <f>[1]H27輸送実績!AA243</f>
        <v>1</v>
      </c>
      <c r="H243" s="153">
        <v>62.917547568710361</v>
      </c>
      <c r="I243" s="161">
        <f>[1]H27輸送実績!W243</f>
        <v>41.615120274914091</v>
      </c>
      <c r="J243" s="168">
        <f t="shared" si="21"/>
        <v>33.857688541551198</v>
      </c>
      <c r="K243" s="175" t="str">
        <f t="shared" si="22"/>
        <v>○</v>
      </c>
      <c r="L243" s="182" t="str">
        <f t="shared" si="23"/>
        <v>○</v>
      </c>
      <c r="M243" s="188">
        <v>20676.532769556026</v>
      </c>
      <c r="N243" s="194">
        <f>[1]H27輸送実績!X243</f>
        <v>13461.340206185567</v>
      </c>
      <c r="O243" s="168">
        <f t="shared" si="24"/>
        <v>34.895563215482895</v>
      </c>
      <c r="P243" s="175" t="str">
        <f t="shared" si="25"/>
        <v>○</v>
      </c>
      <c r="Q243" s="182" t="str">
        <f t="shared" si="26"/>
        <v>○</v>
      </c>
      <c r="R243" s="206">
        <v>0</v>
      </c>
      <c r="S243" s="203">
        <v>0</v>
      </c>
      <c r="T243" s="210">
        <v>0</v>
      </c>
      <c r="U243" s="210">
        <v>0</v>
      </c>
      <c r="V243" s="214">
        <f>[1]H27輸送実績!S243</f>
        <v>0</v>
      </c>
      <c r="W243" s="221" t="str">
        <f t="shared" si="27"/>
        <v/>
      </c>
      <c r="X243" s="82" t="s">
        <v>1264</v>
      </c>
      <c r="Y243" s="228" t="str">
        <f>[1]【準特定地域】判定表!S244</f>
        <v/>
      </c>
      <c r="Z243" s="1" t="str">
        <f>[1]【準特定地域】判定表!T244</f>
        <v/>
      </c>
      <c r="AB243" t="s">
        <v>1264</v>
      </c>
      <c r="AC243" s="240"/>
    </row>
    <row r="244" spans="1:29" x14ac:dyDescent="0.2">
      <c r="A244" s="11"/>
      <c r="B244" s="23" t="s">
        <v>499</v>
      </c>
      <c r="C244" s="28" t="s">
        <v>544</v>
      </c>
      <c r="D244" s="278" t="s">
        <v>971</v>
      </c>
      <c r="E244" s="294">
        <v>14993</v>
      </c>
      <c r="F244" s="141" t="e">
        <f>[1]H27輸送実績!Z244</f>
        <v>#DIV/0!</v>
      </c>
      <c r="G244" s="147" t="e">
        <f>[1]H27輸送実績!AA244</f>
        <v>#DIV/0!</v>
      </c>
      <c r="H244" s="153">
        <v>64.131763386599388</v>
      </c>
      <c r="I244" s="161">
        <f>[1]H27輸送実績!W244</f>
        <v>0</v>
      </c>
      <c r="J244" s="168">
        <f t="shared" si="21"/>
        <v>100</v>
      </c>
      <c r="K244" s="175" t="str">
        <f t="shared" si="22"/>
        <v>○</v>
      </c>
      <c r="L244" s="182" t="str">
        <f t="shared" si="23"/>
        <v>○</v>
      </c>
      <c r="M244" s="188">
        <v>25091.393327726379</v>
      </c>
      <c r="N244" s="194">
        <f>[1]H27輸送実績!X244</f>
        <v>0</v>
      </c>
      <c r="O244" s="168">
        <f t="shared" si="24"/>
        <v>100</v>
      </c>
      <c r="P244" s="175" t="str">
        <f t="shared" si="25"/>
        <v>○</v>
      </c>
      <c r="Q244" s="182" t="str">
        <f t="shared" si="26"/>
        <v>○</v>
      </c>
      <c r="R244" s="206">
        <v>0</v>
      </c>
      <c r="S244" s="203">
        <v>0</v>
      </c>
      <c r="T244" s="210">
        <v>0</v>
      </c>
      <c r="U244" s="210">
        <v>0</v>
      </c>
      <c r="V244" s="214">
        <f>[1]H27輸送実績!S244</f>
        <v>0</v>
      </c>
      <c r="W244" s="221" t="str">
        <f t="shared" si="27"/>
        <v/>
      </c>
      <c r="X244" s="82" t="s">
        <v>1264</v>
      </c>
      <c r="Y244" s="228" t="str">
        <f>[1]【準特定地域】判定表!S245</f>
        <v/>
      </c>
      <c r="Z244" s="1" t="str">
        <f>[1]【準特定地域】判定表!T245</f>
        <v/>
      </c>
      <c r="AB244" t="e">
        <v>#DIV/0!</v>
      </c>
      <c r="AC244" s="240"/>
    </row>
    <row r="245" spans="1:29" x14ac:dyDescent="0.2">
      <c r="A245" s="105"/>
      <c r="B245" s="111" t="s">
        <v>549</v>
      </c>
      <c r="C245" s="114" t="s">
        <v>349</v>
      </c>
      <c r="D245" s="278" t="s">
        <v>9</v>
      </c>
      <c r="E245" s="293">
        <v>418179</v>
      </c>
      <c r="F245" s="309">
        <f>[1]H27輸送実績!Z245</f>
        <v>1</v>
      </c>
      <c r="G245" s="147">
        <f>[1]H27輸送実績!AA245</f>
        <v>1</v>
      </c>
      <c r="H245" s="153">
        <v>77.931824808175051</v>
      </c>
      <c r="I245" s="161">
        <f>[1]H27輸送実績!W245</f>
        <v>63.6428442963566</v>
      </c>
      <c r="J245" s="168">
        <f t="shared" si="21"/>
        <v>18.335231527030192</v>
      </c>
      <c r="K245" s="175" t="str">
        <f t="shared" si="22"/>
        <v>○</v>
      </c>
      <c r="L245" s="182" t="str">
        <f t="shared" si="23"/>
        <v>○</v>
      </c>
      <c r="M245" s="188">
        <v>32495.423934918184</v>
      </c>
      <c r="N245" s="194">
        <f>[1]H27輸送実績!X245</f>
        <v>27398.218528440124</v>
      </c>
      <c r="O245" s="168">
        <f t="shared" si="24"/>
        <v>15.685917551612006</v>
      </c>
      <c r="P245" s="175" t="str">
        <f t="shared" si="25"/>
        <v>○</v>
      </c>
      <c r="Q245" s="182" t="str">
        <f t="shared" si="26"/>
        <v>○</v>
      </c>
      <c r="R245" s="206">
        <v>75</v>
      </c>
      <c r="S245" s="203">
        <v>50</v>
      </c>
      <c r="T245" s="210">
        <v>103</v>
      </c>
      <c r="U245" s="210">
        <v>55</v>
      </c>
      <c r="V245" s="214">
        <f>[1]H27輸送実績!S245</f>
        <v>51</v>
      </c>
      <c r="W245" s="221" t="str">
        <f t="shared" si="27"/>
        <v/>
      </c>
      <c r="X245" s="83"/>
      <c r="Y245" s="228" t="str">
        <f>[1]【準特定地域】判定表!S246</f>
        <v>○</v>
      </c>
      <c r="Z245" s="1" t="str">
        <f>[1]【準特定地域】判定表!T246</f>
        <v>指定</v>
      </c>
      <c r="AB245" t="s">
        <v>1287</v>
      </c>
      <c r="AC245" s="240"/>
    </row>
    <row r="246" spans="1:29" x14ac:dyDescent="0.2">
      <c r="A246" s="105"/>
      <c r="B246" s="111" t="s">
        <v>549</v>
      </c>
      <c r="C246" s="114" t="s">
        <v>551</v>
      </c>
      <c r="D246" s="278" t="s">
        <v>1072</v>
      </c>
      <c r="E246" s="293">
        <v>174492</v>
      </c>
      <c r="F246" s="309">
        <f>[1]H27輸送実績!Z246</f>
        <v>1</v>
      </c>
      <c r="G246" s="147">
        <f>[1]H27輸送実績!AA246</f>
        <v>1</v>
      </c>
      <c r="H246" s="153">
        <v>58.767035413463084</v>
      </c>
      <c r="I246" s="161">
        <f>[1]H27輸送実績!W246</f>
        <v>53.782438192668373</v>
      </c>
      <c r="J246" s="168">
        <f t="shared" si="21"/>
        <v>8.4819613338071758</v>
      </c>
      <c r="K246" s="175" t="str">
        <f t="shared" si="22"/>
        <v>○</v>
      </c>
      <c r="L246" s="182" t="str">
        <f t="shared" si="23"/>
        <v/>
      </c>
      <c r="M246" s="188">
        <v>24143.753872988913</v>
      </c>
      <c r="N246" s="194">
        <f>[1]H27輸送実績!X246</f>
        <v>23176.078431372549</v>
      </c>
      <c r="O246" s="168">
        <f t="shared" si="24"/>
        <v>4.0079742640971912</v>
      </c>
      <c r="P246" s="175" t="str">
        <f t="shared" si="25"/>
        <v>○</v>
      </c>
      <c r="Q246" s="182" t="str">
        <f t="shared" si="26"/>
        <v/>
      </c>
      <c r="R246" s="206">
        <v>23</v>
      </c>
      <c r="S246" s="203">
        <v>23</v>
      </c>
      <c r="T246" s="210">
        <v>17</v>
      </c>
      <c r="U246" s="210">
        <v>11</v>
      </c>
      <c r="V246" s="214">
        <f>[1]H27輸送実績!S246</f>
        <v>18</v>
      </c>
      <c r="W246" s="221" t="str">
        <f t="shared" si="27"/>
        <v/>
      </c>
      <c r="X246" s="82" t="s">
        <v>1259</v>
      </c>
      <c r="Y246" s="228" t="str">
        <f>[1]【準特定地域】判定表!S247</f>
        <v>○</v>
      </c>
      <c r="Z246" s="1" t="str">
        <f>[1]【準特定地域】判定表!T247</f>
        <v>継続</v>
      </c>
      <c r="AB246" t="s">
        <v>1264</v>
      </c>
      <c r="AC246" s="240"/>
    </row>
    <row r="247" spans="1:29" x14ac:dyDescent="0.2">
      <c r="A247" s="11"/>
      <c r="B247" s="23" t="s">
        <v>549</v>
      </c>
      <c r="C247" s="28" t="s">
        <v>1235</v>
      </c>
      <c r="D247" s="278" t="s">
        <v>269</v>
      </c>
      <c r="E247" s="294">
        <v>42987</v>
      </c>
      <c r="F247" s="141">
        <f>[1]H27輸送実績!Z247</f>
        <v>1</v>
      </c>
      <c r="G247" s="147">
        <f>[1]H27輸送実績!AA247</f>
        <v>1</v>
      </c>
      <c r="H247" s="153">
        <v>60.497915540800001</v>
      </c>
      <c r="I247" s="161">
        <f>[1]H27輸送実績!W247</f>
        <v>42.344753701896558</v>
      </c>
      <c r="J247" s="168">
        <f t="shared" si="21"/>
        <v>30.006260011819563</v>
      </c>
      <c r="K247" s="175" t="str">
        <f t="shared" si="22"/>
        <v>○</v>
      </c>
      <c r="L247" s="182" t="str">
        <f t="shared" si="23"/>
        <v>○</v>
      </c>
      <c r="M247" s="188">
        <v>24844.1866749</v>
      </c>
      <c r="N247" s="194">
        <f>[1]H27輸送実績!X247</f>
        <v>18935.211506640077</v>
      </c>
      <c r="O247" s="168">
        <f t="shared" si="24"/>
        <v>23.78413608616836</v>
      </c>
      <c r="P247" s="175" t="str">
        <f t="shared" si="25"/>
        <v>○</v>
      </c>
      <c r="Q247" s="182" t="str">
        <f t="shared" si="26"/>
        <v>○</v>
      </c>
      <c r="R247" s="206">
        <v>5</v>
      </c>
      <c r="S247" s="203">
        <v>1</v>
      </c>
      <c r="T247" s="210">
        <v>1</v>
      </c>
      <c r="U247" s="210">
        <v>6</v>
      </c>
      <c r="V247" s="214">
        <f>[1]H27輸送実績!S247</f>
        <v>2</v>
      </c>
      <c r="W247" s="221" t="str">
        <f t="shared" si="27"/>
        <v/>
      </c>
      <c r="X247" s="82" t="s">
        <v>1264</v>
      </c>
      <c r="Y247" s="228" t="str">
        <f>[1]【準特定地域】判定表!S248</f>
        <v/>
      </c>
      <c r="Z247" s="1" t="str">
        <f>[1]【準特定地域】判定表!T248</f>
        <v/>
      </c>
      <c r="AB247" t="s">
        <v>1264</v>
      </c>
      <c r="AC247" s="240"/>
    </row>
    <row r="248" spans="1:29" s="101" customFormat="1" ht="39.6" x14ac:dyDescent="0.2">
      <c r="A248" s="17"/>
      <c r="B248" s="26" t="s">
        <v>549</v>
      </c>
      <c r="C248" s="33" t="s">
        <v>1236</v>
      </c>
      <c r="D248" s="125"/>
      <c r="E248" s="295"/>
      <c r="F248" s="143" t="e">
        <f>[1]H27輸送実績!Z248</f>
        <v>#DIV/0!</v>
      </c>
      <c r="G248" s="149" t="e">
        <f>[1]H27輸送実績!AA248</f>
        <v>#DIV/0!</v>
      </c>
      <c r="H248" s="155">
        <v>63.676996550809235</v>
      </c>
      <c r="I248" s="163" t="str">
        <f>[1]H27輸送実績!W248</f>
        <v/>
      </c>
      <c r="J248" s="170" t="e">
        <f t="shared" si="21"/>
        <v>#VALUE!</v>
      </c>
      <c r="K248" s="177" t="e">
        <f t="shared" si="22"/>
        <v>#VALUE!</v>
      </c>
      <c r="L248" s="184" t="e">
        <f t="shared" si="23"/>
        <v>#VALUE!</v>
      </c>
      <c r="M248" s="191">
        <v>26216.60918015389</v>
      </c>
      <c r="N248" s="197" t="str">
        <f>[1]H27輸送実績!X248</f>
        <v/>
      </c>
      <c r="O248" s="170" t="e">
        <f t="shared" si="24"/>
        <v>#VALUE!</v>
      </c>
      <c r="P248" s="177" t="e">
        <f t="shared" si="25"/>
        <v>#VALUE!</v>
      </c>
      <c r="Q248" s="184" t="e">
        <f t="shared" si="26"/>
        <v>#VALUE!</v>
      </c>
      <c r="R248" s="313"/>
      <c r="S248" s="205"/>
      <c r="T248" s="212"/>
      <c r="U248" s="212">
        <v>0</v>
      </c>
      <c r="V248" s="216">
        <f>[1]H27輸送実績!S248</f>
        <v>0</v>
      </c>
      <c r="W248" s="223" t="str">
        <f t="shared" si="27"/>
        <v/>
      </c>
      <c r="X248" s="82" t="s">
        <v>1264</v>
      </c>
      <c r="Y248" s="83" t="str">
        <f>[1]【準特定地域】判定表!S249</f>
        <v/>
      </c>
      <c r="Z248" s="237" t="str">
        <f>[1]【準特定地域】判定表!T249</f>
        <v/>
      </c>
      <c r="AB248" s="101" t="e">
        <v>#VALUE!</v>
      </c>
      <c r="AC248" s="240"/>
    </row>
    <row r="249" spans="1:29" s="101" customFormat="1" ht="26.4" x14ac:dyDescent="0.2">
      <c r="A249" s="17"/>
      <c r="B249" s="26" t="s">
        <v>549</v>
      </c>
      <c r="C249" s="33" t="s">
        <v>1237</v>
      </c>
      <c r="D249" s="125"/>
      <c r="E249" s="295"/>
      <c r="F249" s="143" t="e">
        <f>[1]H27輸送実績!Z249</f>
        <v>#DIV/0!</v>
      </c>
      <c r="G249" s="149" t="e">
        <f>[1]H27輸送実績!AA249</f>
        <v>#DIV/0!</v>
      </c>
      <c r="H249" s="155">
        <v>57.319964871194379</v>
      </c>
      <c r="I249" s="163" t="str">
        <f>[1]H27輸送実績!W249</f>
        <v/>
      </c>
      <c r="J249" s="170" t="e">
        <f t="shared" si="21"/>
        <v>#VALUE!</v>
      </c>
      <c r="K249" s="177" t="e">
        <f t="shared" si="22"/>
        <v>#VALUE!</v>
      </c>
      <c r="L249" s="184" t="e">
        <f t="shared" si="23"/>
        <v>#VALUE!</v>
      </c>
      <c r="M249" s="191">
        <v>24155.005854800937</v>
      </c>
      <c r="N249" s="197" t="str">
        <f>[1]H27輸送実績!X249</f>
        <v/>
      </c>
      <c r="O249" s="170" t="e">
        <f t="shared" si="24"/>
        <v>#VALUE!</v>
      </c>
      <c r="P249" s="177" t="e">
        <f t="shared" si="25"/>
        <v>#VALUE!</v>
      </c>
      <c r="Q249" s="184" t="e">
        <f t="shared" si="26"/>
        <v>#VALUE!</v>
      </c>
      <c r="R249" s="313"/>
      <c r="S249" s="205"/>
      <c r="T249" s="212"/>
      <c r="U249" s="212">
        <v>0</v>
      </c>
      <c r="V249" s="216">
        <f>[1]H27輸送実績!S249</f>
        <v>0</v>
      </c>
      <c r="W249" s="223" t="str">
        <f t="shared" si="27"/>
        <v/>
      </c>
      <c r="X249" s="82" t="s">
        <v>1264</v>
      </c>
      <c r="Y249" s="83" t="str">
        <f>[1]【準特定地域】判定表!S250</f>
        <v/>
      </c>
      <c r="Z249" s="237" t="str">
        <f>[1]【準特定地域】判定表!T250</f>
        <v/>
      </c>
      <c r="AB249" s="101" t="e">
        <v>#VALUE!</v>
      </c>
      <c r="AC249" s="240"/>
    </row>
    <row r="250" spans="1:29" x14ac:dyDescent="0.2">
      <c r="A250" s="11"/>
      <c r="B250" s="23" t="s">
        <v>549</v>
      </c>
      <c r="C250" s="28" t="s">
        <v>153</v>
      </c>
      <c r="D250" s="289" t="s">
        <v>1273</v>
      </c>
      <c r="E250" s="294">
        <v>43089</v>
      </c>
      <c r="F250" s="141">
        <f>[1]H27輸送実績!Z250</f>
        <v>1</v>
      </c>
      <c r="G250" s="147">
        <f>[1]H27輸送実績!AA250</f>
        <v>1</v>
      </c>
      <c r="H250" s="153">
        <v>60.963857228554289</v>
      </c>
      <c r="I250" s="161">
        <f>[1]H27輸送実績!W250</f>
        <v>40.566870446361278</v>
      </c>
      <c r="J250" s="168">
        <f t="shared" si="21"/>
        <v>33.457506971260763</v>
      </c>
      <c r="K250" s="175" t="str">
        <f t="shared" si="22"/>
        <v>○</v>
      </c>
      <c r="L250" s="182" t="str">
        <f t="shared" si="23"/>
        <v>○</v>
      </c>
      <c r="M250" s="188">
        <v>23950.434913017398</v>
      </c>
      <c r="N250" s="194">
        <f>[1]H27輸送実績!X250</f>
        <v>17090.277196214724</v>
      </c>
      <c r="O250" s="168">
        <f t="shared" si="24"/>
        <v>28.643144651515627</v>
      </c>
      <c r="P250" s="175" t="str">
        <f t="shared" si="25"/>
        <v>○</v>
      </c>
      <c r="Q250" s="182" t="str">
        <f t="shared" si="26"/>
        <v>○</v>
      </c>
      <c r="R250" s="206">
        <v>3</v>
      </c>
      <c r="S250" s="203">
        <v>3</v>
      </c>
      <c r="T250" s="210">
        <v>2</v>
      </c>
      <c r="U250" s="210">
        <v>2</v>
      </c>
      <c r="V250" s="214">
        <f>[1]H27輸送実績!S250</f>
        <v>2</v>
      </c>
      <c r="W250" s="221" t="str">
        <f t="shared" si="27"/>
        <v/>
      </c>
      <c r="X250" s="82" t="s">
        <v>1264</v>
      </c>
      <c r="Y250" s="228" t="str">
        <f>[1]【準特定地域】判定表!S251</f>
        <v/>
      </c>
      <c r="Z250" s="1" t="str">
        <f>[1]【準特定地域】判定表!T251</f>
        <v/>
      </c>
      <c r="AB250" t="s">
        <v>1264</v>
      </c>
      <c r="AC250" s="240"/>
    </row>
    <row r="251" spans="1:29" x14ac:dyDescent="0.2">
      <c r="A251" s="11"/>
      <c r="B251" s="23" t="s">
        <v>549</v>
      </c>
      <c r="C251" s="28" t="s">
        <v>552</v>
      </c>
      <c r="D251" s="21" t="s">
        <v>552</v>
      </c>
      <c r="E251" s="294">
        <v>31004</v>
      </c>
      <c r="F251" s="141">
        <f>[1]H27輸送実績!Z251</f>
        <v>1</v>
      </c>
      <c r="G251" s="147">
        <f>[1]H27輸送実績!AA251</f>
        <v>1</v>
      </c>
      <c r="H251" s="153">
        <v>54.025410641583605</v>
      </c>
      <c r="I251" s="161">
        <f>[1]H27輸送実績!W251</f>
        <v>35.296514482081491</v>
      </c>
      <c r="J251" s="168">
        <f t="shared" si="21"/>
        <v>34.666827955744218</v>
      </c>
      <c r="K251" s="175" t="str">
        <f t="shared" si="22"/>
        <v>○</v>
      </c>
      <c r="L251" s="182" t="str">
        <f t="shared" si="23"/>
        <v>○</v>
      </c>
      <c r="M251" s="188">
        <v>20167.345219710798</v>
      </c>
      <c r="N251" s="194">
        <f>[1]H27輸送実績!X251</f>
        <v>15640.157093765341</v>
      </c>
      <c r="O251" s="168">
        <f t="shared" si="24"/>
        <v>22.448111422820073</v>
      </c>
      <c r="P251" s="175" t="str">
        <f t="shared" si="25"/>
        <v>○</v>
      </c>
      <c r="Q251" s="182" t="str">
        <f t="shared" si="26"/>
        <v>○</v>
      </c>
      <c r="R251" s="206">
        <v>2</v>
      </c>
      <c r="S251" s="203">
        <v>0</v>
      </c>
      <c r="T251" s="210">
        <v>1</v>
      </c>
      <c r="U251" s="210">
        <v>1</v>
      </c>
      <c r="V251" s="214">
        <f>[1]H27輸送実績!S251</f>
        <v>0</v>
      </c>
      <c r="W251" s="221" t="str">
        <f t="shared" si="27"/>
        <v/>
      </c>
      <c r="X251" s="82" t="s">
        <v>1264</v>
      </c>
      <c r="Y251" s="228" t="str">
        <f>[1]【準特定地域】判定表!S252</f>
        <v/>
      </c>
      <c r="Z251" s="1" t="str">
        <f>[1]【準特定地域】判定表!T252</f>
        <v/>
      </c>
      <c r="AB251" t="s">
        <v>1264</v>
      </c>
      <c r="AC251" s="240"/>
    </row>
    <row r="252" spans="1:29" x14ac:dyDescent="0.2">
      <c r="A252" s="11"/>
      <c r="B252" s="23" t="s">
        <v>549</v>
      </c>
      <c r="C252" s="28" t="s">
        <v>553</v>
      </c>
      <c r="D252" s="21" t="s">
        <v>1073</v>
      </c>
      <c r="E252" s="294">
        <v>21392</v>
      </c>
      <c r="F252" s="141">
        <f>[1]H27輸送実績!Z252</f>
        <v>1</v>
      </c>
      <c r="G252" s="147">
        <f>[1]H27輸送実績!AA252</f>
        <v>1</v>
      </c>
      <c r="H252" s="153">
        <v>59.02940932125945</v>
      </c>
      <c r="I252" s="161">
        <f>[1]H27輸送実績!W252</f>
        <v>34.374823595822747</v>
      </c>
      <c r="J252" s="168">
        <f t="shared" si="21"/>
        <v>41.766614318055439</v>
      </c>
      <c r="K252" s="175" t="str">
        <f t="shared" si="22"/>
        <v>○</v>
      </c>
      <c r="L252" s="182" t="str">
        <f t="shared" si="23"/>
        <v>○</v>
      </c>
      <c r="M252" s="188">
        <v>23469.386059649412</v>
      </c>
      <c r="N252" s="194">
        <f>[1]H27輸送実績!X252</f>
        <v>15225.232853513971</v>
      </c>
      <c r="O252" s="168">
        <f t="shared" si="24"/>
        <v>35.127264024641434</v>
      </c>
      <c r="P252" s="175" t="str">
        <f t="shared" si="25"/>
        <v>○</v>
      </c>
      <c r="Q252" s="182" t="str">
        <f t="shared" si="26"/>
        <v>○</v>
      </c>
      <c r="R252" s="206">
        <v>0</v>
      </c>
      <c r="S252" s="203">
        <v>0</v>
      </c>
      <c r="T252" s="210">
        <v>0</v>
      </c>
      <c r="U252" s="210">
        <v>0</v>
      </c>
      <c r="V252" s="214">
        <f>[1]H27輸送実績!S252</f>
        <v>0</v>
      </c>
      <c r="W252" s="221" t="str">
        <f t="shared" si="27"/>
        <v/>
      </c>
      <c r="X252" s="82" t="s">
        <v>1264</v>
      </c>
      <c r="Y252" s="228" t="str">
        <f>[1]【準特定地域】判定表!S253</f>
        <v/>
      </c>
      <c r="Z252" s="1" t="str">
        <f>[1]【準特定地域】判定表!T253</f>
        <v/>
      </c>
      <c r="AB252" t="s">
        <v>1264</v>
      </c>
      <c r="AC252" s="240"/>
    </row>
    <row r="253" spans="1:29" s="101" customFormat="1" ht="39.6" x14ac:dyDescent="0.2">
      <c r="A253" s="17"/>
      <c r="B253" s="26" t="s">
        <v>549</v>
      </c>
      <c r="C253" s="33" t="s">
        <v>891</v>
      </c>
      <c r="D253" s="125"/>
      <c r="E253" s="295"/>
      <c r="F253" s="143" t="e">
        <f>[1]H27輸送実績!Z253</f>
        <v>#DIV/0!</v>
      </c>
      <c r="G253" s="149" t="e">
        <f>[1]H27輸送実績!AA253</f>
        <v>#DIV/0!</v>
      </c>
      <c r="H253" s="155">
        <v>56.100698959687904</v>
      </c>
      <c r="I253" s="163" t="str">
        <f>[1]H27輸送実績!W253</f>
        <v/>
      </c>
      <c r="J253" s="170" t="e">
        <f t="shared" si="21"/>
        <v>#VALUE!</v>
      </c>
      <c r="K253" s="177" t="e">
        <f t="shared" si="22"/>
        <v>#VALUE!</v>
      </c>
      <c r="L253" s="184" t="e">
        <f t="shared" si="23"/>
        <v>#VALUE!</v>
      </c>
      <c r="M253" s="191">
        <v>22722.366710013001</v>
      </c>
      <c r="N253" s="197" t="str">
        <f>[1]H27輸送実績!X253</f>
        <v/>
      </c>
      <c r="O253" s="170" t="e">
        <f t="shared" si="24"/>
        <v>#VALUE!</v>
      </c>
      <c r="P253" s="177" t="e">
        <f t="shared" si="25"/>
        <v>#VALUE!</v>
      </c>
      <c r="Q253" s="184" t="e">
        <f t="shared" si="26"/>
        <v>#VALUE!</v>
      </c>
      <c r="R253" s="313"/>
      <c r="S253" s="205"/>
      <c r="T253" s="212"/>
      <c r="U253" s="212">
        <v>0</v>
      </c>
      <c r="V253" s="216">
        <f>[1]H27輸送実績!S253</f>
        <v>0</v>
      </c>
      <c r="W253" s="223" t="str">
        <f t="shared" si="27"/>
        <v/>
      </c>
      <c r="X253" s="82" t="s">
        <v>1264</v>
      </c>
      <c r="Y253" s="83" t="str">
        <f>[1]【準特定地域】判定表!S254</f>
        <v/>
      </c>
      <c r="Z253" s="237" t="str">
        <f>[1]【準特定地域】判定表!T254</f>
        <v/>
      </c>
      <c r="AB253" s="101" t="e">
        <v>#VALUE!</v>
      </c>
      <c r="AC253" s="240"/>
    </row>
    <row r="254" spans="1:29" x14ac:dyDescent="0.2">
      <c r="A254" s="105"/>
      <c r="B254" s="111" t="s">
        <v>549</v>
      </c>
      <c r="C254" s="114" t="s">
        <v>30</v>
      </c>
      <c r="D254" s="21" t="s">
        <v>1074</v>
      </c>
      <c r="E254" s="293">
        <v>52945</v>
      </c>
      <c r="F254" s="309">
        <f>[1]H27輸送実績!Z254</f>
        <v>1</v>
      </c>
      <c r="G254" s="147">
        <f>[1]H27輸送実績!AA254</f>
        <v>1</v>
      </c>
      <c r="H254" s="153">
        <v>48.481258102699961</v>
      </c>
      <c r="I254" s="161">
        <f>[1]H27輸送実績!W254</f>
        <v>36.855382087099422</v>
      </c>
      <c r="J254" s="168">
        <f t="shared" si="21"/>
        <v>23.980145051048261</v>
      </c>
      <c r="K254" s="175" t="str">
        <f t="shared" si="22"/>
        <v>○</v>
      </c>
      <c r="L254" s="182" t="str">
        <f t="shared" si="23"/>
        <v>○</v>
      </c>
      <c r="M254" s="188">
        <v>18645.454033030834</v>
      </c>
      <c r="N254" s="194">
        <f>[1]H27輸送実績!X254</f>
        <v>15533.03204601479</v>
      </c>
      <c r="O254" s="168">
        <f t="shared" si="24"/>
        <v>16.69265860462459</v>
      </c>
      <c r="P254" s="175" t="str">
        <f t="shared" si="25"/>
        <v>○</v>
      </c>
      <c r="Q254" s="182" t="str">
        <f t="shared" si="26"/>
        <v>○</v>
      </c>
      <c r="R254" s="206">
        <v>0</v>
      </c>
      <c r="S254" s="203">
        <v>1</v>
      </c>
      <c r="T254" s="210">
        <v>2</v>
      </c>
      <c r="U254" s="210">
        <v>1</v>
      </c>
      <c r="V254" s="214">
        <f>[1]H27輸送実績!S254</f>
        <v>0</v>
      </c>
      <c r="W254" s="221" t="str">
        <f t="shared" si="27"/>
        <v/>
      </c>
      <c r="X254" s="82" t="s">
        <v>1259</v>
      </c>
      <c r="Y254" s="228" t="str">
        <f>[1]【準特定地域】判定表!S255</f>
        <v>○</v>
      </c>
      <c r="Z254" s="1" t="str">
        <f>[1]【準特定地域】判定表!T255</f>
        <v>継続</v>
      </c>
      <c r="AB254" t="s">
        <v>1264</v>
      </c>
      <c r="AC254" s="240"/>
    </row>
    <row r="255" spans="1:29" x14ac:dyDescent="0.2">
      <c r="A255" s="11"/>
      <c r="B255" s="23" t="s">
        <v>549</v>
      </c>
      <c r="C255" s="28" t="s">
        <v>554</v>
      </c>
      <c r="D255" s="21" t="s">
        <v>1075</v>
      </c>
      <c r="E255" s="294">
        <v>12913</v>
      </c>
      <c r="F255" s="141">
        <f>[1]H27輸送実績!Z255</f>
        <v>1</v>
      </c>
      <c r="G255" s="147">
        <f>[1]H27輸送実績!AA255</f>
        <v>1</v>
      </c>
      <c r="H255" s="153">
        <v>35.388701517706579</v>
      </c>
      <c r="I255" s="161">
        <f>[1]H27輸送実績!W255</f>
        <v>206.42733564013841</v>
      </c>
      <c r="J255" s="168">
        <f t="shared" si="21"/>
        <v>-483.3142409501898</v>
      </c>
      <c r="K255" s="175" t="str">
        <f t="shared" si="22"/>
        <v/>
      </c>
      <c r="L255" s="182" t="str">
        <f t="shared" si="23"/>
        <v/>
      </c>
      <c r="M255" s="188">
        <v>16731.028667790895</v>
      </c>
      <c r="N255" s="194">
        <f>[1]H27輸送実績!X255</f>
        <v>14164.359861591696</v>
      </c>
      <c r="O255" s="168">
        <f t="shared" si="24"/>
        <v>15.340771073689719</v>
      </c>
      <c r="P255" s="175" t="str">
        <f t="shared" si="25"/>
        <v>○</v>
      </c>
      <c r="Q255" s="182" t="str">
        <f t="shared" si="26"/>
        <v>○</v>
      </c>
      <c r="R255" s="206">
        <v>1</v>
      </c>
      <c r="S255" s="203">
        <v>0</v>
      </c>
      <c r="T255" s="210">
        <v>0</v>
      </c>
      <c r="U255" s="210">
        <v>0</v>
      </c>
      <c r="V255" s="214">
        <f>[1]H27輸送実績!S255</f>
        <v>0</v>
      </c>
      <c r="W255" s="221" t="str">
        <f t="shared" si="27"/>
        <v/>
      </c>
      <c r="X255" s="82" t="s">
        <v>1264</v>
      </c>
      <c r="Y255" s="228" t="str">
        <f>[1]【準特定地域】判定表!S256</f>
        <v/>
      </c>
      <c r="Z255" s="1" t="str">
        <f>[1]【準特定地域】判定表!T256</f>
        <v/>
      </c>
      <c r="AB255" t="s">
        <v>1264</v>
      </c>
      <c r="AC255" s="240"/>
    </row>
    <row r="256" spans="1:29" x14ac:dyDescent="0.2">
      <c r="A256" s="105"/>
      <c r="B256" s="111" t="s">
        <v>514</v>
      </c>
      <c r="C256" s="114" t="s">
        <v>319</v>
      </c>
      <c r="D256" s="21" t="s">
        <v>51</v>
      </c>
      <c r="E256" s="293">
        <v>453390</v>
      </c>
      <c r="F256" s="309">
        <f>[1]H27輸送実績!Z256</f>
        <v>1</v>
      </c>
      <c r="G256" s="147">
        <f>[1]H27輸送実績!AA256</f>
        <v>1</v>
      </c>
      <c r="H256" s="153">
        <v>68.7505188433543</v>
      </c>
      <c r="I256" s="161">
        <f>[1]H27輸送実績!W256</f>
        <v>57.682408937700295</v>
      </c>
      <c r="J256" s="168">
        <f t="shared" si="21"/>
        <v>16.098947457941826</v>
      </c>
      <c r="K256" s="175" t="str">
        <f t="shared" si="22"/>
        <v>○</v>
      </c>
      <c r="L256" s="182" t="str">
        <f t="shared" si="23"/>
        <v>○</v>
      </c>
      <c r="M256" s="188">
        <v>25908.307220717736</v>
      </c>
      <c r="N256" s="194">
        <f>[1]H27輸送実績!X256</f>
        <v>23388.423877308029</v>
      </c>
      <c r="O256" s="168">
        <f t="shared" si="24"/>
        <v>9.7261597291646513</v>
      </c>
      <c r="P256" s="175" t="str">
        <f t="shared" si="25"/>
        <v>○</v>
      </c>
      <c r="Q256" s="182" t="str">
        <f t="shared" si="26"/>
        <v/>
      </c>
      <c r="R256" s="206">
        <v>357</v>
      </c>
      <c r="S256" s="203">
        <v>317</v>
      </c>
      <c r="T256" s="210">
        <v>348</v>
      </c>
      <c r="U256" s="210">
        <v>353</v>
      </c>
      <c r="V256" s="214">
        <f>[1]H27輸送実績!S256</f>
        <v>260</v>
      </c>
      <c r="W256" s="221" t="str">
        <f t="shared" si="27"/>
        <v/>
      </c>
      <c r="X256" s="83"/>
      <c r="Y256" s="228" t="str">
        <f>[1]【準特定地域】判定表!S257</f>
        <v>○</v>
      </c>
      <c r="Z256" s="1" t="str">
        <f>[1]【準特定地域】判定表!T257</f>
        <v>指定</v>
      </c>
      <c r="AB256" t="s">
        <v>1287</v>
      </c>
      <c r="AC256" s="240"/>
    </row>
    <row r="257" spans="1:29" x14ac:dyDescent="0.2">
      <c r="A257" s="105"/>
      <c r="B257" s="111" t="s">
        <v>514</v>
      </c>
      <c r="C257" s="114" t="s">
        <v>425</v>
      </c>
      <c r="D257" s="21" t="s">
        <v>1076</v>
      </c>
      <c r="E257" s="293">
        <v>108297</v>
      </c>
      <c r="F257" s="309">
        <f>[1]H27輸送実績!Z257</f>
        <v>1</v>
      </c>
      <c r="G257" s="147">
        <f>[1]H27輸送実績!AA257</f>
        <v>1</v>
      </c>
      <c r="H257" s="153">
        <v>59.960193072118116</v>
      </c>
      <c r="I257" s="161">
        <f>[1]H27輸送実績!W257</f>
        <v>49.655071348214811</v>
      </c>
      <c r="J257" s="168">
        <f t="shared" si="21"/>
        <v>17.186605305804548</v>
      </c>
      <c r="K257" s="175" t="str">
        <f t="shared" si="22"/>
        <v>○</v>
      </c>
      <c r="L257" s="182" t="str">
        <f t="shared" si="23"/>
        <v>○</v>
      </c>
      <c r="M257" s="188">
        <v>22176.973310618967</v>
      </c>
      <c r="N257" s="194">
        <f>[1]H27輸送実績!X257</f>
        <v>20436.852389129021</v>
      </c>
      <c r="O257" s="168">
        <f t="shared" si="24"/>
        <v>7.8465212412765384</v>
      </c>
      <c r="P257" s="175" t="str">
        <f t="shared" si="25"/>
        <v>○</v>
      </c>
      <c r="Q257" s="182" t="str">
        <f t="shared" si="26"/>
        <v/>
      </c>
      <c r="R257" s="206">
        <v>29</v>
      </c>
      <c r="S257" s="203">
        <v>21</v>
      </c>
      <c r="T257" s="210">
        <v>43</v>
      </c>
      <c r="U257" s="210">
        <v>31</v>
      </c>
      <c r="V257" s="214">
        <f>[1]H27輸送実績!S257</f>
        <v>36</v>
      </c>
      <c r="W257" s="221" t="str">
        <f t="shared" si="27"/>
        <v/>
      </c>
      <c r="X257" s="82" t="s">
        <v>1259</v>
      </c>
      <c r="Y257" s="228" t="str">
        <f>[1]【準特定地域】判定表!S258</f>
        <v>○</v>
      </c>
      <c r="Z257" s="1" t="str">
        <f>[1]【準特定地域】判定表!T258</f>
        <v>継続</v>
      </c>
      <c r="AB257" t="s">
        <v>1264</v>
      </c>
      <c r="AC257" s="240"/>
    </row>
    <row r="258" spans="1:29" x14ac:dyDescent="0.2">
      <c r="A258" s="11"/>
      <c r="B258" s="23" t="s">
        <v>514</v>
      </c>
      <c r="C258" s="28" t="s">
        <v>557</v>
      </c>
      <c r="D258" s="289" t="s">
        <v>1274</v>
      </c>
      <c r="E258" s="294">
        <v>44243</v>
      </c>
      <c r="F258" s="141">
        <f>[1]H27輸送実績!Z258</f>
        <v>1</v>
      </c>
      <c r="G258" s="147">
        <f>[1]H27輸送実績!AA258</f>
        <v>1</v>
      </c>
      <c r="H258" s="153">
        <v>76.806163828061642</v>
      </c>
      <c r="I258" s="161">
        <f>[1]H27輸送実績!W258</f>
        <v>61.004800918436572</v>
      </c>
      <c r="J258" s="168">
        <f t="shared" si="21"/>
        <v>20.573040133859589</v>
      </c>
      <c r="K258" s="175" t="str">
        <f t="shared" si="22"/>
        <v>○</v>
      </c>
      <c r="L258" s="182" t="str">
        <f t="shared" si="23"/>
        <v>○</v>
      </c>
      <c r="M258" s="188">
        <v>27705.780432057803</v>
      </c>
      <c r="N258" s="194">
        <f>[1]H27輸送実績!X258</f>
        <v>25403.06841308772</v>
      </c>
      <c r="O258" s="168">
        <f t="shared" si="24"/>
        <v>8.3113053776520225</v>
      </c>
      <c r="P258" s="175" t="str">
        <f t="shared" si="25"/>
        <v>○</v>
      </c>
      <c r="Q258" s="182" t="str">
        <f t="shared" si="26"/>
        <v/>
      </c>
      <c r="R258" s="206">
        <v>3</v>
      </c>
      <c r="S258" s="203">
        <v>19</v>
      </c>
      <c r="T258" s="210">
        <v>17</v>
      </c>
      <c r="U258" s="210">
        <v>10</v>
      </c>
      <c r="V258" s="214">
        <f>[1]H27輸送実績!S258</f>
        <v>4</v>
      </c>
      <c r="W258" s="221" t="str">
        <f t="shared" si="27"/>
        <v/>
      </c>
      <c r="X258" s="82" t="s">
        <v>1264</v>
      </c>
      <c r="Y258" s="228" t="str">
        <f>[1]【準特定地域】判定表!S259</f>
        <v/>
      </c>
      <c r="Z258" s="1" t="str">
        <f>[1]【準特定地域】判定表!T259</f>
        <v/>
      </c>
      <c r="AB258" t="s">
        <v>1264</v>
      </c>
      <c r="AC258" s="240"/>
    </row>
    <row r="259" spans="1:29" x14ac:dyDescent="0.2">
      <c r="A259" s="11"/>
      <c r="B259" s="23" t="s">
        <v>514</v>
      </c>
      <c r="C259" s="28" t="s">
        <v>558</v>
      </c>
      <c r="D259" s="21" t="s">
        <v>555</v>
      </c>
      <c r="E259" s="294">
        <v>22469</v>
      </c>
      <c r="F259" s="141">
        <f>[1]H27輸送実績!Z259</f>
        <v>1</v>
      </c>
      <c r="G259" s="147">
        <f>[1]H27輸送実績!AA259</f>
        <v>1</v>
      </c>
      <c r="H259" s="153">
        <v>61.764786795048146</v>
      </c>
      <c r="I259" s="161">
        <f>[1]H27輸送実績!W259</f>
        <v>52.730250055321974</v>
      </c>
      <c r="J259" s="168">
        <f t="shared" si="21"/>
        <v>14.627326035634425</v>
      </c>
      <c r="K259" s="175" t="str">
        <f t="shared" si="22"/>
        <v>○</v>
      </c>
      <c r="L259" s="182" t="str">
        <f t="shared" si="23"/>
        <v>○</v>
      </c>
      <c r="M259" s="188">
        <v>23303.86394898087</v>
      </c>
      <c r="N259" s="194">
        <f>[1]H27輸送実績!X259</f>
        <v>22158.442133215314</v>
      </c>
      <c r="O259" s="168">
        <f t="shared" si="24"/>
        <v>4.9151583543108002</v>
      </c>
      <c r="P259" s="175" t="str">
        <f t="shared" si="25"/>
        <v>○</v>
      </c>
      <c r="Q259" s="182" t="str">
        <f t="shared" si="26"/>
        <v/>
      </c>
      <c r="R259" s="206">
        <v>0</v>
      </c>
      <c r="S259" s="203">
        <v>0</v>
      </c>
      <c r="T259" s="210">
        <v>0</v>
      </c>
      <c r="U259" s="210">
        <v>0</v>
      </c>
      <c r="V259" s="214">
        <f>[1]H27輸送実績!S259</f>
        <v>0</v>
      </c>
      <c r="W259" s="221" t="str">
        <f t="shared" si="27"/>
        <v/>
      </c>
      <c r="X259" s="82" t="s">
        <v>1264</v>
      </c>
      <c r="Y259" s="228" t="str">
        <f>[1]【準特定地域】判定表!S260</f>
        <v/>
      </c>
      <c r="Z259" s="1" t="str">
        <f>[1]【準特定地域】判定表!T260</f>
        <v/>
      </c>
      <c r="AB259" t="s">
        <v>1264</v>
      </c>
      <c r="AC259" s="240"/>
    </row>
    <row r="260" spans="1:29" x14ac:dyDescent="0.2">
      <c r="A260" s="11"/>
      <c r="B260" s="23" t="s">
        <v>514</v>
      </c>
      <c r="C260" s="28" t="s">
        <v>561</v>
      </c>
      <c r="D260" s="21" t="s">
        <v>325</v>
      </c>
      <c r="E260" s="294">
        <v>28426</v>
      </c>
      <c r="F260" s="141">
        <f>[1]H27輸送実績!Z260</f>
        <v>1</v>
      </c>
      <c r="G260" s="147">
        <f>[1]H27輸送実績!AA260</f>
        <v>1</v>
      </c>
      <c r="H260" s="153">
        <v>60.461302454473476</v>
      </c>
      <c r="I260" s="161">
        <f>[1]H27輸送実績!W260</f>
        <v>42.570304924038361</v>
      </c>
      <c r="J260" s="168">
        <f t="shared" si="21"/>
        <v>29.590823889225327</v>
      </c>
      <c r="K260" s="175" t="str">
        <f t="shared" si="22"/>
        <v>○</v>
      </c>
      <c r="L260" s="182" t="str">
        <f t="shared" si="23"/>
        <v>○</v>
      </c>
      <c r="M260" s="188">
        <v>21830.166270783848</v>
      </c>
      <c r="N260" s="194">
        <f>[1]H27輸送実績!X260</f>
        <v>16156.879646589807</v>
      </c>
      <c r="O260" s="168">
        <f t="shared" si="24"/>
        <v>25.988288654433291</v>
      </c>
      <c r="P260" s="175" t="str">
        <f t="shared" si="25"/>
        <v>○</v>
      </c>
      <c r="Q260" s="182" t="str">
        <f t="shared" si="26"/>
        <v>○</v>
      </c>
      <c r="R260" s="206">
        <v>14</v>
      </c>
      <c r="S260" s="203">
        <v>0</v>
      </c>
      <c r="T260" s="210">
        <v>0</v>
      </c>
      <c r="U260" s="210">
        <v>0</v>
      </c>
      <c r="V260" s="214">
        <f>[1]H27輸送実績!S260</f>
        <v>1</v>
      </c>
      <c r="W260" s="221" t="str">
        <f t="shared" si="27"/>
        <v/>
      </c>
      <c r="X260" s="82" t="s">
        <v>1264</v>
      </c>
      <c r="Y260" s="228" t="str">
        <f>[1]【準特定地域】判定表!S261</f>
        <v/>
      </c>
      <c r="Z260" s="1" t="str">
        <f>[1]【準特定地域】判定表!T261</f>
        <v/>
      </c>
      <c r="AB260" t="s">
        <v>1264</v>
      </c>
      <c r="AC260" s="240"/>
    </row>
    <row r="261" spans="1:29" x14ac:dyDescent="0.2">
      <c r="A261" s="11"/>
      <c r="B261" s="23" t="s">
        <v>514</v>
      </c>
      <c r="C261" s="28" t="s">
        <v>563</v>
      </c>
      <c r="D261" s="21" t="s">
        <v>1077</v>
      </c>
      <c r="E261" s="294">
        <v>15399</v>
      </c>
      <c r="F261" s="141">
        <f>[1]H27輸送実績!Z261</f>
        <v>1</v>
      </c>
      <c r="G261" s="147">
        <f>[1]H27輸送実績!AA261</f>
        <v>1</v>
      </c>
      <c r="H261" s="153">
        <v>69.458159375567249</v>
      </c>
      <c r="I261" s="161">
        <f>[1]H27輸送実績!W261</f>
        <v>59.676629456247753</v>
      </c>
      <c r="J261" s="168">
        <f t="shared" ref="J261:J324" si="28">(1-I261/H261)*100</f>
        <v>14.082621836305476</v>
      </c>
      <c r="K261" s="175" t="str">
        <f t="shared" ref="K261:K324" si="29">IF(0&lt;J261,"○","")</f>
        <v>○</v>
      </c>
      <c r="L261" s="182" t="str">
        <f t="shared" ref="L261:L324" si="30">IF(9.9999999999&lt;J261,"○","")</f>
        <v>○</v>
      </c>
      <c r="M261" s="188">
        <v>25496.460337629334</v>
      </c>
      <c r="N261" s="194">
        <f>[1]H27輸送実績!X261</f>
        <v>25731.004681310766</v>
      </c>
      <c r="O261" s="168">
        <f t="shared" ref="O261:O324" si="31">(1-N261/M261)*100</f>
        <v>-0.91990943282145299</v>
      </c>
      <c r="P261" s="175" t="str">
        <f t="shared" ref="P261:P324" si="32">IF(0&lt;O261,"○","")</f>
        <v/>
      </c>
      <c r="Q261" s="182" t="str">
        <f t="shared" ref="Q261:Q324" si="33">IF(9.9999999999&lt;O261,"○","")</f>
        <v/>
      </c>
      <c r="R261" s="206">
        <v>0</v>
      </c>
      <c r="S261" s="203">
        <v>0</v>
      </c>
      <c r="T261" s="210">
        <v>0</v>
      </c>
      <c r="U261" s="210">
        <v>0</v>
      </c>
      <c r="V261" s="214">
        <f>[1]H27輸送実績!S261</f>
        <v>0</v>
      </c>
      <c r="W261" s="221" t="str">
        <f t="shared" ref="W261:W324" si="34">IF(R261&lt;S261,IF(S261&lt;T261,IF(T261&lt;U261,IF(U261&lt;V261,"○",""),""),""),"")</f>
        <v/>
      </c>
      <c r="X261" s="82" t="s">
        <v>1264</v>
      </c>
      <c r="Y261" s="228" t="str">
        <f>[1]【準特定地域】判定表!S262</f>
        <v/>
      </c>
      <c r="Z261" s="1" t="str">
        <f>[1]【準特定地域】判定表!T262</f>
        <v/>
      </c>
      <c r="AB261" t="s">
        <v>1264</v>
      </c>
      <c r="AC261" s="240"/>
    </row>
    <row r="262" spans="1:29" x14ac:dyDescent="0.2">
      <c r="A262" s="11"/>
      <c r="B262" s="23" t="s">
        <v>514</v>
      </c>
      <c r="C262" s="28" t="s">
        <v>359</v>
      </c>
      <c r="D262" s="21" t="s">
        <v>733</v>
      </c>
      <c r="E262" s="294">
        <v>8839</v>
      </c>
      <c r="F262" s="141">
        <f>[1]H27輸送実績!Z262</f>
        <v>1</v>
      </c>
      <c r="G262" s="147">
        <f>[1]H27輸送実績!AA262</f>
        <v>1</v>
      </c>
      <c r="H262" s="153">
        <v>50.681150021616951</v>
      </c>
      <c r="I262" s="161">
        <f>[1]H27輸送実績!W262</f>
        <v>34.732193732193736</v>
      </c>
      <c r="J262" s="168">
        <f t="shared" si="28"/>
        <v>31.469207550776833</v>
      </c>
      <c r="K262" s="175" t="str">
        <f t="shared" si="29"/>
        <v>○</v>
      </c>
      <c r="L262" s="182" t="str">
        <f t="shared" si="30"/>
        <v>○</v>
      </c>
      <c r="M262" s="188">
        <v>19133.268482490272</v>
      </c>
      <c r="N262" s="194">
        <f>[1]H27輸送実績!X262</f>
        <v>13390.86127547666</v>
      </c>
      <c r="O262" s="168">
        <f t="shared" si="31"/>
        <v>30.012682946819837</v>
      </c>
      <c r="P262" s="175" t="str">
        <f t="shared" si="32"/>
        <v>○</v>
      </c>
      <c r="Q262" s="182" t="str">
        <f t="shared" si="33"/>
        <v>○</v>
      </c>
      <c r="R262" s="206">
        <v>0</v>
      </c>
      <c r="S262" s="203">
        <v>0</v>
      </c>
      <c r="T262" s="210">
        <v>0</v>
      </c>
      <c r="U262" s="210">
        <v>0</v>
      </c>
      <c r="V262" s="214">
        <f>[1]H27輸送実績!S262</f>
        <v>0</v>
      </c>
      <c r="W262" s="221" t="str">
        <f t="shared" si="34"/>
        <v/>
      </c>
      <c r="X262" s="82" t="s">
        <v>1264</v>
      </c>
      <c r="Y262" s="228" t="str">
        <f>[1]【準特定地域】判定表!S263</f>
        <v/>
      </c>
      <c r="Z262" s="1" t="str">
        <f>[1]【準特定地域】判定表!T263</f>
        <v/>
      </c>
      <c r="AB262" t="s">
        <v>1264</v>
      </c>
      <c r="AC262" s="240"/>
    </row>
    <row r="263" spans="1:29" x14ac:dyDescent="0.2">
      <c r="A263" s="11"/>
      <c r="B263" s="23" t="s">
        <v>514</v>
      </c>
      <c r="C263" s="28" t="s">
        <v>35</v>
      </c>
      <c r="D263" s="21" t="s">
        <v>47</v>
      </c>
      <c r="E263" s="294">
        <v>13792</v>
      </c>
      <c r="F263" s="141">
        <f>[1]H27輸送実績!Z263</f>
        <v>1</v>
      </c>
      <c r="G263" s="147">
        <f>[1]H27輸送実績!AA263</f>
        <v>1</v>
      </c>
      <c r="H263" s="153">
        <v>65.524165707710011</v>
      </c>
      <c r="I263" s="161">
        <f>[1]H27輸送実績!W263</f>
        <v>28.472544878563887</v>
      </c>
      <c r="J263" s="168">
        <f t="shared" si="28"/>
        <v>56.546497660765162</v>
      </c>
      <c r="K263" s="175" t="str">
        <f t="shared" si="29"/>
        <v>○</v>
      </c>
      <c r="L263" s="182" t="str">
        <f t="shared" si="30"/>
        <v>○</v>
      </c>
      <c r="M263" s="188">
        <v>30318.757192174915</v>
      </c>
      <c r="N263" s="194">
        <f>[1]H27輸送実績!X263</f>
        <v>12240.232312565999</v>
      </c>
      <c r="O263" s="168">
        <f t="shared" si="31"/>
        <v>59.628185829051304</v>
      </c>
      <c r="P263" s="175" t="str">
        <f t="shared" si="32"/>
        <v>○</v>
      </c>
      <c r="Q263" s="182" t="str">
        <f t="shared" si="33"/>
        <v>○</v>
      </c>
      <c r="R263" s="206">
        <v>0</v>
      </c>
      <c r="S263" s="203">
        <v>3</v>
      </c>
      <c r="T263" s="210">
        <v>1</v>
      </c>
      <c r="U263" s="210">
        <v>0</v>
      </c>
      <c r="V263" s="214">
        <f>[1]H27輸送実績!S263</f>
        <v>0</v>
      </c>
      <c r="W263" s="221" t="str">
        <f t="shared" si="34"/>
        <v/>
      </c>
      <c r="X263" s="82" t="s">
        <v>1264</v>
      </c>
      <c r="Y263" s="228" t="str">
        <f>[1]【準特定地域】判定表!S264</f>
        <v/>
      </c>
      <c r="Z263" s="1" t="str">
        <f>[1]【準特定地域】判定表!T264</f>
        <v/>
      </c>
      <c r="AB263" t="s">
        <v>1264</v>
      </c>
      <c r="AC263" s="240"/>
    </row>
    <row r="264" spans="1:29" x14ac:dyDescent="0.2">
      <c r="A264" s="11"/>
      <c r="B264" s="23" t="s">
        <v>514</v>
      </c>
      <c r="C264" s="28" t="s">
        <v>568</v>
      </c>
      <c r="D264" s="21" t="s">
        <v>1078</v>
      </c>
      <c r="E264" s="294">
        <v>18618</v>
      </c>
      <c r="F264" s="141">
        <f>[1]H27輸送実績!Z264</f>
        <v>1</v>
      </c>
      <c r="G264" s="147">
        <f>[1]H27輸送実績!AA264</f>
        <v>1</v>
      </c>
      <c r="H264" s="153">
        <v>46.111230935140966</v>
      </c>
      <c r="I264" s="161">
        <f>[1]H27輸送実績!W264</f>
        <v>31.553849962862095</v>
      </c>
      <c r="J264" s="168">
        <f t="shared" si="28"/>
        <v>31.570141757340984</v>
      </c>
      <c r="K264" s="175" t="str">
        <f t="shared" si="29"/>
        <v>○</v>
      </c>
      <c r="L264" s="182" t="str">
        <f t="shared" si="30"/>
        <v>○</v>
      </c>
      <c r="M264" s="188">
        <v>16635.033122785393</v>
      </c>
      <c r="N264" s="194">
        <f>[1]H27輸送実績!X264</f>
        <v>11867.541470661055</v>
      </c>
      <c r="O264" s="168">
        <f t="shared" si="31"/>
        <v>28.659345712959194</v>
      </c>
      <c r="P264" s="175" t="str">
        <f t="shared" si="32"/>
        <v>○</v>
      </c>
      <c r="Q264" s="182" t="str">
        <f t="shared" si="33"/>
        <v>○</v>
      </c>
      <c r="R264" s="206">
        <v>1</v>
      </c>
      <c r="S264" s="203">
        <v>0</v>
      </c>
      <c r="T264" s="210">
        <v>0</v>
      </c>
      <c r="U264" s="210">
        <v>0</v>
      </c>
      <c r="V264" s="214">
        <f>[1]H27輸送実績!S264</f>
        <v>0</v>
      </c>
      <c r="W264" s="221" t="str">
        <f t="shared" si="34"/>
        <v/>
      </c>
      <c r="X264" s="82" t="s">
        <v>1264</v>
      </c>
      <c r="Y264" s="228" t="str">
        <f>[1]【準特定地域】判定表!S265</f>
        <v/>
      </c>
      <c r="Z264" s="1" t="str">
        <f>[1]【準特定地域】判定表!T265</f>
        <v/>
      </c>
      <c r="AB264" t="s">
        <v>1264</v>
      </c>
      <c r="AC264" s="240"/>
    </row>
    <row r="265" spans="1:29" x14ac:dyDescent="0.2">
      <c r="A265" s="11"/>
      <c r="B265" s="23" t="s">
        <v>514</v>
      </c>
      <c r="C265" s="28" t="s">
        <v>398</v>
      </c>
      <c r="D265" s="21" t="s">
        <v>949</v>
      </c>
      <c r="E265" s="294">
        <v>6260</v>
      </c>
      <c r="F265" s="141">
        <f>[1]H27輸送実績!Z265</f>
        <v>1</v>
      </c>
      <c r="G265" s="147">
        <f>[1]H27輸送実績!AA265</f>
        <v>1</v>
      </c>
      <c r="H265" s="153">
        <v>58.61434108527132</v>
      </c>
      <c r="I265" s="161">
        <f>[1]H27輸送実績!W265</f>
        <v>39.15994020926756</v>
      </c>
      <c r="J265" s="168">
        <f t="shared" si="28"/>
        <v>33.190513645289933</v>
      </c>
      <c r="K265" s="175" t="str">
        <f t="shared" si="29"/>
        <v>○</v>
      </c>
      <c r="L265" s="182" t="str">
        <f t="shared" si="30"/>
        <v>○</v>
      </c>
      <c r="M265" s="188">
        <v>20372.093023255813</v>
      </c>
      <c r="N265" s="194">
        <f>[1]H27輸送実績!X265</f>
        <v>13478.325859491779</v>
      </c>
      <c r="O265" s="168">
        <f t="shared" si="31"/>
        <v>33.839268041307477</v>
      </c>
      <c r="P265" s="175" t="str">
        <f t="shared" si="32"/>
        <v>○</v>
      </c>
      <c r="Q265" s="182" t="str">
        <f t="shared" si="33"/>
        <v>○</v>
      </c>
      <c r="R265" s="206">
        <v>0</v>
      </c>
      <c r="S265" s="203">
        <v>0</v>
      </c>
      <c r="T265" s="210">
        <v>0</v>
      </c>
      <c r="U265" s="210">
        <v>0</v>
      </c>
      <c r="V265" s="214">
        <f>[1]H27輸送実績!S265</f>
        <v>0</v>
      </c>
      <c r="W265" s="221" t="str">
        <f t="shared" si="34"/>
        <v/>
      </c>
      <c r="X265" s="82" t="s">
        <v>1264</v>
      </c>
      <c r="Y265" s="228" t="str">
        <f>[1]【準特定地域】判定表!S266</f>
        <v/>
      </c>
      <c r="Z265" s="1" t="str">
        <f>[1]【準特定地域】判定表!T266</f>
        <v/>
      </c>
      <c r="AB265" t="s">
        <v>1264</v>
      </c>
      <c r="AC265" s="240"/>
    </row>
    <row r="266" spans="1:29" x14ac:dyDescent="0.2">
      <c r="A266" s="11"/>
      <c r="B266" s="23" t="s">
        <v>514</v>
      </c>
      <c r="C266" s="28" t="s">
        <v>569</v>
      </c>
      <c r="D266" s="21" t="s">
        <v>202</v>
      </c>
      <c r="E266" s="294">
        <v>21391</v>
      </c>
      <c r="F266" s="141">
        <f>[1]H27輸送実績!Z266</f>
        <v>1</v>
      </c>
      <c r="G266" s="147">
        <f>[1]H27輸送実績!AA266</f>
        <v>1</v>
      </c>
      <c r="H266" s="153">
        <v>65.185628742514965</v>
      </c>
      <c r="I266" s="161">
        <f>[1]H27輸送実績!W266</f>
        <v>56.788375908132174</v>
      </c>
      <c r="J266" s="168">
        <f t="shared" si="28"/>
        <v>12.882061577640325</v>
      </c>
      <c r="K266" s="175" t="str">
        <f t="shared" si="29"/>
        <v>○</v>
      </c>
      <c r="L266" s="182" t="str">
        <f t="shared" si="30"/>
        <v>○</v>
      </c>
      <c r="M266" s="188">
        <v>22831.907613344738</v>
      </c>
      <c r="N266" s="194">
        <f>[1]H27輸送実績!X266</f>
        <v>20206.936958050152</v>
      </c>
      <c r="O266" s="168">
        <f t="shared" si="31"/>
        <v>11.496939720272648</v>
      </c>
      <c r="P266" s="175" t="str">
        <f t="shared" si="32"/>
        <v>○</v>
      </c>
      <c r="Q266" s="182" t="str">
        <f t="shared" si="33"/>
        <v>○</v>
      </c>
      <c r="R266" s="206">
        <v>0</v>
      </c>
      <c r="S266" s="203">
        <v>0</v>
      </c>
      <c r="T266" s="210">
        <v>0</v>
      </c>
      <c r="U266" s="210">
        <v>0</v>
      </c>
      <c r="V266" s="214">
        <f>[1]H27輸送実績!S266</f>
        <v>1</v>
      </c>
      <c r="W266" s="221" t="str">
        <f t="shared" si="34"/>
        <v/>
      </c>
      <c r="X266" s="82" t="s">
        <v>1264</v>
      </c>
      <c r="Y266" s="228" t="str">
        <f>[1]【準特定地域】判定表!S267</f>
        <v/>
      </c>
      <c r="Z266" s="1" t="str">
        <f>[1]【準特定地域】判定表!T267</f>
        <v/>
      </c>
      <c r="AB266" t="s">
        <v>1264</v>
      </c>
      <c r="AC266" s="240"/>
    </row>
    <row r="267" spans="1:29" x14ac:dyDescent="0.2">
      <c r="A267" s="13"/>
      <c r="B267" s="24" t="s">
        <v>514</v>
      </c>
      <c r="C267" s="30" t="s">
        <v>178</v>
      </c>
      <c r="D267" s="21" t="s">
        <v>1079</v>
      </c>
      <c r="E267" s="294">
        <v>2660</v>
      </c>
      <c r="F267" s="141">
        <f>[1]H27輸送実績!Z267</f>
        <v>0</v>
      </c>
      <c r="G267" s="147">
        <f>[1]H27輸送実績!AA267</f>
        <v>0</v>
      </c>
      <c r="H267" s="153">
        <v>28.874149659863946</v>
      </c>
      <c r="I267" s="161">
        <f>[1]H27輸送実績!W267</f>
        <v>0</v>
      </c>
      <c r="J267" s="168">
        <f t="shared" si="28"/>
        <v>100</v>
      </c>
      <c r="K267" s="175" t="str">
        <f t="shared" si="29"/>
        <v>○</v>
      </c>
      <c r="L267" s="182" t="str">
        <f t="shared" si="30"/>
        <v>○</v>
      </c>
      <c r="M267" s="188">
        <v>9741.4965986394564</v>
      </c>
      <c r="N267" s="194">
        <f>[1]H27輸送実績!X267</f>
        <v>0</v>
      </c>
      <c r="O267" s="168">
        <f t="shared" si="31"/>
        <v>100</v>
      </c>
      <c r="P267" s="175" t="str">
        <f t="shared" si="32"/>
        <v>○</v>
      </c>
      <c r="Q267" s="182" t="str">
        <f t="shared" si="33"/>
        <v>○</v>
      </c>
      <c r="R267" s="206">
        <v>0</v>
      </c>
      <c r="S267" s="203">
        <v>0</v>
      </c>
      <c r="T267" s="210">
        <v>0</v>
      </c>
      <c r="U267" s="210">
        <v>0</v>
      </c>
      <c r="V267" s="214">
        <f>[1]H27輸送実績!S267</f>
        <v>0</v>
      </c>
      <c r="W267" s="221" t="str">
        <f t="shared" si="34"/>
        <v/>
      </c>
      <c r="X267" s="84" t="s">
        <v>1264</v>
      </c>
      <c r="Y267" s="229" t="str">
        <f>[1]【準特定地域】判定表!S268</f>
        <v/>
      </c>
      <c r="Z267" s="1" t="str">
        <f>[1]【準特定地域】判定表!T268</f>
        <v/>
      </c>
      <c r="AB267" t="e">
        <v>#DIV/0!</v>
      </c>
      <c r="AC267" s="241"/>
    </row>
    <row r="268" spans="1:29" x14ac:dyDescent="0.2">
      <c r="A268" s="106" t="s">
        <v>96</v>
      </c>
      <c r="B268" s="111" t="s">
        <v>534</v>
      </c>
      <c r="C268" s="114" t="s">
        <v>571</v>
      </c>
      <c r="D268" s="126" t="s">
        <v>1209</v>
      </c>
      <c r="E268" s="296">
        <v>9245184</v>
      </c>
      <c r="F268" s="309">
        <f>[1]H27輸送実績!Z268</f>
        <v>0.96501457725947526</v>
      </c>
      <c r="G268" s="147">
        <f>[1]H27輸送実績!AA268</f>
        <v>1</v>
      </c>
      <c r="H268" s="153">
        <v>126.90325807263015</v>
      </c>
      <c r="I268" s="161">
        <f>[1]H27輸送実績!W268</f>
        <v>111.79718062184872</v>
      </c>
      <c r="J268" s="168">
        <f t="shared" si="28"/>
        <v>11.903616723642996</v>
      </c>
      <c r="K268" s="175" t="str">
        <f t="shared" si="29"/>
        <v>○</v>
      </c>
      <c r="L268" s="182" t="str">
        <f t="shared" si="30"/>
        <v>○</v>
      </c>
      <c r="M268" s="188">
        <v>51326.226295106411</v>
      </c>
      <c r="N268" s="194">
        <f>[1]H27輸送実績!X268</f>
        <v>48825.456004574669</v>
      </c>
      <c r="O268" s="168">
        <f t="shared" si="31"/>
        <v>4.8723050008649738</v>
      </c>
      <c r="P268" s="175" t="str">
        <f t="shared" si="32"/>
        <v>○</v>
      </c>
      <c r="Q268" s="182" t="str">
        <f t="shared" si="33"/>
        <v/>
      </c>
      <c r="R268" s="206">
        <v>24515</v>
      </c>
      <c r="S268" s="203">
        <v>22921</v>
      </c>
      <c r="T268" s="210">
        <v>21519</v>
      </c>
      <c r="U268" s="210">
        <v>21393</v>
      </c>
      <c r="V268" s="214">
        <f>[1]H27輸送実績!S268</f>
        <v>21733</v>
      </c>
      <c r="W268" s="221" t="str">
        <f t="shared" si="34"/>
        <v/>
      </c>
      <c r="X268" s="82" t="s">
        <v>1259</v>
      </c>
      <c r="Y268" s="228" t="str">
        <f>[1]【準特定地域】判定表!S269</f>
        <v>○</v>
      </c>
      <c r="Z268" s="1" t="str">
        <f>[1]【準特定地域】判定表!T269</f>
        <v>継続</v>
      </c>
      <c r="AB268" t="s">
        <v>1264</v>
      </c>
      <c r="AC268" s="240"/>
    </row>
    <row r="269" spans="1:29" x14ac:dyDescent="0.2">
      <c r="A269" s="105">
        <f>COUNTA(C268:C315)</f>
        <v>48</v>
      </c>
      <c r="B269" s="111" t="s">
        <v>534</v>
      </c>
      <c r="C269" s="114" t="s">
        <v>556</v>
      </c>
      <c r="D269" s="124" t="s">
        <v>317</v>
      </c>
      <c r="E269" s="296">
        <v>257318</v>
      </c>
      <c r="F269" s="309">
        <f>[1]H27輸送実績!Z269</f>
        <v>1</v>
      </c>
      <c r="G269" s="147">
        <f>[1]H27輸送実績!AA269</f>
        <v>1</v>
      </c>
      <c r="H269" s="153">
        <v>110.7388450790237</v>
      </c>
      <c r="I269" s="161">
        <f>[1]H27輸送実績!W269</f>
        <v>97.287663635651015</v>
      </c>
      <c r="J269" s="168">
        <f t="shared" si="28"/>
        <v>12.146759733473711</v>
      </c>
      <c r="K269" s="175" t="str">
        <f t="shared" si="29"/>
        <v>○</v>
      </c>
      <c r="L269" s="182" t="str">
        <f t="shared" si="30"/>
        <v>○</v>
      </c>
      <c r="M269" s="188">
        <v>44348.56389934352</v>
      </c>
      <c r="N269" s="194">
        <f>[1]H27輸送実績!X269</f>
        <v>42576.822528807716</v>
      </c>
      <c r="O269" s="168">
        <f t="shared" si="31"/>
        <v>3.9950366252153424</v>
      </c>
      <c r="P269" s="175" t="str">
        <f t="shared" si="32"/>
        <v>○</v>
      </c>
      <c r="Q269" s="182" t="str">
        <f t="shared" si="33"/>
        <v/>
      </c>
      <c r="R269" s="206">
        <v>1140</v>
      </c>
      <c r="S269" s="203">
        <v>1113</v>
      </c>
      <c r="T269" s="210">
        <v>1103</v>
      </c>
      <c r="U269" s="210">
        <v>1126</v>
      </c>
      <c r="V269" s="214">
        <f>[1]H27輸送実績!S269</f>
        <v>1227</v>
      </c>
      <c r="W269" s="221" t="str">
        <f t="shared" si="34"/>
        <v/>
      </c>
      <c r="X269" s="82" t="s">
        <v>1259</v>
      </c>
      <c r="Y269" s="228" t="str">
        <f>[1]【準特定地域】判定表!S270</f>
        <v>○</v>
      </c>
      <c r="Z269" s="1" t="str">
        <f>[1]【準特定地域】判定表!T270</f>
        <v>継続</v>
      </c>
      <c r="AB269" t="s">
        <v>1264</v>
      </c>
      <c r="AC269" s="240"/>
    </row>
    <row r="270" spans="1:29" x14ac:dyDescent="0.2">
      <c r="A270" s="107">
        <f>SUBTOTAL(3,C268:C315)</f>
        <v>48</v>
      </c>
      <c r="B270" s="111" t="s">
        <v>534</v>
      </c>
      <c r="C270" s="114" t="s">
        <v>363</v>
      </c>
      <c r="D270" s="124" t="s">
        <v>1210</v>
      </c>
      <c r="E270" s="296">
        <v>562019</v>
      </c>
      <c r="F270" s="309">
        <f>[1]H27輸送実績!Z270</f>
        <v>1</v>
      </c>
      <c r="G270" s="147">
        <f>[1]H27輸送実績!AA270</f>
        <v>1</v>
      </c>
      <c r="H270" s="153">
        <v>116.48040892075761</v>
      </c>
      <c r="I270" s="161">
        <f>[1]H27輸送実績!W270</f>
        <v>97.856586816526899</v>
      </c>
      <c r="J270" s="168">
        <f t="shared" si="28"/>
        <v>15.988802131438796</v>
      </c>
      <c r="K270" s="175" t="str">
        <f t="shared" si="29"/>
        <v>○</v>
      </c>
      <c r="L270" s="182" t="str">
        <f t="shared" si="30"/>
        <v>○</v>
      </c>
      <c r="M270" s="188">
        <v>45397.248079079422</v>
      </c>
      <c r="N270" s="194">
        <f>[1]H27輸送実績!X270</f>
        <v>41681.906891311242</v>
      </c>
      <c r="O270" s="168">
        <f t="shared" si="31"/>
        <v>8.1840669753731952</v>
      </c>
      <c r="P270" s="175" t="str">
        <f t="shared" si="32"/>
        <v>○</v>
      </c>
      <c r="Q270" s="182" t="str">
        <f t="shared" si="33"/>
        <v/>
      </c>
      <c r="R270" s="206">
        <v>633</v>
      </c>
      <c r="S270" s="203">
        <v>634</v>
      </c>
      <c r="T270" s="210">
        <v>717</v>
      </c>
      <c r="U270" s="210">
        <v>678</v>
      </c>
      <c r="V270" s="214">
        <f>[1]H27輸送実績!S270</f>
        <v>706</v>
      </c>
      <c r="W270" s="221" t="str">
        <f t="shared" si="34"/>
        <v/>
      </c>
      <c r="X270" s="83"/>
      <c r="Y270" s="228" t="str">
        <f>[1]【準特定地域】判定表!S271</f>
        <v>○</v>
      </c>
      <c r="Z270" s="1" t="str">
        <f>[1]【準特定地域】判定表!T271</f>
        <v>指定</v>
      </c>
      <c r="AB270" t="s">
        <v>1287</v>
      </c>
      <c r="AC270" s="240"/>
    </row>
    <row r="271" spans="1:29" x14ac:dyDescent="0.2">
      <c r="A271" s="105"/>
      <c r="B271" s="111" t="s">
        <v>534</v>
      </c>
      <c r="C271" s="114" t="s">
        <v>167</v>
      </c>
      <c r="D271" s="124" t="s">
        <v>1211</v>
      </c>
      <c r="E271" s="296">
        <v>136545</v>
      </c>
      <c r="F271" s="309">
        <f>[1]H27輸送実績!Z271</f>
        <v>1</v>
      </c>
      <c r="G271" s="147">
        <f>[1]H27輸送実績!AA271</f>
        <v>1</v>
      </c>
      <c r="H271" s="153">
        <v>111.91416204187416</v>
      </c>
      <c r="I271" s="161">
        <f>[1]H27輸送実績!W271</f>
        <v>97.436854756428659</v>
      </c>
      <c r="J271" s="168">
        <f t="shared" si="28"/>
        <v>12.936081565824198</v>
      </c>
      <c r="K271" s="175" t="str">
        <f t="shared" si="29"/>
        <v>○</v>
      </c>
      <c r="L271" s="182" t="str">
        <f t="shared" si="30"/>
        <v>○</v>
      </c>
      <c r="M271" s="188">
        <v>42409.758877566252</v>
      </c>
      <c r="N271" s="194">
        <f>[1]H27輸送実績!X271</f>
        <v>41301.779445587701</v>
      </c>
      <c r="O271" s="168">
        <f t="shared" si="31"/>
        <v>2.6125577256338683</v>
      </c>
      <c r="P271" s="175" t="str">
        <f t="shared" si="32"/>
        <v>○</v>
      </c>
      <c r="Q271" s="182" t="str">
        <f t="shared" si="33"/>
        <v/>
      </c>
      <c r="R271" s="206">
        <v>105</v>
      </c>
      <c r="S271" s="203">
        <v>148</v>
      </c>
      <c r="T271" s="210">
        <v>124</v>
      </c>
      <c r="U271" s="210">
        <v>97</v>
      </c>
      <c r="V271" s="214">
        <f>[1]H27輸送実績!S271</f>
        <v>98</v>
      </c>
      <c r="W271" s="221" t="str">
        <f t="shared" si="34"/>
        <v/>
      </c>
      <c r="X271" s="82" t="s">
        <v>1259</v>
      </c>
      <c r="Y271" s="228" t="str">
        <f>[1]【準特定地域】判定表!S272</f>
        <v>○</v>
      </c>
      <c r="Z271" s="1" t="str">
        <f>[1]【準特定地域】判定表!T272</f>
        <v>継続</v>
      </c>
      <c r="AB271" t="s">
        <v>1264</v>
      </c>
      <c r="AC271" s="240"/>
    </row>
    <row r="272" spans="1:29" x14ac:dyDescent="0.2">
      <c r="A272" s="11"/>
      <c r="B272" s="111" t="s">
        <v>534</v>
      </c>
      <c r="C272" s="114" t="s">
        <v>418</v>
      </c>
      <c r="D272" s="124" t="s">
        <v>1212</v>
      </c>
      <c r="E272" s="297">
        <v>7928</v>
      </c>
      <c r="F272" s="141">
        <f>[1]H27輸送実績!Z272</f>
        <v>1</v>
      </c>
      <c r="G272" s="147">
        <f>[1]H27輸送実績!AA272</f>
        <v>1</v>
      </c>
      <c r="H272" s="153">
        <v>36.01740269461078</v>
      </c>
      <c r="I272" s="161">
        <f>[1]H27輸送実績!W272</f>
        <v>35.646433566433565</v>
      </c>
      <c r="J272" s="168">
        <f t="shared" si="28"/>
        <v>1.0299719036451327</v>
      </c>
      <c r="K272" s="175" t="str">
        <f t="shared" si="29"/>
        <v>○</v>
      </c>
      <c r="L272" s="182" t="str">
        <f t="shared" si="30"/>
        <v/>
      </c>
      <c r="M272" s="188">
        <v>13761.601796407187</v>
      </c>
      <c r="N272" s="194">
        <f>[1]H27輸送実績!X272</f>
        <v>14522.517482517482</v>
      </c>
      <c r="O272" s="168">
        <f t="shared" si="31"/>
        <v>-5.5292668496551789</v>
      </c>
      <c r="P272" s="175" t="str">
        <f t="shared" si="32"/>
        <v/>
      </c>
      <c r="Q272" s="182" t="str">
        <f t="shared" si="33"/>
        <v/>
      </c>
      <c r="R272" s="206">
        <v>0</v>
      </c>
      <c r="S272" s="203">
        <v>0</v>
      </c>
      <c r="T272" s="210">
        <v>0</v>
      </c>
      <c r="U272" s="210">
        <v>0</v>
      </c>
      <c r="V272" s="214">
        <f>[1]H27輸送実績!S272</f>
        <v>0</v>
      </c>
      <c r="W272" s="221" t="str">
        <f t="shared" si="34"/>
        <v/>
      </c>
      <c r="X272" s="82" t="s">
        <v>1264</v>
      </c>
      <c r="Y272" s="228" t="str">
        <f>[1]【準特定地域】判定表!S273</f>
        <v/>
      </c>
      <c r="Z272" s="1" t="str">
        <f>[1]【準特定地域】判定表!T273</f>
        <v/>
      </c>
      <c r="AB272" t="s">
        <v>1264</v>
      </c>
      <c r="AC272" s="240"/>
    </row>
    <row r="273" spans="1:29" x14ac:dyDescent="0.2">
      <c r="A273" s="11"/>
      <c r="B273" s="111" t="s">
        <v>534</v>
      </c>
      <c r="C273" s="114" t="s">
        <v>574</v>
      </c>
      <c r="D273" s="124" t="s">
        <v>1213</v>
      </c>
      <c r="E273" s="297">
        <v>2779</v>
      </c>
      <c r="F273" s="141">
        <f>[1]H27輸送実績!Z273</f>
        <v>1</v>
      </c>
      <c r="G273" s="147">
        <f>[1]H27輸送実績!AA273</f>
        <v>1</v>
      </c>
      <c r="H273" s="153">
        <v>14.668586387434555</v>
      </c>
      <c r="I273" s="161">
        <f>[1]H27輸送実績!W273</f>
        <v>17</v>
      </c>
      <c r="J273" s="168">
        <f t="shared" si="28"/>
        <v>-15.893921547631784</v>
      </c>
      <c r="K273" s="175" t="str">
        <f t="shared" si="29"/>
        <v/>
      </c>
      <c r="L273" s="182" t="str">
        <f t="shared" si="30"/>
        <v/>
      </c>
      <c r="M273" s="188">
        <v>5480.1047120418853</v>
      </c>
      <c r="N273" s="194">
        <f>[1]H27輸送実績!X273</f>
        <v>7077.5193798449609</v>
      </c>
      <c r="O273" s="168">
        <f t="shared" si="31"/>
        <v>-29.149345710364717</v>
      </c>
      <c r="P273" s="175" t="str">
        <f t="shared" si="32"/>
        <v/>
      </c>
      <c r="Q273" s="182" t="str">
        <f t="shared" si="33"/>
        <v/>
      </c>
      <c r="R273" s="206">
        <v>0</v>
      </c>
      <c r="S273" s="203">
        <v>0</v>
      </c>
      <c r="T273" s="210">
        <v>0</v>
      </c>
      <c r="U273" s="210">
        <v>0</v>
      </c>
      <c r="V273" s="214">
        <f>[1]H27輸送実績!S273</f>
        <v>0</v>
      </c>
      <c r="W273" s="221" t="str">
        <f t="shared" si="34"/>
        <v/>
      </c>
      <c r="X273" s="82" t="s">
        <v>1264</v>
      </c>
      <c r="Y273" s="228" t="str">
        <f>[1]【準特定地域】判定表!S274</f>
        <v/>
      </c>
      <c r="Z273" s="1" t="str">
        <f>[1]【準特定地域】判定表!T274</f>
        <v/>
      </c>
      <c r="AB273" t="s">
        <v>1264</v>
      </c>
      <c r="AC273" s="240"/>
    </row>
    <row r="274" spans="1:29" x14ac:dyDescent="0.2">
      <c r="A274" s="11"/>
      <c r="B274" s="111" t="s">
        <v>534</v>
      </c>
      <c r="C274" s="114" t="s">
        <v>576</v>
      </c>
      <c r="D274" s="124" t="s">
        <v>1036</v>
      </c>
      <c r="E274" s="297">
        <v>1870</v>
      </c>
      <c r="F274" s="141">
        <f>[1]H27輸送実績!Z274</f>
        <v>1</v>
      </c>
      <c r="G274" s="147">
        <f>[1]H27輸送実績!AA274</f>
        <v>1</v>
      </c>
      <c r="H274" s="153">
        <v>9.3333333333333339</v>
      </c>
      <c r="I274" s="161">
        <f>[1]H27輸送実績!W274</f>
        <v>38.702005730659025</v>
      </c>
      <c r="J274" s="168">
        <f t="shared" si="28"/>
        <v>-314.66434711420385</v>
      </c>
      <c r="K274" s="175" t="str">
        <f t="shared" si="29"/>
        <v/>
      </c>
      <c r="L274" s="182" t="str">
        <f t="shared" si="30"/>
        <v/>
      </c>
      <c r="M274" s="188">
        <v>5587.6288659793809</v>
      </c>
      <c r="N274" s="194">
        <f>[1]H27輸送実績!X274</f>
        <v>12676.21776504298</v>
      </c>
      <c r="O274" s="168">
        <f t="shared" si="31"/>
        <v>-126.86219985409024</v>
      </c>
      <c r="P274" s="175" t="str">
        <f t="shared" si="32"/>
        <v/>
      </c>
      <c r="Q274" s="182" t="str">
        <f t="shared" si="33"/>
        <v/>
      </c>
      <c r="R274" s="206">
        <v>0</v>
      </c>
      <c r="S274" s="203">
        <v>0</v>
      </c>
      <c r="T274" s="210">
        <v>0</v>
      </c>
      <c r="U274" s="210">
        <v>0</v>
      </c>
      <c r="V274" s="214">
        <f>[1]H27輸送実績!S274</f>
        <v>0</v>
      </c>
      <c r="W274" s="221" t="str">
        <f t="shared" si="34"/>
        <v/>
      </c>
      <c r="X274" s="82" t="s">
        <v>1264</v>
      </c>
      <c r="Y274" s="228" t="str">
        <f>[1]【準特定地域】判定表!S275</f>
        <v/>
      </c>
      <c r="Z274" s="1" t="str">
        <f>[1]【準特定地域】判定表!T275</f>
        <v/>
      </c>
      <c r="AB274" t="s">
        <v>1264</v>
      </c>
      <c r="AC274" s="240"/>
    </row>
    <row r="275" spans="1:29" x14ac:dyDescent="0.2">
      <c r="A275" s="11"/>
      <c r="B275" s="111" t="s">
        <v>534</v>
      </c>
      <c r="C275" s="114" t="s">
        <v>8</v>
      </c>
      <c r="D275" s="124" t="s">
        <v>1050</v>
      </c>
      <c r="E275" s="297">
        <v>2535</v>
      </c>
      <c r="F275" s="141">
        <f>[1]H27輸送実績!Z275</f>
        <v>0.875</v>
      </c>
      <c r="G275" s="147">
        <f>[1]H27輸送実績!AA275</f>
        <v>0.91666666666666663</v>
      </c>
      <c r="H275" s="155">
        <v>0</v>
      </c>
      <c r="I275" s="161">
        <f>[1]H27輸送実績!W275</f>
        <v>13.37731196054254</v>
      </c>
      <c r="J275" s="168" t="e">
        <f t="shared" si="28"/>
        <v>#DIV/0!</v>
      </c>
      <c r="K275" s="175" t="e">
        <f t="shared" si="29"/>
        <v>#DIV/0!</v>
      </c>
      <c r="L275" s="182" t="e">
        <f t="shared" si="30"/>
        <v>#DIV/0!</v>
      </c>
      <c r="M275" s="191">
        <v>0</v>
      </c>
      <c r="N275" s="194">
        <f>[1]H27輸送実績!X275</f>
        <v>4905.6720098643646</v>
      </c>
      <c r="O275" s="168" t="e">
        <f t="shared" si="31"/>
        <v>#DIV/0!</v>
      </c>
      <c r="P275" s="175" t="e">
        <f t="shared" si="32"/>
        <v>#DIV/0!</v>
      </c>
      <c r="Q275" s="182" t="e">
        <f t="shared" si="33"/>
        <v>#DIV/0!</v>
      </c>
      <c r="R275" s="206">
        <v>0</v>
      </c>
      <c r="S275" s="203">
        <v>1</v>
      </c>
      <c r="T275" s="210">
        <v>0</v>
      </c>
      <c r="U275" s="210">
        <v>0</v>
      </c>
      <c r="V275" s="214">
        <f>[1]H27輸送実績!S275</f>
        <v>0</v>
      </c>
      <c r="W275" s="221" t="str">
        <f t="shared" si="34"/>
        <v/>
      </c>
      <c r="X275" s="82" t="s">
        <v>1264</v>
      </c>
      <c r="Y275" s="228" t="str">
        <f>[1]【準特定地域】判定表!S276</f>
        <v/>
      </c>
      <c r="Z275" s="1" t="str">
        <f>[1]【準特定地域】判定表!T276</f>
        <v/>
      </c>
      <c r="AB275" t="e">
        <v>#DIV/0!</v>
      </c>
      <c r="AC275" s="240"/>
    </row>
    <row r="276" spans="1:29" x14ac:dyDescent="0.2">
      <c r="A276" s="11"/>
      <c r="B276" s="111" t="s">
        <v>534</v>
      </c>
      <c r="C276" s="114" t="s">
        <v>577</v>
      </c>
      <c r="D276" s="124" t="s">
        <v>924</v>
      </c>
      <c r="E276" s="297">
        <v>7659</v>
      </c>
      <c r="F276" s="141">
        <f>[1]H27輸送実績!Z276</f>
        <v>0.92307692307692313</v>
      </c>
      <c r="G276" s="147">
        <f>[1]H27輸送実績!AA276</f>
        <v>1</v>
      </c>
      <c r="H276" s="153">
        <v>39.380616740088108</v>
      </c>
      <c r="I276" s="161">
        <f>[1]H27輸送実績!W276</f>
        <v>39.666077068856602</v>
      </c>
      <c r="J276" s="168">
        <f t="shared" si="28"/>
        <v>-0.72487521120487841</v>
      </c>
      <c r="K276" s="175" t="str">
        <f t="shared" si="29"/>
        <v/>
      </c>
      <c r="L276" s="182" t="str">
        <f t="shared" si="30"/>
        <v/>
      </c>
      <c r="M276" s="188">
        <v>16824.743024963289</v>
      </c>
      <c r="N276" s="194">
        <f>[1]H27輸送実績!X276</f>
        <v>17721.415034744157</v>
      </c>
      <c r="O276" s="168">
        <f t="shared" si="31"/>
        <v>-5.3294841320931541</v>
      </c>
      <c r="P276" s="175" t="str">
        <f t="shared" si="32"/>
        <v/>
      </c>
      <c r="Q276" s="182" t="str">
        <f t="shared" si="33"/>
        <v/>
      </c>
      <c r="R276" s="206">
        <v>0</v>
      </c>
      <c r="S276" s="203">
        <v>0</v>
      </c>
      <c r="T276" s="210">
        <v>0</v>
      </c>
      <c r="U276" s="210">
        <v>0</v>
      </c>
      <c r="V276" s="214">
        <f>[1]H27輸送実績!S276</f>
        <v>0</v>
      </c>
      <c r="W276" s="221" t="str">
        <f t="shared" si="34"/>
        <v/>
      </c>
      <c r="X276" s="82" t="s">
        <v>1264</v>
      </c>
      <c r="Y276" s="228" t="str">
        <f>[1]【準特定地域】判定表!S277</f>
        <v/>
      </c>
      <c r="Z276" s="1" t="str">
        <f>[1]【準特定地域】判定表!T277</f>
        <v/>
      </c>
      <c r="AB276" t="s">
        <v>1264</v>
      </c>
      <c r="AC276" s="240"/>
    </row>
    <row r="277" spans="1:29" x14ac:dyDescent="0.2">
      <c r="A277" s="11"/>
      <c r="B277" s="111" t="s">
        <v>534</v>
      </c>
      <c r="C277" s="114" t="s">
        <v>461</v>
      </c>
      <c r="D277" s="124" t="s">
        <v>1214</v>
      </c>
      <c r="E277" s="297">
        <v>2526</v>
      </c>
      <c r="F277" s="141">
        <f>[1]H27輸送実績!Z277</f>
        <v>1</v>
      </c>
      <c r="G277" s="147">
        <f>[1]H27輸送実績!AA277</f>
        <v>1</v>
      </c>
      <c r="H277" s="153">
        <v>21.755905511811022</v>
      </c>
      <c r="I277" s="161">
        <f>[1]H27輸送実績!W277</f>
        <v>7.7257383966244726</v>
      </c>
      <c r="J277" s="168">
        <f t="shared" si="28"/>
        <v>64.489005560213243</v>
      </c>
      <c r="K277" s="175" t="str">
        <f t="shared" si="29"/>
        <v>○</v>
      </c>
      <c r="L277" s="182" t="str">
        <f t="shared" si="30"/>
        <v>○</v>
      </c>
      <c r="M277" s="188">
        <v>11946.850393700786</v>
      </c>
      <c r="N277" s="194">
        <f>[1]H27輸送実績!X277</f>
        <v>3738.3966244725739</v>
      </c>
      <c r="O277" s="168">
        <f t="shared" si="31"/>
        <v>68.708098776864929</v>
      </c>
      <c r="P277" s="175" t="str">
        <f t="shared" si="32"/>
        <v>○</v>
      </c>
      <c r="Q277" s="182" t="str">
        <f t="shared" si="33"/>
        <v>○</v>
      </c>
      <c r="R277" s="206">
        <v>0</v>
      </c>
      <c r="S277" s="203">
        <v>0</v>
      </c>
      <c r="T277" s="210">
        <v>0</v>
      </c>
      <c r="U277" s="210">
        <v>0</v>
      </c>
      <c r="V277" s="214">
        <f>[1]H27輸送実績!S277</f>
        <v>0</v>
      </c>
      <c r="W277" s="221" t="str">
        <f t="shared" si="34"/>
        <v/>
      </c>
      <c r="X277" s="82" t="s">
        <v>1264</v>
      </c>
      <c r="Y277" s="228" t="str">
        <f>[1]【準特定地域】判定表!S278</f>
        <v/>
      </c>
      <c r="Z277" s="1" t="str">
        <f>[1]【準特定地域】判定表!T278</f>
        <v/>
      </c>
      <c r="AB277" t="s">
        <v>1264</v>
      </c>
      <c r="AC277" s="240"/>
    </row>
    <row r="278" spans="1:29" x14ac:dyDescent="0.2">
      <c r="A278" s="105"/>
      <c r="B278" s="111" t="s">
        <v>581</v>
      </c>
      <c r="C278" s="114" t="s">
        <v>346</v>
      </c>
      <c r="D278" s="124" t="s">
        <v>1215</v>
      </c>
      <c r="E278" s="296">
        <v>3733554</v>
      </c>
      <c r="F278" s="309">
        <f>[1]H27輸送実績!Z278</f>
        <v>1</v>
      </c>
      <c r="G278" s="147">
        <f>[1]H27輸送実績!AA278</f>
        <v>1</v>
      </c>
      <c r="H278" s="153">
        <v>113.84795607940933</v>
      </c>
      <c r="I278" s="161">
        <f>[1]H27輸送実績!W278</f>
        <v>85.386425280518424</v>
      </c>
      <c r="J278" s="168">
        <f t="shared" si="28"/>
        <v>24.999597514986473</v>
      </c>
      <c r="K278" s="175" t="str">
        <f t="shared" si="29"/>
        <v>○</v>
      </c>
      <c r="L278" s="182" t="str">
        <f t="shared" si="30"/>
        <v>○</v>
      </c>
      <c r="M278" s="188">
        <v>44008.44858440433</v>
      </c>
      <c r="N278" s="194">
        <f>[1]H27輸送実績!X278</f>
        <v>38196.846793527155</v>
      </c>
      <c r="O278" s="168">
        <f t="shared" si="31"/>
        <v>13.205650228117072</v>
      </c>
      <c r="P278" s="175" t="str">
        <f t="shared" si="32"/>
        <v>○</v>
      </c>
      <c r="Q278" s="182" t="str">
        <f t="shared" si="33"/>
        <v>○</v>
      </c>
      <c r="R278" s="206">
        <v>4232</v>
      </c>
      <c r="S278" s="203">
        <v>3653</v>
      </c>
      <c r="T278" s="210">
        <v>3570</v>
      </c>
      <c r="U278" s="210">
        <v>3232</v>
      </c>
      <c r="V278" s="214">
        <f>[1]H27輸送実績!S278</f>
        <v>3196</v>
      </c>
      <c r="W278" s="221" t="str">
        <f t="shared" si="34"/>
        <v/>
      </c>
      <c r="X278" s="83"/>
      <c r="Y278" s="228" t="str">
        <f>[1]【準特定地域】判定表!S279</f>
        <v>○</v>
      </c>
      <c r="Z278" s="1" t="str">
        <f>[1]【準特定地域】判定表!T279</f>
        <v>指定</v>
      </c>
      <c r="AB278" t="s">
        <v>1287</v>
      </c>
      <c r="AC278" s="240"/>
    </row>
    <row r="279" spans="1:29" x14ac:dyDescent="0.2">
      <c r="A279" s="105"/>
      <c r="B279" s="111" t="s">
        <v>581</v>
      </c>
      <c r="C279" s="114" t="s">
        <v>583</v>
      </c>
      <c r="D279" s="124" t="s">
        <v>1216</v>
      </c>
      <c r="E279" s="296">
        <v>721212</v>
      </c>
      <c r="F279" s="309">
        <f>[1]H27輸送実績!Z279</f>
        <v>1</v>
      </c>
      <c r="G279" s="147">
        <f>[1]H27輸送実績!AA279</f>
        <v>1</v>
      </c>
      <c r="H279" s="153">
        <v>109.70361252184684</v>
      </c>
      <c r="I279" s="161">
        <f>[1]H27輸送実績!W279</f>
        <v>90.476721862930532</v>
      </c>
      <c r="J279" s="168">
        <f t="shared" si="28"/>
        <v>17.526214695151797</v>
      </c>
      <c r="K279" s="175" t="str">
        <f t="shared" si="29"/>
        <v>○</v>
      </c>
      <c r="L279" s="182" t="str">
        <f t="shared" si="30"/>
        <v>○</v>
      </c>
      <c r="M279" s="188">
        <v>41433.220861933572</v>
      </c>
      <c r="N279" s="194">
        <f>[1]H27輸送実績!X279</f>
        <v>36313.91081763713</v>
      </c>
      <c r="O279" s="168">
        <f t="shared" si="31"/>
        <v>12.355568642262538</v>
      </c>
      <c r="P279" s="175" t="str">
        <f t="shared" si="32"/>
        <v>○</v>
      </c>
      <c r="Q279" s="182" t="str">
        <f t="shared" si="33"/>
        <v>○</v>
      </c>
      <c r="R279" s="206">
        <v>1143</v>
      </c>
      <c r="S279" s="203">
        <v>1216</v>
      </c>
      <c r="T279" s="210">
        <v>1038</v>
      </c>
      <c r="U279" s="210">
        <v>949</v>
      </c>
      <c r="V279" s="214">
        <f>[1]H27輸送実績!S279</f>
        <v>956</v>
      </c>
      <c r="W279" s="221" t="str">
        <f t="shared" si="34"/>
        <v/>
      </c>
      <c r="X279" s="82" t="s">
        <v>1259</v>
      </c>
      <c r="Y279" s="228" t="str">
        <f>[1]【準特定地域】判定表!S280</f>
        <v>○</v>
      </c>
      <c r="Z279" s="1" t="str">
        <f>[1]【準特定地域】判定表!T280</f>
        <v>継続</v>
      </c>
      <c r="AB279" t="s">
        <v>1264</v>
      </c>
      <c r="AC279" s="240"/>
    </row>
    <row r="280" spans="1:29" x14ac:dyDescent="0.2">
      <c r="A280" s="105"/>
      <c r="B280" s="111" t="s">
        <v>581</v>
      </c>
      <c r="C280" s="114" t="s">
        <v>584</v>
      </c>
      <c r="D280" s="124" t="s">
        <v>887</v>
      </c>
      <c r="E280" s="296">
        <v>176869</v>
      </c>
      <c r="F280" s="309">
        <f>[1]H27輸送実績!Z280</f>
        <v>1</v>
      </c>
      <c r="G280" s="147">
        <f>[1]H27輸送実績!AA280</f>
        <v>1</v>
      </c>
      <c r="H280" s="153">
        <v>111.06702893907159</v>
      </c>
      <c r="I280" s="161">
        <f>[1]H27輸送実績!W280</f>
        <v>95.014675034087333</v>
      </c>
      <c r="J280" s="168">
        <f t="shared" si="28"/>
        <v>14.4528525326721</v>
      </c>
      <c r="K280" s="175" t="str">
        <f t="shared" si="29"/>
        <v>○</v>
      </c>
      <c r="L280" s="182" t="str">
        <f t="shared" si="30"/>
        <v>○</v>
      </c>
      <c r="M280" s="188">
        <v>43213.116995189637</v>
      </c>
      <c r="N280" s="194">
        <f>[1]H27輸送実績!X280</f>
        <v>40253.129042408138</v>
      </c>
      <c r="O280" s="168">
        <f t="shared" si="31"/>
        <v>6.8497441485440564</v>
      </c>
      <c r="P280" s="175" t="str">
        <f t="shared" si="32"/>
        <v>○</v>
      </c>
      <c r="Q280" s="182" t="str">
        <f t="shared" si="33"/>
        <v/>
      </c>
      <c r="R280" s="206">
        <v>192</v>
      </c>
      <c r="S280" s="203">
        <v>238</v>
      </c>
      <c r="T280" s="210">
        <v>135</v>
      </c>
      <c r="U280" s="210">
        <v>199</v>
      </c>
      <c r="V280" s="214">
        <f>[1]H27輸送実績!S280</f>
        <v>108</v>
      </c>
      <c r="W280" s="221" t="str">
        <f t="shared" si="34"/>
        <v/>
      </c>
      <c r="X280" s="82" t="s">
        <v>1259</v>
      </c>
      <c r="Y280" s="228" t="str">
        <f>[1]【準特定地域】判定表!S281</f>
        <v>○</v>
      </c>
      <c r="Z280" s="1" t="str">
        <f>[1]【準特定地域】判定表!T281</f>
        <v>継続</v>
      </c>
      <c r="AB280" t="s">
        <v>1264</v>
      </c>
      <c r="AC280" s="240"/>
    </row>
    <row r="281" spans="1:29" x14ac:dyDescent="0.2">
      <c r="A281" s="105"/>
      <c r="B281" s="111" t="s">
        <v>581</v>
      </c>
      <c r="C281" s="114" t="s">
        <v>587</v>
      </c>
      <c r="D281" s="124" t="s">
        <v>1217</v>
      </c>
      <c r="E281" s="296">
        <v>193580</v>
      </c>
      <c r="F281" s="309">
        <f>[1]H27輸送実績!Z281</f>
        <v>1</v>
      </c>
      <c r="G281" s="147">
        <f>[1]H27輸送実績!AA281</f>
        <v>1</v>
      </c>
      <c r="H281" s="153">
        <v>78.255083199315564</v>
      </c>
      <c r="I281" s="161">
        <f>[1]H27輸送実績!W281</f>
        <v>64.364233106900244</v>
      </c>
      <c r="J281" s="168">
        <f t="shared" si="28"/>
        <v>17.750731996585255</v>
      </c>
      <c r="K281" s="175" t="str">
        <f t="shared" si="29"/>
        <v>○</v>
      </c>
      <c r="L281" s="182" t="str">
        <f t="shared" si="30"/>
        <v>○</v>
      </c>
      <c r="M281" s="188">
        <v>32232.476161081238</v>
      </c>
      <c r="N281" s="194">
        <f>[1]H27輸送実績!X281</f>
        <v>30394.994637111191</v>
      </c>
      <c r="O281" s="168">
        <f t="shared" si="31"/>
        <v>5.7007147536145446</v>
      </c>
      <c r="P281" s="175" t="str">
        <f t="shared" si="32"/>
        <v>○</v>
      </c>
      <c r="Q281" s="182" t="str">
        <f t="shared" si="33"/>
        <v/>
      </c>
      <c r="R281" s="206">
        <v>182</v>
      </c>
      <c r="S281" s="203">
        <v>155</v>
      </c>
      <c r="T281" s="210">
        <v>158</v>
      </c>
      <c r="U281" s="210">
        <v>181</v>
      </c>
      <c r="V281" s="214">
        <f>[1]H27輸送実績!S281</f>
        <v>219</v>
      </c>
      <c r="W281" s="221" t="str">
        <f t="shared" si="34"/>
        <v/>
      </c>
      <c r="X281" s="82" t="s">
        <v>1259</v>
      </c>
      <c r="Y281" s="228" t="str">
        <f>[1]【準特定地域】判定表!S282</f>
        <v>○</v>
      </c>
      <c r="Z281" s="1" t="str">
        <f>[1]【準特定地域】判定表!T282</f>
        <v>継続</v>
      </c>
      <c r="AB281" t="s">
        <v>1264</v>
      </c>
      <c r="AC281" s="240"/>
    </row>
    <row r="282" spans="1:29" x14ac:dyDescent="0.2">
      <c r="A282" s="105"/>
      <c r="B282" s="111" t="s">
        <v>48</v>
      </c>
      <c r="C282" s="114" t="s">
        <v>254</v>
      </c>
      <c r="D282" s="124" t="s">
        <v>1218</v>
      </c>
      <c r="E282" s="296">
        <v>627816</v>
      </c>
      <c r="F282" s="309">
        <f>[1]H27輸送実績!Z282</f>
        <v>1</v>
      </c>
      <c r="G282" s="147">
        <f>[1]H27輸送実績!AA282</f>
        <v>1</v>
      </c>
      <c r="H282" s="153">
        <v>103.00378029050199</v>
      </c>
      <c r="I282" s="161">
        <f>[1]H27輸送実績!W282</f>
        <v>87.89656288745006</v>
      </c>
      <c r="J282" s="168">
        <f t="shared" si="28"/>
        <v>14.666663068525242</v>
      </c>
      <c r="K282" s="175" t="str">
        <f t="shared" si="29"/>
        <v>○</v>
      </c>
      <c r="L282" s="182" t="str">
        <f t="shared" si="30"/>
        <v>○</v>
      </c>
      <c r="M282" s="188">
        <v>38407.453469038366</v>
      </c>
      <c r="N282" s="194">
        <f>[1]H27輸送実績!X282</f>
        <v>35761.307801809249</v>
      </c>
      <c r="O282" s="168">
        <f t="shared" si="31"/>
        <v>6.8896670521576553</v>
      </c>
      <c r="P282" s="175" t="str">
        <f t="shared" si="32"/>
        <v>○</v>
      </c>
      <c r="Q282" s="182" t="str">
        <f t="shared" si="33"/>
        <v/>
      </c>
      <c r="R282" s="206">
        <v>735</v>
      </c>
      <c r="S282" s="203">
        <v>697</v>
      </c>
      <c r="T282" s="210">
        <v>624</v>
      </c>
      <c r="U282" s="210">
        <v>672</v>
      </c>
      <c r="V282" s="214">
        <f>[1]H27輸送実績!S282</f>
        <v>605</v>
      </c>
      <c r="W282" s="221" t="str">
        <f t="shared" si="34"/>
        <v/>
      </c>
      <c r="X282" s="83"/>
      <c r="Y282" s="228" t="str">
        <f>[1]【準特定地域】判定表!S283</f>
        <v>○</v>
      </c>
      <c r="Z282" s="1" t="str">
        <f>[1]【準特定地域】判定表!T283</f>
        <v>指定</v>
      </c>
      <c r="AB282" t="s">
        <v>1287</v>
      </c>
      <c r="AC282" s="240"/>
    </row>
    <row r="283" spans="1:29" x14ac:dyDescent="0.2">
      <c r="A283" s="105"/>
      <c r="B283" s="111" t="s">
        <v>48</v>
      </c>
      <c r="C283" s="114" t="s">
        <v>17</v>
      </c>
      <c r="D283" s="124" t="s">
        <v>453</v>
      </c>
      <c r="E283" s="296">
        <v>490773</v>
      </c>
      <c r="F283" s="309">
        <f>[1]H27輸送実績!Z283</f>
        <v>1</v>
      </c>
      <c r="G283" s="147">
        <f>[1]H27輸送実績!AA283</f>
        <v>1</v>
      </c>
      <c r="H283" s="153">
        <v>96.037150802501372</v>
      </c>
      <c r="I283" s="161">
        <f>[1]H27輸送実績!W283</f>
        <v>83.341233895759515</v>
      </c>
      <c r="J283" s="168">
        <f t="shared" si="28"/>
        <v>13.219797547774792</v>
      </c>
      <c r="K283" s="175" t="str">
        <f t="shared" si="29"/>
        <v>○</v>
      </c>
      <c r="L283" s="182" t="str">
        <f t="shared" si="30"/>
        <v>○</v>
      </c>
      <c r="M283" s="188">
        <v>36530.915712652284</v>
      </c>
      <c r="N283" s="194">
        <f>[1]H27輸送実績!X283</f>
        <v>35018.448427877476</v>
      </c>
      <c r="O283" s="168">
        <f t="shared" si="31"/>
        <v>4.1402391789783994</v>
      </c>
      <c r="P283" s="175" t="str">
        <f t="shared" si="32"/>
        <v>○</v>
      </c>
      <c r="Q283" s="182" t="str">
        <f t="shared" si="33"/>
        <v/>
      </c>
      <c r="R283" s="206">
        <v>477</v>
      </c>
      <c r="S283" s="203">
        <v>450</v>
      </c>
      <c r="T283" s="210">
        <v>400</v>
      </c>
      <c r="U283" s="210">
        <v>321</v>
      </c>
      <c r="V283" s="214">
        <f>[1]H27輸送実績!S283</f>
        <v>371</v>
      </c>
      <c r="W283" s="221" t="str">
        <f t="shared" si="34"/>
        <v/>
      </c>
      <c r="X283" s="83"/>
      <c r="Y283" s="228" t="str">
        <f>[1]【準特定地域】判定表!S284</f>
        <v>○</v>
      </c>
      <c r="Z283" s="1" t="str">
        <f>[1]【準特定地域】判定表!T284</f>
        <v>指定</v>
      </c>
      <c r="AB283" t="s">
        <v>1287</v>
      </c>
      <c r="AC283" s="240"/>
    </row>
    <row r="284" spans="1:29" x14ac:dyDescent="0.2">
      <c r="A284" s="105"/>
      <c r="B284" s="111" t="s">
        <v>48</v>
      </c>
      <c r="C284" s="114" t="s">
        <v>208</v>
      </c>
      <c r="D284" s="124" t="s">
        <v>1219</v>
      </c>
      <c r="E284" s="296">
        <v>964830</v>
      </c>
      <c r="F284" s="309">
        <f>[1]H27輸送実績!Z284</f>
        <v>1</v>
      </c>
      <c r="G284" s="147">
        <f>[1]H27輸送実績!AA284</f>
        <v>1</v>
      </c>
      <c r="H284" s="153">
        <v>82.332962394759605</v>
      </c>
      <c r="I284" s="161">
        <f>[1]H27輸送実績!W284</f>
        <v>70.457492624802427</v>
      </c>
      <c r="J284" s="168">
        <f t="shared" si="28"/>
        <v>14.423712477413586</v>
      </c>
      <c r="K284" s="175" t="str">
        <f t="shared" si="29"/>
        <v>○</v>
      </c>
      <c r="L284" s="182" t="str">
        <f t="shared" si="30"/>
        <v>○</v>
      </c>
      <c r="M284" s="188">
        <v>30787.36049528974</v>
      </c>
      <c r="N284" s="194">
        <f>[1]H27輸送実績!X284</f>
        <v>29054.822835275521</v>
      </c>
      <c r="O284" s="168">
        <f t="shared" si="31"/>
        <v>5.6274316217503788</v>
      </c>
      <c r="P284" s="175" t="str">
        <f t="shared" si="32"/>
        <v>○</v>
      </c>
      <c r="Q284" s="182" t="str">
        <f t="shared" si="33"/>
        <v/>
      </c>
      <c r="R284" s="206">
        <v>404</v>
      </c>
      <c r="S284" s="203">
        <v>448</v>
      </c>
      <c r="T284" s="210">
        <v>451</v>
      </c>
      <c r="U284" s="210">
        <v>435</v>
      </c>
      <c r="V284" s="214">
        <f>[1]H27輸送実績!S284</f>
        <v>359</v>
      </c>
      <c r="W284" s="221" t="str">
        <f t="shared" si="34"/>
        <v/>
      </c>
      <c r="X284" s="83"/>
      <c r="Y284" s="228" t="str">
        <f>[1]【準特定地域】判定表!S285</f>
        <v>○</v>
      </c>
      <c r="Z284" s="1" t="str">
        <f>[1]【準特定地域】判定表!T285</f>
        <v>指定</v>
      </c>
      <c r="AB284" t="s">
        <v>1287</v>
      </c>
      <c r="AC284" s="240"/>
    </row>
    <row r="285" spans="1:29" x14ac:dyDescent="0.2">
      <c r="A285" s="105"/>
      <c r="B285" s="111" t="s">
        <v>48</v>
      </c>
      <c r="C285" s="114" t="s">
        <v>386</v>
      </c>
      <c r="D285" s="124" t="s">
        <v>232</v>
      </c>
      <c r="E285" s="296">
        <v>176976</v>
      </c>
      <c r="F285" s="309">
        <f>[1]H27輸送実績!Z285</f>
        <v>1</v>
      </c>
      <c r="G285" s="147">
        <f>[1]H27輸送実績!AA285</f>
        <v>1</v>
      </c>
      <c r="H285" s="153">
        <v>85.914290718982429</v>
      </c>
      <c r="I285" s="161">
        <f>[1]H27輸送実績!W285</f>
        <v>87.194380441074657</v>
      </c>
      <c r="J285" s="168">
        <f t="shared" si="28"/>
        <v>-1.4899613456383909</v>
      </c>
      <c r="K285" s="175" t="str">
        <f t="shared" si="29"/>
        <v/>
      </c>
      <c r="L285" s="182" t="str">
        <f t="shared" si="30"/>
        <v/>
      </c>
      <c r="M285" s="188">
        <v>27988.178649707163</v>
      </c>
      <c r="N285" s="194">
        <f>[1]H27輸送実績!X285</f>
        <v>30742.721587233125</v>
      </c>
      <c r="O285" s="168">
        <f t="shared" si="31"/>
        <v>-9.8418084720735663</v>
      </c>
      <c r="P285" s="175" t="str">
        <f t="shared" si="32"/>
        <v/>
      </c>
      <c r="Q285" s="182" t="str">
        <f t="shared" si="33"/>
        <v/>
      </c>
      <c r="R285" s="206">
        <v>157</v>
      </c>
      <c r="S285" s="203">
        <v>148</v>
      </c>
      <c r="T285" s="210">
        <v>176</v>
      </c>
      <c r="U285" s="210">
        <v>155</v>
      </c>
      <c r="V285" s="214">
        <f>[1]H27輸送実績!S285</f>
        <v>164</v>
      </c>
      <c r="W285" s="221" t="str">
        <f t="shared" si="34"/>
        <v/>
      </c>
      <c r="X285" s="82"/>
      <c r="Y285" s="228" t="str">
        <f>[1]【準特定地域】判定表!S286</f>
        <v/>
      </c>
      <c r="Z285" s="236" t="str">
        <f>[1]【準特定地域】判定表!T286</f>
        <v/>
      </c>
      <c r="AB285" t="s">
        <v>1264</v>
      </c>
      <c r="AC285" s="240"/>
    </row>
    <row r="286" spans="1:29" x14ac:dyDescent="0.2">
      <c r="A286" s="11"/>
      <c r="B286" s="111" t="s">
        <v>48</v>
      </c>
      <c r="C286" s="114" t="s">
        <v>150</v>
      </c>
      <c r="D286" s="124" t="s">
        <v>239</v>
      </c>
      <c r="E286" s="297">
        <v>64990</v>
      </c>
      <c r="F286" s="141">
        <f>[1]H27輸送実績!Z286</f>
        <v>1</v>
      </c>
      <c r="G286" s="147">
        <f>[1]H27輸送実績!AA286</f>
        <v>1</v>
      </c>
      <c r="H286" s="153">
        <v>54.59909574203806</v>
      </c>
      <c r="I286" s="161">
        <f>[1]H27輸送実績!W286</f>
        <v>50.493105920053971</v>
      </c>
      <c r="J286" s="168">
        <f t="shared" si="28"/>
        <v>7.5202524257608205</v>
      </c>
      <c r="K286" s="175" t="str">
        <f t="shared" si="29"/>
        <v>○</v>
      </c>
      <c r="L286" s="182" t="str">
        <f t="shared" si="30"/>
        <v/>
      </c>
      <c r="M286" s="188">
        <v>19281.027972375417</v>
      </c>
      <c r="N286" s="194">
        <f>[1]H27輸送実績!X286</f>
        <v>20063.353853938268</v>
      </c>
      <c r="O286" s="168">
        <f t="shared" si="31"/>
        <v>-4.0574905170186693</v>
      </c>
      <c r="P286" s="175" t="str">
        <f t="shared" si="32"/>
        <v/>
      </c>
      <c r="Q286" s="182" t="str">
        <f t="shared" si="33"/>
        <v/>
      </c>
      <c r="R286" s="206">
        <v>23</v>
      </c>
      <c r="S286" s="203">
        <v>23</v>
      </c>
      <c r="T286" s="210">
        <v>23</v>
      </c>
      <c r="U286" s="210">
        <v>20</v>
      </c>
      <c r="V286" s="214">
        <f>[1]H27輸送実績!S286</f>
        <v>15</v>
      </c>
      <c r="W286" s="221" t="str">
        <f t="shared" si="34"/>
        <v/>
      </c>
      <c r="X286" s="82" t="s">
        <v>1264</v>
      </c>
      <c r="Y286" s="228" t="str">
        <f>[1]【準特定地域】判定表!S287</f>
        <v/>
      </c>
      <c r="Z286" s="1" t="str">
        <f>[1]【準特定地域】判定表!T287</f>
        <v/>
      </c>
      <c r="AB286" t="s">
        <v>1264</v>
      </c>
      <c r="AC286" s="240"/>
    </row>
    <row r="287" spans="1:29" x14ac:dyDescent="0.2">
      <c r="A287" s="11"/>
      <c r="B287" s="111" t="s">
        <v>48</v>
      </c>
      <c r="C287" s="114" t="s">
        <v>590</v>
      </c>
      <c r="D287" s="124" t="s">
        <v>1220</v>
      </c>
      <c r="E287" s="297">
        <v>59962</v>
      </c>
      <c r="F287" s="141">
        <f>[1]H27輸送実績!Z287</f>
        <v>1</v>
      </c>
      <c r="G287" s="147">
        <f>[1]H27輸送実績!AA287</f>
        <v>1</v>
      </c>
      <c r="H287" s="153">
        <v>68.092399325321523</v>
      </c>
      <c r="I287" s="161">
        <f>[1]H27輸送実績!W287</f>
        <v>64.399195420083558</v>
      </c>
      <c r="J287" s="168">
        <f t="shared" si="28"/>
        <v>5.4238122636759201</v>
      </c>
      <c r="K287" s="175" t="str">
        <f t="shared" si="29"/>
        <v>○</v>
      </c>
      <c r="L287" s="182" t="str">
        <f t="shared" si="30"/>
        <v/>
      </c>
      <c r="M287" s="188">
        <v>22676.233396584441</v>
      </c>
      <c r="N287" s="194">
        <f>[1]H27輸送実績!X287</f>
        <v>24007.620300170198</v>
      </c>
      <c r="O287" s="168">
        <f t="shared" si="31"/>
        <v>-5.8712877059480917</v>
      </c>
      <c r="P287" s="175" t="str">
        <f t="shared" si="32"/>
        <v/>
      </c>
      <c r="Q287" s="182" t="str">
        <f t="shared" si="33"/>
        <v/>
      </c>
      <c r="R287" s="206">
        <v>5</v>
      </c>
      <c r="S287" s="203">
        <v>38</v>
      </c>
      <c r="T287" s="210">
        <v>1</v>
      </c>
      <c r="U287" s="210">
        <v>1</v>
      </c>
      <c r="V287" s="214">
        <f>[1]H27輸送実績!S287</f>
        <v>8</v>
      </c>
      <c r="W287" s="221" t="str">
        <f t="shared" si="34"/>
        <v/>
      </c>
      <c r="X287" s="82" t="s">
        <v>1264</v>
      </c>
      <c r="Y287" s="228" t="str">
        <f>[1]【準特定地域】判定表!S288</f>
        <v/>
      </c>
      <c r="Z287" s="1" t="str">
        <f>[1]【準特定地域】判定表!T288</f>
        <v/>
      </c>
      <c r="AB287" t="s">
        <v>1264</v>
      </c>
      <c r="AC287" s="240"/>
    </row>
    <row r="288" spans="1:29" x14ac:dyDescent="0.2">
      <c r="A288" s="105"/>
      <c r="B288" s="111" t="s">
        <v>48</v>
      </c>
      <c r="C288" s="114" t="s">
        <v>493</v>
      </c>
      <c r="D288" s="124" t="s">
        <v>504</v>
      </c>
      <c r="E288" s="296">
        <v>279396</v>
      </c>
      <c r="F288" s="309">
        <f>[1]H27輸送実績!Z288</f>
        <v>1</v>
      </c>
      <c r="G288" s="147">
        <f>[1]H27輸送実績!AA288</f>
        <v>1</v>
      </c>
      <c r="H288" s="153">
        <v>67.609598879273662</v>
      </c>
      <c r="I288" s="161">
        <f>[1]H27輸送実績!W288</f>
        <v>55.251852585912637</v>
      </c>
      <c r="J288" s="168">
        <f t="shared" si="28"/>
        <v>18.278094380396336</v>
      </c>
      <c r="K288" s="175" t="str">
        <f t="shared" si="29"/>
        <v>○</v>
      </c>
      <c r="L288" s="182" t="str">
        <f t="shared" si="30"/>
        <v>○</v>
      </c>
      <c r="M288" s="188">
        <v>23131.844942545042</v>
      </c>
      <c r="N288" s="194">
        <f>[1]H27輸送実績!X288</f>
        <v>21712.141732456865</v>
      </c>
      <c r="O288" s="168">
        <f t="shared" si="31"/>
        <v>6.137440457578891</v>
      </c>
      <c r="P288" s="175" t="str">
        <f t="shared" si="32"/>
        <v>○</v>
      </c>
      <c r="Q288" s="182" t="str">
        <f t="shared" si="33"/>
        <v/>
      </c>
      <c r="R288" s="206">
        <v>57</v>
      </c>
      <c r="S288" s="203">
        <v>49</v>
      </c>
      <c r="T288" s="210">
        <v>34</v>
      </c>
      <c r="U288" s="210">
        <v>26</v>
      </c>
      <c r="V288" s="214">
        <f>[1]H27輸送実績!S288</f>
        <v>25</v>
      </c>
      <c r="W288" s="221" t="str">
        <f t="shared" si="34"/>
        <v/>
      </c>
      <c r="X288" s="82" t="s">
        <v>1259</v>
      </c>
      <c r="Y288" s="228" t="str">
        <f>[1]【準特定地域】判定表!S289</f>
        <v>○</v>
      </c>
      <c r="Z288" s="1" t="str">
        <f>[1]【準特定地域】判定表!T289</f>
        <v>継続</v>
      </c>
      <c r="AB288" t="s">
        <v>1264</v>
      </c>
      <c r="AC288" s="240"/>
    </row>
    <row r="289" spans="1:29" ht="26.4" x14ac:dyDescent="0.2">
      <c r="A289" s="11"/>
      <c r="B289" s="111" t="s">
        <v>48</v>
      </c>
      <c r="C289" s="114" t="s">
        <v>13</v>
      </c>
      <c r="D289" s="124" t="s">
        <v>1221</v>
      </c>
      <c r="E289" s="297">
        <v>91078</v>
      </c>
      <c r="F289" s="141">
        <f>[1]H27輸送実績!Z289</f>
        <v>1</v>
      </c>
      <c r="G289" s="147">
        <f>[1]H27輸送実績!AA289</f>
        <v>1</v>
      </c>
      <c r="H289" s="153">
        <v>66.463431214624563</v>
      </c>
      <c r="I289" s="161">
        <f>[1]H27輸送実績!W289</f>
        <v>50.778777849531807</v>
      </c>
      <c r="J289" s="168">
        <f t="shared" si="28"/>
        <v>23.598922111685262</v>
      </c>
      <c r="K289" s="175" t="str">
        <f t="shared" si="29"/>
        <v>○</v>
      </c>
      <c r="L289" s="182" t="str">
        <f t="shared" si="30"/>
        <v>○</v>
      </c>
      <c r="M289" s="188">
        <v>21838.296363072102</v>
      </c>
      <c r="N289" s="194">
        <f>[1]H27輸送実績!X289</f>
        <v>19206.288343558281</v>
      </c>
      <c r="O289" s="168">
        <f t="shared" si="31"/>
        <v>12.052258911388659</v>
      </c>
      <c r="P289" s="175" t="str">
        <f t="shared" si="32"/>
        <v>○</v>
      </c>
      <c r="Q289" s="182" t="str">
        <f t="shared" si="33"/>
        <v>○</v>
      </c>
      <c r="R289" s="206">
        <v>13</v>
      </c>
      <c r="S289" s="203">
        <v>10</v>
      </c>
      <c r="T289" s="210">
        <v>8</v>
      </c>
      <c r="U289" s="210">
        <v>7</v>
      </c>
      <c r="V289" s="214">
        <f>[1]H27輸送実績!S289</f>
        <v>13</v>
      </c>
      <c r="W289" s="221" t="str">
        <f t="shared" si="34"/>
        <v/>
      </c>
      <c r="X289" s="82" t="s">
        <v>1264</v>
      </c>
      <c r="Y289" s="228" t="str">
        <f>[1]【準特定地域】判定表!S290</f>
        <v/>
      </c>
      <c r="Z289" s="1" t="str">
        <f>[1]【準特定地域】判定表!T290</f>
        <v/>
      </c>
      <c r="AB289" t="s">
        <v>1264</v>
      </c>
      <c r="AC289" s="240"/>
    </row>
    <row r="290" spans="1:29" x14ac:dyDescent="0.2">
      <c r="A290" s="105"/>
      <c r="B290" s="111" t="s">
        <v>48</v>
      </c>
      <c r="C290" s="114" t="s">
        <v>592</v>
      </c>
      <c r="D290" s="124" t="s">
        <v>1222</v>
      </c>
      <c r="E290" s="296">
        <v>134029</v>
      </c>
      <c r="F290" s="309">
        <f>[1]H27輸送実績!Z290</f>
        <v>1</v>
      </c>
      <c r="G290" s="147">
        <f>[1]H27輸送実績!AA290</f>
        <v>1</v>
      </c>
      <c r="H290" s="153">
        <v>65.982939195178162</v>
      </c>
      <c r="I290" s="161">
        <f>[1]H27輸送実績!W290</f>
        <v>69.385958133289535</v>
      </c>
      <c r="J290" s="168">
        <f t="shared" si="28"/>
        <v>-5.1574224786277156</v>
      </c>
      <c r="K290" s="175" t="str">
        <f t="shared" si="29"/>
        <v/>
      </c>
      <c r="L290" s="182" t="str">
        <f t="shared" si="30"/>
        <v/>
      </c>
      <c r="M290" s="188">
        <v>22718.049991136322</v>
      </c>
      <c r="N290" s="194">
        <f>[1]H27輸送実績!X290</f>
        <v>26527.284846260107</v>
      </c>
      <c r="O290" s="168">
        <f t="shared" si="31"/>
        <v>-16.767437595260137</v>
      </c>
      <c r="P290" s="175" t="str">
        <f t="shared" si="32"/>
        <v/>
      </c>
      <c r="Q290" s="182" t="str">
        <f t="shared" si="33"/>
        <v/>
      </c>
      <c r="R290" s="206">
        <v>85</v>
      </c>
      <c r="S290" s="203">
        <v>118</v>
      </c>
      <c r="T290" s="210">
        <v>71</v>
      </c>
      <c r="U290" s="210">
        <v>81</v>
      </c>
      <c r="V290" s="214">
        <f>[1]H27輸送実績!S290</f>
        <v>67</v>
      </c>
      <c r="W290" s="221" t="str">
        <f t="shared" si="34"/>
        <v/>
      </c>
      <c r="X290" s="82"/>
      <c r="Y290" s="228" t="str">
        <f>[1]【準特定地域】判定表!S291</f>
        <v/>
      </c>
      <c r="Z290" s="236" t="str">
        <f>[1]【準特定地域】判定表!T291</f>
        <v/>
      </c>
      <c r="AB290" t="s">
        <v>1264</v>
      </c>
      <c r="AC290" s="240"/>
    </row>
    <row r="291" spans="1:29" x14ac:dyDescent="0.2">
      <c r="A291" s="105"/>
      <c r="B291" s="111" t="s">
        <v>596</v>
      </c>
      <c r="C291" s="114" t="s">
        <v>597</v>
      </c>
      <c r="D291" s="122" t="s">
        <v>79</v>
      </c>
      <c r="E291" s="298">
        <v>1273497</v>
      </c>
      <c r="F291" s="309">
        <f>[1]H27輸送実績!Z291</f>
        <v>1</v>
      </c>
      <c r="G291" s="147">
        <f>[1]H27輸送実績!AA291</f>
        <v>1</v>
      </c>
      <c r="H291" s="153">
        <v>86.686856062995432</v>
      </c>
      <c r="I291" s="161">
        <f>[1]H27輸送実績!W291</f>
        <v>80.696612255707436</v>
      </c>
      <c r="J291" s="168">
        <f t="shared" si="28"/>
        <v>6.9102100126170019</v>
      </c>
      <c r="K291" s="175" t="str">
        <f t="shared" si="29"/>
        <v>○</v>
      </c>
      <c r="L291" s="182" t="str">
        <f t="shared" si="30"/>
        <v/>
      </c>
      <c r="M291" s="188">
        <v>33634.226697365375</v>
      </c>
      <c r="N291" s="194">
        <f>[1]H27輸送実績!X291</f>
        <v>33611.136189908691</v>
      </c>
      <c r="O291" s="168">
        <f t="shared" si="31"/>
        <v>6.8651816093312501E-2</v>
      </c>
      <c r="P291" s="175" t="str">
        <f t="shared" si="32"/>
        <v>○</v>
      </c>
      <c r="Q291" s="182" t="str">
        <f t="shared" si="33"/>
        <v/>
      </c>
      <c r="R291" s="206">
        <v>652</v>
      </c>
      <c r="S291" s="203">
        <v>603</v>
      </c>
      <c r="T291" s="210">
        <v>560</v>
      </c>
      <c r="U291" s="210">
        <v>532</v>
      </c>
      <c r="V291" s="214">
        <f>[1]H27輸送実績!S291</f>
        <v>630</v>
      </c>
      <c r="W291" s="221" t="str">
        <f t="shared" si="34"/>
        <v/>
      </c>
      <c r="X291" s="83"/>
      <c r="Y291" s="228" t="str">
        <f>[1]【準特定地域】判定表!S292</f>
        <v>○</v>
      </c>
      <c r="Z291" s="1" t="str">
        <f>[1]【準特定地域】判定表!T292</f>
        <v>指定</v>
      </c>
      <c r="AB291" t="s">
        <v>1287</v>
      </c>
      <c r="AC291" s="240"/>
    </row>
    <row r="292" spans="1:29" x14ac:dyDescent="0.2">
      <c r="A292" s="105"/>
      <c r="B292" s="111" t="s">
        <v>596</v>
      </c>
      <c r="C292" s="114" t="s">
        <v>599</v>
      </c>
      <c r="D292" s="122" t="s">
        <v>1224</v>
      </c>
      <c r="E292" s="298">
        <v>337181</v>
      </c>
      <c r="F292" s="309">
        <f>[1]H27輸送実績!Z292</f>
        <v>1</v>
      </c>
      <c r="G292" s="147">
        <f>[1]H27輸送実績!AA292</f>
        <v>1</v>
      </c>
      <c r="H292" s="153">
        <v>88.514425032454795</v>
      </c>
      <c r="I292" s="161">
        <f>[1]H27輸送実績!W292</f>
        <v>85.156598363346973</v>
      </c>
      <c r="J292" s="168">
        <f t="shared" si="28"/>
        <v>3.7935361020270286</v>
      </c>
      <c r="K292" s="175" t="str">
        <f t="shared" si="29"/>
        <v>○</v>
      </c>
      <c r="L292" s="182" t="str">
        <f t="shared" si="30"/>
        <v/>
      </c>
      <c r="M292" s="188">
        <v>33214.946988462405</v>
      </c>
      <c r="N292" s="194">
        <f>[1]H27輸送実績!X292</f>
        <v>34671.740687119098</v>
      </c>
      <c r="O292" s="168">
        <f t="shared" si="31"/>
        <v>-4.3859582228528815</v>
      </c>
      <c r="P292" s="175" t="str">
        <f t="shared" si="32"/>
        <v/>
      </c>
      <c r="Q292" s="182" t="str">
        <f t="shared" si="33"/>
        <v/>
      </c>
      <c r="R292" s="206">
        <v>280</v>
      </c>
      <c r="S292" s="203">
        <v>255</v>
      </c>
      <c r="T292" s="210">
        <v>366</v>
      </c>
      <c r="U292" s="210">
        <v>338</v>
      </c>
      <c r="V292" s="214">
        <f>[1]H27輸送実績!S292</f>
        <v>299</v>
      </c>
      <c r="W292" s="221" t="str">
        <f t="shared" si="34"/>
        <v/>
      </c>
      <c r="X292" s="82" t="s">
        <v>1259</v>
      </c>
      <c r="Y292" s="228" t="str">
        <f>[1]【準特定地域】判定表!S293</f>
        <v>○</v>
      </c>
      <c r="Z292" s="1" t="str">
        <f>[1]【準特定地域】判定表!T293</f>
        <v>継続</v>
      </c>
      <c r="AC292" s="240"/>
    </row>
    <row r="293" spans="1:29" x14ac:dyDescent="0.2">
      <c r="A293" s="105"/>
      <c r="B293" s="111" t="s">
        <v>596</v>
      </c>
      <c r="C293" s="114" t="s">
        <v>27</v>
      </c>
      <c r="D293" s="122" t="s">
        <v>1225</v>
      </c>
      <c r="E293" s="298">
        <v>350457</v>
      </c>
      <c r="F293" s="309">
        <f>[1]H27輸送実績!Z293</f>
        <v>1</v>
      </c>
      <c r="G293" s="147">
        <f>[1]H27輸送実績!AA293</f>
        <v>1</v>
      </c>
      <c r="H293" s="153">
        <v>101.91817558762489</v>
      </c>
      <c r="I293" s="161">
        <f>[1]H27輸送実績!W293</f>
        <v>93.344736638872178</v>
      </c>
      <c r="J293" s="168">
        <f t="shared" si="28"/>
        <v>8.4120804746761095</v>
      </c>
      <c r="K293" s="175" t="str">
        <f t="shared" si="29"/>
        <v>○</v>
      </c>
      <c r="L293" s="182" t="str">
        <f t="shared" si="30"/>
        <v/>
      </c>
      <c r="M293" s="188">
        <v>38005.751242820603</v>
      </c>
      <c r="N293" s="194">
        <f>[1]H27輸送実績!X293</f>
        <v>38282.300849748302</v>
      </c>
      <c r="O293" s="168">
        <f t="shared" si="31"/>
        <v>-0.72765199445949946</v>
      </c>
      <c r="P293" s="175" t="str">
        <f t="shared" si="32"/>
        <v/>
      </c>
      <c r="Q293" s="182" t="str">
        <f t="shared" si="33"/>
        <v/>
      </c>
      <c r="R293" s="206">
        <v>640</v>
      </c>
      <c r="S293" s="203">
        <v>632</v>
      </c>
      <c r="T293" s="210">
        <v>577</v>
      </c>
      <c r="U293" s="210">
        <v>543</v>
      </c>
      <c r="V293" s="214">
        <f>[1]H27輸送実績!S293</f>
        <v>605</v>
      </c>
      <c r="W293" s="221" t="str">
        <f t="shared" si="34"/>
        <v/>
      </c>
      <c r="X293" s="82" t="s">
        <v>1259</v>
      </c>
      <c r="Y293" s="228" t="str">
        <f>[1]【準特定地域】判定表!S294</f>
        <v>○</v>
      </c>
      <c r="Z293" s="1" t="str">
        <f>[1]【準特定地域】判定表!T294</f>
        <v>継続</v>
      </c>
      <c r="AB293" t="s">
        <v>1264</v>
      </c>
      <c r="AC293" s="240"/>
    </row>
    <row r="294" spans="1:29" x14ac:dyDescent="0.2">
      <c r="A294" s="105"/>
      <c r="B294" s="111" t="s">
        <v>596</v>
      </c>
      <c r="C294" s="114" t="s">
        <v>600</v>
      </c>
      <c r="D294" s="122" t="s">
        <v>1226</v>
      </c>
      <c r="E294" s="298">
        <v>199881</v>
      </c>
      <c r="F294" s="309">
        <f>[1]H27輸送実績!Z294</f>
        <v>1</v>
      </c>
      <c r="G294" s="147">
        <f>[1]H27輸送実績!AA294</f>
        <v>1</v>
      </c>
      <c r="H294" s="153">
        <v>75.36822649310605</v>
      </c>
      <c r="I294" s="161">
        <f>[1]H27輸送実績!W294</f>
        <v>67.47838565814456</v>
      </c>
      <c r="J294" s="168">
        <f t="shared" si="28"/>
        <v>10.468391259920617</v>
      </c>
      <c r="K294" s="175" t="str">
        <f t="shared" si="29"/>
        <v>○</v>
      </c>
      <c r="L294" s="182" t="str">
        <f t="shared" si="30"/>
        <v>○</v>
      </c>
      <c r="M294" s="188">
        <v>25605.517499138619</v>
      </c>
      <c r="N294" s="194">
        <f>[1]H27輸送実績!X294</f>
        <v>25459.681193977129</v>
      </c>
      <c r="O294" s="168">
        <f t="shared" si="31"/>
        <v>0.5695503133900548</v>
      </c>
      <c r="P294" s="175" t="str">
        <f t="shared" si="32"/>
        <v>○</v>
      </c>
      <c r="Q294" s="182" t="str">
        <f t="shared" si="33"/>
        <v/>
      </c>
      <c r="R294" s="206">
        <v>20</v>
      </c>
      <c r="S294" s="203">
        <v>25</v>
      </c>
      <c r="T294" s="210">
        <v>33</v>
      </c>
      <c r="U294" s="210">
        <v>30</v>
      </c>
      <c r="V294" s="214">
        <f>[1]H27輸送実績!S294</f>
        <v>31</v>
      </c>
      <c r="W294" s="221" t="str">
        <f t="shared" si="34"/>
        <v/>
      </c>
      <c r="X294" s="82" t="s">
        <v>1259</v>
      </c>
      <c r="Y294" s="228" t="str">
        <f>[1]【準特定地域】判定表!S295</f>
        <v>○</v>
      </c>
      <c r="Z294" s="1" t="str">
        <f>[1]【準特定地域】判定表!T295</f>
        <v>継続</v>
      </c>
      <c r="AB294" t="s">
        <v>1264</v>
      </c>
      <c r="AC294" s="240"/>
    </row>
    <row r="295" spans="1:29" x14ac:dyDescent="0.2">
      <c r="A295" s="11"/>
      <c r="B295" s="111" t="s">
        <v>596</v>
      </c>
      <c r="C295" s="114" t="s">
        <v>149</v>
      </c>
      <c r="D295" s="122" t="s">
        <v>1227</v>
      </c>
      <c r="E295" s="299">
        <v>64989</v>
      </c>
      <c r="F295" s="141">
        <f>[1]H27輸送実績!Z295</f>
        <v>1</v>
      </c>
      <c r="G295" s="147">
        <f>[1]H27輸送実績!AA295</f>
        <v>1</v>
      </c>
      <c r="H295" s="153">
        <v>56.928216982585916</v>
      </c>
      <c r="I295" s="161">
        <f>[1]H27輸送実績!W295</f>
        <v>51.001091547624696</v>
      </c>
      <c r="J295" s="168">
        <f t="shared" si="28"/>
        <v>10.411577507818837</v>
      </c>
      <c r="K295" s="175" t="str">
        <f t="shared" si="29"/>
        <v>○</v>
      </c>
      <c r="L295" s="182" t="str">
        <f t="shared" si="30"/>
        <v>○</v>
      </c>
      <c r="M295" s="188">
        <v>20450.639543843427</v>
      </c>
      <c r="N295" s="194">
        <f>[1]H27輸送実績!X295</f>
        <v>19344.976507996773</v>
      </c>
      <c r="O295" s="168">
        <f t="shared" si="31"/>
        <v>5.4064961317041522</v>
      </c>
      <c r="P295" s="175" t="str">
        <f t="shared" si="32"/>
        <v>○</v>
      </c>
      <c r="Q295" s="182" t="str">
        <f t="shared" si="33"/>
        <v/>
      </c>
      <c r="R295" s="206">
        <v>4</v>
      </c>
      <c r="S295" s="203">
        <v>6</v>
      </c>
      <c r="T295" s="210">
        <v>8</v>
      </c>
      <c r="U295" s="210">
        <v>4</v>
      </c>
      <c r="V295" s="214">
        <f>[1]H27輸送実績!S295</f>
        <v>5</v>
      </c>
      <c r="W295" s="221" t="str">
        <f t="shared" si="34"/>
        <v/>
      </c>
      <c r="X295" s="82" t="s">
        <v>1264</v>
      </c>
      <c r="Y295" s="228" t="str">
        <f>[1]【準特定地域】判定表!S296</f>
        <v/>
      </c>
      <c r="Z295" s="1" t="str">
        <f>[1]【準特定地域】判定表!T296</f>
        <v/>
      </c>
      <c r="AB295" t="s">
        <v>1264</v>
      </c>
      <c r="AC295" s="240"/>
    </row>
    <row r="296" spans="1:29" x14ac:dyDescent="0.2">
      <c r="A296" s="105"/>
      <c r="B296" s="111" t="s">
        <v>602</v>
      </c>
      <c r="C296" s="114" t="s">
        <v>603</v>
      </c>
      <c r="D296" s="122" t="s">
        <v>1228</v>
      </c>
      <c r="E296" s="298">
        <v>223030</v>
      </c>
      <c r="F296" s="309">
        <f>[1]H27輸送実績!Z296</f>
        <v>1</v>
      </c>
      <c r="G296" s="147">
        <f>[1]H27輸送実績!AA296</f>
        <v>1</v>
      </c>
      <c r="H296" s="153">
        <v>74.257330766762919</v>
      </c>
      <c r="I296" s="161">
        <f>[1]H27輸送実績!W296</f>
        <v>68.627535121328222</v>
      </c>
      <c r="J296" s="168">
        <f t="shared" si="28"/>
        <v>7.5814678326069807</v>
      </c>
      <c r="K296" s="175" t="str">
        <f t="shared" si="29"/>
        <v>○</v>
      </c>
      <c r="L296" s="182" t="str">
        <f t="shared" si="30"/>
        <v/>
      </c>
      <c r="M296" s="188">
        <v>25528.288418350978</v>
      </c>
      <c r="N296" s="194">
        <f>[1]H27輸送実績!X296</f>
        <v>24086.283524904215</v>
      </c>
      <c r="O296" s="168">
        <f t="shared" si="31"/>
        <v>5.6486548170232247</v>
      </c>
      <c r="P296" s="175" t="str">
        <f t="shared" si="32"/>
        <v>○</v>
      </c>
      <c r="Q296" s="182" t="str">
        <f t="shared" si="33"/>
        <v/>
      </c>
      <c r="R296" s="206">
        <v>52</v>
      </c>
      <c r="S296" s="203">
        <v>56</v>
      </c>
      <c r="T296" s="210">
        <v>53</v>
      </c>
      <c r="U296" s="210">
        <v>46</v>
      </c>
      <c r="V296" s="214">
        <f>[1]H27輸送実績!S296</f>
        <v>57</v>
      </c>
      <c r="W296" s="221" t="str">
        <f t="shared" si="34"/>
        <v/>
      </c>
      <c r="X296" s="82" t="s">
        <v>1259</v>
      </c>
      <c r="Y296" s="228" t="str">
        <f>[1]【準特定地域】判定表!S297</f>
        <v>○</v>
      </c>
      <c r="Z296" s="1" t="str">
        <f>[1]【準特定地域】判定表!T297</f>
        <v>継続</v>
      </c>
      <c r="AB296" t="s">
        <v>1264</v>
      </c>
      <c r="AC296" s="240"/>
    </row>
    <row r="297" spans="1:29" x14ac:dyDescent="0.2">
      <c r="A297" s="11"/>
      <c r="B297" s="111" t="s">
        <v>602</v>
      </c>
      <c r="C297" s="114" t="s">
        <v>309</v>
      </c>
      <c r="D297" s="122" t="s">
        <v>1038</v>
      </c>
      <c r="E297" s="299">
        <v>50140</v>
      </c>
      <c r="F297" s="141">
        <f>[1]H27輸送実績!Z297</f>
        <v>1</v>
      </c>
      <c r="G297" s="147">
        <f>[1]H27輸送実績!AA297</f>
        <v>1</v>
      </c>
      <c r="H297" s="153">
        <v>71.644334421854694</v>
      </c>
      <c r="I297" s="161">
        <f>[1]H27輸送実績!W297</f>
        <v>52.46671090466711</v>
      </c>
      <c r="J297" s="168">
        <f t="shared" si="28"/>
        <v>26.767815867010913</v>
      </c>
      <c r="K297" s="175" t="str">
        <f t="shared" si="29"/>
        <v>○</v>
      </c>
      <c r="L297" s="182" t="str">
        <f t="shared" si="30"/>
        <v>○</v>
      </c>
      <c r="M297" s="188">
        <v>29340.11025668036</v>
      </c>
      <c r="N297" s="194">
        <f>[1]H27輸送実績!X297</f>
        <v>23301.150188011503</v>
      </c>
      <c r="O297" s="168">
        <f t="shared" si="31"/>
        <v>20.582608639972189</v>
      </c>
      <c r="P297" s="175" t="str">
        <f t="shared" si="32"/>
        <v>○</v>
      </c>
      <c r="Q297" s="182" t="str">
        <f t="shared" si="33"/>
        <v>○</v>
      </c>
      <c r="R297" s="206">
        <v>7</v>
      </c>
      <c r="S297" s="203">
        <v>8</v>
      </c>
      <c r="T297" s="210">
        <v>9</v>
      </c>
      <c r="U297" s="210">
        <v>4</v>
      </c>
      <c r="V297" s="214">
        <f>[1]H27輸送実績!S297</f>
        <v>4</v>
      </c>
      <c r="W297" s="221" t="str">
        <f t="shared" si="34"/>
        <v/>
      </c>
      <c r="X297" s="82" t="s">
        <v>1264</v>
      </c>
      <c r="Y297" s="228" t="str">
        <f>[1]【準特定地域】判定表!S298</f>
        <v/>
      </c>
      <c r="Z297" s="1" t="str">
        <f>[1]【準特定地域】判定表!T298</f>
        <v/>
      </c>
      <c r="AB297" t="s">
        <v>1264</v>
      </c>
      <c r="AC297" s="240"/>
    </row>
    <row r="298" spans="1:29" x14ac:dyDescent="0.2">
      <c r="A298" s="11"/>
      <c r="B298" s="111" t="s">
        <v>602</v>
      </c>
      <c r="C298" s="114" t="s">
        <v>123</v>
      </c>
      <c r="D298" s="122" t="s">
        <v>468</v>
      </c>
      <c r="E298" s="299">
        <v>80521</v>
      </c>
      <c r="F298" s="141">
        <f>[1]H27輸送実績!Z298</f>
        <v>1</v>
      </c>
      <c r="G298" s="147">
        <f>[1]H27輸送実績!AA298</f>
        <v>1</v>
      </c>
      <c r="H298" s="153">
        <v>54.366791255595636</v>
      </c>
      <c r="I298" s="161">
        <f>[1]H27輸送実績!W298</f>
        <v>46.146039398221262</v>
      </c>
      <c r="J298" s="168">
        <f t="shared" si="28"/>
        <v>15.120906839482206</v>
      </c>
      <c r="K298" s="175" t="str">
        <f t="shared" si="29"/>
        <v>○</v>
      </c>
      <c r="L298" s="182" t="str">
        <f t="shared" si="30"/>
        <v>○</v>
      </c>
      <c r="M298" s="188">
        <v>22941.110000434612</v>
      </c>
      <c r="N298" s="194">
        <f>[1]H27輸送実績!X298</f>
        <v>20991.729698279443</v>
      </c>
      <c r="O298" s="168">
        <f t="shared" si="31"/>
        <v>8.4973233732728577</v>
      </c>
      <c r="P298" s="175" t="str">
        <f t="shared" si="32"/>
        <v>○</v>
      </c>
      <c r="Q298" s="182" t="str">
        <f t="shared" si="33"/>
        <v/>
      </c>
      <c r="R298" s="206">
        <v>14</v>
      </c>
      <c r="S298" s="203">
        <v>7</v>
      </c>
      <c r="T298" s="210">
        <v>9</v>
      </c>
      <c r="U298" s="210">
        <v>11</v>
      </c>
      <c r="V298" s="214">
        <f>[1]H27輸送実績!S298</f>
        <v>8</v>
      </c>
      <c r="W298" s="221" t="str">
        <f t="shared" si="34"/>
        <v/>
      </c>
      <c r="X298" s="82" t="s">
        <v>1264</v>
      </c>
      <c r="Y298" s="228" t="str">
        <f>[1]【準特定地域】判定表!S299</f>
        <v/>
      </c>
      <c r="Z298" s="1" t="str">
        <f>[1]【準特定地域】判定表!T299</f>
        <v/>
      </c>
      <c r="AB298" t="s">
        <v>1264</v>
      </c>
      <c r="AC298" s="240"/>
    </row>
    <row r="299" spans="1:29" ht="26.4" x14ac:dyDescent="0.2">
      <c r="A299" s="105"/>
      <c r="B299" s="111" t="s">
        <v>602</v>
      </c>
      <c r="C299" s="114" t="s">
        <v>101</v>
      </c>
      <c r="D299" s="122" t="s">
        <v>417</v>
      </c>
      <c r="E299" s="298">
        <v>375035</v>
      </c>
      <c r="F299" s="309">
        <f>[1]H27輸送実績!Z299</f>
        <v>1</v>
      </c>
      <c r="G299" s="147">
        <f>[1]H27輸送実績!AA299</f>
        <v>1</v>
      </c>
      <c r="H299" s="153">
        <v>59.65074639306301</v>
      </c>
      <c r="I299" s="161">
        <f>[1]H27輸送実績!W299</f>
        <v>53.931529988436388</v>
      </c>
      <c r="J299" s="168">
        <f t="shared" si="28"/>
        <v>9.5878371193218292</v>
      </c>
      <c r="K299" s="175" t="str">
        <f t="shared" si="29"/>
        <v>○</v>
      </c>
      <c r="L299" s="182" t="str">
        <f t="shared" si="30"/>
        <v/>
      </c>
      <c r="M299" s="188">
        <v>20835.150151206133</v>
      </c>
      <c r="N299" s="194">
        <f>[1]H27輸送実績!X299</f>
        <v>21496.339504540592</v>
      </c>
      <c r="O299" s="168">
        <f t="shared" si="31"/>
        <v>-3.1734321496895257</v>
      </c>
      <c r="P299" s="175" t="str">
        <f t="shared" si="32"/>
        <v/>
      </c>
      <c r="Q299" s="182" t="str">
        <f t="shared" si="33"/>
        <v/>
      </c>
      <c r="R299" s="206">
        <v>155</v>
      </c>
      <c r="S299" s="203">
        <v>185</v>
      </c>
      <c r="T299" s="210">
        <v>179</v>
      </c>
      <c r="U299" s="210">
        <v>139</v>
      </c>
      <c r="V299" s="214">
        <f>[1]H27輸送実績!S299</f>
        <v>113</v>
      </c>
      <c r="W299" s="221" t="str">
        <f t="shared" si="34"/>
        <v/>
      </c>
      <c r="X299" s="82" t="s">
        <v>1259</v>
      </c>
      <c r="Y299" s="228" t="str">
        <f>[1]【準特定地域】判定表!S300</f>
        <v>○</v>
      </c>
      <c r="Z299" s="1" t="str">
        <f>[1]【準特定地域】判定表!T300</f>
        <v>継続</v>
      </c>
      <c r="AB299" t="s">
        <v>1264</v>
      </c>
      <c r="AC299" s="240"/>
    </row>
    <row r="300" spans="1:29" x14ac:dyDescent="0.2">
      <c r="A300" s="105"/>
      <c r="B300" s="111" t="s">
        <v>604</v>
      </c>
      <c r="C300" s="114" t="s">
        <v>105</v>
      </c>
      <c r="D300" s="124" t="s">
        <v>355</v>
      </c>
      <c r="E300" s="296">
        <v>185771</v>
      </c>
      <c r="F300" s="309">
        <f>[1]H27輸送実績!Z300</f>
        <v>1</v>
      </c>
      <c r="G300" s="147">
        <f>[1]H27輸送実績!AA300</f>
        <v>1</v>
      </c>
      <c r="H300" s="153">
        <v>59.468033137005996</v>
      </c>
      <c r="I300" s="161">
        <f>[1]H27輸送実績!W300</f>
        <v>54.356730715884083</v>
      </c>
      <c r="J300" s="168">
        <f t="shared" si="28"/>
        <v>8.5950419939838767</v>
      </c>
      <c r="K300" s="175" t="str">
        <f t="shared" si="29"/>
        <v>○</v>
      </c>
      <c r="L300" s="182" t="str">
        <f t="shared" si="30"/>
        <v/>
      </c>
      <c r="M300" s="188">
        <v>21123.30118698825</v>
      </c>
      <c r="N300" s="194">
        <f>[1]H27輸送実績!X300</f>
        <v>22033.907865293215</v>
      </c>
      <c r="O300" s="168">
        <f t="shared" si="31"/>
        <v>-4.3109108289659304</v>
      </c>
      <c r="P300" s="175" t="str">
        <f t="shared" si="32"/>
        <v/>
      </c>
      <c r="Q300" s="182" t="str">
        <f t="shared" si="33"/>
        <v/>
      </c>
      <c r="R300" s="206">
        <v>8</v>
      </c>
      <c r="S300" s="203">
        <v>11</v>
      </c>
      <c r="T300" s="210">
        <v>14</v>
      </c>
      <c r="U300" s="210">
        <v>7</v>
      </c>
      <c r="V300" s="214">
        <f>[1]H27輸送実績!S300</f>
        <v>8</v>
      </c>
      <c r="W300" s="221" t="str">
        <f t="shared" si="34"/>
        <v/>
      </c>
      <c r="X300" s="82" t="s">
        <v>1259</v>
      </c>
      <c r="Y300" s="228" t="str">
        <f>[1]【準特定地域】判定表!S301</f>
        <v>○</v>
      </c>
      <c r="Z300" s="1" t="str">
        <f>[1]【準特定地域】判定表!T301</f>
        <v>継続</v>
      </c>
      <c r="AB300" t="s">
        <v>1264</v>
      </c>
      <c r="AC300" s="240"/>
    </row>
    <row r="301" spans="1:29" x14ac:dyDescent="0.2">
      <c r="A301" s="105"/>
      <c r="B301" s="111" t="s">
        <v>604</v>
      </c>
      <c r="C301" s="114" t="s">
        <v>605</v>
      </c>
      <c r="D301" s="124" t="s">
        <v>396</v>
      </c>
      <c r="E301" s="296">
        <v>272677</v>
      </c>
      <c r="F301" s="309">
        <f>[1]H27輸送実績!Z301</f>
        <v>1</v>
      </c>
      <c r="G301" s="147">
        <f>[1]H27輸送実績!AA301</f>
        <v>1</v>
      </c>
      <c r="H301" s="153">
        <v>65.785630836281683</v>
      </c>
      <c r="I301" s="161">
        <f>[1]H27輸送実績!W301</f>
        <v>55.803109776821117</v>
      </c>
      <c r="J301" s="168">
        <f t="shared" si="28"/>
        <v>15.174318361867966</v>
      </c>
      <c r="K301" s="175" t="str">
        <f t="shared" si="29"/>
        <v>○</v>
      </c>
      <c r="L301" s="182" t="str">
        <f t="shared" si="30"/>
        <v>○</v>
      </c>
      <c r="M301" s="188">
        <v>23558.596889525972</v>
      </c>
      <c r="N301" s="194">
        <f>[1]H27輸送実績!X301</f>
        <v>21786.909482270308</v>
      </c>
      <c r="O301" s="168">
        <f t="shared" si="31"/>
        <v>7.5203434888915126</v>
      </c>
      <c r="P301" s="175" t="str">
        <f t="shared" si="32"/>
        <v>○</v>
      </c>
      <c r="Q301" s="182" t="str">
        <f t="shared" si="33"/>
        <v/>
      </c>
      <c r="R301" s="206">
        <v>53</v>
      </c>
      <c r="S301" s="203">
        <v>85</v>
      </c>
      <c r="T301" s="210">
        <v>82</v>
      </c>
      <c r="U301" s="210">
        <v>73</v>
      </c>
      <c r="V301" s="214">
        <f>[1]H27輸送実績!S301</f>
        <v>80</v>
      </c>
      <c r="W301" s="221" t="str">
        <f t="shared" si="34"/>
        <v/>
      </c>
      <c r="X301" s="82" t="s">
        <v>1259</v>
      </c>
      <c r="Y301" s="228" t="str">
        <f>[1]【準特定地域】判定表!S302</f>
        <v>○</v>
      </c>
      <c r="Z301" s="1" t="str">
        <f>[1]【準特定地域】判定表!T302</f>
        <v>継続</v>
      </c>
      <c r="AB301" t="s">
        <v>1264</v>
      </c>
      <c r="AC301" s="240"/>
    </row>
    <row r="302" spans="1:29" x14ac:dyDescent="0.2">
      <c r="A302" s="105"/>
      <c r="B302" s="111" t="s">
        <v>604</v>
      </c>
      <c r="C302" s="114" t="s">
        <v>607</v>
      </c>
      <c r="D302" s="122" t="s">
        <v>656</v>
      </c>
      <c r="E302" s="298">
        <v>94759</v>
      </c>
      <c r="F302" s="309">
        <f>[1]H27輸送実績!Z302</f>
        <v>0.97727272727272729</v>
      </c>
      <c r="G302" s="147">
        <f>[1]H27輸送実績!AA302</f>
        <v>1</v>
      </c>
      <c r="H302" s="153">
        <v>61.087706441506029</v>
      </c>
      <c r="I302" s="161">
        <f>[1]H27輸送実績!W302</f>
        <v>51.757189128291792</v>
      </c>
      <c r="J302" s="168">
        <f t="shared" si="28"/>
        <v>15.273968948479988</v>
      </c>
      <c r="K302" s="175" t="str">
        <f t="shared" si="29"/>
        <v>○</v>
      </c>
      <c r="L302" s="182" t="str">
        <f t="shared" si="30"/>
        <v>○</v>
      </c>
      <c r="M302" s="188">
        <v>19832.605809569326</v>
      </c>
      <c r="N302" s="194">
        <f>[1]H27輸送実績!X302</f>
        <v>19118.391775806223</v>
      </c>
      <c r="O302" s="168">
        <f t="shared" si="31"/>
        <v>3.6012112609957181</v>
      </c>
      <c r="P302" s="175" t="str">
        <f t="shared" si="32"/>
        <v>○</v>
      </c>
      <c r="Q302" s="182" t="str">
        <f t="shared" si="33"/>
        <v/>
      </c>
      <c r="R302" s="206">
        <v>3</v>
      </c>
      <c r="S302" s="203">
        <v>0</v>
      </c>
      <c r="T302" s="210">
        <v>4</v>
      </c>
      <c r="U302" s="210">
        <v>2</v>
      </c>
      <c r="V302" s="214">
        <f>[1]H27輸送実績!S302</f>
        <v>1</v>
      </c>
      <c r="W302" s="221" t="str">
        <f t="shared" si="34"/>
        <v/>
      </c>
      <c r="X302" s="82" t="s">
        <v>1259</v>
      </c>
      <c r="Y302" s="228" t="str">
        <f>[1]【準特定地域】判定表!S303</f>
        <v>○</v>
      </c>
      <c r="Z302" s="1" t="str">
        <f>[1]【準特定地域】判定表!T303</f>
        <v>継続</v>
      </c>
      <c r="AB302" t="s">
        <v>1264</v>
      </c>
      <c r="AC302" s="240"/>
    </row>
    <row r="303" spans="1:29" x14ac:dyDescent="0.2">
      <c r="A303" s="105"/>
      <c r="B303" s="111" t="s">
        <v>604</v>
      </c>
      <c r="C303" s="114" t="s">
        <v>609</v>
      </c>
      <c r="D303" s="124" t="s">
        <v>1229</v>
      </c>
      <c r="E303" s="296">
        <v>223771</v>
      </c>
      <c r="F303" s="309">
        <f>[1]H27輸送実績!Z303</f>
        <v>1</v>
      </c>
      <c r="G303" s="147">
        <f>[1]H27輸送実績!AA303</f>
        <v>1</v>
      </c>
      <c r="H303" s="153">
        <v>74.966230118667923</v>
      </c>
      <c r="I303" s="161">
        <f>[1]H27輸送実績!W303</f>
        <v>63.793178164863363</v>
      </c>
      <c r="J303" s="168">
        <f t="shared" si="28"/>
        <v>14.904113406954245</v>
      </c>
      <c r="K303" s="175" t="str">
        <f t="shared" si="29"/>
        <v>○</v>
      </c>
      <c r="L303" s="182" t="str">
        <f t="shared" si="30"/>
        <v>○</v>
      </c>
      <c r="M303" s="188">
        <v>25556.188233814595</v>
      </c>
      <c r="N303" s="194">
        <f>[1]H27輸送実績!X303</f>
        <v>25030.997659312459</v>
      </c>
      <c r="O303" s="168">
        <f t="shared" si="31"/>
        <v>2.0550426757587892</v>
      </c>
      <c r="P303" s="175" t="str">
        <f t="shared" si="32"/>
        <v>○</v>
      </c>
      <c r="Q303" s="182" t="str">
        <f t="shared" si="33"/>
        <v/>
      </c>
      <c r="R303" s="206">
        <v>48</v>
      </c>
      <c r="S303" s="203">
        <v>64</v>
      </c>
      <c r="T303" s="210">
        <v>71</v>
      </c>
      <c r="U303" s="210">
        <v>67</v>
      </c>
      <c r="V303" s="214">
        <f>[1]H27輸送実績!S303</f>
        <v>63</v>
      </c>
      <c r="W303" s="221" t="str">
        <f t="shared" si="34"/>
        <v/>
      </c>
      <c r="X303" s="82" t="s">
        <v>1259</v>
      </c>
      <c r="Y303" s="228" t="str">
        <f>[1]【準特定地域】判定表!S304</f>
        <v>○</v>
      </c>
      <c r="Z303" s="1" t="str">
        <f>[1]【準特定地域】判定表!T304</f>
        <v>継続</v>
      </c>
      <c r="AB303" t="s">
        <v>1264</v>
      </c>
      <c r="AC303" s="240"/>
    </row>
    <row r="304" spans="1:29" x14ac:dyDescent="0.2">
      <c r="A304" s="105"/>
      <c r="B304" s="111" t="s">
        <v>604</v>
      </c>
      <c r="C304" s="114" t="s">
        <v>611</v>
      </c>
      <c r="D304" s="124" t="s">
        <v>1230</v>
      </c>
      <c r="E304" s="296">
        <v>144363</v>
      </c>
      <c r="F304" s="309">
        <f>[1]H27輸送実績!Z304</f>
        <v>0.97777777777777775</v>
      </c>
      <c r="G304" s="147">
        <f>[1]H27輸送実績!AA304</f>
        <v>0.99204244031830235</v>
      </c>
      <c r="H304" s="153">
        <v>65.103955638271913</v>
      </c>
      <c r="I304" s="161">
        <f>[1]H27輸送実績!W304</f>
        <v>54.122301808320465</v>
      </c>
      <c r="J304" s="168">
        <f t="shared" si="28"/>
        <v>16.867874958270257</v>
      </c>
      <c r="K304" s="175" t="str">
        <f t="shared" si="29"/>
        <v>○</v>
      </c>
      <c r="L304" s="182" t="str">
        <f t="shared" si="30"/>
        <v>○</v>
      </c>
      <c r="M304" s="188">
        <v>22049.540822553088</v>
      </c>
      <c r="N304" s="194">
        <f>[1]H27輸送実績!X304</f>
        <v>20876.992861572886</v>
      </c>
      <c r="O304" s="168">
        <f t="shared" si="31"/>
        <v>5.3177885671926379</v>
      </c>
      <c r="P304" s="175" t="str">
        <f t="shared" si="32"/>
        <v>○</v>
      </c>
      <c r="Q304" s="182" t="str">
        <f t="shared" si="33"/>
        <v/>
      </c>
      <c r="R304" s="206">
        <v>9</v>
      </c>
      <c r="S304" s="203">
        <v>4</v>
      </c>
      <c r="T304" s="210">
        <v>9</v>
      </c>
      <c r="U304" s="210">
        <v>8</v>
      </c>
      <c r="V304" s="214">
        <f>[1]H27輸送実績!S304</f>
        <v>7</v>
      </c>
      <c r="W304" s="221" t="str">
        <f t="shared" si="34"/>
        <v/>
      </c>
      <c r="X304" s="82" t="s">
        <v>1259</v>
      </c>
      <c r="Y304" s="228" t="str">
        <f>[1]【準特定地域】判定表!S305</f>
        <v>○</v>
      </c>
      <c r="Z304" s="1" t="str">
        <f>[1]【準特定地域】判定表!T305</f>
        <v>継続</v>
      </c>
      <c r="AB304" t="s">
        <v>1264</v>
      </c>
      <c r="AC304" s="240"/>
    </row>
    <row r="305" spans="1:29" x14ac:dyDescent="0.2">
      <c r="A305" s="105"/>
      <c r="B305" s="111" t="s">
        <v>618</v>
      </c>
      <c r="C305" s="114" t="s">
        <v>422</v>
      </c>
      <c r="D305" s="124" t="s">
        <v>446</v>
      </c>
      <c r="E305" s="296">
        <v>521082</v>
      </c>
      <c r="F305" s="309">
        <f>[1]H27輸送実績!Z305</f>
        <v>1</v>
      </c>
      <c r="G305" s="147">
        <f>[1]H27輸送実績!AA305</f>
        <v>1</v>
      </c>
      <c r="H305" s="153">
        <v>79.777018011314752</v>
      </c>
      <c r="I305" s="161">
        <f>[1]H27輸送実績!W305</f>
        <v>72.830182301888442</v>
      </c>
      <c r="J305" s="168">
        <f t="shared" si="28"/>
        <v>8.707815712591616</v>
      </c>
      <c r="K305" s="175" t="str">
        <f t="shared" si="29"/>
        <v>○</v>
      </c>
      <c r="L305" s="182" t="str">
        <f t="shared" si="30"/>
        <v/>
      </c>
      <c r="M305" s="188">
        <v>28870.167227138765</v>
      </c>
      <c r="N305" s="194">
        <f>[1]H27輸送実績!X305</f>
        <v>27973.924942212918</v>
      </c>
      <c r="O305" s="168">
        <f t="shared" si="31"/>
        <v>3.1043889627468291</v>
      </c>
      <c r="P305" s="175" t="str">
        <f t="shared" si="32"/>
        <v>○</v>
      </c>
      <c r="Q305" s="182" t="str">
        <f t="shared" si="33"/>
        <v/>
      </c>
      <c r="R305" s="206">
        <v>134</v>
      </c>
      <c r="S305" s="203">
        <v>151</v>
      </c>
      <c r="T305" s="210">
        <v>217</v>
      </c>
      <c r="U305" s="210">
        <v>240</v>
      </c>
      <c r="V305" s="214">
        <f>[1]H27輸送実績!S305</f>
        <v>220</v>
      </c>
      <c r="W305" s="221" t="str">
        <f t="shared" si="34"/>
        <v/>
      </c>
      <c r="X305" s="83"/>
      <c r="Y305" s="228" t="str">
        <f>[1]【準特定地域】判定表!S306</f>
        <v>○</v>
      </c>
      <c r="Z305" s="1" t="str">
        <f>[1]【準特定地域】判定表!T306</f>
        <v>指定</v>
      </c>
      <c r="AB305" t="s">
        <v>1287</v>
      </c>
      <c r="AC305" s="240"/>
    </row>
    <row r="306" spans="1:29" x14ac:dyDescent="0.2">
      <c r="A306" s="105"/>
      <c r="B306" s="111" t="s">
        <v>618</v>
      </c>
      <c r="C306" s="114" t="s">
        <v>619</v>
      </c>
      <c r="D306" s="124" t="s">
        <v>172</v>
      </c>
      <c r="E306" s="296">
        <v>166575</v>
      </c>
      <c r="F306" s="309">
        <f>[1]H27輸送実績!Z306</f>
        <v>1</v>
      </c>
      <c r="G306" s="147">
        <f>[1]H27輸送実績!AA306</f>
        <v>1</v>
      </c>
      <c r="H306" s="153">
        <v>62.593806343818244</v>
      </c>
      <c r="I306" s="161">
        <f>[1]H27輸送実績!W306</f>
        <v>53.943091682630538</v>
      </c>
      <c r="J306" s="168">
        <f t="shared" si="28"/>
        <v>13.820400398196986</v>
      </c>
      <c r="K306" s="175" t="str">
        <f t="shared" si="29"/>
        <v>○</v>
      </c>
      <c r="L306" s="182" t="str">
        <f t="shared" si="30"/>
        <v>○</v>
      </c>
      <c r="M306" s="188">
        <v>21441.476452579984</v>
      </c>
      <c r="N306" s="194">
        <f>[1]H27輸送実績!X306</f>
        <v>21238.596410244576</v>
      </c>
      <c r="O306" s="168">
        <f t="shared" si="31"/>
        <v>0.94620369443353392</v>
      </c>
      <c r="P306" s="175" t="str">
        <f t="shared" si="32"/>
        <v>○</v>
      </c>
      <c r="Q306" s="182" t="str">
        <f t="shared" si="33"/>
        <v/>
      </c>
      <c r="R306" s="206">
        <v>47</v>
      </c>
      <c r="S306" s="203">
        <v>46</v>
      </c>
      <c r="T306" s="210">
        <v>51</v>
      </c>
      <c r="U306" s="210">
        <v>53</v>
      </c>
      <c r="V306" s="214">
        <f>[1]H27輸送実績!S306</f>
        <v>36</v>
      </c>
      <c r="W306" s="221" t="str">
        <f t="shared" si="34"/>
        <v/>
      </c>
      <c r="X306" s="82" t="s">
        <v>1259</v>
      </c>
      <c r="Y306" s="228" t="str">
        <f>[1]【準特定地域】判定表!S307</f>
        <v>○</v>
      </c>
      <c r="Z306" s="1" t="str">
        <f>[1]【準特定地域】判定表!T307</f>
        <v>継続</v>
      </c>
      <c r="AB306" t="s">
        <v>1264</v>
      </c>
      <c r="AC306" s="240"/>
    </row>
    <row r="307" spans="1:29" x14ac:dyDescent="0.2">
      <c r="A307" s="105"/>
      <c r="B307" s="111" t="s">
        <v>618</v>
      </c>
      <c r="C307" s="114" t="s">
        <v>620</v>
      </c>
      <c r="D307" s="124" t="s">
        <v>1231</v>
      </c>
      <c r="E307" s="296">
        <v>116678</v>
      </c>
      <c r="F307" s="309">
        <f>[1]H27輸送実績!Z307</f>
        <v>0.95</v>
      </c>
      <c r="G307" s="147">
        <f>[1]H27輸送実績!AA307</f>
        <v>0.99572649572649574</v>
      </c>
      <c r="H307" s="153">
        <v>76.503625216240962</v>
      </c>
      <c r="I307" s="161">
        <f>[1]H27輸送実績!W307</f>
        <v>65.659985250458561</v>
      </c>
      <c r="J307" s="168">
        <f t="shared" si="28"/>
        <v>14.174021080873434</v>
      </c>
      <c r="K307" s="175" t="str">
        <f t="shared" si="29"/>
        <v>○</v>
      </c>
      <c r="L307" s="182" t="str">
        <f t="shared" si="30"/>
        <v>○</v>
      </c>
      <c r="M307" s="188">
        <v>25816.538618093011</v>
      </c>
      <c r="N307" s="194">
        <f>[1]H27輸送実績!X307</f>
        <v>23654.161072556399</v>
      </c>
      <c r="O307" s="168">
        <f t="shared" si="31"/>
        <v>8.3759390734943544</v>
      </c>
      <c r="P307" s="175" t="str">
        <f t="shared" si="32"/>
        <v>○</v>
      </c>
      <c r="Q307" s="182" t="str">
        <f t="shared" si="33"/>
        <v/>
      </c>
      <c r="R307" s="206">
        <v>37</v>
      </c>
      <c r="S307" s="203">
        <v>45</v>
      </c>
      <c r="T307" s="210">
        <v>40</v>
      </c>
      <c r="U307" s="210">
        <v>40</v>
      </c>
      <c r="V307" s="214">
        <f>[1]H27輸送実績!S307</f>
        <v>40</v>
      </c>
      <c r="W307" s="221" t="str">
        <f t="shared" si="34"/>
        <v/>
      </c>
      <c r="X307" s="82" t="s">
        <v>1259</v>
      </c>
      <c r="Y307" s="228" t="str">
        <f>[1]【準特定地域】判定表!S308</f>
        <v>○</v>
      </c>
      <c r="Z307" s="1" t="str">
        <f>[1]【準特定地域】判定表!T308</f>
        <v>継続</v>
      </c>
      <c r="AB307" t="s">
        <v>1264</v>
      </c>
      <c r="AC307" s="240"/>
    </row>
    <row r="308" spans="1:29" x14ac:dyDescent="0.2">
      <c r="A308" s="11"/>
      <c r="B308" s="111" t="s">
        <v>618</v>
      </c>
      <c r="C308" s="114" t="s">
        <v>277</v>
      </c>
      <c r="D308" s="124" t="s">
        <v>844</v>
      </c>
      <c r="E308" s="297">
        <v>80840</v>
      </c>
      <c r="F308" s="141">
        <f>[1]H27輸送実績!Z308</f>
        <v>1</v>
      </c>
      <c r="G308" s="147">
        <f>[1]H27輸送実績!AA308</f>
        <v>1</v>
      </c>
      <c r="H308" s="153">
        <v>87.48360686950231</v>
      </c>
      <c r="I308" s="161">
        <f>[1]H27輸送実績!W308</f>
        <v>57.606217379360864</v>
      </c>
      <c r="J308" s="168">
        <f t="shared" si="28"/>
        <v>34.151986365524458</v>
      </c>
      <c r="K308" s="175" t="str">
        <f t="shared" si="29"/>
        <v>○</v>
      </c>
      <c r="L308" s="182" t="str">
        <f t="shared" si="30"/>
        <v>○</v>
      </c>
      <c r="M308" s="188">
        <v>26622.291611134384</v>
      </c>
      <c r="N308" s="194">
        <f>[1]H27輸送実績!X308</f>
        <v>21649.84891493453</v>
      </c>
      <c r="O308" s="168">
        <f t="shared" si="31"/>
        <v>18.677741078157982</v>
      </c>
      <c r="P308" s="175" t="str">
        <f t="shared" si="32"/>
        <v>○</v>
      </c>
      <c r="Q308" s="182" t="str">
        <f t="shared" si="33"/>
        <v>○</v>
      </c>
      <c r="R308" s="206">
        <v>3</v>
      </c>
      <c r="S308" s="203">
        <v>2</v>
      </c>
      <c r="T308" s="210">
        <v>0</v>
      </c>
      <c r="U308" s="210">
        <v>0</v>
      </c>
      <c r="V308" s="214">
        <f>[1]H27輸送実績!S308</f>
        <v>0</v>
      </c>
      <c r="W308" s="221" t="str">
        <f t="shared" si="34"/>
        <v/>
      </c>
      <c r="X308" s="82" t="s">
        <v>1264</v>
      </c>
      <c r="Y308" s="228" t="str">
        <f>[1]【準特定地域】判定表!S309</f>
        <v/>
      </c>
      <c r="Z308" s="1" t="str">
        <f>[1]【準特定地域】判定表!T309</f>
        <v/>
      </c>
      <c r="AB308" t="s">
        <v>1264</v>
      </c>
      <c r="AC308" s="240"/>
    </row>
    <row r="309" spans="1:29" x14ac:dyDescent="0.2">
      <c r="A309" s="11"/>
      <c r="B309" s="111" t="s">
        <v>618</v>
      </c>
      <c r="C309" s="114" t="s">
        <v>623</v>
      </c>
      <c r="D309" s="124" t="s">
        <v>1232</v>
      </c>
      <c r="E309" s="297">
        <v>85782</v>
      </c>
      <c r="F309" s="141">
        <f>[1]H27輸送実績!Z309</f>
        <v>1</v>
      </c>
      <c r="G309" s="147">
        <f>[1]H27輸送実績!AA309</f>
        <v>1</v>
      </c>
      <c r="H309" s="153">
        <v>61.738681698191847</v>
      </c>
      <c r="I309" s="161">
        <f>[1]H27輸送実績!W309</f>
        <v>52.370464783322277</v>
      </c>
      <c r="J309" s="168">
        <f t="shared" si="28"/>
        <v>15.173982756330773</v>
      </c>
      <c r="K309" s="175" t="str">
        <f t="shared" si="29"/>
        <v>○</v>
      </c>
      <c r="L309" s="182" t="str">
        <f t="shared" si="30"/>
        <v>○</v>
      </c>
      <c r="M309" s="188">
        <v>20836.571859555803</v>
      </c>
      <c r="N309" s="194">
        <f>[1]H27輸送実績!X309</f>
        <v>19980.514718720537</v>
      </c>
      <c r="O309" s="168">
        <f t="shared" si="31"/>
        <v>4.1084356227373942</v>
      </c>
      <c r="P309" s="175" t="str">
        <f t="shared" si="32"/>
        <v>○</v>
      </c>
      <c r="Q309" s="182" t="str">
        <f t="shared" si="33"/>
        <v/>
      </c>
      <c r="R309" s="206">
        <v>17</v>
      </c>
      <c r="S309" s="203">
        <v>11</v>
      </c>
      <c r="T309" s="210">
        <v>14</v>
      </c>
      <c r="U309" s="210">
        <v>16</v>
      </c>
      <c r="V309" s="214">
        <f>[1]H27輸送実績!S309</f>
        <v>11</v>
      </c>
      <c r="W309" s="221" t="str">
        <f t="shared" si="34"/>
        <v/>
      </c>
      <c r="X309" s="82" t="s">
        <v>1264</v>
      </c>
      <c r="Y309" s="228" t="str">
        <f>[1]【準特定地域】判定表!S310</f>
        <v/>
      </c>
      <c r="Z309" s="1" t="str">
        <f>[1]【準特定地域】判定表!T310</f>
        <v/>
      </c>
      <c r="AB309" t="s">
        <v>1264</v>
      </c>
      <c r="AC309" s="240"/>
    </row>
    <row r="310" spans="1:29" x14ac:dyDescent="0.2">
      <c r="A310" s="105"/>
      <c r="B310" s="111" t="s">
        <v>624</v>
      </c>
      <c r="C310" s="114" t="s">
        <v>306</v>
      </c>
      <c r="D310" s="124" t="s">
        <v>1233</v>
      </c>
      <c r="E310" s="296">
        <v>191664</v>
      </c>
      <c r="F310" s="309">
        <f>[1]H27輸送実績!Z310</f>
        <v>1</v>
      </c>
      <c r="G310" s="147">
        <f>[1]H27輸送実績!AA310</f>
        <v>1</v>
      </c>
      <c r="H310" s="153">
        <v>66.482295883497187</v>
      </c>
      <c r="I310" s="161">
        <f>[1]H27輸送実績!W310</f>
        <v>51.327988064791136</v>
      </c>
      <c r="J310" s="168">
        <f t="shared" si="28"/>
        <v>22.794501328988826</v>
      </c>
      <c r="K310" s="175" t="str">
        <f t="shared" si="29"/>
        <v>○</v>
      </c>
      <c r="L310" s="182" t="str">
        <f t="shared" si="30"/>
        <v>○</v>
      </c>
      <c r="M310" s="188">
        <v>24970.979443772674</v>
      </c>
      <c r="N310" s="194">
        <f>[1]H27輸送実績!X310</f>
        <v>22003.572037510658</v>
      </c>
      <c r="O310" s="168">
        <f t="shared" si="31"/>
        <v>11.88342416821795</v>
      </c>
      <c r="P310" s="175" t="str">
        <f t="shared" si="32"/>
        <v>○</v>
      </c>
      <c r="Q310" s="182" t="str">
        <f t="shared" si="33"/>
        <v>○</v>
      </c>
      <c r="R310" s="206">
        <v>45</v>
      </c>
      <c r="S310" s="203">
        <v>34</v>
      </c>
      <c r="T310" s="210">
        <v>26</v>
      </c>
      <c r="U310" s="210">
        <v>25</v>
      </c>
      <c r="V310" s="214">
        <f>[1]H27輸送実績!S310</f>
        <v>18</v>
      </c>
      <c r="W310" s="221" t="str">
        <f t="shared" si="34"/>
        <v/>
      </c>
      <c r="X310" s="82" t="s">
        <v>1259</v>
      </c>
      <c r="Y310" s="228" t="str">
        <f>[1]【準特定地域】判定表!S311</f>
        <v>○</v>
      </c>
      <c r="Z310" s="1" t="str">
        <f>[1]【準特定地域】判定表!T311</f>
        <v>継続</v>
      </c>
      <c r="AB310" t="s">
        <v>1264</v>
      </c>
      <c r="AC310" s="240"/>
    </row>
    <row r="311" spans="1:29" x14ac:dyDescent="0.2">
      <c r="A311" s="11"/>
      <c r="B311" s="111" t="s">
        <v>624</v>
      </c>
      <c r="C311" s="114" t="s">
        <v>625</v>
      </c>
      <c r="D311" s="124" t="s">
        <v>1065</v>
      </c>
      <c r="E311" s="297">
        <v>70599</v>
      </c>
      <c r="F311" s="141">
        <f>[1]H27輸送実績!Z311</f>
        <v>1</v>
      </c>
      <c r="G311" s="147">
        <f>[1]H27輸送実績!AA311</f>
        <v>1</v>
      </c>
      <c r="H311" s="153">
        <v>58.465227703984823</v>
      </c>
      <c r="I311" s="161">
        <f>[1]H27輸送実績!W311</f>
        <v>46.478015704732393</v>
      </c>
      <c r="J311" s="168">
        <f t="shared" si="28"/>
        <v>20.50314771704107</v>
      </c>
      <c r="K311" s="175" t="str">
        <f t="shared" si="29"/>
        <v>○</v>
      </c>
      <c r="L311" s="182" t="str">
        <f t="shared" si="30"/>
        <v>○</v>
      </c>
      <c r="M311" s="188">
        <v>21663.994307400379</v>
      </c>
      <c r="N311" s="194">
        <f>[1]H27輸送実績!X311</f>
        <v>18995.36314281054</v>
      </c>
      <c r="O311" s="168">
        <f t="shared" si="31"/>
        <v>12.318278553453277</v>
      </c>
      <c r="P311" s="175" t="str">
        <f t="shared" si="32"/>
        <v>○</v>
      </c>
      <c r="Q311" s="182" t="str">
        <f t="shared" si="33"/>
        <v>○</v>
      </c>
      <c r="R311" s="206">
        <v>23</v>
      </c>
      <c r="S311" s="203">
        <v>16</v>
      </c>
      <c r="T311" s="210">
        <v>4</v>
      </c>
      <c r="U311" s="210">
        <v>17</v>
      </c>
      <c r="V311" s="214">
        <f>[1]H27輸送実績!S311</f>
        <v>2</v>
      </c>
      <c r="W311" s="221" t="str">
        <f t="shared" si="34"/>
        <v/>
      </c>
      <c r="X311" s="82" t="s">
        <v>1264</v>
      </c>
      <c r="Y311" s="228" t="str">
        <f>[1]【準特定地域】判定表!S312</f>
        <v/>
      </c>
      <c r="Z311" s="1" t="str">
        <f>[1]【準特定地域】判定表!T312</f>
        <v/>
      </c>
      <c r="AB311" t="s">
        <v>1264</v>
      </c>
      <c r="AC311" s="240"/>
    </row>
    <row r="312" spans="1:29" x14ac:dyDescent="0.2">
      <c r="A312" s="11"/>
      <c r="B312" s="111" t="s">
        <v>624</v>
      </c>
      <c r="C312" s="114" t="s">
        <v>626</v>
      </c>
      <c r="D312" s="124" t="s">
        <v>575</v>
      </c>
      <c r="E312" s="297">
        <v>72305</v>
      </c>
      <c r="F312" s="141">
        <f>[1]H27輸送実績!Z312</f>
        <v>1</v>
      </c>
      <c r="G312" s="147">
        <f>[1]H27輸送実績!AA312</f>
        <v>1</v>
      </c>
      <c r="H312" s="153">
        <v>70.296492155825845</v>
      </c>
      <c r="I312" s="161">
        <f>[1]H27輸送実績!W312</f>
        <v>51.56506080693147</v>
      </c>
      <c r="J312" s="168">
        <f t="shared" si="28"/>
        <v>26.646324410288514</v>
      </c>
      <c r="K312" s="175" t="str">
        <f t="shared" si="29"/>
        <v>○</v>
      </c>
      <c r="L312" s="182" t="str">
        <f t="shared" si="30"/>
        <v>○</v>
      </c>
      <c r="M312" s="188">
        <v>21883.377401727481</v>
      </c>
      <c r="N312" s="194">
        <f>[1]H27輸送実績!X312</f>
        <v>18616.263896863093</v>
      </c>
      <c r="O312" s="168">
        <f t="shared" si="31"/>
        <v>14.929658456680828</v>
      </c>
      <c r="P312" s="175" t="str">
        <f t="shared" si="32"/>
        <v>○</v>
      </c>
      <c r="Q312" s="182" t="str">
        <f t="shared" si="33"/>
        <v>○</v>
      </c>
      <c r="R312" s="206">
        <v>0</v>
      </c>
      <c r="S312" s="203">
        <v>0</v>
      </c>
      <c r="T312" s="210">
        <v>0</v>
      </c>
      <c r="U312" s="210">
        <v>0</v>
      </c>
      <c r="V312" s="214">
        <f>[1]H27輸送実績!S312</f>
        <v>1</v>
      </c>
      <c r="W312" s="221" t="str">
        <f t="shared" si="34"/>
        <v/>
      </c>
      <c r="X312" s="82" t="s">
        <v>1264</v>
      </c>
      <c r="Y312" s="228" t="str">
        <f>[1]【準特定地域】判定表!S313</f>
        <v/>
      </c>
      <c r="Z312" s="1" t="str">
        <f>[1]【準特定地域】判定表!T313</f>
        <v/>
      </c>
      <c r="AB312" t="s">
        <v>1264</v>
      </c>
      <c r="AC312" s="240"/>
    </row>
    <row r="313" spans="1:29" x14ac:dyDescent="0.2">
      <c r="A313" s="11"/>
      <c r="B313" s="111" t="s">
        <v>624</v>
      </c>
      <c r="C313" s="114" t="s">
        <v>628</v>
      </c>
      <c r="D313" s="124" t="s">
        <v>586</v>
      </c>
      <c r="E313" s="297">
        <v>47927</v>
      </c>
      <c r="F313" s="141">
        <f>[1]H27輸送実績!Z313</f>
        <v>1</v>
      </c>
      <c r="G313" s="147">
        <f>[1]H27輸送実績!AA313</f>
        <v>1</v>
      </c>
      <c r="H313" s="153">
        <v>70.655016571256397</v>
      </c>
      <c r="I313" s="161">
        <f>[1]H27輸送実績!W313</f>
        <v>56.195481888605187</v>
      </c>
      <c r="J313" s="168">
        <f t="shared" si="28"/>
        <v>20.464979536263506</v>
      </c>
      <c r="K313" s="175" t="str">
        <f t="shared" si="29"/>
        <v>○</v>
      </c>
      <c r="L313" s="182" t="str">
        <f t="shared" si="30"/>
        <v>○</v>
      </c>
      <c r="M313" s="188">
        <v>23538.31475343979</v>
      </c>
      <c r="N313" s="194">
        <f>[1]H27輸送実績!X313</f>
        <v>20882.113645215737</v>
      </c>
      <c r="O313" s="168">
        <f t="shared" si="31"/>
        <v>11.284584882339066</v>
      </c>
      <c r="P313" s="175" t="str">
        <f t="shared" si="32"/>
        <v>○</v>
      </c>
      <c r="Q313" s="182" t="str">
        <f t="shared" si="33"/>
        <v>○</v>
      </c>
      <c r="R313" s="206">
        <v>2</v>
      </c>
      <c r="S313" s="203">
        <v>3</v>
      </c>
      <c r="T313" s="210">
        <v>0</v>
      </c>
      <c r="U313" s="210">
        <v>1</v>
      </c>
      <c r="V313" s="214">
        <f>[1]H27輸送実績!S313</f>
        <v>0</v>
      </c>
      <c r="W313" s="221" t="str">
        <f t="shared" si="34"/>
        <v/>
      </c>
      <c r="X313" s="82" t="s">
        <v>1264</v>
      </c>
      <c r="Y313" s="228" t="str">
        <f>[1]【準特定地域】判定表!S314</f>
        <v/>
      </c>
      <c r="Z313" s="1" t="str">
        <f>[1]【準特定地域】判定表!T314</f>
        <v/>
      </c>
      <c r="AB313" t="s">
        <v>1264</v>
      </c>
      <c r="AC313" s="240"/>
    </row>
    <row r="314" spans="1:29" x14ac:dyDescent="0.2">
      <c r="A314" s="11"/>
      <c r="B314" s="111" t="s">
        <v>624</v>
      </c>
      <c r="C314" s="114" t="s">
        <v>136</v>
      </c>
      <c r="D314" s="124" t="s">
        <v>1234</v>
      </c>
      <c r="E314" s="297">
        <v>13016</v>
      </c>
      <c r="F314" s="141">
        <f>[1]H27輸送実績!Z314</f>
        <v>1</v>
      </c>
      <c r="G314" s="147">
        <f>[1]H27輸送実績!AA314</f>
        <v>1</v>
      </c>
      <c r="H314" s="153">
        <v>60.269952484497061</v>
      </c>
      <c r="I314" s="161">
        <f>[1]H27輸送実績!W314</f>
        <v>37.694528365223228</v>
      </c>
      <c r="J314" s="168">
        <f t="shared" si="28"/>
        <v>37.457179222234828</v>
      </c>
      <c r="K314" s="175" t="str">
        <f t="shared" si="29"/>
        <v>○</v>
      </c>
      <c r="L314" s="182" t="str">
        <f t="shared" si="30"/>
        <v>○</v>
      </c>
      <c r="M314" s="188">
        <v>22577.595232342755</v>
      </c>
      <c r="N314" s="194">
        <f>[1]H27輸送実績!X314</f>
        <v>15579.221215172876</v>
      </c>
      <c r="O314" s="168">
        <f t="shared" si="31"/>
        <v>30.996985928530595</v>
      </c>
      <c r="P314" s="175" t="str">
        <f t="shared" si="32"/>
        <v>○</v>
      </c>
      <c r="Q314" s="182" t="str">
        <f t="shared" si="33"/>
        <v>○</v>
      </c>
      <c r="R314" s="206">
        <v>1</v>
      </c>
      <c r="S314" s="203">
        <v>0</v>
      </c>
      <c r="T314" s="210">
        <v>2</v>
      </c>
      <c r="U314" s="210">
        <v>2</v>
      </c>
      <c r="V314" s="214">
        <f>[1]H27輸送実績!S314</f>
        <v>0</v>
      </c>
      <c r="W314" s="221" t="str">
        <f t="shared" si="34"/>
        <v/>
      </c>
      <c r="X314" s="82" t="s">
        <v>1264</v>
      </c>
      <c r="Y314" s="228" t="str">
        <f>[1]【準特定地域】判定表!S315</f>
        <v/>
      </c>
      <c r="Z314" s="1" t="str">
        <f>[1]【準特定地域】判定表!T315</f>
        <v/>
      </c>
      <c r="AB314" t="s">
        <v>1264</v>
      </c>
      <c r="AC314" s="240"/>
    </row>
    <row r="315" spans="1:29" x14ac:dyDescent="0.2">
      <c r="A315" s="13"/>
      <c r="B315" s="111" t="s">
        <v>624</v>
      </c>
      <c r="C315" s="117" t="s">
        <v>145</v>
      </c>
      <c r="D315" s="124" t="s">
        <v>334</v>
      </c>
      <c r="E315" s="297">
        <v>50228</v>
      </c>
      <c r="F315" s="141">
        <f>[1]H27輸送実績!Z315</f>
        <v>0.94736842105263153</v>
      </c>
      <c r="G315" s="147">
        <f>[1]H27輸送実績!AA315</f>
        <v>1</v>
      </c>
      <c r="H315" s="153">
        <v>58.198102633246151</v>
      </c>
      <c r="I315" s="161">
        <f>[1]H27輸送実績!W315</f>
        <v>53.688872440167778</v>
      </c>
      <c r="J315" s="168">
        <f t="shared" si="28"/>
        <v>7.7480707944977523</v>
      </c>
      <c r="K315" s="175" t="str">
        <f t="shared" si="29"/>
        <v>○</v>
      </c>
      <c r="L315" s="182" t="str">
        <f t="shared" si="30"/>
        <v/>
      </c>
      <c r="M315" s="188">
        <v>22495.069770464106</v>
      </c>
      <c r="N315" s="194">
        <f>[1]H27輸送実績!X315</f>
        <v>23152.031043222752</v>
      </c>
      <c r="O315" s="168">
        <f t="shared" si="31"/>
        <v>-2.9204678156687924</v>
      </c>
      <c r="P315" s="175" t="str">
        <f t="shared" si="32"/>
        <v/>
      </c>
      <c r="Q315" s="182" t="str">
        <f t="shared" si="33"/>
        <v/>
      </c>
      <c r="R315" s="206">
        <v>0</v>
      </c>
      <c r="S315" s="203">
        <v>1</v>
      </c>
      <c r="T315" s="210">
        <v>1</v>
      </c>
      <c r="U315" s="210">
        <v>1</v>
      </c>
      <c r="V315" s="214">
        <f>[1]H27輸送実績!S315</f>
        <v>0</v>
      </c>
      <c r="W315" s="221" t="str">
        <f t="shared" si="34"/>
        <v/>
      </c>
      <c r="X315" s="87" t="s">
        <v>1264</v>
      </c>
      <c r="Y315" s="231" t="str">
        <f>[1]【準特定地域】判定表!S316</f>
        <v/>
      </c>
      <c r="Z315" s="1" t="str">
        <f>[1]【準特定地域】判定表!T316</f>
        <v/>
      </c>
      <c r="AB315" t="s">
        <v>1264</v>
      </c>
      <c r="AC315" s="243"/>
    </row>
    <row r="316" spans="1:29" x14ac:dyDescent="0.2">
      <c r="A316" s="106" t="s">
        <v>539</v>
      </c>
      <c r="B316" s="111" t="s">
        <v>631</v>
      </c>
      <c r="C316" s="114" t="s">
        <v>634</v>
      </c>
      <c r="D316" s="124" t="s">
        <v>362</v>
      </c>
      <c r="E316" s="300">
        <v>2274511</v>
      </c>
      <c r="F316" s="309">
        <f>[1]H27輸送実績!Z316</f>
        <v>1</v>
      </c>
      <c r="G316" s="147">
        <f>[1]H27輸送実績!AA316</f>
        <v>1</v>
      </c>
      <c r="H316" s="153">
        <v>74.91720359889031</v>
      </c>
      <c r="I316" s="161">
        <f>[1]H27輸送実績!W316</f>
        <v>74.196619704879737</v>
      </c>
      <c r="J316" s="168">
        <f t="shared" si="28"/>
        <v>0.96184035094076803</v>
      </c>
      <c r="K316" s="175" t="str">
        <f t="shared" si="29"/>
        <v>○</v>
      </c>
      <c r="L316" s="182" t="str">
        <f t="shared" si="30"/>
        <v/>
      </c>
      <c r="M316" s="188">
        <v>28285.989137370012</v>
      </c>
      <c r="N316" s="194">
        <f>[1]H27輸送実績!X316</f>
        <v>30665.661059607468</v>
      </c>
      <c r="O316" s="168">
        <f t="shared" si="31"/>
        <v>-8.4128997953037974</v>
      </c>
      <c r="P316" s="175" t="str">
        <f t="shared" si="32"/>
        <v/>
      </c>
      <c r="Q316" s="182" t="str">
        <f t="shared" si="33"/>
        <v/>
      </c>
      <c r="R316" s="206">
        <v>2673</v>
      </c>
      <c r="S316" s="203">
        <v>2173</v>
      </c>
      <c r="T316" s="210">
        <v>2394</v>
      </c>
      <c r="U316" s="210">
        <v>2401</v>
      </c>
      <c r="V316" s="214">
        <f>[1]H27輸送実績!S316</f>
        <v>2284</v>
      </c>
      <c r="W316" s="221" t="str">
        <f t="shared" si="34"/>
        <v/>
      </c>
      <c r="X316" s="82" t="s">
        <v>1259</v>
      </c>
      <c r="Y316" s="228" t="str">
        <f>[1]【準特定地域】判定表!S317</f>
        <v>○</v>
      </c>
      <c r="Z316" s="1" t="str">
        <f>[1]【準特定地域】判定表!T317</f>
        <v>継続</v>
      </c>
      <c r="AB316" t="s">
        <v>1264</v>
      </c>
      <c r="AC316" s="240"/>
    </row>
    <row r="317" spans="1:29" x14ac:dyDescent="0.2">
      <c r="A317" s="105">
        <f>COUNTA(C316:C364)</f>
        <v>49</v>
      </c>
      <c r="B317" s="111" t="s">
        <v>631</v>
      </c>
      <c r="C317" s="114" t="s">
        <v>639</v>
      </c>
      <c r="D317" s="124" t="s">
        <v>64</v>
      </c>
      <c r="E317" s="300">
        <v>117138</v>
      </c>
      <c r="F317" s="309">
        <f>[1]H27輸送実績!Z317</f>
        <v>1</v>
      </c>
      <c r="G317" s="147">
        <f>[1]H27輸送実績!AA317</f>
        <v>1</v>
      </c>
      <c r="H317" s="153">
        <v>75.228764565506083</v>
      </c>
      <c r="I317" s="161">
        <f>[1]H27輸送実績!W317</f>
        <v>69.144789443626195</v>
      </c>
      <c r="J317" s="168">
        <f t="shared" si="28"/>
        <v>8.0872989966254352</v>
      </c>
      <c r="K317" s="175" t="str">
        <f t="shared" si="29"/>
        <v>○</v>
      </c>
      <c r="L317" s="182" t="str">
        <f t="shared" si="30"/>
        <v/>
      </c>
      <c r="M317" s="188">
        <v>29228.265319367754</v>
      </c>
      <c r="N317" s="194">
        <f>[1]H27輸送実績!X317</f>
        <v>29624.715701303518</v>
      </c>
      <c r="O317" s="168">
        <f t="shared" si="31"/>
        <v>-1.3563938112778118</v>
      </c>
      <c r="P317" s="175" t="str">
        <f t="shared" si="32"/>
        <v/>
      </c>
      <c r="Q317" s="182" t="str">
        <f t="shared" si="33"/>
        <v/>
      </c>
      <c r="R317" s="206">
        <v>49</v>
      </c>
      <c r="S317" s="203">
        <v>39</v>
      </c>
      <c r="T317" s="210">
        <v>72</v>
      </c>
      <c r="U317" s="210">
        <v>74</v>
      </c>
      <c r="V317" s="214">
        <f>[1]H27輸送実績!S317</f>
        <v>88</v>
      </c>
      <c r="W317" s="221" t="str">
        <f t="shared" si="34"/>
        <v/>
      </c>
      <c r="X317" s="82" t="s">
        <v>1259</v>
      </c>
      <c r="Y317" s="228" t="str">
        <f>[1]【準特定地域】判定表!S318</f>
        <v>○</v>
      </c>
      <c r="Z317" s="1" t="str">
        <f>[1]【準特定地域】判定表!T318</f>
        <v>継続</v>
      </c>
      <c r="AB317" t="s">
        <v>1264</v>
      </c>
      <c r="AC317" s="240"/>
    </row>
    <row r="318" spans="1:29" x14ac:dyDescent="0.2">
      <c r="A318" s="105">
        <f>SUBTOTAL(3,C316:C364)</f>
        <v>49</v>
      </c>
      <c r="B318" s="111" t="s">
        <v>631</v>
      </c>
      <c r="C318" s="114" t="s">
        <v>60</v>
      </c>
      <c r="D318" s="124" t="s">
        <v>1240</v>
      </c>
      <c r="E318" s="300">
        <v>308206</v>
      </c>
      <c r="F318" s="309">
        <f>[1]H27輸送実績!Z318</f>
        <v>1</v>
      </c>
      <c r="G318" s="147">
        <f>[1]H27輸送実績!AA318</f>
        <v>1</v>
      </c>
      <c r="H318" s="153">
        <v>79.125293282522605</v>
      </c>
      <c r="I318" s="161">
        <f>[1]H27輸送実績!W318</f>
        <v>67.783888292158963</v>
      </c>
      <c r="J318" s="168">
        <f t="shared" si="28"/>
        <v>14.333476085666231</v>
      </c>
      <c r="K318" s="175" t="str">
        <f t="shared" si="29"/>
        <v>○</v>
      </c>
      <c r="L318" s="182" t="str">
        <f t="shared" si="30"/>
        <v>○</v>
      </c>
      <c r="M318" s="188">
        <v>31232.630949712322</v>
      </c>
      <c r="N318" s="194">
        <f>[1]H27輸送実績!X318</f>
        <v>30626.602219835302</v>
      </c>
      <c r="O318" s="168">
        <f t="shared" si="31"/>
        <v>1.9403704121269461</v>
      </c>
      <c r="P318" s="175" t="str">
        <f t="shared" si="32"/>
        <v>○</v>
      </c>
      <c r="Q318" s="182" t="str">
        <f t="shared" si="33"/>
        <v/>
      </c>
      <c r="R318" s="206">
        <v>112</v>
      </c>
      <c r="S318" s="203">
        <v>96</v>
      </c>
      <c r="T318" s="210">
        <v>135</v>
      </c>
      <c r="U318" s="210">
        <v>121</v>
      </c>
      <c r="V318" s="214">
        <f>[1]H27輸送実績!S318</f>
        <v>98</v>
      </c>
      <c r="W318" s="221" t="str">
        <f t="shared" si="34"/>
        <v/>
      </c>
      <c r="X318" s="82" t="s">
        <v>1259</v>
      </c>
      <c r="Y318" s="228" t="str">
        <f>[1]【準特定地域】判定表!S319</f>
        <v>○</v>
      </c>
      <c r="Z318" s="1" t="str">
        <f>[1]【準特定地域】判定表!T319</f>
        <v>継続</v>
      </c>
      <c r="AB318" t="s">
        <v>1264</v>
      </c>
      <c r="AC318" s="240"/>
    </row>
    <row r="319" spans="1:29" x14ac:dyDescent="0.2">
      <c r="A319" s="105"/>
      <c r="B319" s="111" t="s">
        <v>631</v>
      </c>
      <c r="C319" s="114" t="s">
        <v>567</v>
      </c>
      <c r="D319" s="124" t="s">
        <v>1241</v>
      </c>
      <c r="E319" s="300">
        <v>378859</v>
      </c>
      <c r="F319" s="309">
        <f>[1]H27輸送実績!Z319</f>
        <v>1</v>
      </c>
      <c r="G319" s="147">
        <f>[1]H27輸送実績!AA319</f>
        <v>1</v>
      </c>
      <c r="H319" s="153">
        <v>64.367426391252593</v>
      </c>
      <c r="I319" s="161">
        <f>[1]H27輸送実績!W319</f>
        <v>65.299058060998874</v>
      </c>
      <c r="J319" s="168">
        <f t="shared" si="28"/>
        <v>-1.4473651068219295</v>
      </c>
      <c r="K319" s="175" t="str">
        <f t="shared" si="29"/>
        <v/>
      </c>
      <c r="L319" s="182" t="str">
        <f t="shared" si="30"/>
        <v/>
      </c>
      <c r="M319" s="188">
        <v>26144.01397092357</v>
      </c>
      <c r="N319" s="194">
        <f>[1]H27輸送実績!X319</f>
        <v>30903.352818245148</v>
      </c>
      <c r="O319" s="168">
        <f t="shared" si="31"/>
        <v>-18.204315728314491</v>
      </c>
      <c r="P319" s="175" t="str">
        <f t="shared" si="32"/>
        <v/>
      </c>
      <c r="Q319" s="182" t="str">
        <f t="shared" si="33"/>
        <v/>
      </c>
      <c r="R319" s="206">
        <v>72</v>
      </c>
      <c r="S319" s="203">
        <v>70</v>
      </c>
      <c r="T319" s="210">
        <v>75</v>
      </c>
      <c r="U319" s="210">
        <v>65</v>
      </c>
      <c r="V319" s="214">
        <f>[1]H27輸送実績!S319</f>
        <v>43</v>
      </c>
      <c r="W319" s="221" t="str">
        <f t="shared" si="34"/>
        <v/>
      </c>
      <c r="X319" s="82" t="s">
        <v>1259</v>
      </c>
      <c r="Y319" s="228" t="str">
        <f>[1]【準特定地域】判定表!S320</f>
        <v/>
      </c>
      <c r="Z319" s="1" t="str">
        <f>[1]【準特定地域】判定表!T320</f>
        <v>解除</v>
      </c>
      <c r="AB319" t="s">
        <v>1264</v>
      </c>
      <c r="AC319" s="240"/>
    </row>
    <row r="320" spans="1:29" x14ac:dyDescent="0.2">
      <c r="A320" s="105"/>
      <c r="B320" s="111" t="s">
        <v>631</v>
      </c>
      <c r="C320" s="114" t="s">
        <v>109</v>
      </c>
      <c r="D320" s="124" t="s">
        <v>1242</v>
      </c>
      <c r="E320" s="300">
        <v>419159</v>
      </c>
      <c r="F320" s="309">
        <f>[1]H27輸送実績!Z320</f>
        <v>1</v>
      </c>
      <c r="G320" s="147">
        <f>[1]H27輸送実績!AA320</f>
        <v>1</v>
      </c>
      <c r="H320" s="153">
        <v>80.505849372868624</v>
      </c>
      <c r="I320" s="161">
        <f>[1]H27輸送実績!W320</f>
        <v>67.380055110065328</v>
      </c>
      <c r="J320" s="168">
        <f t="shared" si="28"/>
        <v>16.304149779241804</v>
      </c>
      <c r="K320" s="175" t="str">
        <f t="shared" si="29"/>
        <v>○</v>
      </c>
      <c r="L320" s="182" t="str">
        <f t="shared" si="30"/>
        <v>○</v>
      </c>
      <c r="M320" s="188">
        <v>31452.101034622276</v>
      </c>
      <c r="N320" s="194">
        <f>[1]H27輸送実績!X320</f>
        <v>30335.100157899626</v>
      </c>
      <c r="O320" s="168">
        <f t="shared" si="31"/>
        <v>3.5514348484797953</v>
      </c>
      <c r="P320" s="175" t="str">
        <f t="shared" si="32"/>
        <v>○</v>
      </c>
      <c r="Q320" s="182" t="str">
        <f t="shared" si="33"/>
        <v/>
      </c>
      <c r="R320" s="206">
        <v>65</v>
      </c>
      <c r="S320" s="203">
        <v>142</v>
      </c>
      <c r="T320" s="210">
        <v>150</v>
      </c>
      <c r="U320" s="210">
        <v>201</v>
      </c>
      <c r="V320" s="214">
        <f>[1]H27輸送実績!S320</f>
        <v>178</v>
      </c>
      <c r="W320" s="221" t="str">
        <f t="shared" si="34"/>
        <v/>
      </c>
      <c r="X320" s="82" t="s">
        <v>1259</v>
      </c>
      <c r="Y320" s="228" t="str">
        <f>[1]【準特定地域】判定表!S321</f>
        <v>○</v>
      </c>
      <c r="Z320" s="1" t="str">
        <f>[1]【準特定地域】判定表!T321</f>
        <v>継続</v>
      </c>
      <c r="AB320" t="s">
        <v>1264</v>
      </c>
      <c r="AC320" s="240"/>
    </row>
    <row r="321" spans="1:29" x14ac:dyDescent="0.2">
      <c r="A321" s="105"/>
      <c r="B321" s="111" t="s">
        <v>631</v>
      </c>
      <c r="C321" s="114" t="s">
        <v>640</v>
      </c>
      <c r="D321" s="124" t="s">
        <v>1208</v>
      </c>
      <c r="E321" s="300">
        <v>183131</v>
      </c>
      <c r="F321" s="309">
        <f>[1]H27輸送実績!Z321</f>
        <v>1</v>
      </c>
      <c r="G321" s="147">
        <f>[1]H27輸送実績!AA321</f>
        <v>1</v>
      </c>
      <c r="H321" s="153">
        <v>76.266449544989726</v>
      </c>
      <c r="I321" s="161">
        <f>[1]H27輸送実績!W321</f>
        <v>72.850994476805596</v>
      </c>
      <c r="J321" s="168">
        <f t="shared" si="28"/>
        <v>4.4783192197367816</v>
      </c>
      <c r="K321" s="175" t="str">
        <f t="shared" si="29"/>
        <v>○</v>
      </c>
      <c r="L321" s="182" t="str">
        <f t="shared" si="30"/>
        <v/>
      </c>
      <c r="M321" s="188">
        <v>29972.845468372703</v>
      </c>
      <c r="N321" s="194">
        <f>[1]H27輸送実績!X321</f>
        <v>32948.389822835241</v>
      </c>
      <c r="O321" s="168">
        <f t="shared" si="31"/>
        <v>-9.9274670387979214</v>
      </c>
      <c r="P321" s="175" t="str">
        <f t="shared" si="32"/>
        <v/>
      </c>
      <c r="Q321" s="182" t="str">
        <f t="shared" si="33"/>
        <v/>
      </c>
      <c r="R321" s="206">
        <v>52</v>
      </c>
      <c r="S321" s="203">
        <v>55</v>
      </c>
      <c r="T321" s="210">
        <v>50</v>
      </c>
      <c r="U321" s="210">
        <v>62</v>
      </c>
      <c r="V321" s="214">
        <f>[1]H27輸送実績!S321</f>
        <v>76</v>
      </c>
      <c r="W321" s="221" t="str">
        <f t="shared" si="34"/>
        <v/>
      </c>
      <c r="X321" s="82" t="s">
        <v>1259</v>
      </c>
      <c r="Y321" s="228" t="str">
        <f>[1]【準特定地域】判定表!S322</f>
        <v>○</v>
      </c>
      <c r="Z321" s="1" t="str">
        <f>[1]【準特定地域】判定表!T322</f>
        <v>継続</v>
      </c>
      <c r="AB321" t="s">
        <v>1264</v>
      </c>
      <c r="AC321" s="240"/>
    </row>
    <row r="322" spans="1:29" x14ac:dyDescent="0.2">
      <c r="A322" s="11"/>
      <c r="B322" s="111" t="s">
        <v>631</v>
      </c>
      <c r="C322" s="114" t="s">
        <v>72</v>
      </c>
      <c r="D322" s="124" t="s">
        <v>1243</v>
      </c>
      <c r="E322" s="135">
        <v>372142</v>
      </c>
      <c r="F322" s="141">
        <f>[1]H27輸送実績!Z322</f>
        <v>1</v>
      </c>
      <c r="G322" s="147">
        <f>[1]H27輸送実績!AA322</f>
        <v>1</v>
      </c>
      <c r="H322" s="153">
        <v>58.130025564829786</v>
      </c>
      <c r="I322" s="161">
        <f>[1]H27輸送実績!W322</f>
        <v>59.502305792746419</v>
      </c>
      <c r="J322" s="168">
        <f t="shared" si="28"/>
        <v>-2.3607081101077343</v>
      </c>
      <c r="K322" s="175" t="str">
        <f t="shared" si="29"/>
        <v/>
      </c>
      <c r="L322" s="182" t="str">
        <f t="shared" si="30"/>
        <v/>
      </c>
      <c r="M322" s="188">
        <v>23810.782021588078</v>
      </c>
      <c r="N322" s="194">
        <f>[1]H27輸送実績!X322</f>
        <v>27934.47829579602</v>
      </c>
      <c r="O322" s="168">
        <f t="shared" si="31"/>
        <v>-17.318609151388586</v>
      </c>
      <c r="P322" s="175" t="str">
        <f t="shared" si="32"/>
        <v/>
      </c>
      <c r="Q322" s="182" t="str">
        <f t="shared" si="33"/>
        <v/>
      </c>
      <c r="R322" s="206">
        <v>156</v>
      </c>
      <c r="S322" s="203">
        <v>151</v>
      </c>
      <c r="T322" s="210">
        <v>161</v>
      </c>
      <c r="U322" s="210">
        <v>148</v>
      </c>
      <c r="V322" s="214">
        <f>[1]H27輸送実績!S322</f>
        <v>156</v>
      </c>
      <c r="W322" s="221" t="str">
        <f t="shared" si="34"/>
        <v/>
      </c>
      <c r="X322" s="82" t="s">
        <v>1264</v>
      </c>
      <c r="Y322" s="228" t="str">
        <f>[1]【準特定地域】判定表!S323</f>
        <v/>
      </c>
      <c r="Z322" s="1" t="str">
        <f>[1]【準特定地域】判定表!T323</f>
        <v/>
      </c>
      <c r="AB322" t="s">
        <v>1264</v>
      </c>
      <c r="AC322" s="240"/>
    </row>
    <row r="323" spans="1:29" ht="26.4" x14ac:dyDescent="0.2">
      <c r="A323" s="11"/>
      <c r="B323" s="111" t="s">
        <v>631</v>
      </c>
      <c r="C323" s="114" t="s">
        <v>537</v>
      </c>
      <c r="D323" s="124" t="s">
        <v>673</v>
      </c>
      <c r="E323" s="138">
        <v>14040</v>
      </c>
      <c r="F323" s="141">
        <f>[1]H27輸送実績!Z323</f>
        <v>1</v>
      </c>
      <c r="G323" s="147">
        <f>[1]H27輸送実績!AA323</f>
        <v>1</v>
      </c>
      <c r="H323" s="153">
        <v>46.842720510095646</v>
      </c>
      <c r="I323" s="161">
        <f>[1]H27輸送実績!W323</f>
        <v>44.729591836734691</v>
      </c>
      <c r="J323" s="168">
        <f t="shared" si="28"/>
        <v>4.5111143211793774</v>
      </c>
      <c r="K323" s="175" t="str">
        <f t="shared" si="29"/>
        <v>○</v>
      </c>
      <c r="L323" s="182" t="str">
        <f t="shared" si="30"/>
        <v/>
      </c>
      <c r="M323" s="188">
        <v>19749.202975557917</v>
      </c>
      <c r="N323" s="194">
        <f>[1]H27輸送実績!X323</f>
        <v>12102.040816326531</v>
      </c>
      <c r="O323" s="168">
        <f t="shared" si="31"/>
        <v>38.721371027963478</v>
      </c>
      <c r="P323" s="175" t="str">
        <f t="shared" si="32"/>
        <v>○</v>
      </c>
      <c r="Q323" s="182" t="str">
        <f t="shared" si="33"/>
        <v>○</v>
      </c>
      <c r="R323" s="206">
        <v>0</v>
      </c>
      <c r="S323" s="203">
        <v>0</v>
      </c>
      <c r="T323" s="210">
        <v>0</v>
      </c>
      <c r="U323" s="210">
        <v>0</v>
      </c>
      <c r="V323" s="214">
        <f>[1]H27輸送実績!S323</f>
        <v>0</v>
      </c>
      <c r="W323" s="221" t="str">
        <f t="shared" si="34"/>
        <v/>
      </c>
      <c r="X323" s="82" t="s">
        <v>1264</v>
      </c>
      <c r="Y323" s="228" t="str">
        <f>[1]【準特定地域】判定表!S324</f>
        <v/>
      </c>
      <c r="Z323" s="1" t="str">
        <f>[1]【準特定地域】判定表!T324</f>
        <v/>
      </c>
      <c r="AB323" t="s">
        <v>1264</v>
      </c>
      <c r="AC323" s="240"/>
    </row>
    <row r="324" spans="1:29" x14ac:dyDescent="0.2">
      <c r="A324" s="11"/>
      <c r="B324" s="111" t="s">
        <v>631</v>
      </c>
      <c r="C324" s="114" t="s">
        <v>642</v>
      </c>
      <c r="D324" s="124" t="s">
        <v>1244</v>
      </c>
      <c r="E324" s="135">
        <v>5025</v>
      </c>
      <c r="F324" s="141">
        <f>[1]H27輸送実績!Z324</f>
        <v>1</v>
      </c>
      <c r="G324" s="147">
        <f>[1]H27輸送実績!AA324</f>
        <v>1</v>
      </c>
      <c r="H324" s="153">
        <v>56.910546659304252</v>
      </c>
      <c r="I324" s="161">
        <f>[1]H27輸送実績!W324</f>
        <v>40.752808988764045</v>
      </c>
      <c r="J324" s="168">
        <f t="shared" si="28"/>
        <v>28.391464533399613</v>
      </c>
      <c r="K324" s="175" t="str">
        <f t="shared" si="29"/>
        <v>○</v>
      </c>
      <c r="L324" s="182" t="str">
        <f t="shared" si="30"/>
        <v>○</v>
      </c>
      <c r="M324" s="188">
        <v>14784.097183876311</v>
      </c>
      <c r="N324" s="194">
        <f>[1]H27輸送実績!X324</f>
        <v>13802.938634399308</v>
      </c>
      <c r="O324" s="168">
        <f t="shared" si="31"/>
        <v>6.6365807615703769</v>
      </c>
      <c r="P324" s="175" t="str">
        <f t="shared" si="32"/>
        <v>○</v>
      </c>
      <c r="Q324" s="182" t="str">
        <f t="shared" si="33"/>
        <v/>
      </c>
      <c r="R324" s="206">
        <v>0</v>
      </c>
      <c r="S324" s="203">
        <v>0</v>
      </c>
      <c r="T324" s="210">
        <v>0</v>
      </c>
      <c r="U324" s="210">
        <v>0</v>
      </c>
      <c r="V324" s="214">
        <f>[1]H27輸送実績!S324</f>
        <v>0</v>
      </c>
      <c r="W324" s="221" t="str">
        <f t="shared" si="34"/>
        <v/>
      </c>
      <c r="X324" s="82" t="s">
        <v>1264</v>
      </c>
      <c r="Y324" s="228" t="str">
        <f>[1]【準特定地域】判定表!S325</f>
        <v/>
      </c>
      <c r="Z324" s="1" t="str">
        <f>[1]【準特定地域】判定表!T325</f>
        <v/>
      </c>
      <c r="AB324" t="s">
        <v>1264</v>
      </c>
      <c r="AC324" s="240"/>
    </row>
    <row r="325" spans="1:29" x14ac:dyDescent="0.2">
      <c r="A325" s="105"/>
      <c r="B325" s="111" t="s">
        <v>644</v>
      </c>
      <c r="C325" s="114" t="s">
        <v>647</v>
      </c>
      <c r="D325" s="124" t="s">
        <v>522</v>
      </c>
      <c r="E325" s="300">
        <v>703937</v>
      </c>
      <c r="F325" s="309">
        <f>[1]H27輸送実績!Z325</f>
        <v>1</v>
      </c>
      <c r="G325" s="147">
        <f>[1]H27輸送実績!AA325</f>
        <v>1</v>
      </c>
      <c r="H325" s="153">
        <v>68.844145803594088</v>
      </c>
      <c r="I325" s="161">
        <f>[1]H27輸送実績!W325</f>
        <v>59.703481356741278</v>
      </c>
      <c r="J325" s="168">
        <f t="shared" ref="J325:J388" si="35">(1-I325/H325)*100</f>
        <v>13.27733003315964</v>
      </c>
      <c r="K325" s="175" t="str">
        <f t="shared" ref="K325:K388" si="36">IF(0&lt;J325,"○","")</f>
        <v>○</v>
      </c>
      <c r="L325" s="182" t="str">
        <f t="shared" ref="L325:L388" si="37">IF(9.9999999999&lt;J325,"○","")</f>
        <v>○</v>
      </c>
      <c r="M325" s="188">
        <v>25062.140945958221</v>
      </c>
      <c r="N325" s="194">
        <f>[1]H27輸送実績!X325</f>
        <v>24306.380608889362</v>
      </c>
      <c r="O325" s="168">
        <f t="shared" ref="O325:O388" si="38">(1-N325/M325)*100</f>
        <v>3.0155457935477803</v>
      </c>
      <c r="P325" s="175" t="str">
        <f t="shared" ref="P325:P388" si="39">IF(0&lt;O325,"○","")</f>
        <v>○</v>
      </c>
      <c r="Q325" s="182" t="str">
        <f t="shared" ref="Q325:Q388" si="40">IF(9.9999999999&lt;O325,"○","")</f>
        <v/>
      </c>
      <c r="R325" s="206">
        <v>301</v>
      </c>
      <c r="S325" s="203">
        <v>295</v>
      </c>
      <c r="T325" s="210">
        <v>309</v>
      </c>
      <c r="U325" s="210">
        <v>303</v>
      </c>
      <c r="V325" s="214">
        <f>[1]H27輸送実績!S325</f>
        <v>269</v>
      </c>
      <c r="W325" s="221" t="str">
        <f t="shared" ref="W325:W388" si="41">IF(R325&lt;S325,IF(S325&lt;T325,IF(T325&lt;U325,IF(U325&lt;V325,"○",""),""),""),"")</f>
        <v/>
      </c>
      <c r="X325" s="82" t="s">
        <v>1259</v>
      </c>
      <c r="Y325" s="228" t="str">
        <f>[1]【準特定地域】判定表!S326</f>
        <v>○</v>
      </c>
      <c r="Z325" s="1" t="str">
        <f>[1]【準特定地域】判定表!T326</f>
        <v>継続</v>
      </c>
      <c r="AB325" t="s">
        <v>1287</v>
      </c>
      <c r="AC325" s="240"/>
    </row>
    <row r="326" spans="1:29" x14ac:dyDescent="0.2">
      <c r="A326" s="105"/>
      <c r="B326" s="111" t="s">
        <v>644</v>
      </c>
      <c r="C326" s="114" t="s">
        <v>207</v>
      </c>
      <c r="D326" s="124" t="s">
        <v>996</v>
      </c>
      <c r="E326" s="300">
        <v>759294</v>
      </c>
      <c r="F326" s="309">
        <f>[1]H27輸送実績!Z326</f>
        <v>0.88888888888888884</v>
      </c>
      <c r="G326" s="147">
        <f>[1]H27輸送実績!AA326</f>
        <v>0.96636771300448432</v>
      </c>
      <c r="H326" s="153">
        <v>72.207389043340115</v>
      </c>
      <c r="I326" s="161">
        <f>[1]H27輸送実績!W326</f>
        <v>69.675920084977875</v>
      </c>
      <c r="J326" s="168">
        <f t="shared" si="35"/>
        <v>3.5058309016585687</v>
      </c>
      <c r="K326" s="175" t="str">
        <f t="shared" si="36"/>
        <v>○</v>
      </c>
      <c r="L326" s="182" t="str">
        <f t="shared" si="37"/>
        <v/>
      </c>
      <c r="M326" s="188">
        <v>25627.711860199572</v>
      </c>
      <c r="N326" s="194">
        <f>[1]H27輸送実績!X326</f>
        <v>27304.223254148164</v>
      </c>
      <c r="O326" s="168">
        <f t="shared" si="38"/>
        <v>-6.5417911793844263</v>
      </c>
      <c r="P326" s="175" t="str">
        <f t="shared" si="39"/>
        <v/>
      </c>
      <c r="Q326" s="182" t="str">
        <f t="shared" si="40"/>
        <v/>
      </c>
      <c r="R326" s="206">
        <v>366</v>
      </c>
      <c r="S326" s="203">
        <v>340</v>
      </c>
      <c r="T326" s="210">
        <v>285</v>
      </c>
      <c r="U326" s="210">
        <v>280</v>
      </c>
      <c r="V326" s="214">
        <f>[1]H27輸送実績!S326</f>
        <v>260</v>
      </c>
      <c r="W326" s="221" t="str">
        <f t="shared" si="41"/>
        <v/>
      </c>
      <c r="X326" s="82" t="s">
        <v>1259</v>
      </c>
      <c r="Y326" s="228" t="str">
        <f>[1]【準特定地域】判定表!S327</f>
        <v>○</v>
      </c>
      <c r="Z326" s="1" t="str">
        <f>[1]【準特定地域】判定表!T327</f>
        <v>継続</v>
      </c>
      <c r="AB326" t="s">
        <v>1264</v>
      </c>
      <c r="AC326" s="240"/>
    </row>
    <row r="327" spans="1:29" x14ac:dyDescent="0.2">
      <c r="A327" s="105"/>
      <c r="B327" s="111" t="s">
        <v>644</v>
      </c>
      <c r="C327" s="114" t="s">
        <v>649</v>
      </c>
      <c r="D327" s="124" t="s">
        <v>1245</v>
      </c>
      <c r="E327" s="300">
        <v>192648</v>
      </c>
      <c r="F327" s="309">
        <f>[1]H27輸送実績!Z327</f>
        <v>1</v>
      </c>
      <c r="G327" s="147">
        <f>[1]H27輸送実績!AA327</f>
        <v>1</v>
      </c>
      <c r="H327" s="153">
        <v>79.302443567779122</v>
      </c>
      <c r="I327" s="161">
        <f>[1]H27輸送実績!W327</f>
        <v>63.891780572047239</v>
      </c>
      <c r="J327" s="168">
        <f t="shared" si="35"/>
        <v>19.432771932885672</v>
      </c>
      <c r="K327" s="175" t="str">
        <f t="shared" si="36"/>
        <v>○</v>
      </c>
      <c r="L327" s="182" t="str">
        <f t="shared" si="37"/>
        <v>○</v>
      </c>
      <c r="M327" s="188">
        <v>28329.561483246089</v>
      </c>
      <c r="N327" s="194">
        <f>[1]H27輸送実績!X327</f>
        <v>25268.547993245113</v>
      </c>
      <c r="O327" s="168">
        <f t="shared" si="38"/>
        <v>10.80501543171164</v>
      </c>
      <c r="P327" s="175" t="str">
        <f t="shared" si="39"/>
        <v>○</v>
      </c>
      <c r="Q327" s="182" t="str">
        <f t="shared" si="40"/>
        <v>○</v>
      </c>
      <c r="R327" s="206">
        <v>171</v>
      </c>
      <c r="S327" s="203">
        <v>176</v>
      </c>
      <c r="T327" s="210">
        <v>208</v>
      </c>
      <c r="U327" s="210">
        <v>177</v>
      </c>
      <c r="V327" s="214">
        <f>[1]H27輸送実績!S327</f>
        <v>182</v>
      </c>
      <c r="W327" s="221" t="str">
        <f t="shared" si="41"/>
        <v/>
      </c>
      <c r="X327" s="82" t="s">
        <v>1259</v>
      </c>
      <c r="Y327" s="228" t="str">
        <f>[1]【準特定地域】判定表!S328</f>
        <v>○</v>
      </c>
      <c r="Z327" s="1" t="str">
        <f>[1]【準特定地域】判定表!T328</f>
        <v>継続</v>
      </c>
      <c r="AB327" t="s">
        <v>1264</v>
      </c>
      <c r="AC327" s="240"/>
    </row>
    <row r="328" spans="1:29" x14ac:dyDescent="0.2">
      <c r="A328" s="11"/>
      <c r="B328" s="111" t="s">
        <v>644</v>
      </c>
      <c r="C328" s="114" t="s">
        <v>651</v>
      </c>
      <c r="D328" s="124" t="s">
        <v>330</v>
      </c>
      <c r="E328" s="135">
        <v>87764</v>
      </c>
      <c r="F328" s="141">
        <f>[1]H27輸送実績!Z328</f>
        <v>1</v>
      </c>
      <c r="G328" s="147">
        <f>[1]H27輸送実績!AA328</f>
        <v>1</v>
      </c>
      <c r="H328" s="153">
        <v>88.277703954633083</v>
      </c>
      <c r="I328" s="161">
        <f>[1]H27輸送実績!W328</f>
        <v>73.790753201649665</v>
      </c>
      <c r="J328" s="168">
        <f t="shared" si="35"/>
        <v>16.410656489693508</v>
      </c>
      <c r="K328" s="175" t="str">
        <f t="shared" si="36"/>
        <v>○</v>
      </c>
      <c r="L328" s="182" t="str">
        <f t="shared" si="37"/>
        <v>○</v>
      </c>
      <c r="M328" s="188">
        <v>29983.548876120603</v>
      </c>
      <c r="N328" s="194">
        <f>[1]H27輸送実績!X328</f>
        <v>27809.106914598557</v>
      </c>
      <c r="O328" s="168">
        <f t="shared" si="38"/>
        <v>7.2521167207588615</v>
      </c>
      <c r="P328" s="175" t="str">
        <f t="shared" si="39"/>
        <v>○</v>
      </c>
      <c r="Q328" s="182" t="str">
        <f t="shared" si="40"/>
        <v/>
      </c>
      <c r="R328" s="206">
        <v>41</v>
      </c>
      <c r="S328" s="203">
        <v>40</v>
      </c>
      <c r="T328" s="210">
        <v>34</v>
      </c>
      <c r="U328" s="210">
        <v>34</v>
      </c>
      <c r="V328" s="214">
        <f>[1]H27輸送実績!S328</f>
        <v>38</v>
      </c>
      <c r="W328" s="221" t="str">
        <f t="shared" si="41"/>
        <v/>
      </c>
      <c r="X328" s="82" t="s">
        <v>1264</v>
      </c>
      <c r="Y328" s="228" t="str">
        <f>[1]【準特定地域】判定表!S329</f>
        <v/>
      </c>
      <c r="Z328" s="1" t="str">
        <f>[1]【準特定地域】判定表!T329</f>
        <v/>
      </c>
      <c r="AB328" t="s">
        <v>1264</v>
      </c>
      <c r="AC328" s="240"/>
    </row>
    <row r="329" spans="1:29" x14ac:dyDescent="0.2">
      <c r="A329" s="105"/>
      <c r="B329" s="111" t="s">
        <v>644</v>
      </c>
      <c r="C329" s="114" t="s">
        <v>395</v>
      </c>
      <c r="D329" s="124" t="s">
        <v>672</v>
      </c>
      <c r="E329" s="300">
        <v>249859</v>
      </c>
      <c r="F329" s="309">
        <f>[1]H27輸送実績!Z329</f>
        <v>1</v>
      </c>
      <c r="G329" s="147">
        <f>[1]H27輸送実績!AA329</f>
        <v>1</v>
      </c>
      <c r="H329" s="153">
        <v>74.107059585085196</v>
      </c>
      <c r="I329" s="161">
        <f>[1]H27輸送実績!W329</f>
        <v>55.874231720501768</v>
      </c>
      <c r="J329" s="168">
        <f t="shared" si="35"/>
        <v>24.603361632031305</v>
      </c>
      <c r="K329" s="175" t="str">
        <f t="shared" si="36"/>
        <v>○</v>
      </c>
      <c r="L329" s="182" t="str">
        <f t="shared" si="37"/>
        <v>○</v>
      </c>
      <c r="M329" s="188">
        <v>25216.05485271844</v>
      </c>
      <c r="N329" s="194">
        <f>[1]H27輸送実績!X329</f>
        <v>20929.562654581539</v>
      </c>
      <c r="O329" s="168">
        <f t="shared" si="38"/>
        <v>16.999059619648595</v>
      </c>
      <c r="P329" s="175" t="str">
        <f t="shared" si="39"/>
        <v>○</v>
      </c>
      <c r="Q329" s="182" t="str">
        <f t="shared" si="40"/>
        <v>○</v>
      </c>
      <c r="R329" s="206">
        <v>90</v>
      </c>
      <c r="S329" s="203">
        <v>71</v>
      </c>
      <c r="T329" s="210">
        <v>77</v>
      </c>
      <c r="U329" s="210">
        <v>61</v>
      </c>
      <c r="V329" s="214">
        <f>[1]H27輸送実績!S329</f>
        <v>84</v>
      </c>
      <c r="W329" s="221" t="str">
        <f t="shared" si="41"/>
        <v/>
      </c>
      <c r="X329" s="82" t="s">
        <v>1259</v>
      </c>
      <c r="Y329" s="228" t="str">
        <f>[1]【準特定地域】判定表!S330</f>
        <v>○</v>
      </c>
      <c r="Z329" s="1" t="str">
        <f>[1]【準特定地域】判定表!T330</f>
        <v>継続</v>
      </c>
      <c r="AB329" t="s">
        <v>1264</v>
      </c>
      <c r="AC329" s="240"/>
    </row>
    <row r="330" spans="1:29" x14ac:dyDescent="0.2">
      <c r="A330" s="105"/>
      <c r="B330" s="111" t="s">
        <v>644</v>
      </c>
      <c r="C330" s="114" t="s">
        <v>476</v>
      </c>
      <c r="D330" s="124" t="s">
        <v>1061</v>
      </c>
      <c r="E330" s="300">
        <v>68736</v>
      </c>
      <c r="F330" s="309">
        <f>[1]H27輸送実績!Z330</f>
        <v>1</v>
      </c>
      <c r="G330" s="147">
        <f>[1]H27輸送実績!AA330</f>
        <v>1</v>
      </c>
      <c r="H330" s="153">
        <v>56.593758313641416</v>
      </c>
      <c r="I330" s="161">
        <f>[1]H27輸送実績!W330</f>
        <v>50.418848270827993</v>
      </c>
      <c r="J330" s="168">
        <f t="shared" si="35"/>
        <v>10.910938285088267</v>
      </c>
      <c r="K330" s="175" t="str">
        <f t="shared" si="36"/>
        <v>○</v>
      </c>
      <c r="L330" s="182" t="str">
        <f t="shared" si="37"/>
        <v>○</v>
      </c>
      <c r="M330" s="188">
        <v>23003.055507738532</v>
      </c>
      <c r="N330" s="194">
        <f>[1]H27輸送実績!X330</f>
        <v>22011.547541544187</v>
      </c>
      <c r="O330" s="168">
        <f t="shared" si="38"/>
        <v>4.3103315812144549</v>
      </c>
      <c r="P330" s="175" t="str">
        <f t="shared" si="39"/>
        <v>○</v>
      </c>
      <c r="Q330" s="182" t="str">
        <f t="shared" si="40"/>
        <v/>
      </c>
      <c r="R330" s="206">
        <v>114</v>
      </c>
      <c r="S330" s="203">
        <v>105</v>
      </c>
      <c r="T330" s="210">
        <v>78</v>
      </c>
      <c r="U330" s="210">
        <v>109</v>
      </c>
      <c r="V330" s="214">
        <f>[1]H27輸送実績!S330</f>
        <v>121</v>
      </c>
      <c r="W330" s="221" t="str">
        <f t="shared" si="41"/>
        <v/>
      </c>
      <c r="X330" s="82"/>
      <c r="Y330" s="228" t="str">
        <f>[1]【準特定地域】判定表!S331</f>
        <v>○</v>
      </c>
      <c r="Z330" s="236" t="str">
        <f>[1]【準特定地域】判定表!T331</f>
        <v>指定</v>
      </c>
      <c r="AA330" t="s">
        <v>1289</v>
      </c>
      <c r="AB330" t="s">
        <v>1264</v>
      </c>
      <c r="AC330" s="240"/>
    </row>
    <row r="331" spans="1:29" x14ac:dyDescent="0.2">
      <c r="A331" s="105"/>
      <c r="B331" s="111" t="s">
        <v>644</v>
      </c>
      <c r="C331" s="114" t="s">
        <v>652</v>
      </c>
      <c r="D331" s="124" t="s">
        <v>1097</v>
      </c>
      <c r="E331" s="300">
        <v>143299</v>
      </c>
      <c r="F331" s="309">
        <f>[1]H27輸送実績!Z331</f>
        <v>1</v>
      </c>
      <c r="G331" s="147">
        <f>[1]H27輸送実績!AA331</f>
        <v>1</v>
      </c>
      <c r="H331" s="153">
        <v>71.553347751358828</v>
      </c>
      <c r="I331" s="161">
        <f>[1]H27輸送実績!W331</f>
        <v>54.77123658219066</v>
      </c>
      <c r="J331" s="168">
        <f t="shared" si="35"/>
        <v>23.453984609475476</v>
      </c>
      <c r="K331" s="175" t="str">
        <f t="shared" si="36"/>
        <v>○</v>
      </c>
      <c r="L331" s="182" t="str">
        <f t="shared" si="37"/>
        <v>○</v>
      </c>
      <c r="M331" s="188">
        <v>25119.367298142359</v>
      </c>
      <c r="N331" s="194">
        <f>[1]H27輸送実績!X331</f>
        <v>20975.007990271359</v>
      </c>
      <c r="O331" s="168">
        <f t="shared" si="38"/>
        <v>16.498661207034004</v>
      </c>
      <c r="P331" s="175" t="str">
        <f t="shared" si="39"/>
        <v>○</v>
      </c>
      <c r="Q331" s="182" t="str">
        <f t="shared" si="40"/>
        <v>○</v>
      </c>
      <c r="R331" s="206">
        <v>84</v>
      </c>
      <c r="S331" s="203">
        <v>90</v>
      </c>
      <c r="T331" s="210">
        <v>75</v>
      </c>
      <c r="U331" s="210">
        <v>57</v>
      </c>
      <c r="V331" s="214">
        <f>[1]H27輸送実績!S331</f>
        <v>59</v>
      </c>
      <c r="W331" s="221" t="str">
        <f t="shared" si="41"/>
        <v/>
      </c>
      <c r="X331" s="82" t="s">
        <v>1259</v>
      </c>
      <c r="Y331" s="228" t="str">
        <f>[1]【準特定地域】判定表!S332</f>
        <v>○</v>
      </c>
      <c r="Z331" s="1" t="str">
        <f>[1]【準特定地域】判定表!T332</f>
        <v>継続</v>
      </c>
      <c r="AB331" t="s">
        <v>1264</v>
      </c>
      <c r="AC331" s="240"/>
    </row>
    <row r="332" spans="1:29" x14ac:dyDescent="0.2">
      <c r="A332" s="105"/>
      <c r="B332" s="111" t="s">
        <v>644</v>
      </c>
      <c r="C332" s="114" t="s">
        <v>654</v>
      </c>
      <c r="D332" s="124" t="s">
        <v>898</v>
      </c>
      <c r="E332" s="300">
        <v>113898</v>
      </c>
      <c r="F332" s="309">
        <f>[1]H27輸送実績!Z332</f>
        <v>1</v>
      </c>
      <c r="G332" s="147">
        <f>[1]H27輸送実績!AA332</f>
        <v>1</v>
      </c>
      <c r="H332" s="153">
        <v>87.385429307872059</v>
      </c>
      <c r="I332" s="161">
        <f>[1]H27輸送実績!W332</f>
        <v>68.196169673592507</v>
      </c>
      <c r="J332" s="168">
        <f t="shared" si="35"/>
        <v>21.959335539421442</v>
      </c>
      <c r="K332" s="175" t="str">
        <f t="shared" si="36"/>
        <v>○</v>
      </c>
      <c r="L332" s="182" t="str">
        <f t="shared" si="37"/>
        <v>○</v>
      </c>
      <c r="M332" s="188">
        <v>28589.527315033047</v>
      </c>
      <c r="N332" s="194">
        <f>[1]H27輸送実績!X332</f>
        <v>25004.148772748169</v>
      </c>
      <c r="O332" s="168">
        <f t="shared" si="38"/>
        <v>12.540880801480059</v>
      </c>
      <c r="P332" s="175" t="str">
        <f t="shared" si="39"/>
        <v>○</v>
      </c>
      <c r="Q332" s="182" t="str">
        <f t="shared" si="40"/>
        <v>○</v>
      </c>
      <c r="R332" s="206">
        <v>75</v>
      </c>
      <c r="S332" s="203">
        <v>83</v>
      </c>
      <c r="T332" s="210">
        <v>91</v>
      </c>
      <c r="U332" s="210">
        <v>81</v>
      </c>
      <c r="V332" s="214">
        <f>[1]H27輸送実績!S332</f>
        <v>86</v>
      </c>
      <c r="W332" s="221" t="str">
        <f t="shared" si="41"/>
        <v/>
      </c>
      <c r="X332" s="82" t="s">
        <v>1259</v>
      </c>
      <c r="Y332" s="228" t="str">
        <f>[1]【準特定地域】判定表!S333</f>
        <v>○</v>
      </c>
      <c r="Z332" s="1" t="str">
        <f>[1]【準特定地域】判定表!T333</f>
        <v>継続</v>
      </c>
      <c r="AB332" t="s">
        <v>1264</v>
      </c>
      <c r="AC332" s="240"/>
    </row>
    <row r="333" spans="1:29" s="101" customFormat="1" ht="39.6" x14ac:dyDescent="0.2">
      <c r="A333" s="17"/>
      <c r="B333" s="26" t="s">
        <v>644</v>
      </c>
      <c r="C333" s="286" t="s">
        <v>657</v>
      </c>
      <c r="D333" s="127" t="s">
        <v>1246</v>
      </c>
      <c r="E333" s="136">
        <v>19722</v>
      </c>
      <c r="F333" s="143" t="e">
        <f>[1]H27輸送実績!Z333</f>
        <v>#DIV/0!</v>
      </c>
      <c r="G333" s="149" t="e">
        <f>[1]H27輸送実績!AA333</f>
        <v>#DIV/0!</v>
      </c>
      <c r="H333" s="155">
        <v>95.049591775022677</v>
      </c>
      <c r="I333" s="163" t="str">
        <f>[1]H27輸送実績!W333</f>
        <v/>
      </c>
      <c r="J333" s="170" t="e">
        <f t="shared" si="35"/>
        <v>#VALUE!</v>
      </c>
      <c r="K333" s="177" t="e">
        <f t="shared" si="36"/>
        <v>#VALUE!</v>
      </c>
      <c r="L333" s="184" t="e">
        <f t="shared" si="37"/>
        <v>#VALUE!</v>
      </c>
      <c r="M333" s="191">
        <v>30427.275476262472</v>
      </c>
      <c r="N333" s="197" t="str">
        <f>[1]H27輸送実績!X333</f>
        <v/>
      </c>
      <c r="O333" s="170" t="e">
        <f t="shared" si="38"/>
        <v>#VALUE!</v>
      </c>
      <c r="P333" s="177" t="e">
        <f t="shared" si="39"/>
        <v>#VALUE!</v>
      </c>
      <c r="Q333" s="184" t="e">
        <f t="shared" si="40"/>
        <v>#VALUE!</v>
      </c>
      <c r="R333" s="313">
        <v>0</v>
      </c>
      <c r="S333" s="205"/>
      <c r="T333" s="212"/>
      <c r="U333" s="212">
        <v>0</v>
      </c>
      <c r="V333" s="216">
        <f>[1]H27輸送実績!S333</f>
        <v>0</v>
      </c>
      <c r="W333" s="223" t="str">
        <f t="shared" si="41"/>
        <v/>
      </c>
      <c r="X333" s="316" t="e">
        <v>#VALUE!</v>
      </c>
      <c r="Y333" s="317" t="str">
        <f>[1]【準特定地域】判定表!S334</f>
        <v/>
      </c>
      <c r="Z333" s="237" t="e">
        <f>[1]【準特定地域】判定表!T334</f>
        <v>#VALUE!</v>
      </c>
      <c r="AB333" s="101" t="e">
        <v>#VALUE!</v>
      </c>
      <c r="AC333" s="244"/>
    </row>
    <row r="334" spans="1:29" ht="52.8" x14ac:dyDescent="0.2">
      <c r="A334" s="11"/>
      <c r="B334" s="111" t="s">
        <v>644</v>
      </c>
      <c r="C334" s="114" t="s">
        <v>367</v>
      </c>
      <c r="D334" s="124" t="s">
        <v>1247</v>
      </c>
      <c r="E334" s="135">
        <v>11184</v>
      </c>
      <c r="F334" s="141">
        <f>[1]H27輸送実績!Z334</f>
        <v>1</v>
      </c>
      <c r="G334" s="147">
        <f>[1]H27輸送実績!AA334</f>
        <v>1</v>
      </c>
      <c r="H334" s="153">
        <v>47.304692260816573</v>
      </c>
      <c r="I334" s="161">
        <f>[1]H27輸送実績!W334</f>
        <v>40.874683544303799</v>
      </c>
      <c r="J334" s="168">
        <f t="shared" si="35"/>
        <v>13.592750336606418</v>
      </c>
      <c r="K334" s="175" t="str">
        <f t="shared" si="36"/>
        <v>○</v>
      </c>
      <c r="L334" s="182" t="str">
        <f t="shared" si="37"/>
        <v>○</v>
      </c>
      <c r="M334" s="188">
        <v>16400.365630712979</v>
      </c>
      <c r="N334" s="194">
        <f>[1]H27輸送実績!X334</f>
        <v>16450.632911392404</v>
      </c>
      <c r="O334" s="168">
        <f t="shared" si="38"/>
        <v>-0.3065009757178272</v>
      </c>
      <c r="P334" s="175" t="str">
        <f t="shared" si="39"/>
        <v/>
      </c>
      <c r="Q334" s="182" t="str">
        <f t="shared" si="40"/>
        <v/>
      </c>
      <c r="R334" s="206">
        <v>0</v>
      </c>
      <c r="S334" s="203">
        <v>0</v>
      </c>
      <c r="T334" s="210">
        <v>0</v>
      </c>
      <c r="U334" s="210">
        <v>0</v>
      </c>
      <c r="V334" s="214">
        <f>[1]H27輸送実績!S334</f>
        <v>0</v>
      </c>
      <c r="W334" s="221" t="str">
        <f t="shared" si="41"/>
        <v/>
      </c>
      <c r="X334" s="82" t="s">
        <v>1264</v>
      </c>
      <c r="Y334" s="228" t="str">
        <f>[1]【準特定地域】判定表!S335</f>
        <v/>
      </c>
      <c r="Z334" s="1" t="str">
        <f>[1]【準特定地域】判定表!T335</f>
        <v/>
      </c>
      <c r="AB334" t="s">
        <v>1264</v>
      </c>
      <c r="AC334" s="240"/>
    </row>
    <row r="335" spans="1:29" x14ac:dyDescent="0.2">
      <c r="A335" s="105"/>
      <c r="B335" s="111" t="s">
        <v>286</v>
      </c>
      <c r="C335" s="114" t="s">
        <v>658</v>
      </c>
      <c r="D335" s="124" t="s">
        <v>1164</v>
      </c>
      <c r="E335" s="300">
        <v>408116</v>
      </c>
      <c r="F335" s="309">
        <f>[1]H27輸送実績!Z335</f>
        <v>1</v>
      </c>
      <c r="G335" s="147">
        <f>[1]H27輸送実績!AA335</f>
        <v>1</v>
      </c>
      <c r="H335" s="153">
        <v>50.147214629481489</v>
      </c>
      <c r="I335" s="161">
        <f>[1]H27輸送実績!W335</f>
        <v>50.468617973174915</v>
      </c>
      <c r="J335" s="168">
        <f t="shared" si="35"/>
        <v>-0.64091963246244443</v>
      </c>
      <c r="K335" s="175" t="str">
        <f t="shared" si="36"/>
        <v/>
      </c>
      <c r="L335" s="182" t="str">
        <f t="shared" si="37"/>
        <v/>
      </c>
      <c r="M335" s="188">
        <v>19193.119370044271</v>
      </c>
      <c r="N335" s="194">
        <f>[1]H27輸送実績!X335</f>
        <v>21299.074774458979</v>
      </c>
      <c r="O335" s="168">
        <f t="shared" si="38"/>
        <v>-10.972449885877245</v>
      </c>
      <c r="P335" s="175" t="str">
        <f t="shared" si="39"/>
        <v/>
      </c>
      <c r="Q335" s="182" t="str">
        <f t="shared" si="40"/>
        <v/>
      </c>
      <c r="R335" s="206">
        <v>285</v>
      </c>
      <c r="S335" s="203">
        <v>300</v>
      </c>
      <c r="T335" s="210">
        <v>336</v>
      </c>
      <c r="U335" s="210">
        <v>292</v>
      </c>
      <c r="V335" s="214">
        <f>[1]H27輸送実績!S335</f>
        <v>295</v>
      </c>
      <c r="W335" s="221" t="str">
        <f t="shared" si="41"/>
        <v/>
      </c>
      <c r="X335" s="82"/>
      <c r="Y335" s="228" t="str">
        <f>[1]【準特定地域】判定表!S336</f>
        <v/>
      </c>
      <c r="Z335" s="236" t="str">
        <f>[1]【準特定地域】判定表!T336</f>
        <v/>
      </c>
      <c r="AA335" t="s">
        <v>1278</v>
      </c>
      <c r="AC335" s="240"/>
    </row>
    <row r="336" spans="1:29" x14ac:dyDescent="0.2">
      <c r="A336" s="105"/>
      <c r="B336" s="111" t="s">
        <v>286</v>
      </c>
      <c r="C336" s="114" t="s">
        <v>617</v>
      </c>
      <c r="D336" s="124" t="s">
        <v>1248</v>
      </c>
      <c r="E336" s="300">
        <v>159633</v>
      </c>
      <c r="F336" s="309">
        <f>[1]H27輸送実績!Z336</f>
        <v>1</v>
      </c>
      <c r="G336" s="147">
        <f>[1]H27輸送実績!AA336</f>
        <v>1</v>
      </c>
      <c r="H336" s="153">
        <v>59.067867435158504</v>
      </c>
      <c r="I336" s="161">
        <f>[1]H27輸送実績!W336</f>
        <v>46.764974580772439</v>
      </c>
      <c r="J336" s="168">
        <f t="shared" si="35"/>
        <v>20.82840195287482</v>
      </c>
      <c r="K336" s="175" t="str">
        <f t="shared" si="36"/>
        <v>○</v>
      </c>
      <c r="L336" s="182" t="str">
        <f t="shared" si="37"/>
        <v>○</v>
      </c>
      <c r="M336" s="188">
        <v>22023.785508439687</v>
      </c>
      <c r="N336" s="194">
        <f>[1]H27輸送実績!X336</f>
        <v>19714.105774337961</v>
      </c>
      <c r="O336" s="168">
        <f t="shared" si="38"/>
        <v>10.487205903892583</v>
      </c>
      <c r="P336" s="175" t="str">
        <f t="shared" si="39"/>
        <v>○</v>
      </c>
      <c r="Q336" s="182" t="str">
        <f t="shared" si="40"/>
        <v>○</v>
      </c>
      <c r="R336" s="206">
        <v>93</v>
      </c>
      <c r="S336" s="203">
        <v>69</v>
      </c>
      <c r="T336" s="210">
        <v>80</v>
      </c>
      <c r="U336" s="210">
        <v>90</v>
      </c>
      <c r="V336" s="214">
        <f>[1]H27輸送実績!S336</f>
        <v>63</v>
      </c>
      <c r="W336" s="221" t="str">
        <f t="shared" si="41"/>
        <v/>
      </c>
      <c r="X336" s="82" t="s">
        <v>1259</v>
      </c>
      <c r="Y336" s="228" t="str">
        <f>[1]【準特定地域】判定表!S337</f>
        <v>○</v>
      </c>
      <c r="Z336" s="1" t="str">
        <f>[1]【準特定地域】判定表!T337</f>
        <v>継続</v>
      </c>
      <c r="AB336" t="s">
        <v>1264</v>
      </c>
      <c r="AC336" s="240"/>
    </row>
    <row r="337" spans="1:29" x14ac:dyDescent="0.2">
      <c r="A337" s="105"/>
      <c r="B337" s="111" t="s">
        <v>286</v>
      </c>
      <c r="C337" s="114" t="s">
        <v>659</v>
      </c>
      <c r="D337" s="124" t="s">
        <v>95</v>
      </c>
      <c r="E337" s="300">
        <v>109880</v>
      </c>
      <c r="F337" s="309">
        <f>[1]H27輸送実績!Z337</f>
        <v>1</v>
      </c>
      <c r="G337" s="147">
        <f>[1]H27輸送実績!AA337</f>
        <v>1</v>
      </c>
      <c r="H337" s="153">
        <v>53.662035225048925</v>
      </c>
      <c r="I337" s="161">
        <f>[1]H27輸送実績!W337</f>
        <v>51.826802796173659</v>
      </c>
      <c r="J337" s="168">
        <f t="shared" si="35"/>
        <v>3.4199829007204641</v>
      </c>
      <c r="K337" s="175" t="str">
        <f t="shared" si="36"/>
        <v>○</v>
      </c>
      <c r="L337" s="182" t="str">
        <f t="shared" si="37"/>
        <v/>
      </c>
      <c r="M337" s="188">
        <v>19815.117416829748</v>
      </c>
      <c r="N337" s="194">
        <f>[1]H27輸送実績!X337</f>
        <v>19371.504782928623</v>
      </c>
      <c r="O337" s="168">
        <f t="shared" si="38"/>
        <v>2.2387585426284051</v>
      </c>
      <c r="P337" s="175" t="str">
        <f t="shared" si="39"/>
        <v>○</v>
      </c>
      <c r="Q337" s="182" t="str">
        <f t="shared" si="40"/>
        <v/>
      </c>
      <c r="R337" s="206">
        <v>80</v>
      </c>
      <c r="S337" s="203">
        <v>76</v>
      </c>
      <c r="T337" s="210">
        <v>76</v>
      </c>
      <c r="U337" s="210">
        <v>65</v>
      </c>
      <c r="V337" s="214">
        <f>[1]H27輸送実績!S337</f>
        <v>51</v>
      </c>
      <c r="W337" s="221" t="str">
        <f t="shared" si="41"/>
        <v/>
      </c>
      <c r="X337" s="82" t="s">
        <v>1259</v>
      </c>
      <c r="Y337" s="228" t="str">
        <f>[1]【準特定地域】判定表!S338</f>
        <v>○</v>
      </c>
      <c r="Z337" s="239" t="str">
        <f>[1]【準特定地域】判定表!T338</f>
        <v>継続</v>
      </c>
      <c r="AA337" t="s">
        <v>1223</v>
      </c>
      <c r="AB337" t="s">
        <v>1264</v>
      </c>
      <c r="AC337" s="240"/>
    </row>
    <row r="338" spans="1:29" x14ac:dyDescent="0.2">
      <c r="A338" s="105"/>
      <c r="B338" s="111" t="s">
        <v>286</v>
      </c>
      <c r="C338" s="114" t="s">
        <v>663</v>
      </c>
      <c r="D338" s="124" t="s">
        <v>203</v>
      </c>
      <c r="E338" s="300">
        <v>76413</v>
      </c>
      <c r="F338" s="309">
        <f>[1]H27輸送実績!Z338</f>
        <v>1</v>
      </c>
      <c r="G338" s="147">
        <f>[1]H27輸送実績!AA338</f>
        <v>1</v>
      </c>
      <c r="H338" s="153">
        <v>59.609689361017224</v>
      </c>
      <c r="I338" s="161">
        <f>[1]H27輸送実績!W338</f>
        <v>50.067361642438151</v>
      </c>
      <c r="J338" s="168">
        <f t="shared" si="35"/>
        <v>16.008014503795486</v>
      </c>
      <c r="K338" s="175" t="str">
        <f t="shared" si="36"/>
        <v>○</v>
      </c>
      <c r="L338" s="182" t="str">
        <f t="shared" si="37"/>
        <v>○</v>
      </c>
      <c r="M338" s="188">
        <v>21488.471752776437</v>
      </c>
      <c r="N338" s="194">
        <f>[1]H27輸送実績!X338</f>
        <v>20034.908186687069</v>
      </c>
      <c r="O338" s="168">
        <f t="shared" si="38"/>
        <v>6.7643878206534609</v>
      </c>
      <c r="P338" s="175" t="str">
        <f t="shared" si="39"/>
        <v>○</v>
      </c>
      <c r="Q338" s="182" t="str">
        <f t="shared" si="40"/>
        <v/>
      </c>
      <c r="R338" s="206">
        <v>34</v>
      </c>
      <c r="S338" s="203">
        <v>30</v>
      </c>
      <c r="T338" s="210">
        <v>38</v>
      </c>
      <c r="U338" s="210">
        <v>20</v>
      </c>
      <c r="V338" s="214">
        <f>[1]H27輸送実績!S338</f>
        <v>23</v>
      </c>
      <c r="W338" s="221" t="str">
        <f t="shared" si="41"/>
        <v/>
      </c>
      <c r="X338" s="82" t="s">
        <v>1259</v>
      </c>
      <c r="Y338" s="228" t="str">
        <f>[1]【準特定地域】判定表!S339</f>
        <v>○</v>
      </c>
      <c r="Z338" s="1" t="str">
        <f>[1]【準特定地域】判定表!T339</f>
        <v>継続</v>
      </c>
      <c r="AB338" t="s">
        <v>1264</v>
      </c>
      <c r="AC338" s="240"/>
    </row>
    <row r="339" spans="1:29" x14ac:dyDescent="0.2">
      <c r="A339" s="105"/>
      <c r="B339" s="111" t="s">
        <v>286</v>
      </c>
      <c r="C339" s="114" t="s">
        <v>664</v>
      </c>
      <c r="D339" s="124" t="s">
        <v>92</v>
      </c>
      <c r="E339" s="300">
        <v>144316</v>
      </c>
      <c r="F339" s="309">
        <f>[1]H27輸送実績!Z339</f>
        <v>1</v>
      </c>
      <c r="G339" s="147">
        <f>[1]H27輸送実績!AA339</f>
        <v>1</v>
      </c>
      <c r="H339" s="153">
        <v>58.700922685332486</v>
      </c>
      <c r="I339" s="161">
        <f>[1]H27輸送実績!W339</f>
        <v>45.636323863967803</v>
      </c>
      <c r="J339" s="168">
        <f t="shared" si="35"/>
        <v>22.256206927781584</v>
      </c>
      <c r="K339" s="175" t="str">
        <f t="shared" si="36"/>
        <v>○</v>
      </c>
      <c r="L339" s="182" t="str">
        <f t="shared" si="37"/>
        <v>○</v>
      </c>
      <c r="M339" s="188">
        <v>21850.747693286667</v>
      </c>
      <c r="N339" s="194">
        <f>[1]H27輸送実績!X339</f>
        <v>18924.313130723909</v>
      </c>
      <c r="O339" s="168">
        <f t="shared" si="38"/>
        <v>13.392834898102201</v>
      </c>
      <c r="P339" s="175" t="str">
        <f t="shared" si="39"/>
        <v>○</v>
      </c>
      <c r="Q339" s="182" t="str">
        <f t="shared" si="40"/>
        <v>○</v>
      </c>
      <c r="R339" s="206">
        <v>71</v>
      </c>
      <c r="S339" s="203">
        <v>56</v>
      </c>
      <c r="T339" s="210">
        <v>54</v>
      </c>
      <c r="U339" s="210">
        <v>89</v>
      </c>
      <c r="V339" s="214">
        <f>[1]H27輸送実績!S339</f>
        <v>92</v>
      </c>
      <c r="W339" s="221" t="str">
        <f t="shared" si="41"/>
        <v/>
      </c>
      <c r="X339" s="82" t="s">
        <v>1259</v>
      </c>
      <c r="Y339" s="228" t="str">
        <f>[1]【準特定地域】判定表!S340</f>
        <v>○</v>
      </c>
      <c r="Z339" s="1" t="str">
        <f>[1]【準特定地域】判定表!T340</f>
        <v>継続</v>
      </c>
      <c r="AB339" t="s">
        <v>1264</v>
      </c>
      <c r="AC339" s="240"/>
    </row>
    <row r="340" spans="1:29" x14ac:dyDescent="0.2">
      <c r="A340" s="105"/>
      <c r="B340" s="111" t="s">
        <v>286</v>
      </c>
      <c r="C340" s="114" t="s">
        <v>23</v>
      </c>
      <c r="D340" s="124" t="s">
        <v>1239</v>
      </c>
      <c r="E340" s="300">
        <v>89925</v>
      </c>
      <c r="F340" s="309">
        <f>[1]H27輸送実績!Z340</f>
        <v>1</v>
      </c>
      <c r="G340" s="147">
        <f>[1]H27輸送実績!AA340</f>
        <v>1</v>
      </c>
      <c r="H340" s="153">
        <v>56.220779220779221</v>
      </c>
      <c r="I340" s="161">
        <f>[1]H27輸送実績!W340</f>
        <v>47.7712329711227</v>
      </c>
      <c r="J340" s="168">
        <f t="shared" si="35"/>
        <v>15.029222943486998</v>
      </c>
      <c r="K340" s="175" t="str">
        <f t="shared" si="36"/>
        <v>○</v>
      </c>
      <c r="L340" s="182" t="str">
        <f t="shared" si="37"/>
        <v>○</v>
      </c>
      <c r="M340" s="188">
        <v>24431.199984423372</v>
      </c>
      <c r="N340" s="194">
        <f>[1]H27輸送実績!X340</f>
        <v>20098.118495715498</v>
      </c>
      <c r="O340" s="168">
        <f t="shared" si="38"/>
        <v>17.735852072229452</v>
      </c>
      <c r="P340" s="175" t="str">
        <f t="shared" si="39"/>
        <v>○</v>
      </c>
      <c r="Q340" s="182" t="str">
        <f t="shared" si="40"/>
        <v>○</v>
      </c>
      <c r="R340" s="206">
        <v>6</v>
      </c>
      <c r="S340" s="203">
        <v>4</v>
      </c>
      <c r="T340" s="210">
        <v>4</v>
      </c>
      <c r="U340" s="210">
        <v>7</v>
      </c>
      <c r="V340" s="214">
        <f>[1]H27輸送実績!S340</f>
        <v>9</v>
      </c>
      <c r="W340" s="221" t="str">
        <f t="shared" si="41"/>
        <v/>
      </c>
      <c r="X340" s="82" t="s">
        <v>1259</v>
      </c>
      <c r="Y340" s="228" t="str">
        <f>[1]【準特定地域】判定表!S341</f>
        <v>○</v>
      </c>
      <c r="Z340" s="1" t="str">
        <f>[1]【準特定地域】判定表!T341</f>
        <v>継続</v>
      </c>
      <c r="AB340" t="s">
        <v>1264</v>
      </c>
      <c r="AC340" s="240"/>
    </row>
    <row r="341" spans="1:29" x14ac:dyDescent="0.2">
      <c r="A341" s="11"/>
      <c r="B341" s="111" t="s">
        <v>286</v>
      </c>
      <c r="C341" s="114" t="s">
        <v>666</v>
      </c>
      <c r="D341" s="124" t="s">
        <v>34</v>
      </c>
      <c r="E341" s="135">
        <v>41967</v>
      </c>
      <c r="F341" s="141">
        <f>[1]H27輸送実績!Z341</f>
        <v>1</v>
      </c>
      <c r="G341" s="147">
        <f>[1]H27輸送実績!AA341</f>
        <v>1</v>
      </c>
      <c r="H341" s="153">
        <v>54.424087591240877</v>
      </c>
      <c r="I341" s="161">
        <f>[1]H27輸送実績!W341</f>
        <v>44.532148900169204</v>
      </c>
      <c r="J341" s="168">
        <f t="shared" si="35"/>
        <v>18.175662889135324</v>
      </c>
      <c r="K341" s="175" t="str">
        <f t="shared" si="36"/>
        <v>○</v>
      </c>
      <c r="L341" s="182" t="str">
        <f t="shared" si="37"/>
        <v>○</v>
      </c>
      <c r="M341" s="188">
        <v>21361.678832116788</v>
      </c>
      <c r="N341" s="194">
        <f>[1]H27輸送実績!X341</f>
        <v>17475.253807106597</v>
      </c>
      <c r="O341" s="168">
        <f t="shared" si="38"/>
        <v>18.193443762327522</v>
      </c>
      <c r="P341" s="175" t="str">
        <f t="shared" si="39"/>
        <v>○</v>
      </c>
      <c r="Q341" s="182" t="str">
        <f t="shared" si="40"/>
        <v>○</v>
      </c>
      <c r="R341" s="206">
        <v>0</v>
      </c>
      <c r="S341" s="203">
        <v>0</v>
      </c>
      <c r="T341" s="210">
        <v>0</v>
      </c>
      <c r="U341" s="210">
        <v>0</v>
      </c>
      <c r="V341" s="214">
        <f>[1]H27輸送実績!S341</f>
        <v>0</v>
      </c>
      <c r="W341" s="221" t="str">
        <f t="shared" si="41"/>
        <v/>
      </c>
      <c r="X341" s="82" t="s">
        <v>1264</v>
      </c>
      <c r="Y341" s="228" t="str">
        <f>[1]【準特定地域】判定表!S342</f>
        <v/>
      </c>
      <c r="Z341" s="1" t="str">
        <f>[1]【準特定地域】判定表!T342</f>
        <v/>
      </c>
      <c r="AB341" t="s">
        <v>1264</v>
      </c>
      <c r="AC341" s="240"/>
    </row>
    <row r="342" spans="1:29" ht="26.4" x14ac:dyDescent="0.2">
      <c r="A342" s="11"/>
      <c r="B342" s="111" t="s">
        <v>286</v>
      </c>
      <c r="C342" s="114" t="s">
        <v>488</v>
      </c>
      <c r="D342" s="124" t="s">
        <v>432</v>
      </c>
      <c r="E342" s="135">
        <v>5285</v>
      </c>
      <c r="F342" s="141">
        <f>[1]H27輸送実績!Z342</f>
        <v>1</v>
      </c>
      <c r="G342" s="147">
        <f>[1]H27輸送実績!AA342</f>
        <v>1</v>
      </c>
      <c r="H342" s="153">
        <v>70.962726304579334</v>
      </c>
      <c r="I342" s="161">
        <f>[1]H27輸送実績!W342</f>
        <v>96.438620689655167</v>
      </c>
      <c r="J342" s="168">
        <f t="shared" si="35"/>
        <v>-35.900388431710859</v>
      </c>
      <c r="K342" s="175" t="str">
        <f t="shared" si="36"/>
        <v/>
      </c>
      <c r="L342" s="182" t="str">
        <f t="shared" si="37"/>
        <v/>
      </c>
      <c r="M342" s="188">
        <v>21061.767838125663</v>
      </c>
      <c r="N342" s="194">
        <f>[1]H27輸送実績!X342</f>
        <v>28815.172413793105</v>
      </c>
      <c r="O342" s="168">
        <f t="shared" si="38"/>
        <v>-36.812696043645296</v>
      </c>
      <c r="P342" s="175" t="str">
        <f t="shared" si="39"/>
        <v/>
      </c>
      <c r="Q342" s="182" t="str">
        <f t="shared" si="40"/>
        <v/>
      </c>
      <c r="R342" s="206">
        <v>0</v>
      </c>
      <c r="S342" s="203">
        <v>0</v>
      </c>
      <c r="T342" s="210">
        <v>0</v>
      </c>
      <c r="U342" s="210">
        <v>0</v>
      </c>
      <c r="V342" s="214">
        <f>[1]H27輸送実績!S342</f>
        <v>0</v>
      </c>
      <c r="W342" s="221" t="str">
        <f t="shared" si="41"/>
        <v/>
      </c>
      <c r="X342" s="82" t="s">
        <v>1264</v>
      </c>
      <c r="Y342" s="228" t="str">
        <f>[1]【準特定地域】判定表!S343</f>
        <v/>
      </c>
      <c r="Z342" s="1" t="str">
        <f>[1]【準特定地域】判定表!T343</f>
        <v/>
      </c>
      <c r="AB342" t="s">
        <v>1264</v>
      </c>
      <c r="AC342" s="240"/>
    </row>
    <row r="343" spans="1:29" s="101" customFormat="1" ht="19.2" x14ac:dyDescent="0.2">
      <c r="A343" s="17"/>
      <c r="B343" s="26" t="s">
        <v>286</v>
      </c>
      <c r="C343" s="258" t="s">
        <v>542</v>
      </c>
      <c r="D343" s="127" t="s">
        <v>1054</v>
      </c>
      <c r="E343" s="136">
        <v>9615</v>
      </c>
      <c r="F343" s="143" t="e">
        <f>[1]H27輸送実績!Z343</f>
        <v>#DIV/0!</v>
      </c>
      <c r="G343" s="149" t="e">
        <f>[1]H27輸送実績!AA343</f>
        <v>#DIV/0!</v>
      </c>
      <c r="H343" s="155" t="e">
        <v>#DIV/0!</v>
      </c>
      <c r="I343" s="163" t="str">
        <f>[1]H27輸送実績!W343</f>
        <v/>
      </c>
      <c r="J343" s="170" t="e">
        <f t="shared" si="35"/>
        <v>#VALUE!</v>
      </c>
      <c r="K343" s="177" t="e">
        <f t="shared" si="36"/>
        <v>#VALUE!</v>
      </c>
      <c r="L343" s="184" t="e">
        <f t="shared" si="37"/>
        <v>#VALUE!</v>
      </c>
      <c r="M343" s="191" t="e">
        <v>#DIV/0!</v>
      </c>
      <c r="N343" s="197" t="str">
        <f>[1]H27輸送実績!X343</f>
        <v/>
      </c>
      <c r="O343" s="170" t="e">
        <f t="shared" si="38"/>
        <v>#VALUE!</v>
      </c>
      <c r="P343" s="177" t="e">
        <f t="shared" si="39"/>
        <v>#VALUE!</v>
      </c>
      <c r="Q343" s="184" t="e">
        <f t="shared" si="40"/>
        <v>#VALUE!</v>
      </c>
      <c r="R343" s="313">
        <v>0</v>
      </c>
      <c r="S343" s="205"/>
      <c r="T343" s="212"/>
      <c r="U343" s="212">
        <v>0</v>
      </c>
      <c r="V343" s="216">
        <f>[1]H27輸送実績!S343</f>
        <v>0</v>
      </c>
      <c r="W343" s="223" t="str">
        <f t="shared" si="41"/>
        <v/>
      </c>
      <c r="X343" s="252" t="s">
        <v>1264</v>
      </c>
      <c r="Y343" s="232" t="str">
        <f>[1]【準特定地域】判定表!S344</f>
        <v/>
      </c>
      <c r="Z343" s="237" t="str">
        <f>[1]【準特定地域】判定表!T344</f>
        <v/>
      </c>
      <c r="AB343" s="101" t="e">
        <v>#VALUE!</v>
      </c>
      <c r="AC343" s="245"/>
    </row>
    <row r="344" spans="1:29" ht="39.6" x14ac:dyDescent="0.2">
      <c r="A344" s="11"/>
      <c r="B344" s="111" t="s">
        <v>286</v>
      </c>
      <c r="C344" s="114" t="s">
        <v>29</v>
      </c>
      <c r="D344" s="124" t="s">
        <v>1276</v>
      </c>
      <c r="E344" s="135">
        <v>11193</v>
      </c>
      <c r="F344" s="141">
        <f>[1]H27輸送実績!Z344</f>
        <v>1</v>
      </c>
      <c r="G344" s="147">
        <f>[1]H27輸送実績!AA344</f>
        <v>1</v>
      </c>
      <c r="H344" s="153">
        <v>54.971581196581198</v>
      </c>
      <c r="I344" s="161">
        <f>[1]H27輸送実績!W344</f>
        <v>30.265767552558508</v>
      </c>
      <c r="J344" s="168">
        <f t="shared" si="35"/>
        <v>44.942883406743263</v>
      </c>
      <c r="K344" s="175" t="str">
        <f t="shared" si="36"/>
        <v>○</v>
      </c>
      <c r="L344" s="182" t="str">
        <f t="shared" si="37"/>
        <v>○</v>
      </c>
      <c r="M344" s="188">
        <v>19182.051282051285</v>
      </c>
      <c r="N344" s="194">
        <f>[1]H27輸送実績!X344</f>
        <v>12134.470448234828</v>
      </c>
      <c r="O344" s="168">
        <f t="shared" si="38"/>
        <v>36.740496259703484</v>
      </c>
      <c r="P344" s="175" t="str">
        <f t="shared" si="39"/>
        <v>○</v>
      </c>
      <c r="Q344" s="182" t="str">
        <f t="shared" si="40"/>
        <v>○</v>
      </c>
      <c r="R344" s="206">
        <v>0</v>
      </c>
      <c r="S344" s="203">
        <v>0</v>
      </c>
      <c r="T344" s="210">
        <v>0</v>
      </c>
      <c r="U344" s="210">
        <v>1</v>
      </c>
      <c r="V344" s="214">
        <f>[1]H27輸送実績!S344</f>
        <v>0</v>
      </c>
      <c r="W344" s="221" t="str">
        <f t="shared" si="41"/>
        <v/>
      </c>
      <c r="X344" s="82" t="s">
        <v>1264</v>
      </c>
      <c r="Y344" s="228" t="str">
        <f>[1]【準特定地域】判定表!S345</f>
        <v/>
      </c>
      <c r="Z344" s="1" t="str">
        <f>[1]【準特定地域】判定表!T345</f>
        <v/>
      </c>
      <c r="AB344" t="s">
        <v>1264</v>
      </c>
      <c r="AC344" s="240"/>
    </row>
    <row r="345" spans="1:29" x14ac:dyDescent="0.2">
      <c r="A345" s="11"/>
      <c r="B345" s="111" t="s">
        <v>286</v>
      </c>
      <c r="C345" s="114" t="s">
        <v>500</v>
      </c>
      <c r="D345" s="124" t="s">
        <v>1249</v>
      </c>
      <c r="E345" s="135">
        <v>33756</v>
      </c>
      <c r="F345" s="141">
        <f>[1]H27輸送実績!Z345</f>
        <v>1</v>
      </c>
      <c r="G345" s="147">
        <f>[1]H27輸送実績!AA345</f>
        <v>1</v>
      </c>
      <c r="H345" s="153">
        <v>51.58177735001604</v>
      </c>
      <c r="I345" s="161">
        <f>[1]H27輸送実績!W345</f>
        <v>48.455554297361566</v>
      </c>
      <c r="J345" s="168">
        <f t="shared" si="35"/>
        <v>6.0607121608877712</v>
      </c>
      <c r="K345" s="175" t="str">
        <f t="shared" si="36"/>
        <v>○</v>
      </c>
      <c r="L345" s="182" t="str">
        <f t="shared" si="37"/>
        <v/>
      </c>
      <c r="M345" s="188">
        <v>21985.178055822907</v>
      </c>
      <c r="N345" s="194">
        <f>[1]H27輸送実績!X345</f>
        <v>21422.488959347753</v>
      </c>
      <c r="O345" s="168">
        <f t="shared" si="38"/>
        <v>2.5594020437151865</v>
      </c>
      <c r="P345" s="175" t="str">
        <f t="shared" si="39"/>
        <v>○</v>
      </c>
      <c r="Q345" s="182" t="str">
        <f t="shared" si="40"/>
        <v/>
      </c>
      <c r="R345" s="206">
        <v>1</v>
      </c>
      <c r="S345" s="203">
        <v>5</v>
      </c>
      <c r="T345" s="210">
        <v>4</v>
      </c>
      <c r="U345" s="210">
        <v>4</v>
      </c>
      <c r="V345" s="214">
        <f>[1]H27輸送実績!S345</f>
        <v>6</v>
      </c>
      <c r="W345" s="221" t="str">
        <f t="shared" si="41"/>
        <v/>
      </c>
      <c r="X345" s="82" t="s">
        <v>1264</v>
      </c>
      <c r="Y345" s="228" t="str">
        <f>[1]【準特定地域】判定表!S346</f>
        <v/>
      </c>
      <c r="Z345" s="1" t="str">
        <f>[1]【準特定地域】判定表!T346</f>
        <v/>
      </c>
      <c r="AB345" t="s">
        <v>1264</v>
      </c>
      <c r="AC345" s="240"/>
    </row>
    <row r="346" spans="1:29" s="101" customFormat="1" ht="19.2" x14ac:dyDescent="0.2">
      <c r="A346" s="17"/>
      <c r="B346" s="26" t="s">
        <v>286</v>
      </c>
      <c r="C346" s="258" t="s">
        <v>671</v>
      </c>
      <c r="D346" s="127" t="s">
        <v>721</v>
      </c>
      <c r="E346" s="136">
        <v>1831</v>
      </c>
      <c r="F346" s="143" t="e">
        <f>[1]H27輸送実績!Z346</f>
        <v>#DIV/0!</v>
      </c>
      <c r="G346" s="149" t="e">
        <f>[1]H27輸送実績!AA346</f>
        <v>#DIV/0!</v>
      </c>
      <c r="H346" s="155" t="e">
        <v>#DIV/0!</v>
      </c>
      <c r="I346" s="163" t="str">
        <f>[1]H27輸送実績!W346</f>
        <v/>
      </c>
      <c r="J346" s="170" t="e">
        <f t="shared" si="35"/>
        <v>#VALUE!</v>
      </c>
      <c r="K346" s="177" t="e">
        <f t="shared" si="36"/>
        <v>#VALUE!</v>
      </c>
      <c r="L346" s="184" t="e">
        <f t="shared" si="37"/>
        <v>#VALUE!</v>
      </c>
      <c r="M346" s="191" t="e">
        <v>#DIV/0!</v>
      </c>
      <c r="N346" s="197" t="str">
        <f>[1]H27輸送実績!X346</f>
        <v/>
      </c>
      <c r="O346" s="170" t="e">
        <f t="shared" si="38"/>
        <v>#VALUE!</v>
      </c>
      <c r="P346" s="177" t="e">
        <f t="shared" si="39"/>
        <v>#VALUE!</v>
      </c>
      <c r="Q346" s="184" t="e">
        <f t="shared" si="40"/>
        <v>#VALUE!</v>
      </c>
      <c r="R346" s="313">
        <v>0</v>
      </c>
      <c r="S346" s="205"/>
      <c r="T346" s="212"/>
      <c r="U346" s="212">
        <v>0</v>
      </c>
      <c r="V346" s="216">
        <f>[1]H27輸送実績!S346</f>
        <v>0</v>
      </c>
      <c r="W346" s="223" t="str">
        <f t="shared" si="41"/>
        <v/>
      </c>
      <c r="X346" s="252" t="s">
        <v>1264</v>
      </c>
      <c r="Y346" s="232" t="str">
        <f>[1]【準特定地域】判定表!S347</f>
        <v/>
      </c>
      <c r="Z346" s="237" t="str">
        <f>[1]【準特定地域】判定表!T347</f>
        <v/>
      </c>
      <c r="AB346" s="101" t="e">
        <v>#VALUE!</v>
      </c>
      <c r="AC346" s="245"/>
    </row>
    <row r="347" spans="1:29" x14ac:dyDescent="0.2">
      <c r="A347" s="11"/>
      <c r="B347" s="111" t="s">
        <v>487</v>
      </c>
      <c r="C347" s="114" t="s">
        <v>674</v>
      </c>
      <c r="D347" s="124" t="s">
        <v>893</v>
      </c>
      <c r="E347" s="135">
        <v>305479</v>
      </c>
      <c r="F347" s="141">
        <f>[1]H27輸送実績!Z347</f>
        <v>1</v>
      </c>
      <c r="G347" s="147">
        <f>[1]H27輸送実績!AA347</f>
        <v>1</v>
      </c>
      <c r="H347" s="153">
        <v>65.352831662101906</v>
      </c>
      <c r="I347" s="161">
        <f>[1]H27輸送実績!W347</f>
        <v>68.666059417040358</v>
      </c>
      <c r="J347" s="168">
        <f t="shared" si="35"/>
        <v>-5.0697539351761467</v>
      </c>
      <c r="K347" s="175" t="str">
        <f t="shared" si="36"/>
        <v/>
      </c>
      <c r="L347" s="182" t="str">
        <f t="shared" si="37"/>
        <v/>
      </c>
      <c r="M347" s="188">
        <v>26173.759025781477</v>
      </c>
      <c r="N347" s="194">
        <f>[1]H27輸送実績!X347</f>
        <v>28078.939992919517</v>
      </c>
      <c r="O347" s="168">
        <f t="shared" si="38"/>
        <v>-7.2789734377145088</v>
      </c>
      <c r="P347" s="175" t="str">
        <f t="shared" si="39"/>
        <v/>
      </c>
      <c r="Q347" s="182" t="str">
        <f t="shared" si="40"/>
        <v/>
      </c>
      <c r="R347" s="206">
        <v>131</v>
      </c>
      <c r="S347" s="203">
        <v>145</v>
      </c>
      <c r="T347" s="210">
        <v>107</v>
      </c>
      <c r="U347" s="210">
        <v>113</v>
      </c>
      <c r="V347" s="214">
        <f>[1]H27輸送実績!S347</f>
        <v>126</v>
      </c>
      <c r="W347" s="221" t="str">
        <f t="shared" si="41"/>
        <v/>
      </c>
      <c r="X347" s="82" t="s">
        <v>1264</v>
      </c>
      <c r="Y347" s="228" t="str">
        <f>[1]【準特定地域】判定表!S348</f>
        <v/>
      </c>
      <c r="Z347" s="1" t="str">
        <f>[1]【準特定地域】判定表!T348</f>
        <v/>
      </c>
      <c r="AB347" t="s">
        <v>1264</v>
      </c>
      <c r="AC347" s="240"/>
    </row>
    <row r="348" spans="1:29" x14ac:dyDescent="0.2">
      <c r="A348" s="105"/>
      <c r="B348" s="111" t="s">
        <v>487</v>
      </c>
      <c r="C348" s="114" t="s">
        <v>291</v>
      </c>
      <c r="D348" s="124" t="s">
        <v>1250</v>
      </c>
      <c r="E348" s="300">
        <v>278657</v>
      </c>
      <c r="F348" s="309">
        <f>[1]H27輸送実績!Z348</f>
        <v>1.0833333333333333</v>
      </c>
      <c r="G348" s="147">
        <f>[1]H27輸送実績!AA348</f>
        <v>1</v>
      </c>
      <c r="H348" s="153">
        <v>62.218102130849744</v>
      </c>
      <c r="I348" s="161">
        <f>[1]H27輸送実績!W348</f>
        <v>60.878506877653976</v>
      </c>
      <c r="J348" s="168">
        <f t="shared" si="35"/>
        <v>2.1530635093601647</v>
      </c>
      <c r="K348" s="175" t="str">
        <f t="shared" si="36"/>
        <v>○</v>
      </c>
      <c r="L348" s="182" t="str">
        <f t="shared" si="37"/>
        <v/>
      </c>
      <c r="M348" s="188">
        <v>25763.54488048211</v>
      </c>
      <c r="N348" s="194">
        <f>[1]H27輸送実績!X348</f>
        <v>25747.522955757995</v>
      </c>
      <c r="O348" s="168">
        <f t="shared" si="38"/>
        <v>6.2188354896197673E-2</v>
      </c>
      <c r="P348" s="175" t="str">
        <f t="shared" si="39"/>
        <v>○</v>
      </c>
      <c r="Q348" s="182" t="str">
        <f t="shared" si="40"/>
        <v/>
      </c>
      <c r="R348" s="206">
        <v>40</v>
      </c>
      <c r="S348" s="203">
        <v>33</v>
      </c>
      <c r="T348" s="210">
        <v>38</v>
      </c>
      <c r="U348" s="210">
        <v>53</v>
      </c>
      <c r="V348" s="214">
        <f>[1]H27輸送実績!S348</f>
        <v>53</v>
      </c>
      <c r="W348" s="221" t="str">
        <f t="shared" si="41"/>
        <v/>
      </c>
      <c r="X348" s="82" t="s">
        <v>1259</v>
      </c>
      <c r="Y348" s="228" t="str">
        <f>[1]【準特定地域】判定表!S349</f>
        <v>○</v>
      </c>
      <c r="Z348" s="1" t="str">
        <f>[1]【準特定地域】判定表!T349</f>
        <v>継続</v>
      </c>
      <c r="AB348" t="s">
        <v>1264</v>
      </c>
      <c r="AC348" s="240"/>
    </row>
    <row r="349" spans="1:29" x14ac:dyDescent="0.2">
      <c r="A349" s="11"/>
      <c r="B349" s="111" t="s">
        <v>487</v>
      </c>
      <c r="C349" s="114" t="s">
        <v>327</v>
      </c>
      <c r="D349" s="124" t="s">
        <v>421</v>
      </c>
      <c r="E349" s="135">
        <v>126774</v>
      </c>
      <c r="F349" s="141">
        <f>[1]H27輸送実績!Z349</f>
        <v>0.94117647058823528</v>
      </c>
      <c r="G349" s="147">
        <f>[1]H27輸送実績!AA349</f>
        <v>0.98402555910543132</v>
      </c>
      <c r="H349" s="153">
        <v>41.46228786396302</v>
      </c>
      <c r="I349" s="161">
        <f>[1]H27輸送実績!W349</f>
        <v>43.037743246598794</v>
      </c>
      <c r="J349" s="168">
        <f t="shared" si="35"/>
        <v>-3.7997309453950301</v>
      </c>
      <c r="K349" s="175" t="str">
        <f t="shared" si="36"/>
        <v/>
      </c>
      <c r="L349" s="182" t="str">
        <f t="shared" si="37"/>
        <v/>
      </c>
      <c r="M349" s="188">
        <v>15362.30979452748</v>
      </c>
      <c r="N349" s="194">
        <f>[1]H27輸送実績!X349</f>
        <v>17953.500529294142</v>
      </c>
      <c r="O349" s="168">
        <f t="shared" si="38"/>
        <v>-16.867194903787986</v>
      </c>
      <c r="P349" s="175" t="str">
        <f t="shared" si="39"/>
        <v/>
      </c>
      <c r="Q349" s="182" t="str">
        <f t="shared" si="40"/>
        <v/>
      </c>
      <c r="R349" s="206">
        <v>17</v>
      </c>
      <c r="S349" s="203">
        <v>29</v>
      </c>
      <c r="T349" s="210">
        <v>23</v>
      </c>
      <c r="U349" s="210">
        <v>25</v>
      </c>
      <c r="V349" s="214">
        <f>[1]H27輸送実績!S349</f>
        <v>20</v>
      </c>
      <c r="W349" s="221" t="str">
        <f t="shared" si="41"/>
        <v/>
      </c>
      <c r="X349" s="82" t="s">
        <v>1264</v>
      </c>
      <c r="Y349" s="228" t="str">
        <f>[1]【準特定地域】判定表!S350</f>
        <v/>
      </c>
      <c r="Z349" s="1" t="str">
        <f>[1]【準特定地域】判定表!T350</f>
        <v/>
      </c>
      <c r="AB349" t="s">
        <v>1264</v>
      </c>
      <c r="AC349" s="240"/>
    </row>
    <row r="350" spans="1:29" x14ac:dyDescent="0.2">
      <c r="A350" s="105"/>
      <c r="B350" s="111" t="s">
        <v>487</v>
      </c>
      <c r="C350" s="114" t="s">
        <v>171</v>
      </c>
      <c r="D350" s="124" t="s">
        <v>1251</v>
      </c>
      <c r="E350" s="300">
        <v>130330</v>
      </c>
      <c r="F350" s="309">
        <f>[1]H27輸送実績!Z350</f>
        <v>1</v>
      </c>
      <c r="G350" s="147">
        <f>[1]H27輸送実績!AA350</f>
        <v>1</v>
      </c>
      <c r="H350" s="153">
        <v>56.440490366408341</v>
      </c>
      <c r="I350" s="161">
        <f>[1]H27輸送実績!W350</f>
        <v>56.612809203229382</v>
      </c>
      <c r="J350" s="168">
        <f t="shared" si="35"/>
        <v>-0.30531066562737852</v>
      </c>
      <c r="K350" s="175" t="str">
        <f t="shared" si="36"/>
        <v/>
      </c>
      <c r="L350" s="182" t="str">
        <f t="shared" si="37"/>
        <v/>
      </c>
      <c r="M350" s="188">
        <v>21877.408397915162</v>
      </c>
      <c r="N350" s="194">
        <f>[1]H27輸送実績!X350</f>
        <v>22434.677190538834</v>
      </c>
      <c r="O350" s="168">
        <f t="shared" si="38"/>
        <v>-2.5472340347076017</v>
      </c>
      <c r="P350" s="175" t="str">
        <f t="shared" si="39"/>
        <v/>
      </c>
      <c r="Q350" s="182" t="str">
        <f t="shared" si="40"/>
        <v/>
      </c>
      <c r="R350" s="206">
        <v>50</v>
      </c>
      <c r="S350" s="203">
        <v>22</v>
      </c>
      <c r="T350" s="210">
        <v>14</v>
      </c>
      <c r="U350" s="210">
        <v>24</v>
      </c>
      <c r="V350" s="214">
        <f>[1]H27輸送実績!S350</f>
        <v>22</v>
      </c>
      <c r="W350" s="221" t="str">
        <f t="shared" si="41"/>
        <v/>
      </c>
      <c r="X350" s="82"/>
      <c r="Y350" s="228" t="str">
        <f>[1]【準特定地域】判定表!S351</f>
        <v/>
      </c>
      <c r="Z350" s="236" t="str">
        <f>[1]【準特定地域】判定表!T351</f>
        <v/>
      </c>
      <c r="AA350" t="s">
        <v>1278</v>
      </c>
      <c r="AB350" t="s">
        <v>1264</v>
      </c>
      <c r="AC350" s="240"/>
    </row>
    <row r="351" spans="1:29" x14ac:dyDescent="0.2">
      <c r="A351" s="11"/>
      <c r="B351" s="111" t="s">
        <v>487</v>
      </c>
      <c r="C351" s="114" t="s">
        <v>676</v>
      </c>
      <c r="D351" s="124" t="s">
        <v>869</v>
      </c>
      <c r="E351" s="135">
        <v>91984</v>
      </c>
      <c r="F351" s="141">
        <f>[1]H27輸送実績!Z351</f>
        <v>1</v>
      </c>
      <c r="G351" s="147">
        <f>[1]H27輸送実績!AA351</f>
        <v>1</v>
      </c>
      <c r="H351" s="153">
        <v>65.685986408836882</v>
      </c>
      <c r="I351" s="161">
        <f>[1]H27輸送実績!W351</f>
        <v>53.540436733989296</v>
      </c>
      <c r="J351" s="168">
        <f t="shared" si="35"/>
        <v>18.490320902319002</v>
      </c>
      <c r="K351" s="175" t="str">
        <f t="shared" si="36"/>
        <v>○</v>
      </c>
      <c r="L351" s="182" t="str">
        <f t="shared" si="37"/>
        <v>○</v>
      </c>
      <c r="M351" s="188">
        <v>23942.43433998898</v>
      </c>
      <c r="N351" s="194">
        <f>[1]H27輸送実績!X351</f>
        <v>20952.054203348871</v>
      </c>
      <c r="O351" s="168">
        <f t="shared" si="38"/>
        <v>12.48987506523318</v>
      </c>
      <c r="P351" s="175" t="str">
        <f t="shared" si="39"/>
        <v>○</v>
      </c>
      <c r="Q351" s="182" t="str">
        <f t="shared" si="40"/>
        <v>○</v>
      </c>
      <c r="R351" s="206">
        <v>22</v>
      </c>
      <c r="S351" s="203">
        <v>22</v>
      </c>
      <c r="T351" s="210">
        <v>13</v>
      </c>
      <c r="U351" s="210">
        <v>16</v>
      </c>
      <c r="V351" s="214">
        <f>[1]H27輸送実績!S351</f>
        <v>12</v>
      </c>
      <c r="W351" s="221" t="str">
        <f t="shared" si="41"/>
        <v/>
      </c>
      <c r="X351" s="82" t="s">
        <v>1264</v>
      </c>
      <c r="Y351" s="228" t="str">
        <f>[1]【準特定地域】判定表!S352</f>
        <v/>
      </c>
      <c r="Z351" s="1" t="str">
        <f>[1]【準特定地域】判定表!T352</f>
        <v/>
      </c>
      <c r="AB351" t="s">
        <v>1264</v>
      </c>
      <c r="AC351" s="240"/>
    </row>
    <row r="352" spans="1:29" ht="26.4" x14ac:dyDescent="0.2">
      <c r="A352" s="11"/>
      <c r="B352" s="111" t="s">
        <v>487</v>
      </c>
      <c r="C352" s="114" t="s">
        <v>677</v>
      </c>
      <c r="D352" s="124" t="s">
        <v>1080</v>
      </c>
      <c r="E352" s="135">
        <v>16865</v>
      </c>
      <c r="F352" s="141">
        <f>[1]H27輸送実績!Z352</f>
        <v>1</v>
      </c>
      <c r="G352" s="147">
        <f>[1]H27輸送実績!AA352</f>
        <v>1</v>
      </c>
      <c r="H352" s="153">
        <v>36.95735936295916</v>
      </c>
      <c r="I352" s="161">
        <f>[1]H27輸送実績!W352</f>
        <v>32.098911353032662</v>
      </c>
      <c r="J352" s="168">
        <f t="shared" si="35"/>
        <v>13.146090775078267</v>
      </c>
      <c r="K352" s="175" t="str">
        <f t="shared" si="36"/>
        <v>○</v>
      </c>
      <c r="L352" s="182" t="str">
        <f t="shared" si="37"/>
        <v>○</v>
      </c>
      <c r="M352" s="188">
        <v>14437.194965322373</v>
      </c>
      <c r="N352" s="194">
        <f>[1]H27輸送実績!X352</f>
        <v>13999.377916018662</v>
      </c>
      <c r="O352" s="168">
        <f t="shared" si="38"/>
        <v>3.0325631146170151</v>
      </c>
      <c r="P352" s="175" t="str">
        <f t="shared" si="39"/>
        <v>○</v>
      </c>
      <c r="Q352" s="182" t="str">
        <f t="shared" si="40"/>
        <v/>
      </c>
      <c r="R352" s="206">
        <v>1</v>
      </c>
      <c r="S352" s="203">
        <v>0</v>
      </c>
      <c r="T352" s="210">
        <v>0</v>
      </c>
      <c r="U352" s="210">
        <v>0</v>
      </c>
      <c r="V352" s="214">
        <f>[1]H27輸送実績!S352</f>
        <v>0</v>
      </c>
      <c r="W352" s="221" t="str">
        <f t="shared" si="41"/>
        <v/>
      </c>
      <c r="X352" s="82" t="s">
        <v>1264</v>
      </c>
      <c r="Y352" s="228" t="str">
        <f>[1]【準特定地域】判定表!S353</f>
        <v/>
      </c>
      <c r="Z352" s="1" t="str">
        <f>[1]【準特定地域】判定表!T353</f>
        <v/>
      </c>
      <c r="AB352" t="s">
        <v>1264</v>
      </c>
      <c r="AC352" s="240"/>
    </row>
    <row r="353" spans="1:29" x14ac:dyDescent="0.2">
      <c r="A353" s="11"/>
      <c r="B353" s="111" t="s">
        <v>487</v>
      </c>
      <c r="C353" s="114" t="s">
        <v>679</v>
      </c>
      <c r="D353" s="124" t="s">
        <v>1252</v>
      </c>
      <c r="E353" s="135">
        <v>18043</v>
      </c>
      <c r="F353" s="141">
        <f>[1]H27輸送実績!Z353</f>
        <v>1</v>
      </c>
      <c r="G353" s="147">
        <f>[1]H27輸送実績!AA353</f>
        <v>1</v>
      </c>
      <c r="H353" s="153">
        <v>37.287050960735172</v>
      </c>
      <c r="I353" s="161">
        <f>[1]H27輸送実績!W353</f>
        <v>36.758301158301158</v>
      </c>
      <c r="J353" s="168">
        <f t="shared" si="35"/>
        <v>1.4180520819166098</v>
      </c>
      <c r="K353" s="175" t="str">
        <f t="shared" si="36"/>
        <v>○</v>
      </c>
      <c r="L353" s="182" t="str">
        <f t="shared" si="37"/>
        <v/>
      </c>
      <c r="M353" s="188">
        <v>17044.611528822057</v>
      </c>
      <c r="N353" s="194">
        <f>[1]H27輸送実績!X353</f>
        <v>16246.589446589447</v>
      </c>
      <c r="O353" s="168">
        <f t="shared" si="38"/>
        <v>4.6819611047348992</v>
      </c>
      <c r="P353" s="175" t="str">
        <f t="shared" si="39"/>
        <v>○</v>
      </c>
      <c r="Q353" s="182" t="str">
        <f t="shared" si="40"/>
        <v/>
      </c>
      <c r="R353" s="206">
        <v>2</v>
      </c>
      <c r="S353" s="203">
        <v>2</v>
      </c>
      <c r="T353" s="210">
        <v>1</v>
      </c>
      <c r="U353" s="210">
        <v>1</v>
      </c>
      <c r="V353" s="214">
        <f>[1]H27輸送実績!S353</f>
        <v>0</v>
      </c>
      <c r="W353" s="221" t="str">
        <f t="shared" si="41"/>
        <v/>
      </c>
      <c r="X353" s="82" t="s">
        <v>1264</v>
      </c>
      <c r="Y353" s="228" t="str">
        <f>[1]【準特定地域】判定表!S354</f>
        <v/>
      </c>
      <c r="Z353" s="1" t="str">
        <f>[1]【準特定地域】判定表!T354</f>
        <v/>
      </c>
      <c r="AB353" t="s">
        <v>1264</v>
      </c>
      <c r="AC353" s="240"/>
    </row>
    <row r="354" spans="1:29" x14ac:dyDescent="0.2">
      <c r="A354" s="11"/>
      <c r="B354" s="111" t="s">
        <v>487</v>
      </c>
      <c r="C354" s="114" t="s">
        <v>183</v>
      </c>
      <c r="D354" s="124" t="s">
        <v>979</v>
      </c>
      <c r="E354" s="135">
        <v>16722</v>
      </c>
      <c r="F354" s="141">
        <f>[1]H27輸送実績!Z354</f>
        <v>1</v>
      </c>
      <c r="G354" s="147">
        <f>[1]H27輸送実績!AA354</f>
        <v>1</v>
      </c>
      <c r="H354" s="153">
        <v>63.872740963855421</v>
      </c>
      <c r="I354" s="161">
        <f>[1]H27輸送実績!W354</f>
        <v>33.027624309392266</v>
      </c>
      <c r="J354" s="168">
        <f t="shared" si="35"/>
        <v>48.291518712055769</v>
      </c>
      <c r="K354" s="175" t="str">
        <f t="shared" si="36"/>
        <v>○</v>
      </c>
      <c r="L354" s="182" t="str">
        <f t="shared" si="37"/>
        <v>○</v>
      </c>
      <c r="M354" s="188">
        <v>23889.307228915663</v>
      </c>
      <c r="N354" s="194">
        <f>[1]H27輸送実績!X354</f>
        <v>12727.07182320442</v>
      </c>
      <c r="O354" s="168">
        <f t="shared" si="38"/>
        <v>46.724818341322397</v>
      </c>
      <c r="P354" s="175" t="str">
        <f t="shared" si="39"/>
        <v>○</v>
      </c>
      <c r="Q354" s="182" t="str">
        <f t="shared" si="40"/>
        <v>○</v>
      </c>
      <c r="R354" s="206">
        <v>0</v>
      </c>
      <c r="S354" s="203">
        <v>0</v>
      </c>
      <c r="T354" s="210">
        <v>0</v>
      </c>
      <c r="U354" s="210">
        <v>0</v>
      </c>
      <c r="V354" s="214">
        <f>[1]H27輸送実績!S354</f>
        <v>0</v>
      </c>
      <c r="W354" s="221" t="str">
        <f t="shared" si="41"/>
        <v/>
      </c>
      <c r="X354" s="82" t="s">
        <v>1264</v>
      </c>
      <c r="Y354" s="228" t="str">
        <f>[1]【準特定地域】判定表!S355</f>
        <v/>
      </c>
      <c r="Z354" s="1" t="str">
        <f>[1]【準特定地域】判定表!T355</f>
        <v/>
      </c>
      <c r="AB354" t="s">
        <v>1264</v>
      </c>
      <c r="AC354" s="240"/>
    </row>
    <row r="355" spans="1:29" ht="39.6" x14ac:dyDescent="0.2">
      <c r="A355" s="11"/>
      <c r="B355" s="111" t="s">
        <v>487</v>
      </c>
      <c r="C355" s="114" t="s">
        <v>681</v>
      </c>
      <c r="D355" s="124" t="s">
        <v>1277</v>
      </c>
      <c r="E355" s="135">
        <v>11092</v>
      </c>
      <c r="F355" s="141">
        <f>[1]H27輸送実績!Z355</f>
        <v>1</v>
      </c>
      <c r="G355" s="147">
        <f>[1]H27輸送実績!AA355</f>
        <v>1</v>
      </c>
      <c r="H355" s="153">
        <v>28.887290167865707</v>
      </c>
      <c r="I355" s="161">
        <f>[1]H27輸送実績!W355</f>
        <v>35.112759643916917</v>
      </c>
      <c r="J355" s="168">
        <f t="shared" si="35"/>
        <v>-21.550894666390128</v>
      </c>
      <c r="K355" s="175" t="str">
        <f t="shared" si="36"/>
        <v/>
      </c>
      <c r="L355" s="182" t="str">
        <f t="shared" si="37"/>
        <v/>
      </c>
      <c r="M355" s="188">
        <v>10719.424460431655</v>
      </c>
      <c r="N355" s="194">
        <f>[1]H27輸送実績!X355</f>
        <v>13428.783382789317</v>
      </c>
      <c r="O355" s="168">
        <f t="shared" si="38"/>
        <v>-25.275227530719135</v>
      </c>
      <c r="P355" s="175" t="str">
        <f t="shared" si="39"/>
        <v/>
      </c>
      <c r="Q355" s="182" t="str">
        <f t="shared" si="40"/>
        <v/>
      </c>
      <c r="R355" s="206">
        <v>0</v>
      </c>
      <c r="S355" s="203">
        <v>2</v>
      </c>
      <c r="T355" s="210">
        <v>0</v>
      </c>
      <c r="U355" s="210">
        <v>0</v>
      </c>
      <c r="V355" s="214">
        <f>[1]H27輸送実績!S355</f>
        <v>0</v>
      </c>
      <c r="W355" s="221" t="str">
        <f t="shared" si="41"/>
        <v/>
      </c>
      <c r="X355" s="82" t="s">
        <v>1264</v>
      </c>
      <c r="Y355" s="228" t="str">
        <f>[1]【準特定地域】判定表!S356</f>
        <v/>
      </c>
      <c r="Z355" s="1" t="str">
        <f>[1]【準特定地域】判定表!T356</f>
        <v/>
      </c>
      <c r="AB355" t="s">
        <v>1264</v>
      </c>
      <c r="AC355" s="240"/>
    </row>
    <row r="356" spans="1:29" x14ac:dyDescent="0.2">
      <c r="A356" s="105"/>
      <c r="B356" s="111" t="s">
        <v>685</v>
      </c>
      <c r="C356" s="114" t="s">
        <v>686</v>
      </c>
      <c r="D356" s="124" t="s">
        <v>636</v>
      </c>
      <c r="E356" s="300">
        <v>263956</v>
      </c>
      <c r="F356" s="309">
        <f>[1]H27輸送実績!Z356</f>
        <v>1</v>
      </c>
      <c r="G356" s="147">
        <f>[1]H27輸送実績!AA356</f>
        <v>1</v>
      </c>
      <c r="H356" s="153">
        <v>63.457219700790048</v>
      </c>
      <c r="I356" s="161">
        <f>[1]H27輸送実績!W356</f>
        <v>52.079534662867999</v>
      </c>
      <c r="J356" s="168">
        <f t="shared" si="35"/>
        <v>17.929693566105598</v>
      </c>
      <c r="K356" s="175" t="str">
        <f t="shared" si="36"/>
        <v>○</v>
      </c>
      <c r="L356" s="182" t="str">
        <f t="shared" si="37"/>
        <v>○</v>
      </c>
      <c r="M356" s="188">
        <v>23154.337913935116</v>
      </c>
      <c r="N356" s="194">
        <f>[1]H27輸送実績!X356</f>
        <v>20631.358321462489</v>
      </c>
      <c r="O356" s="168">
        <f t="shared" si="38"/>
        <v>10.896358176383902</v>
      </c>
      <c r="P356" s="175" t="str">
        <f t="shared" si="39"/>
        <v>○</v>
      </c>
      <c r="Q356" s="182" t="str">
        <f t="shared" si="40"/>
        <v>○</v>
      </c>
      <c r="R356" s="206">
        <v>46</v>
      </c>
      <c r="S356" s="203">
        <v>37</v>
      </c>
      <c r="T356" s="210">
        <v>49</v>
      </c>
      <c r="U356" s="210">
        <v>39</v>
      </c>
      <c r="V356" s="214">
        <f>[1]H27輸送実績!S356</f>
        <v>18</v>
      </c>
      <c r="W356" s="221" t="str">
        <f t="shared" si="41"/>
        <v/>
      </c>
      <c r="X356" s="82" t="s">
        <v>1259</v>
      </c>
      <c r="Y356" s="228" t="str">
        <f>[1]【準特定地域】判定表!S357</f>
        <v>○</v>
      </c>
      <c r="Z356" s="1" t="str">
        <f>[1]【準特定地域】判定表!T357</f>
        <v>継続</v>
      </c>
      <c r="AB356" t="s">
        <v>1264</v>
      </c>
      <c r="AC356" s="240"/>
    </row>
    <row r="357" spans="1:29" x14ac:dyDescent="0.2">
      <c r="A357" s="105"/>
      <c r="B357" s="111" t="s">
        <v>685</v>
      </c>
      <c r="C357" s="114" t="s">
        <v>687</v>
      </c>
      <c r="D357" s="124" t="s">
        <v>1253</v>
      </c>
      <c r="E357" s="300">
        <v>83519</v>
      </c>
      <c r="F357" s="309">
        <f>[1]H27輸送実績!Z357</f>
        <v>1</v>
      </c>
      <c r="G357" s="147">
        <f>[1]H27輸送実績!AA357</f>
        <v>1</v>
      </c>
      <c r="H357" s="153">
        <v>67.860854593833153</v>
      </c>
      <c r="I357" s="161">
        <f>[1]H27輸送実績!W357</f>
        <v>52.491403043997714</v>
      </c>
      <c r="J357" s="168">
        <f t="shared" si="35"/>
        <v>22.648479217991067</v>
      </c>
      <c r="K357" s="175" t="str">
        <f t="shared" si="36"/>
        <v>○</v>
      </c>
      <c r="L357" s="182" t="str">
        <f t="shared" si="37"/>
        <v>○</v>
      </c>
      <c r="M357" s="188">
        <v>26751.565190170604</v>
      </c>
      <c r="N357" s="194">
        <f>[1]H27輸送実績!X357</f>
        <v>20780.582826866135</v>
      </c>
      <c r="O357" s="168">
        <f t="shared" si="38"/>
        <v>22.320123405334058</v>
      </c>
      <c r="P357" s="175" t="str">
        <f t="shared" si="39"/>
        <v>○</v>
      </c>
      <c r="Q357" s="182" t="str">
        <f t="shared" si="40"/>
        <v>○</v>
      </c>
      <c r="R357" s="206">
        <v>0</v>
      </c>
      <c r="S357" s="203">
        <v>0</v>
      </c>
      <c r="T357" s="210">
        <v>0</v>
      </c>
      <c r="U357" s="210">
        <v>0</v>
      </c>
      <c r="V357" s="214">
        <f>[1]H27輸送実績!S357</f>
        <v>1</v>
      </c>
      <c r="W357" s="221" t="str">
        <f t="shared" si="41"/>
        <v/>
      </c>
      <c r="X357" s="82" t="s">
        <v>1259</v>
      </c>
      <c r="Y357" s="228" t="str">
        <f>[1]【準特定地域】判定表!S358</f>
        <v>○</v>
      </c>
      <c r="Z357" s="1" t="str">
        <f>[1]【準特定地域】判定表!T358</f>
        <v>継続</v>
      </c>
      <c r="AB357" t="s">
        <v>1264</v>
      </c>
      <c r="AC357" s="240"/>
    </row>
    <row r="358" spans="1:29" x14ac:dyDescent="0.2">
      <c r="A358" s="11"/>
      <c r="B358" s="111" t="s">
        <v>685</v>
      </c>
      <c r="C358" s="114" t="s">
        <v>437</v>
      </c>
      <c r="D358" s="124" t="s">
        <v>669</v>
      </c>
      <c r="E358" s="135">
        <v>66310</v>
      </c>
      <c r="F358" s="141">
        <f>[1]H27輸送実績!Z358</f>
        <v>1</v>
      </c>
      <c r="G358" s="147">
        <f>[1]H27輸送実績!AA358</f>
        <v>1</v>
      </c>
      <c r="H358" s="153">
        <v>65.679039916740749</v>
      </c>
      <c r="I358" s="161">
        <f>[1]H27輸送実績!W358</f>
        <v>56.645157632116124</v>
      </c>
      <c r="J358" s="168">
        <f t="shared" si="35"/>
        <v>13.754589433823316</v>
      </c>
      <c r="K358" s="175" t="str">
        <f t="shared" si="36"/>
        <v>○</v>
      </c>
      <c r="L358" s="182" t="str">
        <f t="shared" si="37"/>
        <v>○</v>
      </c>
      <c r="M358" s="188">
        <v>26886.906181565879</v>
      </c>
      <c r="N358" s="194">
        <f>[1]H27輸送実績!X358</f>
        <v>22752.494896801996</v>
      </c>
      <c r="O358" s="168">
        <f t="shared" si="38"/>
        <v>15.377043594545302</v>
      </c>
      <c r="P358" s="175" t="str">
        <f t="shared" si="39"/>
        <v>○</v>
      </c>
      <c r="Q358" s="182" t="str">
        <f t="shared" si="40"/>
        <v>○</v>
      </c>
      <c r="R358" s="206">
        <v>12</v>
      </c>
      <c r="S358" s="203">
        <v>9</v>
      </c>
      <c r="T358" s="210">
        <v>28</v>
      </c>
      <c r="U358" s="210">
        <v>17</v>
      </c>
      <c r="V358" s="214">
        <f>[1]H27輸送実績!S358</f>
        <v>14</v>
      </c>
      <c r="W358" s="221" t="str">
        <f t="shared" si="41"/>
        <v/>
      </c>
      <c r="X358" s="82" t="s">
        <v>1264</v>
      </c>
      <c r="Y358" s="228" t="str">
        <f>[1]【準特定地域】判定表!S359</f>
        <v/>
      </c>
      <c r="Z358" s="1" t="str">
        <f>[1]【準特定地域】判定表!T359</f>
        <v/>
      </c>
      <c r="AB358" t="s">
        <v>1264</v>
      </c>
      <c r="AC358" s="240"/>
    </row>
    <row r="359" spans="1:29" x14ac:dyDescent="0.2">
      <c r="A359" s="11"/>
      <c r="B359" s="111" t="s">
        <v>685</v>
      </c>
      <c r="C359" s="115" t="s">
        <v>297</v>
      </c>
      <c r="D359" s="124" t="s">
        <v>1254</v>
      </c>
      <c r="E359" s="135">
        <v>23896</v>
      </c>
      <c r="F359" s="141">
        <f>[1]H27輸送実績!Z359</f>
        <v>1</v>
      </c>
      <c r="G359" s="147">
        <f>[1]H27輸送実績!AA359</f>
        <v>1</v>
      </c>
      <c r="H359" s="153">
        <v>47.696399908277918</v>
      </c>
      <c r="I359" s="161">
        <f>[1]H27輸送実績!W359</f>
        <v>31.911599625818521</v>
      </c>
      <c r="J359" s="168">
        <f t="shared" si="35"/>
        <v>33.094322239863381</v>
      </c>
      <c r="K359" s="175" t="str">
        <f t="shared" si="36"/>
        <v>○</v>
      </c>
      <c r="L359" s="182" t="str">
        <f t="shared" si="37"/>
        <v>○</v>
      </c>
      <c r="M359" s="188">
        <v>18194.680119238707</v>
      </c>
      <c r="N359" s="194">
        <f>[1]H27輸送実績!X359</f>
        <v>12859.214218896164</v>
      </c>
      <c r="O359" s="168">
        <f t="shared" si="38"/>
        <v>29.324318236850576</v>
      </c>
      <c r="P359" s="175" t="str">
        <f t="shared" si="39"/>
        <v>○</v>
      </c>
      <c r="Q359" s="182" t="str">
        <f t="shared" si="40"/>
        <v>○</v>
      </c>
      <c r="R359" s="206">
        <v>2</v>
      </c>
      <c r="S359" s="203">
        <v>2</v>
      </c>
      <c r="T359" s="210">
        <v>3</v>
      </c>
      <c r="U359" s="210">
        <v>4</v>
      </c>
      <c r="V359" s="214">
        <f>[1]H27輸送実績!S359</f>
        <v>2</v>
      </c>
      <c r="W359" s="221" t="str">
        <f t="shared" si="41"/>
        <v/>
      </c>
      <c r="X359" s="82" t="s">
        <v>1264</v>
      </c>
      <c r="Y359" s="228" t="str">
        <f>[1]【準特定地域】判定表!S360</f>
        <v/>
      </c>
      <c r="Z359" s="1" t="str">
        <f>[1]【準特定地域】判定表!T360</f>
        <v/>
      </c>
      <c r="AB359" t="s">
        <v>1264</v>
      </c>
      <c r="AC359" s="240"/>
    </row>
    <row r="360" spans="1:29" ht="26.4" x14ac:dyDescent="0.2">
      <c r="A360" s="11"/>
      <c r="B360" s="111" t="s">
        <v>685</v>
      </c>
      <c r="C360" s="114" t="s">
        <v>263</v>
      </c>
      <c r="D360" s="124" t="s">
        <v>1255</v>
      </c>
      <c r="E360" s="135">
        <v>32417</v>
      </c>
      <c r="F360" s="141">
        <f>[1]H27輸送実績!Z360</f>
        <v>1</v>
      </c>
      <c r="G360" s="147">
        <f>[1]H27輸送実績!AA360</f>
        <v>1</v>
      </c>
      <c r="H360" s="153">
        <v>43.255620793355291</v>
      </c>
      <c r="I360" s="161">
        <f>[1]H27輸送実績!W360</f>
        <v>42.849703531838102</v>
      </c>
      <c r="J360" s="168">
        <f t="shared" si="35"/>
        <v>0.93841506392053908</v>
      </c>
      <c r="K360" s="175" t="str">
        <f t="shared" si="36"/>
        <v>○</v>
      </c>
      <c r="L360" s="182" t="str">
        <f t="shared" si="37"/>
        <v/>
      </c>
      <c r="M360" s="188">
        <v>18546.040383789201</v>
      </c>
      <c r="N360" s="194">
        <f>[1]H27輸送実績!X360</f>
        <v>16798.65944831142</v>
      </c>
      <c r="O360" s="168">
        <f t="shared" si="38"/>
        <v>9.4218544730719884</v>
      </c>
      <c r="P360" s="175" t="str">
        <f t="shared" si="39"/>
        <v>○</v>
      </c>
      <c r="Q360" s="182" t="str">
        <f t="shared" si="40"/>
        <v/>
      </c>
      <c r="R360" s="206">
        <v>1</v>
      </c>
      <c r="S360" s="203">
        <v>0</v>
      </c>
      <c r="T360" s="210">
        <v>0</v>
      </c>
      <c r="U360" s="210">
        <v>0</v>
      </c>
      <c r="V360" s="214">
        <f>[1]H27輸送実績!S360</f>
        <v>0</v>
      </c>
      <c r="W360" s="221" t="str">
        <f t="shared" si="41"/>
        <v/>
      </c>
      <c r="X360" s="82" t="s">
        <v>1264</v>
      </c>
      <c r="Y360" s="228" t="str">
        <f>[1]【準特定地域】判定表!S361</f>
        <v/>
      </c>
      <c r="Z360" s="1" t="str">
        <f>[1]【準特定地域】判定表!T361</f>
        <v/>
      </c>
      <c r="AB360" t="s">
        <v>1264</v>
      </c>
      <c r="AC360" s="240"/>
    </row>
    <row r="361" spans="1:29" x14ac:dyDescent="0.2">
      <c r="A361" s="11"/>
      <c r="B361" s="111" t="s">
        <v>685</v>
      </c>
      <c r="C361" s="114" t="s">
        <v>405</v>
      </c>
      <c r="D361" s="124" t="s">
        <v>1257</v>
      </c>
      <c r="E361" s="135">
        <v>29796</v>
      </c>
      <c r="F361" s="141">
        <f>[1]H27輸送実績!Z361</f>
        <v>1</v>
      </c>
      <c r="G361" s="147">
        <f>[1]H27輸送実績!AA361</f>
        <v>1</v>
      </c>
      <c r="H361" s="153">
        <v>72.116315789473688</v>
      </c>
      <c r="I361" s="161">
        <f>[1]H27輸送実績!W361</f>
        <v>57.960867669500765</v>
      </c>
      <c r="J361" s="168">
        <f t="shared" si="35"/>
        <v>19.628634609255926</v>
      </c>
      <c r="K361" s="175" t="str">
        <f t="shared" si="36"/>
        <v>○</v>
      </c>
      <c r="L361" s="182" t="str">
        <f t="shared" si="37"/>
        <v>○</v>
      </c>
      <c r="M361" s="188">
        <v>28236.015037593988</v>
      </c>
      <c r="N361" s="194">
        <f>[1]H27輸送実績!X361</f>
        <v>21597.99433180728</v>
      </c>
      <c r="O361" s="168">
        <f t="shared" si="38"/>
        <v>23.509056419429996</v>
      </c>
      <c r="P361" s="175" t="str">
        <f t="shared" si="39"/>
        <v>○</v>
      </c>
      <c r="Q361" s="182" t="str">
        <f t="shared" si="40"/>
        <v>○</v>
      </c>
      <c r="R361" s="206">
        <v>0</v>
      </c>
      <c r="S361" s="203">
        <v>0</v>
      </c>
      <c r="T361" s="210">
        <v>18</v>
      </c>
      <c r="U361" s="210">
        <v>0</v>
      </c>
      <c r="V361" s="214">
        <f>[1]H27輸送実績!S361</f>
        <v>10</v>
      </c>
      <c r="W361" s="221" t="str">
        <f t="shared" si="41"/>
        <v/>
      </c>
      <c r="X361" s="82" t="s">
        <v>1264</v>
      </c>
      <c r="Y361" s="228" t="str">
        <f>[1]【準特定地域】判定表!S362</f>
        <v/>
      </c>
      <c r="Z361" s="1" t="str">
        <f>[1]【準特定地域】判定表!T362</f>
        <v/>
      </c>
      <c r="AB361" t="s">
        <v>1264</v>
      </c>
      <c r="AC361" s="240"/>
    </row>
    <row r="362" spans="1:29" ht="26.4" x14ac:dyDescent="0.2">
      <c r="A362" s="11"/>
      <c r="B362" s="111" t="s">
        <v>685</v>
      </c>
      <c r="C362" s="114" t="s">
        <v>675</v>
      </c>
      <c r="D362" s="124" t="s">
        <v>946</v>
      </c>
      <c r="E362" s="135">
        <v>541</v>
      </c>
      <c r="F362" s="141">
        <f>[1]H27輸送実績!Z362</f>
        <v>1</v>
      </c>
      <c r="G362" s="147">
        <f>[1]H27輸送実績!AA362</f>
        <v>1</v>
      </c>
      <c r="H362" s="153">
        <v>18</v>
      </c>
      <c r="I362" s="161">
        <f>[1]H27輸送実績!W362</f>
        <v>10.604519774011299</v>
      </c>
      <c r="J362" s="168">
        <f t="shared" si="35"/>
        <v>41.086001255492775</v>
      </c>
      <c r="K362" s="175" t="str">
        <f t="shared" si="36"/>
        <v>○</v>
      </c>
      <c r="L362" s="182" t="str">
        <f t="shared" si="37"/>
        <v>○</v>
      </c>
      <c r="M362" s="188">
        <v>5460.2272727272721</v>
      </c>
      <c r="N362" s="194">
        <f>[1]H27輸送実績!X362</f>
        <v>3474.5762711864409</v>
      </c>
      <c r="O362" s="168">
        <f t="shared" si="38"/>
        <v>36.36572073581543</v>
      </c>
      <c r="P362" s="175" t="str">
        <f t="shared" si="39"/>
        <v>○</v>
      </c>
      <c r="Q362" s="182" t="str">
        <f t="shared" si="40"/>
        <v>○</v>
      </c>
      <c r="R362" s="206">
        <v>0</v>
      </c>
      <c r="S362" s="203">
        <v>0</v>
      </c>
      <c r="T362" s="210">
        <v>0</v>
      </c>
      <c r="U362" s="210">
        <v>0</v>
      </c>
      <c r="V362" s="214">
        <f>[1]H27輸送実績!S362</f>
        <v>0</v>
      </c>
      <c r="W362" s="221" t="str">
        <f t="shared" si="41"/>
        <v/>
      </c>
      <c r="X362" s="82" t="s">
        <v>1264</v>
      </c>
      <c r="Y362" s="228" t="str">
        <f>[1]【準特定地域】判定表!S363</f>
        <v/>
      </c>
      <c r="Z362" s="1" t="str">
        <f>[1]【準特定地域】判定表!T363</f>
        <v/>
      </c>
      <c r="AB362" t="s">
        <v>1264</v>
      </c>
      <c r="AC362" s="240"/>
    </row>
    <row r="363" spans="1:29" ht="26.4" x14ac:dyDescent="0.2">
      <c r="A363" s="11"/>
      <c r="B363" s="111" t="s">
        <v>685</v>
      </c>
      <c r="C363" s="116" t="s">
        <v>689</v>
      </c>
      <c r="D363" s="124" t="s">
        <v>253</v>
      </c>
      <c r="E363" s="135">
        <v>10455</v>
      </c>
      <c r="F363" s="141">
        <f>[1]H27輸送実績!Z363</f>
        <v>1</v>
      </c>
      <c r="G363" s="147">
        <f>[1]H27輸送実績!AA363</f>
        <v>1</v>
      </c>
      <c r="H363" s="153">
        <v>84.207986688851918</v>
      </c>
      <c r="I363" s="161">
        <f>[1]H27輸送実績!W363</f>
        <v>52.153592072667216</v>
      </c>
      <c r="J363" s="168">
        <f t="shared" si="35"/>
        <v>38.065741596014554</v>
      </c>
      <c r="K363" s="175" t="str">
        <f t="shared" si="36"/>
        <v>○</v>
      </c>
      <c r="L363" s="182" t="str">
        <f t="shared" si="37"/>
        <v>○</v>
      </c>
      <c r="M363" s="188">
        <v>30247.420965058234</v>
      </c>
      <c r="N363" s="194">
        <f>[1]H27輸送実績!X363</f>
        <v>19256.317093311314</v>
      </c>
      <c r="O363" s="168">
        <f t="shared" si="38"/>
        <v>36.337325699416901</v>
      </c>
      <c r="P363" s="175" t="str">
        <f t="shared" si="39"/>
        <v>○</v>
      </c>
      <c r="Q363" s="182" t="str">
        <f t="shared" si="40"/>
        <v>○</v>
      </c>
      <c r="R363" s="206">
        <v>0</v>
      </c>
      <c r="S363" s="203">
        <v>1</v>
      </c>
      <c r="T363" s="210">
        <v>0</v>
      </c>
      <c r="U363" s="210">
        <v>3</v>
      </c>
      <c r="V363" s="214">
        <f>[1]H27輸送実績!S363</f>
        <v>0</v>
      </c>
      <c r="W363" s="221" t="str">
        <f t="shared" si="41"/>
        <v/>
      </c>
      <c r="X363" s="82" t="s">
        <v>1264</v>
      </c>
      <c r="Y363" s="228" t="str">
        <f>[1]【準特定地域】判定表!S364</f>
        <v/>
      </c>
      <c r="Z363" s="1" t="str">
        <f>[1]【準特定地域】判定表!T364</f>
        <v/>
      </c>
      <c r="AB363" t="s">
        <v>1264</v>
      </c>
      <c r="AC363" s="240"/>
    </row>
    <row r="364" spans="1:29" ht="39.6" x14ac:dyDescent="0.2">
      <c r="A364" s="13"/>
      <c r="B364" s="111" t="s">
        <v>685</v>
      </c>
      <c r="C364" s="116" t="s">
        <v>665</v>
      </c>
      <c r="D364" s="124" t="s">
        <v>1081</v>
      </c>
      <c r="E364" s="135">
        <v>15346</v>
      </c>
      <c r="F364" s="141">
        <f>[1]H27輸送実績!Z364</f>
        <v>1</v>
      </c>
      <c r="G364" s="147">
        <f>[1]H27輸送実績!AA364</f>
        <v>1</v>
      </c>
      <c r="H364" s="153">
        <v>65.18518518518519</v>
      </c>
      <c r="I364" s="161">
        <f>[1]H27輸送実績!W364</f>
        <v>47.148214285714289</v>
      </c>
      <c r="J364" s="168">
        <f t="shared" si="35"/>
        <v>27.670353084415588</v>
      </c>
      <c r="K364" s="175" t="str">
        <f t="shared" si="36"/>
        <v>○</v>
      </c>
      <c r="L364" s="182" t="str">
        <f t="shared" si="37"/>
        <v>○</v>
      </c>
      <c r="M364" s="188">
        <v>22141.706924315622</v>
      </c>
      <c r="N364" s="194">
        <f>[1]H27輸送実績!X364</f>
        <v>14180.357142857143</v>
      </c>
      <c r="O364" s="168">
        <f t="shared" si="38"/>
        <v>35.956350649350654</v>
      </c>
      <c r="P364" s="175" t="str">
        <f t="shared" si="39"/>
        <v>○</v>
      </c>
      <c r="Q364" s="182" t="str">
        <f t="shared" si="40"/>
        <v>○</v>
      </c>
      <c r="R364" s="206">
        <v>0</v>
      </c>
      <c r="S364" s="203">
        <v>0</v>
      </c>
      <c r="T364" s="210">
        <v>0</v>
      </c>
      <c r="U364" s="210">
        <v>0</v>
      </c>
      <c r="V364" s="214">
        <f>[1]H27輸送実績!S364</f>
        <v>0</v>
      </c>
      <c r="W364" s="221" t="str">
        <f t="shared" si="41"/>
        <v/>
      </c>
      <c r="X364" s="82" t="s">
        <v>1264</v>
      </c>
      <c r="Y364" s="228" t="str">
        <f>[1]【準特定地域】判定表!S365</f>
        <v/>
      </c>
      <c r="Z364" s="1" t="str">
        <f>[1]【準特定地域】判定表!T365</f>
        <v/>
      </c>
      <c r="AB364" t="s">
        <v>1264</v>
      </c>
      <c r="AC364" s="240"/>
    </row>
    <row r="365" spans="1:29" x14ac:dyDescent="0.2">
      <c r="A365" s="106" t="s">
        <v>57</v>
      </c>
      <c r="B365" s="111" t="s">
        <v>690</v>
      </c>
      <c r="C365" s="114" t="s">
        <v>691</v>
      </c>
      <c r="D365" s="21" t="s">
        <v>1058</v>
      </c>
      <c r="E365" s="296">
        <v>2697070</v>
      </c>
      <c r="F365" s="309">
        <f>[1]H27輸送実績!Z365</f>
        <v>0.98324022346368711</v>
      </c>
      <c r="G365" s="147">
        <f>[1]H27輸送実績!AA365</f>
        <v>0.99727334696659853</v>
      </c>
      <c r="H365" s="153">
        <v>88.881452242518165</v>
      </c>
      <c r="I365" s="161">
        <f>[1]H27輸送実績!W365</f>
        <v>85.13210380689857</v>
      </c>
      <c r="J365" s="168">
        <f t="shared" si="35"/>
        <v>4.2183699084813338</v>
      </c>
      <c r="K365" s="175" t="str">
        <f t="shared" si="36"/>
        <v>○</v>
      </c>
      <c r="L365" s="182" t="str">
        <f t="shared" si="37"/>
        <v/>
      </c>
      <c r="M365" s="188">
        <v>31711.958765225445</v>
      </c>
      <c r="N365" s="194">
        <f>[1]H27輸送実績!X365</f>
        <v>29304.905794894345</v>
      </c>
      <c r="O365" s="168">
        <f t="shared" si="38"/>
        <v>7.5903635853948437</v>
      </c>
      <c r="P365" s="175" t="str">
        <f t="shared" si="39"/>
        <v>○</v>
      </c>
      <c r="Q365" s="182" t="str">
        <f t="shared" si="40"/>
        <v/>
      </c>
      <c r="R365" s="206">
        <v>7859</v>
      </c>
      <c r="S365" s="203">
        <v>7919</v>
      </c>
      <c r="T365" s="210">
        <v>7280</v>
      </c>
      <c r="U365" s="210">
        <v>7404</v>
      </c>
      <c r="V365" s="214">
        <f>[1]H27輸送実績!S365</f>
        <v>6902</v>
      </c>
      <c r="W365" s="221" t="str">
        <f t="shared" si="41"/>
        <v/>
      </c>
      <c r="X365" s="83"/>
      <c r="Y365" s="228" t="str">
        <f>[1]【準特定地域】判定表!S366</f>
        <v>○</v>
      </c>
      <c r="Z365" s="1" t="str">
        <f>[1]【準特定地域】判定表!T366</f>
        <v>指定</v>
      </c>
      <c r="AB365" t="s">
        <v>1287</v>
      </c>
      <c r="AC365" s="240"/>
    </row>
    <row r="366" spans="1:29" x14ac:dyDescent="0.2">
      <c r="A366" s="105">
        <f>COUNTA(C365:C400)</f>
        <v>36</v>
      </c>
      <c r="B366" s="111" t="s">
        <v>690</v>
      </c>
      <c r="C366" s="114" t="s">
        <v>209</v>
      </c>
      <c r="D366" s="21" t="s">
        <v>660</v>
      </c>
      <c r="E366" s="296">
        <v>351378</v>
      </c>
      <c r="F366" s="309">
        <f>[1]H27輸送実績!Z366</f>
        <v>1</v>
      </c>
      <c r="G366" s="147">
        <f>[1]H27輸送実績!AA366</f>
        <v>1</v>
      </c>
      <c r="H366" s="153">
        <v>118.98818636283582</v>
      </c>
      <c r="I366" s="161">
        <f>[1]H27輸送実績!W366</f>
        <v>85.928925943464961</v>
      </c>
      <c r="J366" s="168">
        <f t="shared" si="35"/>
        <v>27.783649309992697</v>
      </c>
      <c r="K366" s="175" t="str">
        <f t="shared" si="36"/>
        <v>○</v>
      </c>
      <c r="L366" s="182" t="str">
        <f t="shared" si="37"/>
        <v>○</v>
      </c>
      <c r="M366" s="188">
        <v>42502.680196352048</v>
      </c>
      <c r="N366" s="194">
        <f>[1]H27輸送実績!X366</f>
        <v>31807.847374508194</v>
      </c>
      <c r="O366" s="168">
        <f t="shared" si="38"/>
        <v>25.162725673854748</v>
      </c>
      <c r="P366" s="175" t="str">
        <f t="shared" si="39"/>
        <v>○</v>
      </c>
      <c r="Q366" s="182" t="str">
        <f t="shared" si="40"/>
        <v>○</v>
      </c>
      <c r="R366" s="206">
        <v>644</v>
      </c>
      <c r="S366" s="203">
        <v>563</v>
      </c>
      <c r="T366" s="210">
        <v>567</v>
      </c>
      <c r="U366" s="210">
        <v>458</v>
      </c>
      <c r="V366" s="214">
        <f>[1]H27輸送実績!S366</f>
        <v>410</v>
      </c>
      <c r="W366" s="221" t="str">
        <f t="shared" si="41"/>
        <v/>
      </c>
      <c r="X366" s="82" t="s">
        <v>1259</v>
      </c>
      <c r="Y366" s="228" t="str">
        <f>[1]【準特定地域】判定表!S367</f>
        <v>○</v>
      </c>
      <c r="Z366" s="1" t="str">
        <f>[1]【準特定地域】判定表!T367</f>
        <v>継続</v>
      </c>
      <c r="AB366" t="s">
        <v>1264</v>
      </c>
      <c r="AC366" s="240"/>
    </row>
    <row r="367" spans="1:29" x14ac:dyDescent="0.2">
      <c r="A367" s="107">
        <f>SUBTOTAL(3,C365:C400)</f>
        <v>36</v>
      </c>
      <c r="B367" s="111" t="s">
        <v>690</v>
      </c>
      <c r="C367" s="114" t="s">
        <v>573</v>
      </c>
      <c r="D367" s="21" t="s">
        <v>1082</v>
      </c>
      <c r="E367" s="296">
        <v>402361</v>
      </c>
      <c r="F367" s="309">
        <f>[1]H27輸送実績!Z367</f>
        <v>0.94444444444444442</v>
      </c>
      <c r="G367" s="147">
        <f>[1]H27輸送実績!AA367</f>
        <v>0.99406175771971494</v>
      </c>
      <c r="H367" s="153">
        <v>93.595325434427281</v>
      </c>
      <c r="I367" s="161">
        <f>[1]H27輸送実績!W367</f>
        <v>72.774414620483455</v>
      </c>
      <c r="J367" s="168">
        <f t="shared" si="35"/>
        <v>22.245673827514945</v>
      </c>
      <c r="K367" s="175" t="str">
        <f t="shared" si="36"/>
        <v>○</v>
      </c>
      <c r="L367" s="182" t="str">
        <f t="shared" si="37"/>
        <v>○</v>
      </c>
      <c r="M367" s="188">
        <v>33756.140734101129</v>
      </c>
      <c r="N367" s="194">
        <f>[1]H27輸送実績!X367</f>
        <v>26043.343291942863</v>
      </c>
      <c r="O367" s="168">
        <f t="shared" si="38"/>
        <v>22.848575916638016</v>
      </c>
      <c r="P367" s="175" t="str">
        <f t="shared" si="39"/>
        <v>○</v>
      </c>
      <c r="Q367" s="182" t="str">
        <f t="shared" si="40"/>
        <v>○</v>
      </c>
      <c r="R367" s="206">
        <v>372</v>
      </c>
      <c r="S367" s="203">
        <v>344</v>
      </c>
      <c r="T367" s="210">
        <v>285</v>
      </c>
      <c r="U367" s="210">
        <v>279</v>
      </c>
      <c r="V367" s="214">
        <f>[1]H27輸送実績!S367</f>
        <v>274</v>
      </c>
      <c r="W367" s="221" t="str">
        <f t="shared" si="41"/>
        <v/>
      </c>
      <c r="X367" s="82" t="s">
        <v>1259</v>
      </c>
      <c r="Y367" s="228" t="str">
        <f>[1]【準特定地域】判定表!S368</f>
        <v>○</v>
      </c>
      <c r="Z367" s="1" t="str">
        <f>[1]【準特定地域】判定表!T368</f>
        <v>継続</v>
      </c>
      <c r="AB367" t="s">
        <v>1264</v>
      </c>
      <c r="AC367" s="240"/>
    </row>
    <row r="368" spans="1:29" x14ac:dyDescent="0.2">
      <c r="A368" s="105"/>
      <c r="B368" s="111" t="s">
        <v>690</v>
      </c>
      <c r="C368" s="114" t="s">
        <v>694</v>
      </c>
      <c r="D368" s="21" t="s">
        <v>638</v>
      </c>
      <c r="E368" s="296">
        <v>120288</v>
      </c>
      <c r="F368" s="309">
        <f>[1]H27輸送実績!Z368</f>
        <v>1</v>
      </c>
      <c r="G368" s="147">
        <f>[1]H27輸送実績!AA368</f>
        <v>1</v>
      </c>
      <c r="H368" s="153">
        <v>96.973371560984233</v>
      </c>
      <c r="I368" s="161">
        <f>[1]H27輸送実績!W368</f>
        <v>99.837088022295887</v>
      </c>
      <c r="J368" s="168">
        <f t="shared" si="35"/>
        <v>-2.9530956954618492</v>
      </c>
      <c r="K368" s="175" t="str">
        <f t="shared" si="36"/>
        <v/>
      </c>
      <c r="L368" s="182" t="str">
        <f t="shared" si="37"/>
        <v/>
      </c>
      <c r="M368" s="188">
        <v>34783.221726921038</v>
      </c>
      <c r="N368" s="194">
        <f>[1]H27輸送実績!X368</f>
        <v>34356.058526698056</v>
      </c>
      <c r="O368" s="168">
        <f t="shared" si="38"/>
        <v>1.228072556293347</v>
      </c>
      <c r="P368" s="175" t="str">
        <f t="shared" si="39"/>
        <v>○</v>
      </c>
      <c r="Q368" s="182" t="str">
        <f t="shared" si="40"/>
        <v/>
      </c>
      <c r="R368" s="206">
        <v>132</v>
      </c>
      <c r="S368" s="203">
        <v>149</v>
      </c>
      <c r="T368" s="210">
        <v>195</v>
      </c>
      <c r="U368" s="210">
        <v>197</v>
      </c>
      <c r="V368" s="214">
        <f>[1]H27輸送実績!S368</f>
        <v>180</v>
      </c>
      <c r="W368" s="221" t="str">
        <f t="shared" si="41"/>
        <v/>
      </c>
      <c r="X368" s="82" t="s">
        <v>1259</v>
      </c>
      <c r="Y368" s="228" t="str">
        <f>[1]【準特定地域】判定表!S369</f>
        <v>○</v>
      </c>
      <c r="Z368" s="1" t="str">
        <f>[1]【準特定地域】判定表!T369</f>
        <v>継続</v>
      </c>
      <c r="AB368" t="s">
        <v>1264</v>
      </c>
      <c r="AC368" s="240"/>
    </row>
    <row r="369" spans="1:29" x14ac:dyDescent="0.2">
      <c r="A369" s="105"/>
      <c r="B369" s="111" t="s">
        <v>690</v>
      </c>
      <c r="C369" s="114" t="s">
        <v>670</v>
      </c>
      <c r="D369" s="21" t="s">
        <v>420</v>
      </c>
      <c r="E369" s="296">
        <v>113600</v>
      </c>
      <c r="F369" s="309">
        <f>[1]H27輸送実績!Z369</f>
        <v>1</v>
      </c>
      <c r="G369" s="147">
        <f>[1]H27輸送実績!AA369</f>
        <v>1</v>
      </c>
      <c r="H369" s="153">
        <v>101.67018862735212</v>
      </c>
      <c r="I369" s="161">
        <f>[1]H27輸送実績!W369</f>
        <v>91.982907393435028</v>
      </c>
      <c r="J369" s="168">
        <f t="shared" si="35"/>
        <v>9.528143268646339</v>
      </c>
      <c r="K369" s="175" t="str">
        <f t="shared" si="36"/>
        <v>○</v>
      </c>
      <c r="L369" s="182" t="str">
        <f t="shared" si="37"/>
        <v/>
      </c>
      <c r="M369" s="188">
        <v>35575.072769361235</v>
      </c>
      <c r="N369" s="194">
        <f>[1]H27輸送実績!X369</f>
        <v>31704.828366654092</v>
      </c>
      <c r="O369" s="168">
        <f t="shared" si="38"/>
        <v>10.879090614370757</v>
      </c>
      <c r="P369" s="175" t="str">
        <f t="shared" si="39"/>
        <v>○</v>
      </c>
      <c r="Q369" s="182" t="str">
        <f t="shared" si="40"/>
        <v>○</v>
      </c>
      <c r="R369" s="206">
        <v>46</v>
      </c>
      <c r="S369" s="203">
        <v>41</v>
      </c>
      <c r="T369" s="210">
        <v>50</v>
      </c>
      <c r="U369" s="210">
        <v>41</v>
      </c>
      <c r="V369" s="214">
        <f>[1]H27輸送実績!S369</f>
        <v>25</v>
      </c>
      <c r="W369" s="221" t="str">
        <f t="shared" si="41"/>
        <v/>
      </c>
      <c r="X369" s="82" t="s">
        <v>1259</v>
      </c>
      <c r="Y369" s="228" t="str">
        <f>[1]【準特定地域】判定表!S370</f>
        <v>○</v>
      </c>
      <c r="Z369" s="1" t="str">
        <f>[1]【準特定地域】判定表!T370</f>
        <v>継続</v>
      </c>
      <c r="AB369" t="s">
        <v>1264</v>
      </c>
      <c r="AC369" s="240"/>
    </row>
    <row r="370" spans="1:29" x14ac:dyDescent="0.2">
      <c r="A370" s="11"/>
      <c r="B370" s="111" t="s">
        <v>690</v>
      </c>
      <c r="C370" s="114" t="s">
        <v>695</v>
      </c>
      <c r="D370" s="21" t="s">
        <v>772</v>
      </c>
      <c r="E370" s="297">
        <v>194279</v>
      </c>
      <c r="F370" s="141">
        <f>[1]H27輸送実績!Z370</f>
        <v>1</v>
      </c>
      <c r="G370" s="147">
        <f>[1]H27輸送実績!AA370</f>
        <v>1</v>
      </c>
      <c r="H370" s="153">
        <v>93.88559344193709</v>
      </c>
      <c r="I370" s="161">
        <f>[1]H27輸送実績!W370</f>
        <v>99.157586834663348</v>
      </c>
      <c r="J370" s="168">
        <f t="shared" si="35"/>
        <v>-5.6153379868517206</v>
      </c>
      <c r="K370" s="175" t="str">
        <f t="shared" si="36"/>
        <v/>
      </c>
      <c r="L370" s="182" t="str">
        <f t="shared" si="37"/>
        <v/>
      </c>
      <c r="M370" s="188">
        <v>32077.157911251732</v>
      </c>
      <c r="N370" s="194">
        <f>[1]H27輸送実績!X370</f>
        <v>32850.836433500539</v>
      </c>
      <c r="O370" s="168">
        <f t="shared" si="38"/>
        <v>-2.4119297737952738</v>
      </c>
      <c r="P370" s="175" t="str">
        <f t="shared" si="39"/>
        <v/>
      </c>
      <c r="Q370" s="182" t="str">
        <f t="shared" si="40"/>
        <v/>
      </c>
      <c r="R370" s="206">
        <v>145</v>
      </c>
      <c r="S370" s="203">
        <v>121</v>
      </c>
      <c r="T370" s="210">
        <v>146</v>
      </c>
      <c r="U370" s="210">
        <v>104</v>
      </c>
      <c r="V370" s="214">
        <f>[1]H27輸送実績!S370</f>
        <v>129</v>
      </c>
      <c r="W370" s="221" t="str">
        <f t="shared" si="41"/>
        <v/>
      </c>
      <c r="X370" s="82" t="s">
        <v>1264</v>
      </c>
      <c r="Y370" s="228" t="str">
        <f>[1]【準特定地域】判定表!S371</f>
        <v/>
      </c>
      <c r="Z370" s="1" t="str">
        <f>[1]【準特定地域】判定表!T371</f>
        <v/>
      </c>
      <c r="AB370" t="s">
        <v>1264</v>
      </c>
      <c r="AC370" s="240"/>
    </row>
    <row r="371" spans="1:29" x14ac:dyDescent="0.2">
      <c r="A371" s="11"/>
      <c r="B371" s="111" t="s">
        <v>690</v>
      </c>
      <c r="C371" s="114" t="s">
        <v>699</v>
      </c>
      <c r="D371" s="21" t="s">
        <v>1083</v>
      </c>
      <c r="E371" s="297">
        <v>19739</v>
      </c>
      <c r="F371" s="141">
        <f>[1]H27輸送実績!Z371</f>
        <v>1</v>
      </c>
      <c r="G371" s="147">
        <f>[1]H27輸送実績!AA371</f>
        <v>1</v>
      </c>
      <c r="H371" s="153">
        <v>92.309900166389355</v>
      </c>
      <c r="I371" s="161">
        <f>[1]H27輸送実績!W371</f>
        <v>80.909530386740329</v>
      </c>
      <c r="J371" s="168">
        <f t="shared" si="35"/>
        <v>12.350105199008732</v>
      </c>
      <c r="K371" s="175" t="str">
        <f t="shared" si="36"/>
        <v>○</v>
      </c>
      <c r="L371" s="182" t="str">
        <f t="shared" si="37"/>
        <v>○</v>
      </c>
      <c r="M371" s="188">
        <v>33099.417637271217</v>
      </c>
      <c r="N371" s="194">
        <f>[1]H27輸送実績!X371</f>
        <v>30160.324585639475</v>
      </c>
      <c r="O371" s="168">
        <f t="shared" si="38"/>
        <v>8.8795914291924234</v>
      </c>
      <c r="P371" s="175" t="str">
        <f t="shared" si="39"/>
        <v>○</v>
      </c>
      <c r="Q371" s="182" t="str">
        <f t="shared" si="40"/>
        <v/>
      </c>
      <c r="R371" s="206">
        <v>1</v>
      </c>
      <c r="S371" s="203">
        <v>0</v>
      </c>
      <c r="T371" s="210">
        <v>3</v>
      </c>
      <c r="U371" s="210">
        <v>1</v>
      </c>
      <c r="V371" s="214">
        <f>[1]H27輸送実績!S371</f>
        <v>1</v>
      </c>
      <c r="W371" s="221" t="str">
        <f t="shared" si="41"/>
        <v/>
      </c>
      <c r="X371" s="82" t="s">
        <v>1264</v>
      </c>
      <c r="Y371" s="228" t="str">
        <f>[1]【準特定地域】判定表!S372</f>
        <v/>
      </c>
      <c r="Z371" s="1" t="str">
        <f>[1]【準特定地域】判定表!T372</f>
        <v/>
      </c>
      <c r="AB371" t="s">
        <v>1264</v>
      </c>
      <c r="AC371" s="240"/>
    </row>
    <row r="372" spans="1:29" x14ac:dyDescent="0.2">
      <c r="A372" s="105"/>
      <c r="B372" s="111" t="s">
        <v>692</v>
      </c>
      <c r="C372" s="114" t="s">
        <v>371</v>
      </c>
      <c r="D372" s="21" t="s">
        <v>913</v>
      </c>
      <c r="E372" s="296">
        <v>1471737</v>
      </c>
      <c r="F372" s="309">
        <f>[1]H27輸送実績!Z372</f>
        <v>0.98412698412698407</v>
      </c>
      <c r="G372" s="147">
        <f>[1]H27輸送実績!AA372</f>
        <v>0.96842794045476854</v>
      </c>
      <c r="H372" s="153">
        <v>87.704382384401953</v>
      </c>
      <c r="I372" s="161">
        <f>[1]H27輸送実績!W372</f>
        <v>82.657460874933008</v>
      </c>
      <c r="J372" s="168">
        <f t="shared" si="35"/>
        <v>5.7544690154120897</v>
      </c>
      <c r="K372" s="175" t="str">
        <f t="shared" si="36"/>
        <v>○</v>
      </c>
      <c r="L372" s="182" t="str">
        <f t="shared" si="37"/>
        <v/>
      </c>
      <c r="M372" s="188">
        <v>26852.644328840193</v>
      </c>
      <c r="N372" s="194">
        <f>[1]H27輸送実績!X372</f>
        <v>26537.16225788153</v>
      </c>
      <c r="O372" s="168">
        <f t="shared" si="38"/>
        <v>1.1748640733301285</v>
      </c>
      <c r="P372" s="175" t="str">
        <f t="shared" si="39"/>
        <v>○</v>
      </c>
      <c r="Q372" s="182" t="str">
        <f t="shared" si="40"/>
        <v/>
      </c>
      <c r="R372" s="206">
        <v>2664</v>
      </c>
      <c r="S372" s="203">
        <v>2611</v>
      </c>
      <c r="T372" s="210">
        <v>2530</v>
      </c>
      <c r="U372" s="210">
        <v>2430</v>
      </c>
      <c r="V372" s="214">
        <f>[1]H27輸送実績!S372</f>
        <v>2206</v>
      </c>
      <c r="W372" s="221" t="str">
        <f t="shared" si="41"/>
        <v/>
      </c>
      <c r="X372" s="82" t="s">
        <v>1259</v>
      </c>
      <c r="Y372" s="228" t="str">
        <f>[1]【準特定地域】判定表!S373</f>
        <v>○</v>
      </c>
      <c r="Z372" s="1" t="str">
        <f>[1]【準特定地域】判定表!T373</f>
        <v>継続</v>
      </c>
      <c r="AB372" t="s">
        <v>1264</v>
      </c>
      <c r="AC372" s="240"/>
    </row>
    <row r="373" spans="1:29" x14ac:dyDescent="0.2">
      <c r="A373" s="11"/>
      <c r="B373" s="111" t="s">
        <v>692</v>
      </c>
      <c r="C373" s="114" t="s">
        <v>700</v>
      </c>
      <c r="D373" s="21" t="s">
        <v>755</v>
      </c>
      <c r="E373" s="297">
        <v>89094</v>
      </c>
      <c r="F373" s="141">
        <f>[1]H27輸送実績!Z373</f>
        <v>1</v>
      </c>
      <c r="G373" s="147">
        <f>[1]H27輸送実績!AA373</f>
        <v>1</v>
      </c>
      <c r="H373" s="153">
        <v>66.636230558096983</v>
      </c>
      <c r="I373" s="161">
        <f>[1]H27輸送実績!W373</f>
        <v>59.804044849627999</v>
      </c>
      <c r="J373" s="168">
        <f t="shared" si="35"/>
        <v>10.252959465515266</v>
      </c>
      <c r="K373" s="175" t="str">
        <f t="shared" si="36"/>
        <v>○</v>
      </c>
      <c r="L373" s="182" t="str">
        <f t="shared" si="37"/>
        <v>○</v>
      </c>
      <c r="M373" s="188">
        <v>24538.4263494968</v>
      </c>
      <c r="N373" s="194">
        <f>[1]H27輸送実績!X373</f>
        <v>22804.464005029866</v>
      </c>
      <c r="O373" s="168">
        <f t="shared" si="38"/>
        <v>7.0663143584286603</v>
      </c>
      <c r="P373" s="175" t="str">
        <f t="shared" si="39"/>
        <v>○</v>
      </c>
      <c r="Q373" s="182" t="str">
        <f t="shared" si="40"/>
        <v/>
      </c>
      <c r="R373" s="206">
        <v>1</v>
      </c>
      <c r="S373" s="203">
        <v>2</v>
      </c>
      <c r="T373" s="210">
        <v>2</v>
      </c>
      <c r="U373" s="210">
        <v>9</v>
      </c>
      <c r="V373" s="214">
        <f>[1]H27輸送実績!S373</f>
        <v>5</v>
      </c>
      <c r="W373" s="221" t="str">
        <f t="shared" si="41"/>
        <v/>
      </c>
      <c r="X373" s="82" t="s">
        <v>1264</v>
      </c>
      <c r="Y373" s="228" t="str">
        <f>[1]【準特定地域】判定表!S374</f>
        <v/>
      </c>
      <c r="Z373" s="1" t="str">
        <f>[1]【準特定地域】判定表!T374</f>
        <v/>
      </c>
      <c r="AB373" t="s">
        <v>1264</v>
      </c>
      <c r="AC373" s="240"/>
    </row>
    <row r="374" spans="1:29" x14ac:dyDescent="0.2">
      <c r="A374" s="11"/>
      <c r="B374" s="111" t="s">
        <v>692</v>
      </c>
      <c r="C374" s="114" t="s">
        <v>622</v>
      </c>
      <c r="D374" s="21" t="s">
        <v>52</v>
      </c>
      <c r="E374" s="297">
        <v>83101</v>
      </c>
      <c r="F374" s="141">
        <f>[1]H27輸送実績!Z374</f>
        <v>1</v>
      </c>
      <c r="G374" s="147">
        <f>[1]H27輸送実績!AA374</f>
        <v>1</v>
      </c>
      <c r="H374" s="153">
        <v>78.502216182988775</v>
      </c>
      <c r="I374" s="161">
        <f>[1]H27輸送実績!W374</f>
        <v>67.686582894203482</v>
      </c>
      <c r="J374" s="168">
        <f t="shared" si="35"/>
        <v>13.777487840055414</v>
      </c>
      <c r="K374" s="175" t="str">
        <f t="shared" si="36"/>
        <v>○</v>
      </c>
      <c r="L374" s="182" t="str">
        <f t="shared" si="37"/>
        <v>○</v>
      </c>
      <c r="M374" s="188">
        <v>28502.054417807114</v>
      </c>
      <c r="N374" s="194">
        <f>[1]H27輸送実績!X374</f>
        <v>23658.471828131333</v>
      </c>
      <c r="O374" s="168">
        <f t="shared" si="38"/>
        <v>16.993801635048722</v>
      </c>
      <c r="P374" s="175" t="str">
        <f t="shared" si="39"/>
        <v>○</v>
      </c>
      <c r="Q374" s="182" t="str">
        <f t="shared" si="40"/>
        <v>○</v>
      </c>
      <c r="R374" s="206">
        <v>21</v>
      </c>
      <c r="S374" s="203">
        <v>33</v>
      </c>
      <c r="T374" s="210">
        <v>26</v>
      </c>
      <c r="U374" s="210">
        <v>63</v>
      </c>
      <c r="V374" s="214">
        <f>[1]H27輸送実績!S374</f>
        <v>61</v>
      </c>
      <c r="W374" s="221" t="str">
        <f t="shared" si="41"/>
        <v/>
      </c>
      <c r="X374" s="82" t="s">
        <v>1264</v>
      </c>
      <c r="Y374" s="228" t="str">
        <f>[1]【準特定地域】判定表!S375</f>
        <v/>
      </c>
      <c r="Z374" s="1" t="str">
        <f>[1]【準特定地域】判定表!T375</f>
        <v/>
      </c>
      <c r="AB374" t="s">
        <v>1264</v>
      </c>
      <c r="AC374" s="240"/>
    </row>
    <row r="375" spans="1:29" x14ac:dyDescent="0.2">
      <c r="A375" s="11"/>
      <c r="B375" s="111" t="s">
        <v>692</v>
      </c>
      <c r="C375" s="114" t="s">
        <v>680</v>
      </c>
      <c r="D375" s="21" t="s">
        <v>1085</v>
      </c>
      <c r="E375" s="297">
        <v>54531</v>
      </c>
      <c r="F375" s="141">
        <f>[1]H27輸送実績!Z375</f>
        <v>1</v>
      </c>
      <c r="G375" s="147">
        <f>[1]H27輸送実績!AA375</f>
        <v>1</v>
      </c>
      <c r="H375" s="153">
        <v>60.744577265811778</v>
      </c>
      <c r="I375" s="161">
        <f>[1]H27輸送実績!W375</f>
        <v>73.979897704294046</v>
      </c>
      <c r="J375" s="168">
        <f t="shared" si="35"/>
        <v>-21.788480608838423</v>
      </c>
      <c r="K375" s="175" t="str">
        <f t="shared" si="36"/>
        <v/>
      </c>
      <c r="L375" s="182" t="str">
        <f t="shared" si="37"/>
        <v/>
      </c>
      <c r="M375" s="188">
        <v>21787.828732884154</v>
      </c>
      <c r="N375" s="194">
        <f>[1]H27輸送実績!X375</f>
        <v>25572.855953372189</v>
      </c>
      <c r="O375" s="168">
        <f t="shared" si="38"/>
        <v>-17.372209350880972</v>
      </c>
      <c r="P375" s="175" t="str">
        <f t="shared" si="39"/>
        <v/>
      </c>
      <c r="Q375" s="182" t="str">
        <f t="shared" si="40"/>
        <v/>
      </c>
      <c r="R375" s="206">
        <v>5</v>
      </c>
      <c r="S375" s="203">
        <v>8</v>
      </c>
      <c r="T375" s="210">
        <v>1</v>
      </c>
      <c r="U375" s="210">
        <v>7</v>
      </c>
      <c r="V375" s="214">
        <f>[1]H27輸送実績!S375</f>
        <v>4</v>
      </c>
      <c r="W375" s="221" t="str">
        <f t="shared" si="41"/>
        <v/>
      </c>
      <c r="X375" s="82" t="s">
        <v>1264</v>
      </c>
      <c r="Y375" s="228" t="str">
        <f>[1]【準特定地域】判定表!S376</f>
        <v/>
      </c>
      <c r="Z375" s="1" t="str">
        <f>[1]【準特定地域】判定表!T376</f>
        <v/>
      </c>
      <c r="AB375" t="s">
        <v>1264</v>
      </c>
      <c r="AC375" s="240"/>
    </row>
    <row r="376" spans="1:29" x14ac:dyDescent="0.2">
      <c r="A376" s="105"/>
      <c r="B376" s="111" t="s">
        <v>702</v>
      </c>
      <c r="C376" s="114" t="s">
        <v>231</v>
      </c>
      <c r="D376" s="21" t="s">
        <v>1086</v>
      </c>
      <c r="E376" s="296">
        <v>1535037</v>
      </c>
      <c r="F376" s="309">
        <f>[1]H27輸送実績!Z376</f>
        <v>1</v>
      </c>
      <c r="G376" s="147">
        <f>[1]H27輸送実績!AA376</f>
        <v>1</v>
      </c>
      <c r="H376" s="153">
        <v>82.667163023579732</v>
      </c>
      <c r="I376" s="161">
        <f>[1]H27輸送実績!W376</f>
        <v>70.251444625090599</v>
      </c>
      <c r="J376" s="168">
        <f t="shared" si="35"/>
        <v>15.018924013332491</v>
      </c>
      <c r="K376" s="175" t="str">
        <f t="shared" si="36"/>
        <v>○</v>
      </c>
      <c r="L376" s="182" t="str">
        <f t="shared" si="37"/>
        <v>○</v>
      </c>
      <c r="M376" s="188">
        <v>28765.126020891923</v>
      </c>
      <c r="N376" s="194">
        <f>[1]H27輸送実績!X376</f>
        <v>27347.764767571687</v>
      </c>
      <c r="O376" s="168">
        <f t="shared" si="38"/>
        <v>4.9273597907786515</v>
      </c>
      <c r="P376" s="175" t="str">
        <f t="shared" si="39"/>
        <v>○</v>
      </c>
      <c r="Q376" s="182" t="str">
        <f t="shared" si="40"/>
        <v/>
      </c>
      <c r="R376" s="206">
        <v>2200</v>
      </c>
      <c r="S376" s="203">
        <v>2195</v>
      </c>
      <c r="T376" s="210">
        <v>1970</v>
      </c>
      <c r="U376" s="210">
        <v>1780</v>
      </c>
      <c r="V376" s="214">
        <f>[1]H27輸送実績!S376</f>
        <v>1829</v>
      </c>
      <c r="W376" s="221" t="str">
        <f t="shared" si="41"/>
        <v/>
      </c>
      <c r="X376" s="83"/>
      <c r="Y376" s="228" t="str">
        <f>[1]【準特定地域】判定表!S377</f>
        <v>○</v>
      </c>
      <c r="Z376" s="1" t="str">
        <f>[1]【準特定地域】判定表!T377</f>
        <v>指定</v>
      </c>
      <c r="AB376" t="s">
        <v>1287</v>
      </c>
      <c r="AC376" s="240"/>
    </row>
    <row r="377" spans="1:29" x14ac:dyDescent="0.2">
      <c r="A377" s="105"/>
      <c r="B377" s="111" t="s">
        <v>702</v>
      </c>
      <c r="C377" s="114" t="s">
        <v>703</v>
      </c>
      <c r="D377" s="21" t="s">
        <v>1087</v>
      </c>
      <c r="E377" s="296">
        <v>534605</v>
      </c>
      <c r="F377" s="309">
        <f>[1]H27輸送実績!Z377</f>
        <v>0.98412698412698407</v>
      </c>
      <c r="G377" s="147">
        <f>[1]H27輸送実績!AA377</f>
        <v>0.99758162031438935</v>
      </c>
      <c r="H377" s="153">
        <v>66.211198498312982</v>
      </c>
      <c r="I377" s="161">
        <f>[1]H27輸送実績!W377</f>
        <v>66.055640845795793</v>
      </c>
      <c r="J377" s="168">
        <f t="shared" si="35"/>
        <v>0.23494160511405848</v>
      </c>
      <c r="K377" s="175" t="str">
        <f t="shared" si="36"/>
        <v>○</v>
      </c>
      <c r="L377" s="182" t="str">
        <f t="shared" si="37"/>
        <v/>
      </c>
      <c r="M377" s="188">
        <v>25124.978219201952</v>
      </c>
      <c r="N377" s="194">
        <f>[1]H27輸送実績!X377</f>
        <v>25526.596657821552</v>
      </c>
      <c r="O377" s="168">
        <f t="shared" si="38"/>
        <v>-1.5984827334602825</v>
      </c>
      <c r="P377" s="175" t="str">
        <f t="shared" si="39"/>
        <v/>
      </c>
      <c r="Q377" s="182" t="str">
        <f t="shared" si="40"/>
        <v/>
      </c>
      <c r="R377" s="206">
        <v>171</v>
      </c>
      <c r="S377" s="203">
        <v>150</v>
      </c>
      <c r="T377" s="210">
        <v>136</v>
      </c>
      <c r="U377" s="210">
        <v>150</v>
      </c>
      <c r="V377" s="214">
        <f>[1]H27輸送実績!S377</f>
        <v>122</v>
      </c>
      <c r="W377" s="221" t="str">
        <f t="shared" si="41"/>
        <v/>
      </c>
      <c r="X377" s="82" t="s">
        <v>1259</v>
      </c>
      <c r="Y377" s="228" t="str">
        <f>[1]【準特定地域】判定表!S378</f>
        <v>○</v>
      </c>
      <c r="Z377" s="1" t="str">
        <f>[1]【準特定地域】判定表!T378</f>
        <v>継続</v>
      </c>
      <c r="AB377" t="s">
        <v>1264</v>
      </c>
      <c r="AC377" s="240"/>
    </row>
    <row r="378" spans="1:29" x14ac:dyDescent="0.2">
      <c r="A378" s="105"/>
      <c r="B378" s="111" t="s">
        <v>702</v>
      </c>
      <c r="C378" s="114" t="s">
        <v>163</v>
      </c>
      <c r="D378" s="21" t="s">
        <v>905</v>
      </c>
      <c r="E378" s="296">
        <v>266450</v>
      </c>
      <c r="F378" s="309">
        <f>[1]H27輸送実績!Z378</f>
        <v>0.96875</v>
      </c>
      <c r="G378" s="147">
        <f>[1]H27輸送実績!AA378</f>
        <v>0.99465240641711228</v>
      </c>
      <c r="H378" s="153">
        <v>61.478529543394188</v>
      </c>
      <c r="I378" s="161">
        <f>[1]H27輸送実績!W378</f>
        <v>53.83802640849072</v>
      </c>
      <c r="J378" s="168">
        <f t="shared" si="35"/>
        <v>12.427921083425508</v>
      </c>
      <c r="K378" s="175" t="str">
        <f t="shared" si="36"/>
        <v>○</v>
      </c>
      <c r="L378" s="182" t="str">
        <f t="shared" si="37"/>
        <v>○</v>
      </c>
      <c r="M378" s="188">
        <v>22846.413366535464</v>
      </c>
      <c r="N378" s="194">
        <f>[1]H27輸送実績!X378</f>
        <v>23381.923138110498</v>
      </c>
      <c r="O378" s="168">
        <f t="shared" si="38"/>
        <v>-2.3439555390319056</v>
      </c>
      <c r="P378" s="175" t="str">
        <f t="shared" si="39"/>
        <v/>
      </c>
      <c r="Q378" s="182" t="str">
        <f t="shared" si="40"/>
        <v/>
      </c>
      <c r="R378" s="206">
        <v>130</v>
      </c>
      <c r="S378" s="203">
        <v>115</v>
      </c>
      <c r="T378" s="210">
        <v>104</v>
      </c>
      <c r="U378" s="210">
        <v>134</v>
      </c>
      <c r="V378" s="214">
        <f>[1]H27輸送実績!S378</f>
        <v>110</v>
      </c>
      <c r="W378" s="221" t="str">
        <f t="shared" si="41"/>
        <v/>
      </c>
      <c r="X378" s="82" t="s">
        <v>1259</v>
      </c>
      <c r="Y378" s="228" t="str">
        <f>[1]【準特定地域】判定表!S379</f>
        <v>○</v>
      </c>
      <c r="Z378" s="1" t="str">
        <f>[1]【準特定地域】判定表!T379</f>
        <v>継続</v>
      </c>
      <c r="AB378" t="s">
        <v>1264</v>
      </c>
      <c r="AC378" s="240"/>
    </row>
    <row r="379" spans="1:29" x14ac:dyDescent="0.2">
      <c r="A379" s="11"/>
      <c r="B379" s="111" t="s">
        <v>702</v>
      </c>
      <c r="C379" s="114" t="s">
        <v>536</v>
      </c>
      <c r="D379" s="21" t="s">
        <v>1088</v>
      </c>
      <c r="E379" s="297">
        <v>64276</v>
      </c>
      <c r="F379" s="141">
        <f>[1]H27輸送実績!Z379</f>
        <v>1</v>
      </c>
      <c r="G379" s="147">
        <f>[1]H27輸送実績!AA379</f>
        <v>1</v>
      </c>
      <c r="H379" s="153">
        <v>66.241201505974786</v>
      </c>
      <c r="I379" s="161">
        <f>[1]H27輸送実績!W379</f>
        <v>45.668270591565239</v>
      </c>
      <c r="J379" s="168">
        <f t="shared" si="35"/>
        <v>31.057605307104708</v>
      </c>
      <c r="K379" s="175" t="str">
        <f t="shared" si="36"/>
        <v>○</v>
      </c>
      <c r="L379" s="182" t="str">
        <f t="shared" si="37"/>
        <v>○</v>
      </c>
      <c r="M379" s="188">
        <v>23838.31232607628</v>
      </c>
      <c r="N379" s="194">
        <f>[1]H27輸送実績!X379</f>
        <v>17455.656193980565</v>
      </c>
      <c r="O379" s="168">
        <f t="shared" si="38"/>
        <v>26.77478189223088</v>
      </c>
      <c r="P379" s="175" t="str">
        <f t="shared" si="39"/>
        <v>○</v>
      </c>
      <c r="Q379" s="182" t="str">
        <f t="shared" si="40"/>
        <v>○</v>
      </c>
      <c r="R379" s="206">
        <v>7</v>
      </c>
      <c r="S379" s="203">
        <v>3</v>
      </c>
      <c r="T379" s="210">
        <v>6</v>
      </c>
      <c r="U379" s="210">
        <v>5</v>
      </c>
      <c r="V379" s="214">
        <f>[1]H27輸送実績!S379</f>
        <v>10</v>
      </c>
      <c r="W379" s="221" t="str">
        <f t="shared" si="41"/>
        <v/>
      </c>
      <c r="X379" s="82" t="s">
        <v>1264</v>
      </c>
      <c r="Y379" s="228" t="str">
        <f>[1]【準特定地域】判定表!S380</f>
        <v/>
      </c>
      <c r="Z379" s="1" t="str">
        <f>[1]【準特定地域】判定表!T380</f>
        <v/>
      </c>
      <c r="AB379" t="s">
        <v>1264</v>
      </c>
      <c r="AC379" s="240"/>
    </row>
    <row r="380" spans="1:29" x14ac:dyDescent="0.2">
      <c r="A380" s="11"/>
      <c r="B380" s="111" t="s">
        <v>702</v>
      </c>
      <c r="C380" s="114" t="s">
        <v>528</v>
      </c>
      <c r="D380" s="21" t="s">
        <v>1089</v>
      </c>
      <c r="E380" s="297">
        <v>81596</v>
      </c>
      <c r="F380" s="141">
        <f>[1]H27輸送実績!Z380</f>
        <v>0.9285714285714286</v>
      </c>
      <c r="G380" s="147">
        <f>[1]H27輸送実績!AA380</f>
        <v>1</v>
      </c>
      <c r="H380" s="153">
        <v>49.961315666822024</v>
      </c>
      <c r="I380" s="161">
        <f>[1]H27輸送実績!W380</f>
        <v>55.884810926265757</v>
      </c>
      <c r="J380" s="168">
        <f t="shared" si="35"/>
        <v>-11.856163474448621</v>
      </c>
      <c r="K380" s="175" t="str">
        <f t="shared" si="36"/>
        <v/>
      </c>
      <c r="L380" s="182" t="str">
        <f t="shared" si="37"/>
        <v/>
      </c>
      <c r="M380" s="188">
        <v>18734.691612845949</v>
      </c>
      <c r="N380" s="194">
        <f>[1]H27輸送実績!X380</f>
        <v>15818.386931801089</v>
      </c>
      <c r="O380" s="168">
        <f t="shared" si="38"/>
        <v>15.566334057216169</v>
      </c>
      <c r="P380" s="175" t="str">
        <f t="shared" si="39"/>
        <v>○</v>
      </c>
      <c r="Q380" s="182" t="str">
        <f t="shared" si="40"/>
        <v>○</v>
      </c>
      <c r="R380" s="206">
        <v>12</v>
      </c>
      <c r="S380" s="203">
        <v>4</v>
      </c>
      <c r="T380" s="210">
        <v>4</v>
      </c>
      <c r="U380" s="210">
        <v>7</v>
      </c>
      <c r="V380" s="214">
        <f>[1]H27輸送実績!S380</f>
        <v>5</v>
      </c>
      <c r="W380" s="221" t="str">
        <f t="shared" si="41"/>
        <v/>
      </c>
      <c r="X380" s="82" t="s">
        <v>1264</v>
      </c>
      <c r="Y380" s="228" t="str">
        <f>[1]【準特定地域】判定表!S381</f>
        <v/>
      </c>
      <c r="Z380" s="1" t="str">
        <f>[1]【準特定地域】判定表!T381</f>
        <v/>
      </c>
      <c r="AB380" t="s">
        <v>1264</v>
      </c>
      <c r="AC380" s="240"/>
    </row>
    <row r="381" spans="1:29" x14ac:dyDescent="0.2">
      <c r="A381" s="11"/>
      <c r="B381" s="111" t="s">
        <v>702</v>
      </c>
      <c r="C381" s="114" t="s">
        <v>87</v>
      </c>
      <c r="D381" s="21" t="s">
        <v>944</v>
      </c>
      <c r="E381" s="297">
        <v>46616</v>
      </c>
      <c r="F381" s="141">
        <f>[1]H27輸送実績!Z381</f>
        <v>1</v>
      </c>
      <c r="G381" s="147">
        <f>[1]H27輸送実績!AA381</f>
        <v>1</v>
      </c>
      <c r="H381" s="153">
        <v>60.980268566730608</v>
      </c>
      <c r="I381" s="161">
        <f>[1]H27輸送実績!W381</f>
        <v>52.658496678556233</v>
      </c>
      <c r="J381" s="168">
        <f t="shared" si="35"/>
        <v>13.646663230201872</v>
      </c>
      <c r="K381" s="175" t="str">
        <f t="shared" si="36"/>
        <v>○</v>
      </c>
      <c r="L381" s="182" t="str">
        <f t="shared" si="37"/>
        <v>○</v>
      </c>
      <c r="M381" s="188">
        <v>20724.836550131153</v>
      </c>
      <c r="N381" s="194">
        <f>[1]H27輸送実績!X381</f>
        <v>19554.926535554176</v>
      </c>
      <c r="O381" s="168">
        <f t="shared" si="38"/>
        <v>5.6449661822282167</v>
      </c>
      <c r="P381" s="175" t="str">
        <f t="shared" si="39"/>
        <v>○</v>
      </c>
      <c r="Q381" s="182" t="str">
        <f t="shared" si="40"/>
        <v/>
      </c>
      <c r="R381" s="206">
        <v>9</v>
      </c>
      <c r="S381" s="203">
        <v>7</v>
      </c>
      <c r="T381" s="210">
        <v>8</v>
      </c>
      <c r="U381" s="210">
        <v>6</v>
      </c>
      <c r="V381" s="214">
        <f>[1]H27輸送実績!S381</f>
        <v>3</v>
      </c>
      <c r="W381" s="221" t="str">
        <f t="shared" si="41"/>
        <v/>
      </c>
      <c r="X381" s="82" t="s">
        <v>1264</v>
      </c>
      <c r="Y381" s="228" t="str">
        <f>[1]【準特定地域】判定表!S382</f>
        <v/>
      </c>
      <c r="Z381" s="1" t="str">
        <f>[1]【準特定地域】判定表!T382</f>
        <v/>
      </c>
      <c r="AB381" t="s">
        <v>1264</v>
      </c>
      <c r="AC381" s="240"/>
    </row>
    <row r="382" spans="1:29" x14ac:dyDescent="0.2">
      <c r="A382" s="105"/>
      <c r="B382" s="111" t="s">
        <v>704</v>
      </c>
      <c r="C382" s="114" t="s">
        <v>650</v>
      </c>
      <c r="D382" s="21" t="s">
        <v>1090</v>
      </c>
      <c r="E382" s="296">
        <v>359466</v>
      </c>
      <c r="F382" s="309">
        <f>[1]H27輸送実績!Z382</f>
        <v>1</v>
      </c>
      <c r="G382" s="147">
        <f>[1]H27輸送実績!AA382</f>
        <v>1</v>
      </c>
      <c r="H382" s="153">
        <v>78.416915477397026</v>
      </c>
      <c r="I382" s="161">
        <f>[1]H27輸送実績!W382</f>
        <v>64.101245257224377</v>
      </c>
      <c r="J382" s="168">
        <f t="shared" si="35"/>
        <v>18.255844587892533</v>
      </c>
      <c r="K382" s="175" t="str">
        <f t="shared" si="36"/>
        <v>○</v>
      </c>
      <c r="L382" s="182" t="str">
        <f t="shared" si="37"/>
        <v>○</v>
      </c>
      <c r="M382" s="188">
        <v>31364.322823933311</v>
      </c>
      <c r="N382" s="194">
        <f>[1]H27輸送実績!X382</f>
        <v>27942.422951566725</v>
      </c>
      <c r="O382" s="168">
        <f t="shared" si="38"/>
        <v>10.910166597811644</v>
      </c>
      <c r="P382" s="175" t="str">
        <f t="shared" si="39"/>
        <v>○</v>
      </c>
      <c r="Q382" s="182" t="str">
        <f t="shared" si="40"/>
        <v>○</v>
      </c>
      <c r="R382" s="206">
        <v>71</v>
      </c>
      <c r="S382" s="203">
        <v>67</v>
      </c>
      <c r="T382" s="210">
        <v>62</v>
      </c>
      <c r="U382" s="210">
        <v>63</v>
      </c>
      <c r="V382" s="214">
        <f>[1]H27輸送実績!S382</f>
        <v>62</v>
      </c>
      <c r="W382" s="221" t="str">
        <f t="shared" si="41"/>
        <v/>
      </c>
      <c r="X382" s="83"/>
      <c r="Y382" s="228" t="str">
        <f>[1]【準特定地域】判定表!S383</f>
        <v>○</v>
      </c>
      <c r="Z382" s="1" t="str">
        <f>[1]【準特定地域】判定表!T383</f>
        <v>指定</v>
      </c>
      <c r="AB382" t="s">
        <v>1287</v>
      </c>
      <c r="AC382" s="240"/>
    </row>
    <row r="383" spans="1:29" x14ac:dyDescent="0.2">
      <c r="A383" s="105"/>
      <c r="B383" s="111" t="s">
        <v>704</v>
      </c>
      <c r="C383" s="114" t="s">
        <v>706</v>
      </c>
      <c r="D383" s="21" t="s">
        <v>1017</v>
      </c>
      <c r="E383" s="296">
        <v>118112</v>
      </c>
      <c r="F383" s="309">
        <f>[1]H27輸送実績!Z383</f>
        <v>0.9</v>
      </c>
      <c r="G383" s="147">
        <f>[1]H27輸送実績!AA383</f>
        <v>0.95597484276729561</v>
      </c>
      <c r="H383" s="153">
        <v>72.415740337829817</v>
      </c>
      <c r="I383" s="161">
        <f>[1]H27輸送実績!W383</f>
        <v>68.033668366589097</v>
      </c>
      <c r="J383" s="168">
        <f t="shared" si="35"/>
        <v>6.0512700012424485</v>
      </c>
      <c r="K383" s="175" t="str">
        <f t="shared" si="36"/>
        <v>○</v>
      </c>
      <c r="L383" s="182" t="str">
        <f t="shared" si="37"/>
        <v/>
      </c>
      <c r="M383" s="188">
        <v>28504.628347640333</v>
      </c>
      <c r="N383" s="194">
        <f>[1]H27輸送実績!X383</f>
        <v>29675.199287022824</v>
      </c>
      <c r="O383" s="168">
        <f t="shared" si="38"/>
        <v>-4.1065995497513441</v>
      </c>
      <c r="P383" s="175" t="str">
        <f t="shared" si="39"/>
        <v/>
      </c>
      <c r="Q383" s="182" t="str">
        <f t="shared" si="40"/>
        <v/>
      </c>
      <c r="R383" s="206">
        <v>15</v>
      </c>
      <c r="S383" s="203">
        <v>39</v>
      </c>
      <c r="T383" s="210">
        <v>12</v>
      </c>
      <c r="U383" s="210">
        <v>15</v>
      </c>
      <c r="V383" s="214">
        <f>[1]H27輸送実績!S383</f>
        <v>17</v>
      </c>
      <c r="W383" s="221" t="str">
        <f t="shared" si="41"/>
        <v/>
      </c>
      <c r="X383" s="82" t="s">
        <v>1259</v>
      </c>
      <c r="Y383" s="228" t="str">
        <f>[1]【準特定地域】判定表!S384</f>
        <v>○</v>
      </c>
      <c r="Z383" s="1" t="str">
        <f>[1]【準特定地域】判定表!T384</f>
        <v>継続</v>
      </c>
      <c r="AB383" t="s">
        <v>1264</v>
      </c>
      <c r="AC383" s="240"/>
    </row>
    <row r="384" spans="1:29" x14ac:dyDescent="0.2">
      <c r="A384" s="11"/>
      <c r="B384" s="111" t="s">
        <v>704</v>
      </c>
      <c r="C384" s="114" t="s">
        <v>206</v>
      </c>
      <c r="D384" s="21" t="s">
        <v>1091</v>
      </c>
      <c r="E384" s="297">
        <v>77837</v>
      </c>
      <c r="F384" s="141">
        <f>[1]H27輸送実績!Z384</f>
        <v>0.94117647058823528</v>
      </c>
      <c r="G384" s="147">
        <f>[1]H27輸送実績!AA384</f>
        <v>0.9673202614379085</v>
      </c>
      <c r="H384" s="153">
        <v>72.334422343009138</v>
      </c>
      <c r="I384" s="161">
        <f>[1]H27輸送実績!W384</f>
        <v>53.79584656987582</v>
      </c>
      <c r="J384" s="168">
        <f t="shared" si="35"/>
        <v>25.628981572872135</v>
      </c>
      <c r="K384" s="175" t="str">
        <f t="shared" si="36"/>
        <v>○</v>
      </c>
      <c r="L384" s="182" t="str">
        <f t="shared" si="37"/>
        <v>○</v>
      </c>
      <c r="M384" s="188">
        <v>29420.955244593501</v>
      </c>
      <c r="N384" s="194">
        <f>[1]H27輸送実績!X384</f>
        <v>24044.396019848249</v>
      </c>
      <c r="O384" s="168">
        <f t="shared" si="38"/>
        <v>18.274590950724711</v>
      </c>
      <c r="P384" s="175" t="str">
        <f t="shared" si="39"/>
        <v>○</v>
      </c>
      <c r="Q384" s="182" t="str">
        <f t="shared" si="40"/>
        <v>○</v>
      </c>
      <c r="R384" s="206">
        <v>11</v>
      </c>
      <c r="S384" s="203">
        <v>12</v>
      </c>
      <c r="T384" s="210">
        <v>20</v>
      </c>
      <c r="U384" s="210">
        <v>23</v>
      </c>
      <c r="V384" s="214">
        <f>[1]H27輸送実績!S384</f>
        <v>8</v>
      </c>
      <c r="W384" s="221" t="str">
        <f t="shared" si="41"/>
        <v/>
      </c>
      <c r="X384" s="82" t="s">
        <v>1264</v>
      </c>
      <c r="Y384" s="228" t="str">
        <f>[1]【準特定地域】判定表!S385</f>
        <v/>
      </c>
      <c r="Z384" s="1" t="str">
        <f>[1]【準特定地域】判定表!T385</f>
        <v/>
      </c>
      <c r="AB384" t="s">
        <v>1264</v>
      </c>
      <c r="AC384" s="240"/>
    </row>
    <row r="385" spans="1:29" x14ac:dyDescent="0.2">
      <c r="A385" s="11"/>
      <c r="B385" s="111" t="s">
        <v>704</v>
      </c>
      <c r="C385" s="114" t="s">
        <v>708</v>
      </c>
      <c r="D385" s="21" t="s">
        <v>989</v>
      </c>
      <c r="E385" s="297">
        <v>66719</v>
      </c>
      <c r="F385" s="141">
        <f>[1]H27輸送実績!Z385</f>
        <v>1</v>
      </c>
      <c r="G385" s="147">
        <f>[1]H27輸送実績!AA385</f>
        <v>1</v>
      </c>
      <c r="H385" s="153">
        <v>56.776624648145884</v>
      </c>
      <c r="I385" s="161">
        <f>[1]H27輸送実績!W385</f>
        <v>55.88911258487289</v>
      </c>
      <c r="J385" s="168">
        <f t="shared" si="35"/>
        <v>1.563164539584827</v>
      </c>
      <c r="K385" s="175" t="str">
        <f t="shared" si="36"/>
        <v>○</v>
      </c>
      <c r="L385" s="182" t="str">
        <f t="shared" si="37"/>
        <v/>
      </c>
      <c r="M385" s="188">
        <v>22609.741769673234</v>
      </c>
      <c r="N385" s="194">
        <f>[1]H27輸送実績!X385</f>
        <v>24148.547291962735</v>
      </c>
      <c r="O385" s="168">
        <f t="shared" si="38"/>
        <v>-6.8059402799262481</v>
      </c>
      <c r="P385" s="175" t="str">
        <f t="shared" si="39"/>
        <v/>
      </c>
      <c r="Q385" s="182" t="str">
        <f t="shared" si="40"/>
        <v/>
      </c>
      <c r="R385" s="206">
        <v>8</v>
      </c>
      <c r="S385" s="203">
        <v>6</v>
      </c>
      <c r="T385" s="210">
        <v>4</v>
      </c>
      <c r="U385" s="210">
        <v>6</v>
      </c>
      <c r="V385" s="214">
        <f>[1]H27輸送実績!S385</f>
        <v>9</v>
      </c>
      <c r="W385" s="221" t="str">
        <f t="shared" si="41"/>
        <v/>
      </c>
      <c r="X385" s="82" t="s">
        <v>1264</v>
      </c>
      <c r="Y385" s="228" t="str">
        <f>[1]【準特定地域】判定表!S386</f>
        <v/>
      </c>
      <c r="Z385" s="1" t="str">
        <f>[1]【準特定地域】判定表!T386</f>
        <v/>
      </c>
      <c r="AB385" t="s">
        <v>1264</v>
      </c>
      <c r="AC385" s="240"/>
    </row>
    <row r="386" spans="1:29" x14ac:dyDescent="0.2">
      <c r="A386" s="105" t="s">
        <v>709</v>
      </c>
      <c r="B386" s="111" t="s">
        <v>704</v>
      </c>
      <c r="C386" s="114" t="s">
        <v>700</v>
      </c>
      <c r="D386" s="21" t="s">
        <v>1093</v>
      </c>
      <c r="E386" s="296">
        <v>123787</v>
      </c>
      <c r="F386" s="309">
        <f>[1]H27輸送実績!Z386</f>
        <v>1</v>
      </c>
      <c r="G386" s="147">
        <f>[1]H27輸送実績!AA386</f>
        <v>1</v>
      </c>
      <c r="H386" s="153">
        <v>62.4515440666204</v>
      </c>
      <c r="I386" s="161">
        <f>[1]H27輸送実績!W386</f>
        <v>56.38184801817723</v>
      </c>
      <c r="J386" s="168">
        <f t="shared" si="35"/>
        <v>9.7190488068130136</v>
      </c>
      <c r="K386" s="175" t="str">
        <f t="shared" si="36"/>
        <v>○</v>
      </c>
      <c r="L386" s="182" t="str">
        <f t="shared" si="37"/>
        <v/>
      </c>
      <c r="M386" s="188">
        <v>25442.921582234558</v>
      </c>
      <c r="N386" s="194">
        <f>[1]H27輸送実績!X386</f>
        <v>25462.740890347555</v>
      </c>
      <c r="O386" s="168">
        <f t="shared" si="38"/>
        <v>-7.7897139481164501E-2</v>
      </c>
      <c r="P386" s="175" t="str">
        <f t="shared" si="39"/>
        <v/>
      </c>
      <c r="Q386" s="182" t="str">
        <f t="shared" si="40"/>
        <v/>
      </c>
      <c r="R386" s="206">
        <v>16</v>
      </c>
      <c r="S386" s="203">
        <v>11</v>
      </c>
      <c r="T386" s="210">
        <v>5</v>
      </c>
      <c r="U386" s="210">
        <v>6</v>
      </c>
      <c r="V386" s="214">
        <f>[1]H27輸送実績!S386</f>
        <v>7</v>
      </c>
      <c r="W386" s="221" t="str">
        <f t="shared" si="41"/>
        <v/>
      </c>
      <c r="X386" s="82" t="s">
        <v>1259</v>
      </c>
      <c r="Y386" s="228" t="str">
        <f>[1]【準特定地域】判定表!S387</f>
        <v>○</v>
      </c>
      <c r="Z386" s="1" t="str">
        <f>[1]【準特定地域】判定表!T387</f>
        <v>継続</v>
      </c>
      <c r="AB386" t="s">
        <v>1264</v>
      </c>
      <c r="AC386" s="240"/>
    </row>
    <row r="387" spans="1:29" x14ac:dyDescent="0.2">
      <c r="A387" s="11"/>
      <c r="B387" s="111" t="s">
        <v>704</v>
      </c>
      <c r="C387" s="114" t="s">
        <v>242</v>
      </c>
      <c r="D387" s="21" t="s">
        <v>1094</v>
      </c>
      <c r="E387" s="297">
        <v>30662</v>
      </c>
      <c r="F387" s="141">
        <f>[1]H27輸送実績!Z387</f>
        <v>1</v>
      </c>
      <c r="G387" s="147">
        <f>[1]H27輸送実績!AA387</f>
        <v>1</v>
      </c>
      <c r="H387" s="153">
        <v>56.489402161309769</v>
      </c>
      <c r="I387" s="161">
        <f>[1]H27輸送実績!W387</f>
        <v>49.329926624737944</v>
      </c>
      <c r="J387" s="168">
        <f t="shared" si="35"/>
        <v>12.674015412886474</v>
      </c>
      <c r="K387" s="175" t="str">
        <f t="shared" si="36"/>
        <v>○</v>
      </c>
      <c r="L387" s="182" t="str">
        <f t="shared" si="37"/>
        <v>○</v>
      </c>
      <c r="M387" s="188">
        <v>20793.979871063497</v>
      </c>
      <c r="N387" s="194">
        <f>[1]H27輸送実績!X387</f>
        <v>18474.12211740042</v>
      </c>
      <c r="O387" s="168">
        <f t="shared" si="38"/>
        <v>11.156391263470178</v>
      </c>
      <c r="P387" s="175" t="str">
        <f t="shared" si="39"/>
        <v>○</v>
      </c>
      <c r="Q387" s="182" t="str">
        <f t="shared" si="40"/>
        <v>○</v>
      </c>
      <c r="R387" s="206">
        <v>5</v>
      </c>
      <c r="S387" s="203">
        <v>5</v>
      </c>
      <c r="T387" s="210">
        <v>4</v>
      </c>
      <c r="U387" s="210">
        <v>0</v>
      </c>
      <c r="V387" s="214">
        <f>[1]H27輸送実績!S387</f>
        <v>2</v>
      </c>
      <c r="W387" s="221" t="str">
        <f t="shared" si="41"/>
        <v/>
      </c>
      <c r="X387" s="82" t="s">
        <v>1264</v>
      </c>
      <c r="Y387" s="228" t="str">
        <f>[1]【準特定地域】判定表!S388</f>
        <v/>
      </c>
      <c r="Z387" s="1" t="str">
        <f>[1]【準特定地域】判定表!T388</f>
        <v/>
      </c>
      <c r="AB387" t="s">
        <v>1264</v>
      </c>
      <c r="AC387" s="240"/>
    </row>
    <row r="388" spans="1:29" x14ac:dyDescent="0.2">
      <c r="A388" s="11"/>
      <c r="B388" s="111" t="s">
        <v>704</v>
      </c>
      <c r="C388" s="114" t="s">
        <v>608</v>
      </c>
      <c r="D388" s="21" t="s">
        <v>562</v>
      </c>
      <c r="E388" s="297">
        <v>30703</v>
      </c>
      <c r="F388" s="141">
        <f>[1]H27輸送実績!Z388</f>
        <v>1</v>
      </c>
      <c r="G388" s="147">
        <f>[1]H27輸送実績!AA388</f>
        <v>1</v>
      </c>
      <c r="H388" s="153">
        <v>59.798491151378414</v>
      </c>
      <c r="I388" s="161">
        <f>[1]H27輸送実績!W388</f>
        <v>48.488268222963313</v>
      </c>
      <c r="J388" s="168">
        <f t="shared" si="35"/>
        <v>18.91389349571304</v>
      </c>
      <c r="K388" s="175" t="str">
        <f t="shared" si="36"/>
        <v>○</v>
      </c>
      <c r="L388" s="182" t="str">
        <f t="shared" si="37"/>
        <v>○</v>
      </c>
      <c r="M388" s="188">
        <v>20748.783755199889</v>
      </c>
      <c r="N388" s="194">
        <f>[1]H27輸送実績!X388</f>
        <v>18194.378275369225</v>
      </c>
      <c r="O388" s="168">
        <f t="shared" si="38"/>
        <v>12.311109460526815</v>
      </c>
      <c r="P388" s="175" t="str">
        <f t="shared" si="39"/>
        <v>○</v>
      </c>
      <c r="Q388" s="182" t="str">
        <f t="shared" si="40"/>
        <v>○</v>
      </c>
      <c r="R388" s="206">
        <v>2</v>
      </c>
      <c r="S388" s="203">
        <v>1</v>
      </c>
      <c r="T388" s="210">
        <v>2</v>
      </c>
      <c r="U388" s="210">
        <v>1</v>
      </c>
      <c r="V388" s="214">
        <f>[1]H27輸送実績!S388</f>
        <v>0</v>
      </c>
      <c r="W388" s="221" t="str">
        <f t="shared" si="41"/>
        <v/>
      </c>
      <c r="X388" s="82" t="s">
        <v>1264</v>
      </c>
      <c r="Y388" s="228" t="str">
        <f>[1]【準特定地域】判定表!S389</f>
        <v/>
      </c>
      <c r="Z388" s="1" t="str">
        <f>[1]【準特定地域】判定表!T389</f>
        <v/>
      </c>
      <c r="AB388" t="s">
        <v>1264</v>
      </c>
      <c r="AC388" s="240"/>
    </row>
    <row r="389" spans="1:29" x14ac:dyDescent="0.2">
      <c r="A389" s="105"/>
      <c r="B389" s="111" t="s">
        <v>712</v>
      </c>
      <c r="C389" s="114" t="s">
        <v>641</v>
      </c>
      <c r="D389" s="21" t="s">
        <v>1092</v>
      </c>
      <c r="E389" s="296">
        <v>340951</v>
      </c>
      <c r="F389" s="309">
        <f>[1]H27輸送実績!Z389</f>
        <v>1</v>
      </c>
      <c r="G389" s="147">
        <f>[1]H27輸送実績!AA389</f>
        <v>1</v>
      </c>
      <c r="H389" s="153">
        <v>69.671184536245363</v>
      </c>
      <c r="I389" s="161">
        <f>[1]H27輸送実績!W389</f>
        <v>57.850792572671615</v>
      </c>
      <c r="J389" s="168">
        <f t="shared" ref="J389:J452" si="42">(1-I389/H389)*100</f>
        <v>16.965969564396268</v>
      </c>
      <c r="K389" s="175" t="str">
        <f t="shared" ref="K389:K452" si="43">IF(0&lt;J389,"○","")</f>
        <v>○</v>
      </c>
      <c r="L389" s="182" t="str">
        <f t="shared" ref="L389:L452" si="44">IF(9.9999999999&lt;J389,"○","")</f>
        <v>○</v>
      </c>
      <c r="M389" s="188">
        <v>25309.336540318476</v>
      </c>
      <c r="N389" s="194">
        <f>[1]H27輸送実績!X389</f>
        <v>21929.113621969911</v>
      </c>
      <c r="O389" s="168">
        <f t="shared" ref="O389:O452" si="45">(1-N389/M389)*100</f>
        <v>13.35563622129634</v>
      </c>
      <c r="P389" s="175" t="str">
        <f t="shared" ref="P389:P452" si="46">IF(0&lt;O389,"○","")</f>
        <v>○</v>
      </c>
      <c r="Q389" s="182" t="str">
        <f t="shared" ref="Q389:Q452" si="47">IF(9.9999999999&lt;O389,"○","")</f>
        <v>○</v>
      </c>
      <c r="R389" s="206">
        <v>84</v>
      </c>
      <c r="S389" s="203">
        <v>59</v>
      </c>
      <c r="T389" s="210">
        <v>67</v>
      </c>
      <c r="U389" s="210">
        <v>51</v>
      </c>
      <c r="V389" s="214">
        <f>[1]H27輸送実績!S389</f>
        <v>18</v>
      </c>
      <c r="W389" s="221" t="str">
        <f t="shared" ref="W389:W452" si="48">IF(R389&lt;S389,IF(S389&lt;T389,IF(T389&lt;U389,IF(U389&lt;V389,"○",""),""),""),"")</f>
        <v/>
      </c>
      <c r="X389" s="82" t="s">
        <v>1259</v>
      </c>
      <c r="Y389" s="228" t="str">
        <f>[1]【準特定地域】判定表!S390</f>
        <v>○</v>
      </c>
      <c r="Z389" s="1" t="str">
        <f>[1]【準特定地域】判定表!T390</f>
        <v>継続</v>
      </c>
      <c r="AB389" t="s">
        <v>1264</v>
      </c>
      <c r="AC389" s="240"/>
    </row>
    <row r="390" spans="1:29" x14ac:dyDescent="0.2">
      <c r="A390" s="105"/>
      <c r="B390" s="111" t="s">
        <v>712</v>
      </c>
      <c r="C390" s="114" t="s">
        <v>324</v>
      </c>
      <c r="D390" s="21" t="s">
        <v>86</v>
      </c>
      <c r="E390" s="296">
        <v>139005</v>
      </c>
      <c r="F390" s="309">
        <f>[1]H27輸送実績!Z390</f>
        <v>1</v>
      </c>
      <c r="G390" s="147">
        <f>[1]H27輸送実績!AA390</f>
        <v>1</v>
      </c>
      <c r="H390" s="153">
        <v>80.108510972458205</v>
      </c>
      <c r="I390" s="161">
        <f>[1]H27輸送実績!W390</f>
        <v>67.64828975857624</v>
      </c>
      <c r="J390" s="168">
        <f t="shared" si="42"/>
        <v>15.554179028700045</v>
      </c>
      <c r="K390" s="175" t="str">
        <f t="shared" si="43"/>
        <v>○</v>
      </c>
      <c r="L390" s="182" t="str">
        <f t="shared" si="44"/>
        <v>○</v>
      </c>
      <c r="M390" s="188">
        <v>27685.146846756808</v>
      </c>
      <c r="N390" s="194">
        <f>[1]H27輸送実績!X390</f>
        <v>25713.583059035558</v>
      </c>
      <c r="O390" s="168">
        <f t="shared" si="45"/>
        <v>7.1213773892342953</v>
      </c>
      <c r="P390" s="175" t="str">
        <f t="shared" si="46"/>
        <v>○</v>
      </c>
      <c r="Q390" s="182" t="str">
        <f t="shared" si="47"/>
        <v/>
      </c>
      <c r="R390" s="206">
        <v>28</v>
      </c>
      <c r="S390" s="203">
        <v>45</v>
      </c>
      <c r="T390" s="210">
        <v>53</v>
      </c>
      <c r="U390" s="210">
        <v>51</v>
      </c>
      <c r="V390" s="214">
        <f>[1]H27輸送実績!S390</f>
        <v>34</v>
      </c>
      <c r="W390" s="221" t="str">
        <f t="shared" si="48"/>
        <v/>
      </c>
      <c r="X390" s="82" t="s">
        <v>1259</v>
      </c>
      <c r="Y390" s="228" t="str">
        <f>[1]【準特定地域】判定表!S391</f>
        <v>○</v>
      </c>
      <c r="Z390" s="1" t="str">
        <f>[1]【準特定地域】判定表!T391</f>
        <v>継続</v>
      </c>
      <c r="AB390" t="s">
        <v>1264</v>
      </c>
      <c r="AC390" s="240"/>
    </row>
    <row r="391" spans="1:29" x14ac:dyDescent="0.2">
      <c r="A391" s="105"/>
      <c r="B391" s="111" t="s">
        <v>712</v>
      </c>
      <c r="C391" s="114" t="s">
        <v>700</v>
      </c>
      <c r="D391" s="21" t="s">
        <v>379</v>
      </c>
      <c r="E391" s="296">
        <v>113421</v>
      </c>
      <c r="F391" s="309">
        <f>[1]H27輸送実績!Z391</f>
        <v>1</v>
      </c>
      <c r="G391" s="147">
        <f>[1]H27輸送実績!AA391</f>
        <v>1</v>
      </c>
      <c r="H391" s="153">
        <v>69.943988444607484</v>
      </c>
      <c r="I391" s="161">
        <f>[1]H27輸送実績!W391</f>
        <v>55.238988448666738</v>
      </c>
      <c r="J391" s="168">
        <f t="shared" si="42"/>
        <v>21.023965494313281</v>
      </c>
      <c r="K391" s="175" t="str">
        <f t="shared" si="43"/>
        <v>○</v>
      </c>
      <c r="L391" s="182" t="str">
        <f t="shared" si="44"/>
        <v>○</v>
      </c>
      <c r="M391" s="188">
        <v>23728.28778429934</v>
      </c>
      <c r="N391" s="194">
        <f>[1]H27輸送実績!X391</f>
        <v>21984.535247759904</v>
      </c>
      <c r="O391" s="168">
        <f t="shared" si="45"/>
        <v>7.3488342369703137</v>
      </c>
      <c r="P391" s="175" t="str">
        <f t="shared" si="46"/>
        <v>○</v>
      </c>
      <c r="Q391" s="182" t="str">
        <f t="shared" si="47"/>
        <v/>
      </c>
      <c r="R391" s="206">
        <v>13</v>
      </c>
      <c r="S391" s="203">
        <v>5</v>
      </c>
      <c r="T391" s="210">
        <v>2</v>
      </c>
      <c r="U391" s="210">
        <v>0</v>
      </c>
      <c r="V391" s="214">
        <f>[1]H27輸送実績!S391</f>
        <v>0</v>
      </c>
      <c r="W391" s="221" t="str">
        <f t="shared" si="48"/>
        <v/>
      </c>
      <c r="X391" s="82" t="s">
        <v>1259</v>
      </c>
      <c r="Y391" s="228" t="str">
        <f>[1]【準特定地域】判定表!S392</f>
        <v>○</v>
      </c>
      <c r="Z391" s="1" t="str">
        <f>[1]【準特定地域】判定表!T392</f>
        <v>継続</v>
      </c>
      <c r="AB391" t="s">
        <v>1264</v>
      </c>
      <c r="AC391" s="240"/>
    </row>
    <row r="392" spans="1:29" x14ac:dyDescent="0.2">
      <c r="A392" s="105"/>
      <c r="B392" s="111" t="s">
        <v>712</v>
      </c>
      <c r="C392" s="114" t="s">
        <v>409</v>
      </c>
      <c r="D392" s="21" t="s">
        <v>616</v>
      </c>
      <c r="E392" s="296">
        <v>113137</v>
      </c>
      <c r="F392" s="309">
        <f>[1]H27輸送実績!Z392</f>
        <v>1</v>
      </c>
      <c r="G392" s="147">
        <f>[1]H27輸送実績!AA392</f>
        <v>1</v>
      </c>
      <c r="H392" s="153">
        <v>71.438430025109028</v>
      </c>
      <c r="I392" s="161">
        <f>[1]H27輸送実績!W392</f>
        <v>58.55045054304999</v>
      </c>
      <c r="J392" s="168">
        <f t="shared" si="42"/>
        <v>18.040681293708715</v>
      </c>
      <c r="K392" s="175" t="str">
        <f t="shared" si="43"/>
        <v>○</v>
      </c>
      <c r="L392" s="182" t="str">
        <f t="shared" si="44"/>
        <v>○</v>
      </c>
      <c r="M392" s="188">
        <v>25185.753931544867</v>
      </c>
      <c r="N392" s="194">
        <f>[1]H27輸送実績!X392</f>
        <v>23648.370850035975</v>
      </c>
      <c r="O392" s="168">
        <f t="shared" si="45"/>
        <v>6.1041773285307022</v>
      </c>
      <c r="P392" s="175" t="str">
        <f t="shared" si="46"/>
        <v>○</v>
      </c>
      <c r="Q392" s="182" t="str">
        <f t="shared" si="47"/>
        <v/>
      </c>
      <c r="R392" s="206">
        <v>9</v>
      </c>
      <c r="S392" s="203">
        <v>3</v>
      </c>
      <c r="T392" s="210">
        <v>11</v>
      </c>
      <c r="U392" s="210">
        <v>0</v>
      </c>
      <c r="V392" s="214">
        <f>[1]H27輸送実績!S392</f>
        <v>2</v>
      </c>
      <c r="W392" s="221" t="str">
        <f t="shared" si="48"/>
        <v/>
      </c>
      <c r="X392" s="82" t="s">
        <v>1259</v>
      </c>
      <c r="Y392" s="228" t="str">
        <f>[1]【準特定地域】判定表!S393</f>
        <v>○</v>
      </c>
      <c r="Z392" s="1" t="str">
        <f>[1]【準特定地域】判定表!T393</f>
        <v>継続</v>
      </c>
      <c r="AB392" t="s">
        <v>1264</v>
      </c>
      <c r="AC392" s="240"/>
    </row>
    <row r="393" spans="1:29" x14ac:dyDescent="0.2">
      <c r="A393" s="11"/>
      <c r="B393" s="113" t="s">
        <v>712</v>
      </c>
      <c r="C393" s="115" t="s">
        <v>713</v>
      </c>
      <c r="D393" s="21" t="s">
        <v>345</v>
      </c>
      <c r="E393" s="297">
        <v>49295</v>
      </c>
      <c r="F393" s="141">
        <f>[1]H27輸送実績!Z393</f>
        <v>1</v>
      </c>
      <c r="G393" s="147">
        <f>[1]H27輸送実績!AA393</f>
        <v>1</v>
      </c>
      <c r="H393" s="153">
        <v>64.513925806078817</v>
      </c>
      <c r="I393" s="161">
        <f>[1]H27輸送実績!W393</f>
        <v>47.040653728294181</v>
      </c>
      <c r="J393" s="168">
        <f t="shared" si="42"/>
        <v>27.084496656283498</v>
      </c>
      <c r="K393" s="175" t="str">
        <f t="shared" si="43"/>
        <v>○</v>
      </c>
      <c r="L393" s="182" t="str">
        <f t="shared" si="44"/>
        <v>○</v>
      </c>
      <c r="M393" s="188">
        <v>23196.579221079392</v>
      </c>
      <c r="N393" s="194">
        <f>[1]H27輸送実績!X393</f>
        <v>16198.263534218591</v>
      </c>
      <c r="O393" s="168">
        <f t="shared" si="45"/>
        <v>30.169602251099302</v>
      </c>
      <c r="P393" s="175" t="str">
        <f t="shared" si="46"/>
        <v>○</v>
      </c>
      <c r="Q393" s="182" t="str">
        <f t="shared" si="47"/>
        <v>○</v>
      </c>
      <c r="R393" s="206">
        <v>2</v>
      </c>
      <c r="S393" s="203">
        <v>2</v>
      </c>
      <c r="T393" s="210">
        <v>1</v>
      </c>
      <c r="U393" s="210">
        <v>0</v>
      </c>
      <c r="V393" s="214">
        <f>[1]H27輸送実績!S393</f>
        <v>0</v>
      </c>
      <c r="W393" s="221" t="str">
        <f t="shared" si="48"/>
        <v/>
      </c>
      <c r="X393" s="84" t="s">
        <v>1264</v>
      </c>
      <c r="Y393" s="229" t="str">
        <f>[1]【準特定地域】判定表!S394</f>
        <v/>
      </c>
      <c r="Z393" s="1" t="str">
        <f>[1]【準特定地域】判定表!T394</f>
        <v/>
      </c>
      <c r="AB393" t="s">
        <v>1264</v>
      </c>
      <c r="AC393" s="241"/>
    </row>
    <row r="394" spans="1:29" x14ac:dyDescent="0.2">
      <c r="A394" s="11"/>
      <c r="B394" s="113" t="s">
        <v>712</v>
      </c>
      <c r="C394" s="115" t="s">
        <v>1200</v>
      </c>
      <c r="D394" s="21" t="s">
        <v>841</v>
      </c>
      <c r="E394" s="297">
        <v>119262</v>
      </c>
      <c r="F394" s="141">
        <f>[1]H27輸送実績!Z394</f>
        <v>1</v>
      </c>
      <c r="G394" s="147">
        <f>[1]H27輸送実績!AA394</f>
        <v>1</v>
      </c>
      <c r="H394" s="153">
        <v>67.8</v>
      </c>
      <c r="I394" s="161">
        <f>[1]H27輸送実績!W394</f>
        <v>48.838709677419352</v>
      </c>
      <c r="J394" s="168">
        <f t="shared" si="42"/>
        <v>27.966504900561429</v>
      </c>
      <c r="K394" s="175" t="str">
        <f t="shared" si="43"/>
        <v>○</v>
      </c>
      <c r="L394" s="182" t="str">
        <f t="shared" si="44"/>
        <v>○</v>
      </c>
      <c r="M394" s="188">
        <v>22791</v>
      </c>
      <c r="N394" s="194">
        <f>[1]H27輸送実績!X394</f>
        <v>18556.103731815307</v>
      </c>
      <c r="O394" s="168">
        <f t="shared" si="45"/>
        <v>18.581441218835039</v>
      </c>
      <c r="P394" s="175" t="str">
        <f t="shared" si="46"/>
        <v>○</v>
      </c>
      <c r="Q394" s="182" t="str">
        <f t="shared" si="47"/>
        <v>○</v>
      </c>
      <c r="R394" s="206">
        <v>3</v>
      </c>
      <c r="S394" s="203">
        <f>1+2</f>
        <v>3</v>
      </c>
      <c r="T394" s="210">
        <f>3+3</f>
        <v>6</v>
      </c>
      <c r="U394" s="210">
        <v>7</v>
      </c>
      <c r="V394" s="214">
        <f>[1]H27輸送実績!S394</f>
        <v>7</v>
      </c>
      <c r="W394" s="221" t="str">
        <f t="shared" si="48"/>
        <v/>
      </c>
      <c r="X394" s="84" t="s">
        <v>1259</v>
      </c>
      <c r="Y394" s="229" t="str">
        <f>[1]【準特定地域】判定表!S395</f>
        <v>○</v>
      </c>
      <c r="Z394" s="1" t="str">
        <f>[1]【準特定地域】判定表!T395</f>
        <v>継続</v>
      </c>
      <c r="AB394" t="s">
        <v>1264</v>
      </c>
      <c r="AC394" s="241"/>
    </row>
    <row r="395" spans="1:29" s="102" customFormat="1" x14ac:dyDescent="0.2">
      <c r="A395" s="16"/>
      <c r="B395" s="25" t="s">
        <v>712</v>
      </c>
      <c r="C395" s="33" t="s">
        <v>715</v>
      </c>
      <c r="D395" s="22" t="s">
        <v>841</v>
      </c>
      <c r="E395" s="42"/>
      <c r="F395" s="142" t="e">
        <f>[1]H27輸送実績!Z395</f>
        <v>#DIV/0!</v>
      </c>
      <c r="G395" s="148" t="e">
        <f>[1]H27輸送実績!AA395</f>
        <v>#DIV/0!</v>
      </c>
      <c r="H395" s="154"/>
      <c r="I395" s="162" t="str">
        <f>[1]H27輸送実績!W395</f>
        <v/>
      </c>
      <c r="J395" s="169" t="e">
        <f t="shared" si="42"/>
        <v>#VALUE!</v>
      </c>
      <c r="K395" s="176" t="e">
        <f t="shared" si="43"/>
        <v>#VALUE!</v>
      </c>
      <c r="L395" s="183" t="e">
        <f t="shared" si="44"/>
        <v>#VALUE!</v>
      </c>
      <c r="M395" s="189"/>
      <c r="N395" s="195" t="str">
        <f>[1]H27輸送実績!X395</f>
        <v/>
      </c>
      <c r="O395" s="169" t="e">
        <f t="shared" si="45"/>
        <v>#VALUE!</v>
      </c>
      <c r="P395" s="176" t="e">
        <f t="shared" si="46"/>
        <v>#VALUE!</v>
      </c>
      <c r="Q395" s="183" t="e">
        <f t="shared" si="47"/>
        <v>#VALUE!</v>
      </c>
      <c r="R395" s="314"/>
      <c r="S395" s="204"/>
      <c r="T395" s="211"/>
      <c r="U395" s="211"/>
      <c r="V395" s="215"/>
      <c r="W395" s="222" t="str">
        <f t="shared" si="48"/>
        <v/>
      </c>
      <c r="X395" s="253" t="s">
        <v>1264</v>
      </c>
      <c r="Y395" s="86" t="str">
        <f>[1]【準特定地域】判定表!S396</f>
        <v/>
      </c>
      <c r="Z395" s="238" t="str">
        <f>[1]【準特定地域】判定表!T396</f>
        <v/>
      </c>
      <c r="AB395" s="102" t="e">
        <v>#VALUE!</v>
      </c>
      <c r="AC395" s="246"/>
    </row>
    <row r="396" spans="1:29" x14ac:dyDescent="0.2">
      <c r="A396" s="11"/>
      <c r="B396" s="111" t="s">
        <v>712</v>
      </c>
      <c r="C396" s="114" t="s">
        <v>717</v>
      </c>
      <c r="D396" s="21" t="s">
        <v>1096</v>
      </c>
      <c r="E396" s="297">
        <v>89921</v>
      </c>
      <c r="F396" s="141">
        <f>[1]H27輸送実績!Z396</f>
        <v>1</v>
      </c>
      <c r="G396" s="147">
        <f>[1]H27輸送実績!AA396</f>
        <v>1</v>
      </c>
      <c r="H396" s="153">
        <v>68.366185112634668</v>
      </c>
      <c r="I396" s="161">
        <f>[1]H27輸送実績!W396</f>
        <v>55.732160748079707</v>
      </c>
      <c r="J396" s="168">
        <f t="shared" si="42"/>
        <v>18.479931772908131</v>
      </c>
      <c r="K396" s="175" t="str">
        <f t="shared" si="43"/>
        <v>○</v>
      </c>
      <c r="L396" s="182" t="str">
        <f t="shared" si="44"/>
        <v>○</v>
      </c>
      <c r="M396" s="188">
        <v>24146.180215475022</v>
      </c>
      <c r="N396" s="194">
        <f>[1]H27輸送実績!X396</f>
        <v>21583.268395858846</v>
      </c>
      <c r="O396" s="168">
        <f t="shared" si="45"/>
        <v>10.614150133666422</v>
      </c>
      <c r="P396" s="175" t="str">
        <f t="shared" si="46"/>
        <v>○</v>
      </c>
      <c r="Q396" s="182" t="str">
        <f t="shared" si="47"/>
        <v>○</v>
      </c>
      <c r="R396" s="206">
        <v>0</v>
      </c>
      <c r="S396" s="203">
        <v>0</v>
      </c>
      <c r="T396" s="210">
        <v>0</v>
      </c>
      <c r="U396" s="210">
        <v>0</v>
      </c>
      <c r="V396" s="214">
        <f>[1]H27輸送実績!S396</f>
        <v>0</v>
      </c>
      <c r="W396" s="221" t="str">
        <f t="shared" si="48"/>
        <v/>
      </c>
      <c r="X396" s="82" t="s">
        <v>1264</v>
      </c>
      <c r="Y396" s="228" t="str">
        <f>[1]【準特定地域】判定表!S397</f>
        <v/>
      </c>
      <c r="Z396" s="1" t="str">
        <f>[1]【準特定地域】判定表!T397</f>
        <v/>
      </c>
      <c r="AB396" t="s">
        <v>1264</v>
      </c>
      <c r="AC396" s="240"/>
    </row>
    <row r="397" spans="1:29" x14ac:dyDescent="0.2">
      <c r="A397" s="105"/>
      <c r="B397" s="111" t="s">
        <v>393</v>
      </c>
      <c r="C397" s="114" t="s">
        <v>526</v>
      </c>
      <c r="D397" s="21" t="s">
        <v>1098</v>
      </c>
      <c r="E397" s="296">
        <v>363125</v>
      </c>
      <c r="F397" s="309">
        <f>[1]H27輸送実績!Z397</f>
        <v>0.91891891891891897</v>
      </c>
      <c r="G397" s="147">
        <f>[1]H27輸送実績!AA397</f>
        <v>1</v>
      </c>
      <c r="H397" s="153">
        <v>54.886546444190756</v>
      </c>
      <c r="I397" s="161">
        <f>[1]H27輸送実績!W397</f>
        <v>49.825220411921848</v>
      </c>
      <c r="J397" s="168">
        <f t="shared" si="42"/>
        <v>9.2214328650014785</v>
      </c>
      <c r="K397" s="175" t="str">
        <f t="shared" si="43"/>
        <v>○</v>
      </c>
      <c r="L397" s="182" t="str">
        <f t="shared" si="44"/>
        <v/>
      </c>
      <c r="M397" s="188">
        <v>16060.233357648236</v>
      </c>
      <c r="N397" s="194">
        <f>[1]H27輸送実績!X397</f>
        <v>16882.390751360763</v>
      </c>
      <c r="O397" s="168">
        <f t="shared" si="45"/>
        <v>-5.1192120027384158</v>
      </c>
      <c r="P397" s="175" t="str">
        <f t="shared" si="46"/>
        <v/>
      </c>
      <c r="Q397" s="182" t="str">
        <f t="shared" si="47"/>
        <v/>
      </c>
      <c r="R397" s="206">
        <v>50</v>
      </c>
      <c r="S397" s="203">
        <v>71</v>
      </c>
      <c r="T397" s="210">
        <v>67</v>
      </c>
      <c r="U397" s="210">
        <v>69</v>
      </c>
      <c r="V397" s="214">
        <f>[1]H27輸送実績!S397</f>
        <v>70</v>
      </c>
      <c r="W397" s="221" t="str">
        <f t="shared" si="48"/>
        <v/>
      </c>
      <c r="X397" s="82" t="s">
        <v>1259</v>
      </c>
      <c r="Y397" s="228" t="str">
        <f>[1]【準特定地域】判定表!S398</f>
        <v>○</v>
      </c>
      <c r="Z397" s="1" t="str">
        <f>[1]【準特定地域】判定表!T398</f>
        <v>継続</v>
      </c>
      <c r="AB397" t="s">
        <v>1264</v>
      </c>
      <c r="AC397" s="240"/>
    </row>
    <row r="398" spans="1:29" x14ac:dyDescent="0.2">
      <c r="A398" s="11"/>
      <c r="B398" s="111" t="s">
        <v>393</v>
      </c>
      <c r="C398" s="114" t="s">
        <v>65</v>
      </c>
      <c r="D398" s="21" t="s">
        <v>1032</v>
      </c>
      <c r="E398" s="297">
        <v>63199</v>
      </c>
      <c r="F398" s="141">
        <f>[1]H27輸送実績!Z398</f>
        <v>1</v>
      </c>
      <c r="G398" s="147">
        <f>[1]H27輸送実績!AA398</f>
        <v>1</v>
      </c>
      <c r="H398" s="153">
        <v>61.734790434559009</v>
      </c>
      <c r="I398" s="161">
        <f>[1]H27輸送実績!W398</f>
        <v>48.203703703703702</v>
      </c>
      <c r="J398" s="168">
        <f t="shared" si="42"/>
        <v>21.918089679430796</v>
      </c>
      <c r="K398" s="175" t="str">
        <f t="shared" si="43"/>
        <v>○</v>
      </c>
      <c r="L398" s="182" t="str">
        <f t="shared" si="44"/>
        <v>○</v>
      </c>
      <c r="M398" s="188">
        <v>21981.846232964774</v>
      </c>
      <c r="N398" s="194">
        <f>[1]H27輸送実績!X398</f>
        <v>18976.249265138154</v>
      </c>
      <c r="O398" s="168">
        <f t="shared" si="45"/>
        <v>13.673087037244924</v>
      </c>
      <c r="P398" s="175" t="str">
        <f t="shared" si="46"/>
        <v>○</v>
      </c>
      <c r="Q398" s="182" t="str">
        <f t="shared" si="47"/>
        <v>○</v>
      </c>
      <c r="R398" s="206">
        <v>1</v>
      </c>
      <c r="S398" s="203">
        <v>1</v>
      </c>
      <c r="T398" s="210">
        <v>3</v>
      </c>
      <c r="U398" s="210">
        <v>1</v>
      </c>
      <c r="V398" s="214">
        <f>[1]H27輸送実績!S398</f>
        <v>2</v>
      </c>
      <c r="W398" s="221" t="str">
        <f t="shared" si="48"/>
        <v/>
      </c>
      <c r="X398" s="82" t="s">
        <v>1264</v>
      </c>
      <c r="Y398" s="228" t="str">
        <f>[1]【準特定地域】判定表!S399</f>
        <v/>
      </c>
      <c r="Z398" s="1" t="str">
        <f>[1]【準特定地域】判定表!T399</f>
        <v/>
      </c>
      <c r="AB398" t="s">
        <v>1264</v>
      </c>
      <c r="AC398" s="240"/>
    </row>
    <row r="399" spans="1:29" x14ac:dyDescent="0.2">
      <c r="A399" s="11"/>
      <c r="B399" s="111" t="s">
        <v>393</v>
      </c>
      <c r="C399" s="114" t="s">
        <v>511</v>
      </c>
      <c r="D399" s="21" t="s">
        <v>991</v>
      </c>
      <c r="E399" s="297">
        <v>28205</v>
      </c>
      <c r="F399" s="141">
        <f>[1]H27輸送実績!Z399</f>
        <v>1</v>
      </c>
      <c r="G399" s="147">
        <f>[1]H27輸送実績!AA399</f>
        <v>1</v>
      </c>
      <c r="H399" s="153">
        <v>67.53580186907628</v>
      </c>
      <c r="I399" s="161">
        <f>[1]H27輸送実績!W399</f>
        <v>55.735165272799684</v>
      </c>
      <c r="J399" s="168">
        <f t="shared" si="42"/>
        <v>17.473156858569773</v>
      </c>
      <c r="K399" s="175" t="str">
        <f t="shared" si="43"/>
        <v>○</v>
      </c>
      <c r="L399" s="182" t="str">
        <f t="shared" si="44"/>
        <v>○</v>
      </c>
      <c r="M399" s="188">
        <v>16224.708923403221</v>
      </c>
      <c r="N399" s="194">
        <f>[1]H27輸送実績!X399</f>
        <v>15463.958582238152</v>
      </c>
      <c r="O399" s="168">
        <f t="shared" si="45"/>
        <v>4.6888381465366669</v>
      </c>
      <c r="P399" s="175" t="str">
        <f t="shared" si="46"/>
        <v>○</v>
      </c>
      <c r="Q399" s="182" t="str">
        <f t="shared" si="47"/>
        <v/>
      </c>
      <c r="R399" s="206">
        <v>5</v>
      </c>
      <c r="S399" s="203">
        <v>3</v>
      </c>
      <c r="T399" s="210">
        <v>6</v>
      </c>
      <c r="U399" s="210">
        <v>5</v>
      </c>
      <c r="V399" s="214">
        <f>[1]H27輸送実績!S399</f>
        <v>2</v>
      </c>
      <c r="W399" s="221" t="str">
        <f t="shared" si="48"/>
        <v/>
      </c>
      <c r="X399" s="82" t="s">
        <v>1264</v>
      </c>
      <c r="Y399" s="228" t="str">
        <f>[1]【準特定地域】判定表!S400</f>
        <v/>
      </c>
      <c r="Z399" s="1" t="str">
        <f>[1]【準特定地域】判定表!T400</f>
        <v/>
      </c>
      <c r="AB399" t="s">
        <v>1264</v>
      </c>
      <c r="AC399" s="240"/>
    </row>
    <row r="400" spans="1:29" x14ac:dyDescent="0.2">
      <c r="A400" s="13"/>
      <c r="B400" s="111" t="s">
        <v>393</v>
      </c>
      <c r="C400" s="114" t="s">
        <v>719</v>
      </c>
      <c r="D400" s="21" t="s">
        <v>736</v>
      </c>
      <c r="E400" s="297">
        <v>74105</v>
      </c>
      <c r="F400" s="141">
        <f>[1]H27輸送実績!Z400</f>
        <v>0.88235294117647056</v>
      </c>
      <c r="G400" s="147">
        <f>[1]H27輸送実績!AA400</f>
        <v>1</v>
      </c>
      <c r="H400" s="153">
        <v>48.1574138583116</v>
      </c>
      <c r="I400" s="161">
        <f>[1]H27輸送実績!W400</f>
        <v>40.600222106446573</v>
      </c>
      <c r="J400" s="168">
        <f t="shared" si="42"/>
        <v>15.692686019435643</v>
      </c>
      <c r="K400" s="175" t="str">
        <f t="shared" si="43"/>
        <v>○</v>
      </c>
      <c r="L400" s="182" t="str">
        <f t="shared" si="44"/>
        <v>○</v>
      </c>
      <c r="M400" s="188">
        <v>18192.975297091783</v>
      </c>
      <c r="N400" s="194">
        <f>[1]H27輸送実績!X400</f>
        <v>15860.552798267021</v>
      </c>
      <c r="O400" s="168">
        <f t="shared" si="45"/>
        <v>12.820456581379569</v>
      </c>
      <c r="P400" s="175" t="str">
        <f t="shared" si="46"/>
        <v>○</v>
      </c>
      <c r="Q400" s="182" t="str">
        <f t="shared" si="47"/>
        <v>○</v>
      </c>
      <c r="R400" s="206">
        <v>42</v>
      </c>
      <c r="S400" s="203">
        <v>16</v>
      </c>
      <c r="T400" s="210">
        <v>8</v>
      </c>
      <c r="U400" s="210">
        <v>11</v>
      </c>
      <c r="V400" s="214">
        <f>[1]H27輸送実績!S400</f>
        <v>12</v>
      </c>
      <c r="W400" s="221" t="str">
        <f t="shared" si="48"/>
        <v/>
      </c>
      <c r="X400" s="82" t="s">
        <v>1264</v>
      </c>
      <c r="Y400" s="228" t="str">
        <f>[1]【準特定地域】判定表!S401</f>
        <v/>
      </c>
      <c r="Z400" s="1" t="str">
        <f>[1]【準特定地域】判定表!T401</f>
        <v/>
      </c>
      <c r="AB400" t="s">
        <v>1264</v>
      </c>
      <c r="AC400" s="240"/>
    </row>
    <row r="401" spans="1:29" x14ac:dyDescent="0.2">
      <c r="A401" s="106" t="s">
        <v>720</v>
      </c>
      <c r="B401" s="111" t="s">
        <v>722</v>
      </c>
      <c r="C401" s="114" t="s">
        <v>707</v>
      </c>
      <c r="D401" s="124" t="s">
        <v>824</v>
      </c>
      <c r="E401" s="139">
        <v>1190877</v>
      </c>
      <c r="F401" s="309">
        <f>[1]H27輸送実績!Z401</f>
        <v>1</v>
      </c>
      <c r="G401" s="147">
        <f>[1]H27輸送実績!AA401</f>
        <v>1</v>
      </c>
      <c r="H401" s="153">
        <v>100.24473565030202</v>
      </c>
      <c r="I401" s="161">
        <f>[1]H27輸送実績!W401</f>
        <v>77.230105616974214</v>
      </c>
      <c r="J401" s="168">
        <f t="shared" si="42"/>
        <v>22.958442539679101</v>
      </c>
      <c r="K401" s="175" t="str">
        <f t="shared" si="43"/>
        <v>○</v>
      </c>
      <c r="L401" s="182" t="str">
        <f t="shared" si="44"/>
        <v>○</v>
      </c>
      <c r="M401" s="188">
        <v>33287.324506972669</v>
      </c>
      <c r="N401" s="194">
        <f>[1]H27輸送実績!X401</f>
        <v>27082.597579847956</v>
      </c>
      <c r="O401" s="168">
        <f t="shared" si="45"/>
        <v>18.639908791182702</v>
      </c>
      <c r="P401" s="175" t="str">
        <f t="shared" si="46"/>
        <v>○</v>
      </c>
      <c r="Q401" s="182" t="str">
        <f t="shared" si="47"/>
        <v>○</v>
      </c>
      <c r="R401" s="206">
        <v>1259</v>
      </c>
      <c r="S401" s="203">
        <v>1421</v>
      </c>
      <c r="T401" s="210">
        <v>1450</v>
      </c>
      <c r="U401" s="210">
        <v>1317</v>
      </c>
      <c r="V401" s="214">
        <f>[1]H27輸送実績!S401</f>
        <v>1221</v>
      </c>
      <c r="W401" s="221" t="str">
        <f t="shared" si="48"/>
        <v/>
      </c>
      <c r="X401" s="83"/>
      <c r="Y401" s="228" t="str">
        <f>[1]【準特定地域】判定表!S402</f>
        <v>○</v>
      </c>
      <c r="Z401" s="1" t="str">
        <f>[1]【準特定地域】判定表!T402</f>
        <v>指定</v>
      </c>
      <c r="AB401" t="s">
        <v>1287</v>
      </c>
      <c r="AC401" s="240"/>
    </row>
    <row r="402" spans="1:29" x14ac:dyDescent="0.2">
      <c r="A402" s="11">
        <f>COUNTA(C401:C473)</f>
        <v>73</v>
      </c>
      <c r="B402" s="111" t="s">
        <v>722</v>
      </c>
      <c r="C402" s="114" t="s">
        <v>662</v>
      </c>
      <c r="D402" s="124" t="s">
        <v>630</v>
      </c>
      <c r="E402" s="140">
        <v>39241</v>
      </c>
      <c r="F402" s="141">
        <f>[1]H27輸送実績!Z402</f>
        <v>0.83333333333333337</v>
      </c>
      <c r="G402" s="147">
        <f>[1]H27輸送実績!AA402</f>
        <v>1</v>
      </c>
      <c r="H402" s="153">
        <v>60.836830835117773</v>
      </c>
      <c r="I402" s="161">
        <f>[1]H27輸送実績!W402</f>
        <v>50.760350844100728</v>
      </c>
      <c r="J402" s="168">
        <f t="shared" si="42"/>
        <v>16.563124430867703</v>
      </c>
      <c r="K402" s="175" t="str">
        <f t="shared" si="43"/>
        <v>○</v>
      </c>
      <c r="L402" s="182" t="str">
        <f t="shared" si="44"/>
        <v>○</v>
      </c>
      <c r="M402" s="188">
        <v>21133.476088508207</v>
      </c>
      <c r="N402" s="194">
        <f>[1]H27輸送実績!X402</f>
        <v>18087.899651042157</v>
      </c>
      <c r="O402" s="168">
        <f t="shared" si="45"/>
        <v>14.411147625269983</v>
      </c>
      <c r="P402" s="175" t="str">
        <f t="shared" si="46"/>
        <v>○</v>
      </c>
      <c r="Q402" s="182" t="str">
        <f t="shared" si="47"/>
        <v>○</v>
      </c>
      <c r="R402" s="206">
        <v>0</v>
      </c>
      <c r="S402" s="203">
        <v>12</v>
      </c>
      <c r="T402" s="210">
        <v>2</v>
      </c>
      <c r="U402" s="210">
        <v>5</v>
      </c>
      <c r="V402" s="214">
        <f>[1]H27輸送実績!S402</f>
        <v>12</v>
      </c>
      <c r="W402" s="221" t="str">
        <f t="shared" si="48"/>
        <v/>
      </c>
      <c r="X402" s="82" t="s">
        <v>1264</v>
      </c>
      <c r="Y402" s="228" t="str">
        <f>[1]【準特定地域】判定表!S403</f>
        <v/>
      </c>
      <c r="Z402" s="1" t="str">
        <f>[1]【準特定地域】判定表!T403</f>
        <v/>
      </c>
      <c r="AB402" t="s">
        <v>1264</v>
      </c>
      <c r="AC402" s="240"/>
    </row>
    <row r="403" spans="1:29" x14ac:dyDescent="0.2">
      <c r="A403" s="105"/>
      <c r="B403" s="111" t="s">
        <v>722</v>
      </c>
      <c r="C403" s="114" t="s">
        <v>723</v>
      </c>
      <c r="D403" s="124" t="s">
        <v>1099</v>
      </c>
      <c r="E403" s="139">
        <v>470630</v>
      </c>
      <c r="F403" s="309">
        <f>[1]H27輸送実績!Z403</f>
        <v>0.96666666666666667</v>
      </c>
      <c r="G403" s="147">
        <f>[1]H27輸送実績!AA403</f>
        <v>1</v>
      </c>
      <c r="H403" s="153">
        <v>58.267832598701361</v>
      </c>
      <c r="I403" s="161">
        <f>[1]H27輸送実績!W403</f>
        <v>55.857240364025699</v>
      </c>
      <c r="J403" s="168">
        <f t="shared" si="42"/>
        <v>4.1370892431811246</v>
      </c>
      <c r="K403" s="175" t="str">
        <f t="shared" si="43"/>
        <v>○</v>
      </c>
      <c r="L403" s="182" t="str">
        <f t="shared" si="44"/>
        <v/>
      </c>
      <c r="M403" s="188">
        <v>19727.919031061363</v>
      </c>
      <c r="N403" s="194">
        <f>[1]H27輸送実績!X403</f>
        <v>18925.981441827265</v>
      </c>
      <c r="O403" s="168">
        <f t="shared" si="45"/>
        <v>4.0649882431667343</v>
      </c>
      <c r="P403" s="175" t="str">
        <f t="shared" si="46"/>
        <v>○</v>
      </c>
      <c r="Q403" s="182" t="str">
        <f t="shared" si="47"/>
        <v/>
      </c>
      <c r="R403" s="206">
        <v>131</v>
      </c>
      <c r="S403" s="203">
        <v>100</v>
      </c>
      <c r="T403" s="210">
        <v>110</v>
      </c>
      <c r="U403" s="210">
        <v>82</v>
      </c>
      <c r="V403" s="214">
        <f>[1]H27輸送実績!S403</f>
        <v>148</v>
      </c>
      <c r="W403" s="221" t="str">
        <f t="shared" si="48"/>
        <v/>
      </c>
      <c r="X403" s="82" t="s">
        <v>1259</v>
      </c>
      <c r="Y403" s="228" t="str">
        <f>[1]【準特定地域】判定表!S404</f>
        <v>○</v>
      </c>
      <c r="Z403" s="1" t="str">
        <f>[1]【準特定地域】判定表!T404</f>
        <v>継続</v>
      </c>
      <c r="AB403" t="s">
        <v>1264</v>
      </c>
      <c r="AC403" s="240"/>
    </row>
    <row r="404" spans="1:29" x14ac:dyDescent="0.2">
      <c r="A404" s="105">
        <f>SUBTOTAL(3,C401:C473)</f>
        <v>73</v>
      </c>
      <c r="B404" s="111" t="s">
        <v>722</v>
      </c>
      <c r="C404" s="114" t="s">
        <v>93</v>
      </c>
      <c r="D404" s="124" t="s">
        <v>243</v>
      </c>
      <c r="E404" s="139">
        <v>232230</v>
      </c>
      <c r="F404" s="309">
        <f>[1]H27輸送実績!Z404</f>
        <v>1</v>
      </c>
      <c r="G404" s="147">
        <f>[1]H27輸送実績!AA404</f>
        <v>1</v>
      </c>
      <c r="H404" s="153">
        <v>72.989334874025033</v>
      </c>
      <c r="I404" s="161">
        <f>[1]H27輸送実績!W404</f>
        <v>59.726362404918206</v>
      </c>
      <c r="J404" s="168">
        <f t="shared" si="42"/>
        <v>18.17111019301365</v>
      </c>
      <c r="K404" s="175" t="str">
        <f t="shared" si="43"/>
        <v>○</v>
      </c>
      <c r="L404" s="182" t="str">
        <f t="shared" si="44"/>
        <v>○</v>
      </c>
      <c r="M404" s="188">
        <v>23099.905528532727</v>
      </c>
      <c r="N404" s="193">
        <f>[1]H27輸送実績!X404</f>
        <v>21250.432426800042</v>
      </c>
      <c r="O404" s="168">
        <f t="shared" si="45"/>
        <v>8.0064098073831413</v>
      </c>
      <c r="P404" s="175" t="str">
        <f t="shared" si="46"/>
        <v>○</v>
      </c>
      <c r="Q404" s="182" t="str">
        <f t="shared" si="47"/>
        <v/>
      </c>
      <c r="R404" s="206">
        <v>63</v>
      </c>
      <c r="S404" s="203">
        <v>105</v>
      </c>
      <c r="T404" s="210">
        <v>69</v>
      </c>
      <c r="U404" s="210">
        <v>57</v>
      </c>
      <c r="V404" s="214">
        <f>[1]H27輸送実績!S404</f>
        <v>86</v>
      </c>
      <c r="W404" s="221" t="str">
        <f t="shared" si="48"/>
        <v/>
      </c>
      <c r="X404" s="82" t="s">
        <v>1259</v>
      </c>
      <c r="Y404" s="228" t="str">
        <f>[1]【準特定地域】判定表!S405</f>
        <v>○</v>
      </c>
      <c r="Z404" s="1" t="str">
        <f>[1]【準特定地域】判定表!T405</f>
        <v>継続</v>
      </c>
      <c r="AB404" t="s">
        <v>1264</v>
      </c>
      <c r="AC404" s="240"/>
    </row>
    <row r="405" spans="1:29" x14ac:dyDescent="0.2">
      <c r="A405" s="11"/>
      <c r="B405" s="111" t="s">
        <v>722</v>
      </c>
      <c r="C405" s="114" t="s">
        <v>466</v>
      </c>
      <c r="D405" s="124" t="s">
        <v>491</v>
      </c>
      <c r="E405" s="140">
        <v>1984</v>
      </c>
      <c r="F405" s="141">
        <f>[1]H27輸送実績!Z405</f>
        <v>1</v>
      </c>
      <c r="G405" s="147">
        <f>[1]H27輸送実績!AA405</f>
        <v>1</v>
      </c>
      <c r="H405" s="153">
        <v>11.760233918128655</v>
      </c>
      <c r="I405" s="161">
        <f>[1]H27輸送実績!W405</f>
        <v>13.02995391705069</v>
      </c>
      <c r="J405" s="168">
        <f t="shared" si="42"/>
        <v>-10.796724008735348</v>
      </c>
      <c r="K405" s="175" t="str">
        <f t="shared" si="43"/>
        <v/>
      </c>
      <c r="L405" s="182" t="str">
        <f t="shared" si="44"/>
        <v/>
      </c>
      <c r="M405" s="188">
        <v>4576.0233918128661</v>
      </c>
      <c r="N405" s="193">
        <f>[1]H27輸送実績!X405</f>
        <v>3760.36866359447</v>
      </c>
      <c r="O405" s="168">
        <f t="shared" si="45"/>
        <v>17.824531440938753</v>
      </c>
      <c r="P405" s="175" t="str">
        <f t="shared" si="46"/>
        <v>○</v>
      </c>
      <c r="Q405" s="182" t="str">
        <f t="shared" si="47"/>
        <v>○</v>
      </c>
      <c r="R405" s="206">
        <v>0</v>
      </c>
      <c r="S405" s="203">
        <v>0</v>
      </c>
      <c r="T405" s="210">
        <v>0</v>
      </c>
      <c r="U405" s="210">
        <v>0</v>
      </c>
      <c r="V405" s="214">
        <f>[1]H27輸送実績!S405</f>
        <v>0</v>
      </c>
      <c r="W405" s="221" t="str">
        <f t="shared" si="48"/>
        <v/>
      </c>
      <c r="X405" s="82" t="s">
        <v>1264</v>
      </c>
      <c r="Y405" s="228" t="str">
        <f>[1]【準特定地域】判定表!S406</f>
        <v/>
      </c>
      <c r="Z405" s="1" t="str">
        <f>[1]【準特定地域】判定表!T406</f>
        <v/>
      </c>
      <c r="AB405" t="s">
        <v>1264</v>
      </c>
      <c r="AC405" s="240"/>
    </row>
    <row r="406" spans="1:29" x14ac:dyDescent="0.2">
      <c r="A406" s="11"/>
      <c r="B406" s="111" t="s">
        <v>722</v>
      </c>
      <c r="C406" s="114" t="s">
        <v>457</v>
      </c>
      <c r="D406" s="124" t="s">
        <v>457</v>
      </c>
      <c r="E406" s="140">
        <v>26999</v>
      </c>
      <c r="F406" s="141">
        <f>[1]H27輸送実績!Z406</f>
        <v>1</v>
      </c>
      <c r="G406" s="147">
        <f>[1]H27輸送実績!AA406</f>
        <v>1</v>
      </c>
      <c r="H406" s="153">
        <v>76.746708539678707</v>
      </c>
      <c r="I406" s="161">
        <f>[1]H27輸送実績!W406</f>
        <v>62.858481012658231</v>
      </c>
      <c r="J406" s="168">
        <f t="shared" si="42"/>
        <v>18.096186522240419</v>
      </c>
      <c r="K406" s="175" t="str">
        <f t="shared" si="43"/>
        <v>○</v>
      </c>
      <c r="L406" s="182" t="str">
        <f t="shared" si="44"/>
        <v>○</v>
      </c>
      <c r="M406" s="188">
        <v>23385.674598381447</v>
      </c>
      <c r="N406" s="193">
        <f>[1]H27輸送実績!X406</f>
        <v>19391.645569620254</v>
      </c>
      <c r="O406" s="168">
        <f t="shared" si="45"/>
        <v>17.078955802445083</v>
      </c>
      <c r="P406" s="175" t="str">
        <f t="shared" si="46"/>
        <v>○</v>
      </c>
      <c r="Q406" s="182" t="str">
        <f t="shared" si="47"/>
        <v>○</v>
      </c>
      <c r="R406" s="206">
        <v>5</v>
      </c>
      <c r="S406" s="203">
        <v>7</v>
      </c>
      <c r="T406" s="210">
        <v>4</v>
      </c>
      <c r="U406" s="210">
        <v>8</v>
      </c>
      <c r="V406" s="214">
        <f>[1]H27輸送実績!S406</f>
        <v>9</v>
      </c>
      <c r="W406" s="221" t="str">
        <f t="shared" si="48"/>
        <v/>
      </c>
      <c r="X406" s="82" t="s">
        <v>1264</v>
      </c>
      <c r="Y406" s="228" t="str">
        <f>[1]【準特定地域】判定表!S407</f>
        <v/>
      </c>
      <c r="Z406" s="1" t="str">
        <f>[1]【準特定地域】判定表!T407</f>
        <v/>
      </c>
      <c r="AB406" t="s">
        <v>1264</v>
      </c>
      <c r="AC406" s="240"/>
    </row>
    <row r="407" spans="1:29" x14ac:dyDescent="0.2">
      <c r="A407" s="105"/>
      <c r="B407" s="111" t="s">
        <v>722</v>
      </c>
      <c r="C407" s="114" t="s">
        <v>548</v>
      </c>
      <c r="D407" s="124" t="s">
        <v>548</v>
      </c>
      <c r="E407" s="139">
        <v>97472</v>
      </c>
      <c r="F407" s="309">
        <f>[1]H27輸送実績!Z407</f>
        <v>0.9285714285714286</v>
      </c>
      <c r="G407" s="147">
        <f>[1]H27輸送実績!AA407</f>
        <v>1</v>
      </c>
      <c r="H407" s="153">
        <v>72.200968127923417</v>
      </c>
      <c r="I407" s="161">
        <f>[1]H27輸送実績!W407</f>
        <v>68.853071564281194</v>
      </c>
      <c r="J407" s="168">
        <f t="shared" si="42"/>
        <v>4.6369136736650436</v>
      </c>
      <c r="K407" s="175" t="str">
        <f t="shared" si="43"/>
        <v>○</v>
      </c>
      <c r="L407" s="182" t="str">
        <f t="shared" si="44"/>
        <v/>
      </c>
      <c r="M407" s="188">
        <v>21224.709017730882</v>
      </c>
      <c r="N407" s="193">
        <f>[1]H27輸送実績!X407</f>
        <v>21826.884103863205</v>
      </c>
      <c r="O407" s="168">
        <f t="shared" si="45"/>
        <v>-2.8371417748496386</v>
      </c>
      <c r="P407" s="175" t="str">
        <f t="shared" si="46"/>
        <v/>
      </c>
      <c r="Q407" s="182" t="str">
        <f t="shared" si="47"/>
        <v/>
      </c>
      <c r="R407" s="206">
        <v>9</v>
      </c>
      <c r="S407" s="203">
        <v>7</v>
      </c>
      <c r="T407" s="210">
        <v>19</v>
      </c>
      <c r="U407" s="210">
        <v>20</v>
      </c>
      <c r="V407" s="214">
        <f>[1]H27輸送実績!S407</f>
        <v>11</v>
      </c>
      <c r="W407" s="221" t="str">
        <f t="shared" si="48"/>
        <v/>
      </c>
      <c r="X407" s="82"/>
      <c r="Y407" s="228" t="str">
        <f>[1]【準特定地域】判定表!S408</f>
        <v/>
      </c>
      <c r="Z407" s="236" t="str">
        <f>[1]【準特定地域】判定表!T408</f>
        <v/>
      </c>
      <c r="AB407" t="s">
        <v>1264</v>
      </c>
      <c r="AC407" s="240"/>
    </row>
    <row r="408" spans="1:29" x14ac:dyDescent="0.2">
      <c r="A408" s="105"/>
      <c r="B408" s="111" t="s">
        <v>722</v>
      </c>
      <c r="C408" s="114" t="s">
        <v>668</v>
      </c>
      <c r="D408" s="124" t="s">
        <v>668</v>
      </c>
      <c r="E408" s="139">
        <v>141878</v>
      </c>
      <c r="F408" s="309">
        <f>[1]H27輸送実績!Z408</f>
        <v>1</v>
      </c>
      <c r="G408" s="147">
        <f>[1]H27輸送実績!AA408</f>
        <v>1</v>
      </c>
      <c r="H408" s="153">
        <v>61.873235522139169</v>
      </c>
      <c r="I408" s="161">
        <f>[1]H27輸送実績!W408</f>
        <v>64.007148082349246</v>
      </c>
      <c r="J408" s="168">
        <f t="shared" si="42"/>
        <v>-3.4488459221540646</v>
      </c>
      <c r="K408" s="175" t="str">
        <f t="shared" si="43"/>
        <v/>
      </c>
      <c r="L408" s="182" t="str">
        <f t="shared" si="44"/>
        <v/>
      </c>
      <c r="M408" s="188">
        <v>19631.174758275676</v>
      </c>
      <c r="N408" s="193">
        <f>[1]H27輸送実績!X408</f>
        <v>20162.963737067614</v>
      </c>
      <c r="O408" s="168">
        <f t="shared" si="45"/>
        <v>-2.7089004368816783</v>
      </c>
      <c r="P408" s="175" t="str">
        <f t="shared" si="46"/>
        <v/>
      </c>
      <c r="Q408" s="182" t="str">
        <f t="shared" si="47"/>
        <v/>
      </c>
      <c r="R408" s="206">
        <v>38</v>
      </c>
      <c r="S408" s="203">
        <v>18</v>
      </c>
      <c r="T408" s="210">
        <v>13</v>
      </c>
      <c r="U408" s="210">
        <v>19</v>
      </c>
      <c r="V408" s="214">
        <f>[1]H27輸送実績!S408</f>
        <v>23</v>
      </c>
      <c r="W408" s="221" t="str">
        <f t="shared" si="48"/>
        <v/>
      </c>
      <c r="X408" s="82" t="s">
        <v>1259</v>
      </c>
      <c r="Y408" s="228" t="str">
        <f>[1]【準特定地域】判定表!S409</f>
        <v/>
      </c>
      <c r="Z408" s="1" t="str">
        <f>[1]【準特定地域】判定表!T409</f>
        <v>解除</v>
      </c>
      <c r="AB408" t="s">
        <v>1264</v>
      </c>
      <c r="AC408" s="240"/>
    </row>
    <row r="409" spans="1:29" x14ac:dyDescent="0.2">
      <c r="A409" s="11"/>
      <c r="B409" s="111" t="s">
        <v>722</v>
      </c>
      <c r="C409" s="114" t="s">
        <v>725</v>
      </c>
      <c r="D409" s="124" t="s">
        <v>725</v>
      </c>
      <c r="E409" s="140">
        <v>41102</v>
      </c>
      <c r="F409" s="141">
        <f>[1]H27輸送実績!Z409</f>
        <v>1</v>
      </c>
      <c r="G409" s="147">
        <f>[1]H27輸送実績!AA409</f>
        <v>1</v>
      </c>
      <c r="H409" s="153">
        <v>70.840548953027735</v>
      </c>
      <c r="I409" s="161">
        <f>[1]H27輸送実績!W409</f>
        <v>55.735916695117787</v>
      </c>
      <c r="J409" s="168">
        <f t="shared" si="42"/>
        <v>21.322014695178858</v>
      </c>
      <c r="K409" s="175" t="str">
        <f t="shared" si="43"/>
        <v>○</v>
      </c>
      <c r="L409" s="182" t="str">
        <f t="shared" si="44"/>
        <v>○</v>
      </c>
      <c r="M409" s="188">
        <v>21465.195246179966</v>
      </c>
      <c r="N409" s="193">
        <f>[1]H27輸送実績!X409</f>
        <v>17105.582109935131</v>
      </c>
      <c r="O409" s="168">
        <f t="shared" si="45"/>
        <v>20.310148993500022</v>
      </c>
      <c r="P409" s="175" t="str">
        <f t="shared" si="46"/>
        <v>○</v>
      </c>
      <c r="Q409" s="182" t="str">
        <f t="shared" si="47"/>
        <v>○</v>
      </c>
      <c r="R409" s="206">
        <v>12</v>
      </c>
      <c r="S409" s="203">
        <v>8</v>
      </c>
      <c r="T409" s="210">
        <v>6</v>
      </c>
      <c r="U409" s="210">
        <v>12</v>
      </c>
      <c r="V409" s="214">
        <f>[1]H27輸送実績!S409</f>
        <v>10</v>
      </c>
      <c r="W409" s="221" t="str">
        <f t="shared" si="48"/>
        <v/>
      </c>
      <c r="X409" s="82" t="s">
        <v>1264</v>
      </c>
      <c r="Y409" s="228" t="str">
        <f>[1]【準特定地域】判定表!S410</f>
        <v/>
      </c>
      <c r="Z409" s="1" t="str">
        <f>[1]【準特定地域】判定表!T410</f>
        <v/>
      </c>
      <c r="AB409" t="s">
        <v>1264</v>
      </c>
      <c r="AC409" s="240"/>
    </row>
    <row r="410" spans="1:29" x14ac:dyDescent="0.2">
      <c r="A410" s="11"/>
      <c r="B410" s="111" t="s">
        <v>722</v>
      </c>
      <c r="C410" s="114" t="s">
        <v>314</v>
      </c>
      <c r="D410" s="124" t="s">
        <v>1034</v>
      </c>
      <c r="E410" s="139">
        <v>54324</v>
      </c>
      <c r="F410" s="141">
        <f>[1]H27輸送実績!Z410</f>
        <v>0.92307692307692313</v>
      </c>
      <c r="G410" s="147">
        <f>[1]H27輸送実績!AA410</f>
        <v>1</v>
      </c>
      <c r="H410" s="153">
        <v>63.880222751561192</v>
      </c>
      <c r="I410" s="161">
        <f>[1]H27輸送実績!W410</f>
        <v>57.544979901122765</v>
      </c>
      <c r="J410" s="168">
        <f t="shared" si="42"/>
        <v>9.9173775192942575</v>
      </c>
      <c r="K410" s="175" t="str">
        <f t="shared" si="43"/>
        <v>○</v>
      </c>
      <c r="L410" s="182" t="str">
        <f t="shared" si="44"/>
        <v/>
      </c>
      <c r="M410" s="188">
        <v>19838.859202987187</v>
      </c>
      <c r="N410" s="193">
        <f>[1]H27輸送実績!X410</f>
        <v>18328.512683084598</v>
      </c>
      <c r="O410" s="168">
        <f t="shared" si="45"/>
        <v>7.6130714193242133</v>
      </c>
      <c r="P410" s="175" t="str">
        <f t="shared" si="46"/>
        <v>○</v>
      </c>
      <c r="Q410" s="182" t="str">
        <f t="shared" si="47"/>
        <v/>
      </c>
      <c r="R410" s="206">
        <v>5</v>
      </c>
      <c r="S410" s="203">
        <v>7</v>
      </c>
      <c r="T410" s="210">
        <v>6</v>
      </c>
      <c r="U410" s="210">
        <v>7</v>
      </c>
      <c r="V410" s="214">
        <f>[1]H27輸送実績!S410</f>
        <v>17</v>
      </c>
      <c r="W410" s="221" t="str">
        <f t="shared" si="48"/>
        <v/>
      </c>
      <c r="X410" s="82" t="s">
        <v>1264</v>
      </c>
      <c r="Y410" s="228" t="str">
        <f>[1]【準特定地域】判定表!S411</f>
        <v/>
      </c>
      <c r="Z410" s="1" t="str">
        <f>[1]【準特定地域】判定表!T411</f>
        <v/>
      </c>
      <c r="AB410" t="s">
        <v>1264</v>
      </c>
      <c r="AC410" s="240"/>
    </row>
    <row r="411" spans="1:29" x14ac:dyDescent="0.2">
      <c r="A411" s="11"/>
      <c r="B411" s="111" t="s">
        <v>722</v>
      </c>
      <c r="C411" s="114" t="s">
        <v>147</v>
      </c>
      <c r="D411" s="124" t="s">
        <v>147</v>
      </c>
      <c r="E411" s="140">
        <v>37240</v>
      </c>
      <c r="F411" s="141">
        <f>[1]H27輸送実績!Z411</f>
        <v>0.93333333333333335</v>
      </c>
      <c r="G411" s="147">
        <f>[1]H27輸送実績!AA411</f>
        <v>1</v>
      </c>
      <c r="H411" s="153">
        <v>66.876125862674002</v>
      </c>
      <c r="I411" s="161">
        <f>[1]H27輸送実績!W411</f>
        <v>44.678175092478419</v>
      </c>
      <c r="J411" s="168">
        <f t="shared" si="42"/>
        <v>33.192638604361903</v>
      </c>
      <c r="K411" s="175" t="str">
        <f t="shared" si="43"/>
        <v>○</v>
      </c>
      <c r="L411" s="182" t="str">
        <f t="shared" si="44"/>
        <v>○</v>
      </c>
      <c r="M411" s="188">
        <v>19617.499122704408</v>
      </c>
      <c r="N411" s="193">
        <f>[1]H27輸送実績!X411</f>
        <v>15549.213026764342</v>
      </c>
      <c r="O411" s="168">
        <f t="shared" si="45"/>
        <v>20.738046529241917</v>
      </c>
      <c r="P411" s="175" t="str">
        <f t="shared" si="46"/>
        <v>○</v>
      </c>
      <c r="Q411" s="182" t="str">
        <f t="shared" si="47"/>
        <v>○</v>
      </c>
      <c r="R411" s="206">
        <v>0</v>
      </c>
      <c r="S411" s="203">
        <v>0</v>
      </c>
      <c r="T411" s="210">
        <v>0</v>
      </c>
      <c r="U411" s="210">
        <v>1</v>
      </c>
      <c r="V411" s="214">
        <f>[1]H27輸送実績!S411</f>
        <v>0</v>
      </c>
      <c r="W411" s="221" t="str">
        <f t="shared" si="48"/>
        <v/>
      </c>
      <c r="X411" s="82" t="s">
        <v>1264</v>
      </c>
      <c r="Y411" s="228" t="str">
        <f>[1]【準特定地域】判定表!S412</f>
        <v/>
      </c>
      <c r="Z411" s="1" t="str">
        <f>[1]【準特定地域】判定表!T412</f>
        <v/>
      </c>
      <c r="AB411" t="s">
        <v>1264</v>
      </c>
      <c r="AC411" s="240"/>
    </row>
    <row r="412" spans="1:29" x14ac:dyDescent="0.2">
      <c r="A412" s="11"/>
      <c r="B412" s="111" t="s">
        <v>722</v>
      </c>
      <c r="C412" s="114" t="s">
        <v>728</v>
      </c>
      <c r="D412" s="124" t="s">
        <v>728</v>
      </c>
      <c r="E412" s="140">
        <v>27852</v>
      </c>
      <c r="F412" s="141">
        <f>[1]H27輸送実績!Z412</f>
        <v>1</v>
      </c>
      <c r="G412" s="147">
        <f>[1]H27輸送実績!AA412</f>
        <v>1</v>
      </c>
      <c r="H412" s="153">
        <v>57.432162119704664</v>
      </c>
      <c r="I412" s="161">
        <f>[1]H27輸送実績!W412</f>
        <v>51.323515535485612</v>
      </c>
      <c r="J412" s="168">
        <f t="shared" si="42"/>
        <v>10.636281760535027</v>
      </c>
      <c r="K412" s="175" t="str">
        <f t="shared" si="43"/>
        <v>○</v>
      </c>
      <c r="L412" s="182" t="str">
        <f t="shared" si="44"/>
        <v>○</v>
      </c>
      <c r="M412" s="188">
        <v>19376.237105304499</v>
      </c>
      <c r="N412" s="193">
        <f>[1]H27輸送実績!X412</f>
        <v>18012.468827930174</v>
      </c>
      <c r="O412" s="168">
        <f t="shared" si="45"/>
        <v>7.0383546091153937</v>
      </c>
      <c r="P412" s="175" t="str">
        <f t="shared" si="46"/>
        <v>○</v>
      </c>
      <c r="Q412" s="182" t="str">
        <f t="shared" si="47"/>
        <v/>
      </c>
      <c r="R412" s="206">
        <v>0</v>
      </c>
      <c r="S412" s="203">
        <v>3</v>
      </c>
      <c r="T412" s="210">
        <v>9</v>
      </c>
      <c r="U412" s="210">
        <v>5</v>
      </c>
      <c r="V412" s="214">
        <f>[1]H27輸送実績!S412</f>
        <v>6</v>
      </c>
      <c r="W412" s="221" t="str">
        <f t="shared" si="48"/>
        <v/>
      </c>
      <c r="X412" s="82" t="s">
        <v>1264</v>
      </c>
      <c r="Y412" s="228" t="str">
        <f>[1]【準特定地域】判定表!S413</f>
        <v/>
      </c>
      <c r="Z412" s="1" t="str">
        <f>[1]【準特定地域】判定表!T413</f>
        <v/>
      </c>
      <c r="AB412" t="s">
        <v>1264</v>
      </c>
      <c r="AC412" s="240"/>
    </row>
    <row r="413" spans="1:29" x14ac:dyDescent="0.2">
      <c r="A413" s="105"/>
      <c r="B413" s="111" t="s">
        <v>722</v>
      </c>
      <c r="C413" s="114" t="s">
        <v>335</v>
      </c>
      <c r="D413" s="124" t="s">
        <v>559</v>
      </c>
      <c r="E413" s="139">
        <v>184929</v>
      </c>
      <c r="F413" s="309">
        <f>[1]H27輸送実績!Z413</f>
        <v>1</v>
      </c>
      <c r="G413" s="147">
        <f>[1]H27輸送実績!AA413</f>
        <v>1</v>
      </c>
      <c r="H413" s="153">
        <v>86.395018540544328</v>
      </c>
      <c r="I413" s="161">
        <f>[1]H27輸送実績!W413</f>
        <v>72.914073112566783</v>
      </c>
      <c r="J413" s="168">
        <f t="shared" si="42"/>
        <v>15.603845749105394</v>
      </c>
      <c r="K413" s="175" t="str">
        <f t="shared" si="43"/>
        <v>○</v>
      </c>
      <c r="L413" s="182" t="str">
        <f t="shared" si="44"/>
        <v>○</v>
      </c>
      <c r="M413" s="188">
        <v>24984.730287553346</v>
      </c>
      <c r="N413" s="193">
        <f>[1]H27輸送実績!X413</f>
        <v>22836.85513327497</v>
      </c>
      <c r="O413" s="168">
        <f t="shared" si="45"/>
        <v>8.5967514139961843</v>
      </c>
      <c r="P413" s="175" t="str">
        <f t="shared" si="46"/>
        <v>○</v>
      </c>
      <c r="Q413" s="182" t="str">
        <f t="shared" si="47"/>
        <v/>
      </c>
      <c r="R413" s="206">
        <v>26</v>
      </c>
      <c r="S413" s="203">
        <v>47</v>
      </c>
      <c r="T413" s="210">
        <v>29</v>
      </c>
      <c r="U413" s="210">
        <v>28</v>
      </c>
      <c r="V413" s="214">
        <f>[1]H27輸送実績!S413</f>
        <v>36</v>
      </c>
      <c r="W413" s="221" t="str">
        <f t="shared" si="48"/>
        <v/>
      </c>
      <c r="X413" s="82" t="s">
        <v>1259</v>
      </c>
      <c r="Y413" s="228" t="str">
        <f>[1]【準特定地域】判定表!S414</f>
        <v>○</v>
      </c>
      <c r="Z413" s="1" t="str">
        <f>[1]【準特定地域】判定表!T414</f>
        <v>継続</v>
      </c>
      <c r="AB413" t="s">
        <v>1264</v>
      </c>
      <c r="AC413" s="240"/>
    </row>
    <row r="414" spans="1:29" x14ac:dyDescent="0.2">
      <c r="A414" s="11"/>
      <c r="B414" s="111" t="s">
        <v>722</v>
      </c>
      <c r="C414" s="114" t="s">
        <v>474</v>
      </c>
      <c r="D414" s="124" t="s">
        <v>139</v>
      </c>
      <c r="E414" s="140">
        <v>24627</v>
      </c>
      <c r="F414" s="141">
        <f>[1]H27輸送実績!Z414</f>
        <v>1</v>
      </c>
      <c r="G414" s="147">
        <f>[1]H27輸送実績!AA414</f>
        <v>1</v>
      </c>
      <c r="H414" s="153">
        <v>57.127881565033483</v>
      </c>
      <c r="I414" s="161">
        <f>[1]H27輸送実績!W414</f>
        <v>51.31576959395656</v>
      </c>
      <c r="J414" s="168">
        <f t="shared" si="42"/>
        <v>10.173862240035113</v>
      </c>
      <c r="K414" s="175" t="str">
        <f t="shared" si="43"/>
        <v>○</v>
      </c>
      <c r="L414" s="182" t="str">
        <f t="shared" si="44"/>
        <v>○</v>
      </c>
      <c r="M414" s="188">
        <v>17723.369756785338</v>
      </c>
      <c r="N414" s="193">
        <f>[1]H27輸送実績!X414</f>
        <v>16428.328611898018</v>
      </c>
      <c r="O414" s="168">
        <f t="shared" si="45"/>
        <v>7.3069690620854892</v>
      </c>
      <c r="P414" s="175" t="str">
        <f t="shared" si="46"/>
        <v>○</v>
      </c>
      <c r="Q414" s="182" t="str">
        <f t="shared" si="47"/>
        <v/>
      </c>
      <c r="R414" s="206">
        <v>0</v>
      </c>
      <c r="S414" s="203">
        <v>0</v>
      </c>
      <c r="T414" s="210">
        <v>3</v>
      </c>
      <c r="U414" s="210">
        <v>0</v>
      </c>
      <c r="V414" s="214">
        <f>[1]H27輸送実績!S414</f>
        <v>0</v>
      </c>
      <c r="W414" s="221" t="str">
        <f t="shared" si="48"/>
        <v/>
      </c>
      <c r="X414" s="82" t="s">
        <v>1264</v>
      </c>
      <c r="Y414" s="228" t="str">
        <f>[1]【準特定地域】判定表!S415</f>
        <v/>
      </c>
      <c r="Z414" s="1" t="str">
        <f>[1]【準特定地域】判定表!T415</f>
        <v/>
      </c>
      <c r="AB414" t="s">
        <v>1264</v>
      </c>
      <c r="AC414" s="240"/>
    </row>
    <row r="415" spans="1:29" x14ac:dyDescent="0.2">
      <c r="A415" s="11"/>
      <c r="B415" s="111" t="s">
        <v>722</v>
      </c>
      <c r="C415" s="114" t="s">
        <v>241</v>
      </c>
      <c r="D415" s="124" t="s">
        <v>1100</v>
      </c>
      <c r="E415" s="140">
        <v>29944</v>
      </c>
      <c r="F415" s="141">
        <f>[1]H27輸送実績!Z415</f>
        <v>1</v>
      </c>
      <c r="G415" s="147">
        <f>[1]H27輸送実績!AA415</f>
        <v>1</v>
      </c>
      <c r="H415" s="153">
        <v>68.910475190338673</v>
      </c>
      <c r="I415" s="161">
        <f>[1]H27輸送実績!W415</f>
        <v>46.691567319260635</v>
      </c>
      <c r="J415" s="168">
        <f t="shared" si="42"/>
        <v>32.243149985117434</v>
      </c>
      <c r="K415" s="175" t="str">
        <f t="shared" si="43"/>
        <v>○</v>
      </c>
      <c r="L415" s="182" t="str">
        <f t="shared" si="44"/>
        <v>○</v>
      </c>
      <c r="M415" s="188">
        <v>19032.554476240486</v>
      </c>
      <c r="N415" s="193">
        <f>[1]H27輸送実績!X415</f>
        <v>13794.706332713551</v>
      </c>
      <c r="O415" s="168">
        <f t="shared" si="45"/>
        <v>27.520468416710241</v>
      </c>
      <c r="P415" s="175" t="str">
        <f t="shared" si="46"/>
        <v>○</v>
      </c>
      <c r="Q415" s="182" t="str">
        <f t="shared" si="47"/>
        <v>○</v>
      </c>
      <c r="R415" s="206">
        <v>0</v>
      </c>
      <c r="S415" s="203">
        <v>0</v>
      </c>
      <c r="T415" s="210">
        <v>0</v>
      </c>
      <c r="U415" s="210">
        <v>0</v>
      </c>
      <c r="V415" s="214">
        <f>[1]H27輸送実績!S415</f>
        <v>0</v>
      </c>
      <c r="W415" s="221" t="str">
        <f t="shared" si="48"/>
        <v/>
      </c>
      <c r="X415" s="82" t="s">
        <v>1264</v>
      </c>
      <c r="Y415" s="228" t="str">
        <f>[1]【準特定地域】判定表!S416</f>
        <v/>
      </c>
      <c r="Z415" s="1" t="str">
        <f>[1]【準特定地域】判定表!T416</f>
        <v/>
      </c>
      <c r="AB415" t="s">
        <v>1264</v>
      </c>
      <c r="AC415" s="240"/>
    </row>
    <row r="416" spans="1:29" x14ac:dyDescent="0.2">
      <c r="A416" s="11"/>
      <c r="B416" s="111" t="s">
        <v>722</v>
      </c>
      <c r="C416" s="114" t="s">
        <v>264</v>
      </c>
      <c r="D416" s="124" t="s">
        <v>907</v>
      </c>
      <c r="E416" s="140">
        <v>19369</v>
      </c>
      <c r="F416" s="141">
        <f>[1]H27輸送実績!Z416</f>
        <v>1</v>
      </c>
      <c r="G416" s="147">
        <f>[1]H27輸送実績!AA416</f>
        <v>1</v>
      </c>
      <c r="H416" s="153">
        <v>50.362637362637365</v>
      </c>
      <c r="I416" s="161">
        <f>[1]H27輸送実績!W416</f>
        <v>39.414650241970961</v>
      </c>
      <c r="J416" s="168">
        <f t="shared" si="42"/>
        <v>21.738311760432961</v>
      </c>
      <c r="K416" s="175" t="str">
        <f t="shared" si="43"/>
        <v>○</v>
      </c>
      <c r="L416" s="182" t="str">
        <f t="shared" si="44"/>
        <v>○</v>
      </c>
      <c r="M416" s="188">
        <v>13857.249546569936</v>
      </c>
      <c r="N416" s="193">
        <f>[1]H27輸送実績!X416</f>
        <v>12093.708754949406</v>
      </c>
      <c r="O416" s="168">
        <f t="shared" si="45"/>
        <v>12.726485048088465</v>
      </c>
      <c r="P416" s="175" t="str">
        <f t="shared" si="46"/>
        <v>○</v>
      </c>
      <c r="Q416" s="182" t="str">
        <f t="shared" si="47"/>
        <v>○</v>
      </c>
      <c r="R416" s="206">
        <v>0</v>
      </c>
      <c r="S416" s="203">
        <v>0</v>
      </c>
      <c r="T416" s="210">
        <v>0</v>
      </c>
      <c r="U416" s="210">
        <v>0</v>
      </c>
      <c r="V416" s="214">
        <f>[1]H27輸送実績!S416</f>
        <v>0</v>
      </c>
      <c r="W416" s="221" t="str">
        <f t="shared" si="48"/>
        <v/>
      </c>
      <c r="X416" s="82" t="s">
        <v>1264</v>
      </c>
      <c r="Y416" s="228" t="str">
        <f>[1]【準特定地域】判定表!S417</f>
        <v/>
      </c>
      <c r="Z416" s="1" t="str">
        <f>[1]【準特定地域】判定表!T417</f>
        <v/>
      </c>
      <c r="AB416" t="s">
        <v>1264</v>
      </c>
      <c r="AC416" s="240"/>
    </row>
    <row r="417" spans="1:29" x14ac:dyDescent="0.2">
      <c r="A417" s="11"/>
      <c r="B417" s="111" t="s">
        <v>722</v>
      </c>
      <c r="C417" s="114" t="s">
        <v>69</v>
      </c>
      <c r="D417" s="124" t="s">
        <v>408</v>
      </c>
      <c r="E417" s="140">
        <v>7841</v>
      </c>
      <c r="F417" s="141">
        <f>[1]H27輸送実績!Z417</f>
        <v>0.66666666666666663</v>
      </c>
      <c r="G417" s="147">
        <f>[1]H27輸送実績!AA417</f>
        <v>1</v>
      </c>
      <c r="H417" s="153">
        <v>37.470973017170891</v>
      </c>
      <c r="I417" s="161">
        <f>[1]H27輸送実績!W417</f>
        <v>37.882966396292005</v>
      </c>
      <c r="J417" s="168">
        <f t="shared" si="42"/>
        <v>-1.0995000821897971</v>
      </c>
      <c r="K417" s="175" t="str">
        <f t="shared" si="43"/>
        <v/>
      </c>
      <c r="L417" s="182" t="str">
        <f t="shared" si="44"/>
        <v/>
      </c>
      <c r="M417" s="188">
        <v>9142.2730989370393</v>
      </c>
      <c r="N417" s="193">
        <f>[1]H27輸送実績!X417</f>
        <v>10336.03707995365</v>
      </c>
      <c r="O417" s="168">
        <f t="shared" si="45"/>
        <v>-13.057627661061755</v>
      </c>
      <c r="P417" s="175" t="str">
        <f t="shared" si="46"/>
        <v/>
      </c>
      <c r="Q417" s="182" t="str">
        <f t="shared" si="47"/>
        <v/>
      </c>
      <c r="R417" s="206">
        <v>0</v>
      </c>
      <c r="S417" s="203">
        <v>0</v>
      </c>
      <c r="T417" s="210">
        <v>1</v>
      </c>
      <c r="U417" s="210">
        <v>0</v>
      </c>
      <c r="V417" s="214">
        <f>[1]H27輸送実績!S417</f>
        <v>0</v>
      </c>
      <c r="W417" s="221" t="str">
        <f t="shared" si="48"/>
        <v/>
      </c>
      <c r="X417" s="82" t="s">
        <v>1264</v>
      </c>
      <c r="Y417" s="228" t="str">
        <f>[1]【準特定地域】判定表!S418</f>
        <v/>
      </c>
      <c r="Z417" s="1" t="str">
        <f>[1]【準特定地域】判定表!T418</f>
        <v/>
      </c>
      <c r="AB417" t="s">
        <v>1264</v>
      </c>
      <c r="AC417" s="240"/>
    </row>
    <row r="418" spans="1:29" x14ac:dyDescent="0.2">
      <c r="A418" s="11"/>
      <c r="B418" s="111" t="s">
        <v>722</v>
      </c>
      <c r="C418" s="114" t="s">
        <v>729</v>
      </c>
      <c r="D418" s="124" t="s">
        <v>352</v>
      </c>
      <c r="E418" s="140">
        <v>16979</v>
      </c>
      <c r="F418" s="141">
        <f>[1]H27輸送実績!Z418</f>
        <v>1</v>
      </c>
      <c r="G418" s="147">
        <f>[1]H27輸送実績!AA418</f>
        <v>1</v>
      </c>
      <c r="H418" s="153">
        <v>64.75481055346161</v>
      </c>
      <c r="I418" s="161">
        <f>[1]H27輸送実績!W418</f>
        <v>40.571184631803625</v>
      </c>
      <c r="J418" s="168">
        <f t="shared" si="42"/>
        <v>37.346454595357002</v>
      </c>
      <c r="K418" s="175" t="str">
        <f t="shared" si="43"/>
        <v>○</v>
      </c>
      <c r="L418" s="182" t="str">
        <f t="shared" si="44"/>
        <v>○</v>
      </c>
      <c r="M418" s="188">
        <v>17821.662368577661</v>
      </c>
      <c r="N418" s="193">
        <f>[1]H27輸送実績!X418</f>
        <v>11679.82924226254</v>
      </c>
      <c r="O418" s="168">
        <f t="shared" si="45"/>
        <v>34.462739778664641</v>
      </c>
      <c r="P418" s="175" t="str">
        <f t="shared" si="46"/>
        <v>○</v>
      </c>
      <c r="Q418" s="182" t="str">
        <f t="shared" si="47"/>
        <v>○</v>
      </c>
      <c r="R418" s="206">
        <v>1</v>
      </c>
      <c r="S418" s="203">
        <v>0</v>
      </c>
      <c r="T418" s="210">
        <v>2</v>
      </c>
      <c r="U418" s="210">
        <v>4</v>
      </c>
      <c r="V418" s="214">
        <f>[1]H27輸送実績!S418</f>
        <v>0</v>
      </c>
      <c r="W418" s="221" t="str">
        <f t="shared" si="48"/>
        <v/>
      </c>
      <c r="X418" s="82" t="s">
        <v>1264</v>
      </c>
      <c r="Y418" s="228" t="str">
        <f>[1]【準特定地域】判定表!S419</f>
        <v/>
      </c>
      <c r="Z418" s="1" t="str">
        <f>[1]【準特定地域】判定表!T419</f>
        <v/>
      </c>
      <c r="AB418" t="s">
        <v>1264</v>
      </c>
      <c r="AC418" s="240"/>
    </row>
    <row r="419" spans="1:29" x14ac:dyDescent="0.2">
      <c r="A419" s="11"/>
      <c r="B419" s="111" t="s">
        <v>722</v>
      </c>
      <c r="C419" s="114" t="s">
        <v>547</v>
      </c>
      <c r="D419" s="124" t="s">
        <v>864</v>
      </c>
      <c r="E419" s="140">
        <v>9678</v>
      </c>
      <c r="F419" s="141">
        <f>[1]H27輸送実績!Z419</f>
        <v>1</v>
      </c>
      <c r="G419" s="147">
        <f>[1]H27輸送実績!AA419</f>
        <v>1</v>
      </c>
      <c r="H419" s="153">
        <v>68.949085619285114</v>
      </c>
      <c r="I419" s="161">
        <f>[1]H27輸送実績!W419</f>
        <v>45.005487613671995</v>
      </c>
      <c r="J419" s="168">
        <f t="shared" si="42"/>
        <v>34.726490990499912</v>
      </c>
      <c r="K419" s="175" t="str">
        <f t="shared" si="43"/>
        <v>○</v>
      </c>
      <c r="L419" s="182" t="str">
        <f t="shared" si="44"/>
        <v>○</v>
      </c>
      <c r="M419" s="188">
        <v>15834.372402327515</v>
      </c>
      <c r="N419" s="193">
        <f>[1]H27輸送実績!X419</f>
        <v>11100.501724678583</v>
      </c>
      <c r="O419" s="168">
        <f t="shared" si="45"/>
        <v>29.89616864734781</v>
      </c>
      <c r="P419" s="175" t="str">
        <f t="shared" si="46"/>
        <v>○</v>
      </c>
      <c r="Q419" s="182" t="str">
        <f t="shared" si="47"/>
        <v>○</v>
      </c>
      <c r="R419" s="206">
        <v>0</v>
      </c>
      <c r="S419" s="203">
        <v>0</v>
      </c>
      <c r="T419" s="210">
        <v>0</v>
      </c>
      <c r="U419" s="210">
        <v>0</v>
      </c>
      <c r="V419" s="214">
        <f>[1]H27輸送実績!S419</f>
        <v>0</v>
      </c>
      <c r="W419" s="221" t="str">
        <f t="shared" si="48"/>
        <v/>
      </c>
      <c r="X419" s="82" t="s">
        <v>1264</v>
      </c>
      <c r="Y419" s="228" t="str">
        <f>[1]【準特定地域】判定表!S420</f>
        <v/>
      </c>
      <c r="Z419" s="1" t="str">
        <f>[1]【準特定地域】判定表!T420</f>
        <v/>
      </c>
      <c r="AB419" t="s">
        <v>1264</v>
      </c>
      <c r="AC419" s="240"/>
    </row>
    <row r="420" spans="1:29" x14ac:dyDescent="0.2">
      <c r="A420" s="11"/>
      <c r="B420" s="111" t="s">
        <v>722</v>
      </c>
      <c r="C420" s="114" t="s">
        <v>730</v>
      </c>
      <c r="D420" s="124" t="s">
        <v>829</v>
      </c>
      <c r="E420" s="140">
        <v>1682</v>
      </c>
      <c r="F420" s="141">
        <f>[1]H27輸送実績!Z420</f>
        <v>1</v>
      </c>
      <c r="G420" s="147">
        <f>[1]H27輸送実績!AA420</f>
        <v>1</v>
      </c>
      <c r="H420" s="153">
        <v>51.464039408866995</v>
      </c>
      <c r="I420" s="161">
        <f>[1]H27輸送実績!W420</f>
        <v>50.224761904761905</v>
      </c>
      <c r="J420" s="168">
        <f t="shared" si="42"/>
        <v>2.4080455369221765</v>
      </c>
      <c r="K420" s="175" t="str">
        <f t="shared" si="43"/>
        <v>○</v>
      </c>
      <c r="L420" s="182" t="str">
        <f t="shared" si="44"/>
        <v/>
      </c>
      <c r="M420" s="188">
        <v>21034.482758620692</v>
      </c>
      <c r="N420" s="193">
        <f>[1]H27輸送実績!X420</f>
        <v>19872.380952380954</v>
      </c>
      <c r="O420" s="168">
        <f t="shared" si="45"/>
        <v>5.5247462919594037</v>
      </c>
      <c r="P420" s="175" t="str">
        <f t="shared" si="46"/>
        <v>○</v>
      </c>
      <c r="Q420" s="182" t="str">
        <f t="shared" si="47"/>
        <v/>
      </c>
      <c r="R420" s="206">
        <v>0</v>
      </c>
      <c r="S420" s="203">
        <v>6</v>
      </c>
      <c r="T420" s="210">
        <v>1</v>
      </c>
      <c r="U420" s="210">
        <v>1</v>
      </c>
      <c r="V420" s="214">
        <f>[1]H27輸送実績!S420</f>
        <v>7</v>
      </c>
      <c r="W420" s="221" t="str">
        <f t="shared" si="48"/>
        <v/>
      </c>
      <c r="X420" s="82" t="s">
        <v>1264</v>
      </c>
      <c r="Y420" s="228" t="str">
        <f>[1]【準特定地域】判定表!S421</f>
        <v/>
      </c>
      <c r="Z420" s="1" t="str">
        <f>[1]【準特定地域】判定表!T421</f>
        <v/>
      </c>
      <c r="AB420" t="s">
        <v>1264</v>
      </c>
      <c r="AC420" s="240"/>
    </row>
    <row r="421" spans="1:29" x14ac:dyDescent="0.2">
      <c r="A421" s="105"/>
      <c r="B421" s="111" t="s">
        <v>329</v>
      </c>
      <c r="C421" s="114" t="s">
        <v>731</v>
      </c>
      <c r="D421" s="124" t="s">
        <v>1102</v>
      </c>
      <c r="E421" s="139">
        <v>191152</v>
      </c>
      <c r="F421" s="309">
        <f>[1]H27輸送実績!Z421</f>
        <v>1</v>
      </c>
      <c r="G421" s="147">
        <f>[1]H27輸送実績!AA421</f>
        <v>1</v>
      </c>
      <c r="H421" s="153">
        <v>73.034062237174098</v>
      </c>
      <c r="I421" s="161">
        <f>[1]H27輸送実績!W421</f>
        <v>59.139138531293014</v>
      </c>
      <c r="J421" s="168">
        <f t="shared" si="42"/>
        <v>19.025264760377269</v>
      </c>
      <c r="K421" s="175" t="str">
        <f t="shared" si="43"/>
        <v>○</v>
      </c>
      <c r="L421" s="182" t="str">
        <f t="shared" si="44"/>
        <v>○</v>
      </c>
      <c r="M421" s="188">
        <v>24464.220633585646</v>
      </c>
      <c r="N421" s="193">
        <f>[1]H27輸送実績!X421</f>
        <v>19913.475292149084</v>
      </c>
      <c r="O421" s="168">
        <f t="shared" si="45"/>
        <v>18.601636281799561</v>
      </c>
      <c r="P421" s="175" t="str">
        <f t="shared" si="46"/>
        <v>○</v>
      </c>
      <c r="Q421" s="182" t="str">
        <f t="shared" si="47"/>
        <v>○</v>
      </c>
      <c r="R421" s="206">
        <v>46</v>
      </c>
      <c r="S421" s="203">
        <v>48</v>
      </c>
      <c r="T421" s="210">
        <v>45</v>
      </c>
      <c r="U421" s="210">
        <v>72</v>
      </c>
      <c r="V421" s="214">
        <f>[1]H27輸送実績!S421</f>
        <v>43</v>
      </c>
      <c r="W421" s="221" t="str">
        <f t="shared" si="48"/>
        <v/>
      </c>
      <c r="X421" s="82" t="s">
        <v>1259</v>
      </c>
      <c r="Y421" s="228" t="str">
        <f>[1]【準特定地域】判定表!S422</f>
        <v>○</v>
      </c>
      <c r="Z421" s="1" t="str">
        <f>[1]【準特定地域】判定表!T422</f>
        <v>継続</v>
      </c>
      <c r="AB421" t="s">
        <v>1264</v>
      </c>
      <c r="AC421" s="240"/>
    </row>
    <row r="422" spans="1:29" x14ac:dyDescent="0.2">
      <c r="A422" s="105"/>
      <c r="B422" s="111" t="s">
        <v>329</v>
      </c>
      <c r="C422" s="114" t="s">
        <v>192</v>
      </c>
      <c r="D422" s="124" t="s">
        <v>761</v>
      </c>
      <c r="E422" s="139">
        <v>48655</v>
      </c>
      <c r="F422" s="309">
        <f>[1]H27輸送実績!Z422</f>
        <v>1</v>
      </c>
      <c r="G422" s="147">
        <f>[1]H27輸送実績!AA422</f>
        <v>1</v>
      </c>
      <c r="H422" s="153">
        <v>68.816292723330648</v>
      </c>
      <c r="I422" s="161">
        <f>[1]H27輸送実績!W422</f>
        <v>51.750733342645624</v>
      </c>
      <c r="J422" s="168">
        <f t="shared" si="42"/>
        <v>24.798719467925245</v>
      </c>
      <c r="K422" s="175" t="str">
        <f t="shared" si="43"/>
        <v>○</v>
      </c>
      <c r="L422" s="182" t="str">
        <f t="shared" si="44"/>
        <v>○</v>
      </c>
      <c r="M422" s="188">
        <v>22803.381324758218</v>
      </c>
      <c r="N422" s="194">
        <f>[1]H27輸送実績!X422</f>
        <v>16874.249196815199</v>
      </c>
      <c r="O422" s="168">
        <f t="shared" si="45"/>
        <v>26.001109412250223</v>
      </c>
      <c r="P422" s="175" t="str">
        <f t="shared" si="46"/>
        <v>○</v>
      </c>
      <c r="Q422" s="182" t="str">
        <f t="shared" si="47"/>
        <v>○</v>
      </c>
      <c r="R422" s="206">
        <v>40</v>
      </c>
      <c r="S422" s="203">
        <v>25</v>
      </c>
      <c r="T422" s="210">
        <v>38</v>
      </c>
      <c r="U422" s="210">
        <v>43</v>
      </c>
      <c r="V422" s="214">
        <f>[1]H27輸送実績!S422</f>
        <v>34</v>
      </c>
      <c r="W422" s="221" t="str">
        <f t="shared" si="48"/>
        <v/>
      </c>
      <c r="X422" s="82" t="s">
        <v>1259</v>
      </c>
      <c r="Y422" s="228" t="str">
        <f>[1]【準特定地域】判定表!S423</f>
        <v>○</v>
      </c>
      <c r="Z422" s="236" t="str">
        <f>[1]【準特定地域】判定表!T423</f>
        <v>継続</v>
      </c>
      <c r="AA422" t="s">
        <v>849</v>
      </c>
      <c r="AB422" t="s">
        <v>1264</v>
      </c>
      <c r="AC422" s="240"/>
    </row>
    <row r="423" spans="1:29" x14ac:dyDescent="0.2">
      <c r="A423" s="105"/>
      <c r="B423" s="111" t="s">
        <v>329</v>
      </c>
      <c r="C423" s="114" t="s">
        <v>372</v>
      </c>
      <c r="D423" s="124" t="s">
        <v>942</v>
      </c>
      <c r="E423" s="139">
        <v>148949</v>
      </c>
      <c r="F423" s="309">
        <f>[1]H27輸送実績!Z423</f>
        <v>1</v>
      </c>
      <c r="G423" s="147">
        <f>[1]H27輸送実績!AA423</f>
        <v>1</v>
      </c>
      <c r="H423" s="153">
        <v>92.71748217359233</v>
      </c>
      <c r="I423" s="161">
        <f>[1]H27輸送実績!W423</f>
        <v>68.559145380006314</v>
      </c>
      <c r="J423" s="168">
        <f t="shared" si="42"/>
        <v>26.055859399153057</v>
      </c>
      <c r="K423" s="175" t="str">
        <f t="shared" si="43"/>
        <v>○</v>
      </c>
      <c r="L423" s="182" t="str">
        <f t="shared" si="44"/>
        <v>○</v>
      </c>
      <c r="M423" s="188">
        <v>30106.72793213671</v>
      </c>
      <c r="N423" s="194">
        <f>[1]H27輸送実績!X423</f>
        <v>23763.008514664143</v>
      </c>
      <c r="O423" s="168">
        <f t="shared" si="45"/>
        <v>21.070770067646947</v>
      </c>
      <c r="P423" s="175" t="str">
        <f t="shared" si="46"/>
        <v>○</v>
      </c>
      <c r="Q423" s="182" t="str">
        <f t="shared" si="47"/>
        <v>○</v>
      </c>
      <c r="R423" s="206">
        <v>51</v>
      </c>
      <c r="S423" s="203">
        <v>59</v>
      </c>
      <c r="T423" s="210">
        <v>34</v>
      </c>
      <c r="U423" s="210">
        <v>32</v>
      </c>
      <c r="V423" s="214">
        <f>[1]H27輸送実績!S423</f>
        <v>28</v>
      </c>
      <c r="W423" s="221" t="str">
        <f t="shared" si="48"/>
        <v/>
      </c>
      <c r="X423" s="82" t="s">
        <v>1259</v>
      </c>
      <c r="Y423" s="228" t="str">
        <f>[1]【準特定地域】判定表!S424</f>
        <v>○</v>
      </c>
      <c r="Z423" s="1" t="str">
        <f>[1]【準特定地域】判定表!T424</f>
        <v>継続</v>
      </c>
      <c r="AB423" t="s">
        <v>1264</v>
      </c>
      <c r="AC423" s="240"/>
    </row>
    <row r="424" spans="1:29" x14ac:dyDescent="0.2">
      <c r="A424" s="11"/>
      <c r="B424" s="111" t="s">
        <v>329</v>
      </c>
      <c r="C424" s="114" t="s">
        <v>262</v>
      </c>
      <c r="D424" s="124" t="s">
        <v>262</v>
      </c>
      <c r="E424" s="140">
        <v>34972</v>
      </c>
      <c r="F424" s="141">
        <f>[1]H27輸送実績!Z424</f>
        <v>1</v>
      </c>
      <c r="G424" s="147">
        <f>[1]H27輸送実績!AA424</f>
        <v>1</v>
      </c>
      <c r="H424" s="153">
        <v>94.0136354316178</v>
      </c>
      <c r="I424" s="161">
        <f>[1]H27輸送実績!W424</f>
        <v>68.25303853116111</v>
      </c>
      <c r="J424" s="168">
        <f t="shared" si="42"/>
        <v>27.400915603560549</v>
      </c>
      <c r="K424" s="175" t="str">
        <f t="shared" si="43"/>
        <v>○</v>
      </c>
      <c r="L424" s="182" t="str">
        <f t="shared" si="44"/>
        <v>○</v>
      </c>
      <c r="M424" s="188">
        <v>29688.53803567767</v>
      </c>
      <c r="N424" s="194">
        <f>[1]H27輸送実績!X424</f>
        <v>22846.909749159557</v>
      </c>
      <c r="O424" s="168">
        <f t="shared" si="45"/>
        <v>23.044678987885181</v>
      </c>
      <c r="P424" s="175" t="str">
        <f t="shared" si="46"/>
        <v>○</v>
      </c>
      <c r="Q424" s="182" t="str">
        <f t="shared" si="47"/>
        <v>○</v>
      </c>
      <c r="R424" s="206">
        <v>7</v>
      </c>
      <c r="S424" s="203">
        <v>6</v>
      </c>
      <c r="T424" s="210">
        <v>6</v>
      </c>
      <c r="U424" s="210">
        <v>7</v>
      </c>
      <c r="V424" s="214">
        <f>[1]H27輸送実績!S424</f>
        <v>2</v>
      </c>
      <c r="W424" s="221" t="str">
        <f t="shared" si="48"/>
        <v/>
      </c>
      <c r="X424" s="82" t="s">
        <v>1264</v>
      </c>
      <c r="Y424" s="228" t="str">
        <f>[1]【準特定地域】判定表!S425</f>
        <v/>
      </c>
      <c r="Z424" s="1" t="str">
        <f>[1]【準特定地域】判定表!T425</f>
        <v/>
      </c>
      <c r="AB424" t="s">
        <v>1264</v>
      </c>
      <c r="AC424" s="240"/>
    </row>
    <row r="425" spans="1:29" x14ac:dyDescent="0.2">
      <c r="A425" s="11"/>
      <c r="B425" s="111" t="s">
        <v>329</v>
      </c>
      <c r="C425" s="114" t="s">
        <v>732</v>
      </c>
      <c r="D425" s="124" t="s">
        <v>1103</v>
      </c>
      <c r="E425" s="140">
        <v>17818</v>
      </c>
      <c r="F425" s="141">
        <f>[1]H27輸送実績!Z425</f>
        <v>1</v>
      </c>
      <c r="G425" s="147">
        <f>[1]H27輸送実績!AA425</f>
        <v>1</v>
      </c>
      <c r="H425" s="153">
        <v>55.62184684684685</v>
      </c>
      <c r="I425" s="161">
        <f>[1]H27輸送実績!W425</f>
        <v>48.174100719424459</v>
      </c>
      <c r="J425" s="168">
        <f t="shared" si="42"/>
        <v>13.389965543448323</v>
      </c>
      <c r="K425" s="175" t="str">
        <f t="shared" si="43"/>
        <v>○</v>
      </c>
      <c r="L425" s="182" t="str">
        <f t="shared" si="44"/>
        <v>○</v>
      </c>
      <c r="M425" s="188">
        <v>18149.549549549552</v>
      </c>
      <c r="N425" s="194">
        <f>[1]H27輸送実績!X425</f>
        <v>14567.26618705036</v>
      </c>
      <c r="O425" s="168">
        <f t="shared" si="45"/>
        <v>19.737588267517637</v>
      </c>
      <c r="P425" s="175" t="str">
        <f t="shared" si="46"/>
        <v>○</v>
      </c>
      <c r="Q425" s="182" t="str">
        <f t="shared" si="47"/>
        <v>○</v>
      </c>
      <c r="R425" s="206">
        <v>5</v>
      </c>
      <c r="S425" s="203">
        <v>0</v>
      </c>
      <c r="T425" s="210">
        <v>0</v>
      </c>
      <c r="U425" s="210">
        <v>0</v>
      </c>
      <c r="V425" s="214">
        <f>[1]H27輸送実績!S425</f>
        <v>2</v>
      </c>
      <c r="W425" s="221" t="str">
        <f t="shared" si="48"/>
        <v/>
      </c>
      <c r="X425" s="82" t="s">
        <v>1264</v>
      </c>
      <c r="Y425" s="228" t="str">
        <f>[1]【準特定地域】判定表!S426</f>
        <v/>
      </c>
      <c r="Z425" s="1" t="str">
        <f>[1]【準特定地域】判定表!T426</f>
        <v/>
      </c>
      <c r="AB425" t="s">
        <v>1264</v>
      </c>
      <c r="AC425" s="240"/>
    </row>
    <row r="426" spans="1:29" x14ac:dyDescent="0.2">
      <c r="A426" s="11"/>
      <c r="B426" s="111" t="s">
        <v>329</v>
      </c>
      <c r="C426" s="114" t="s">
        <v>688</v>
      </c>
      <c r="D426" s="124" t="s">
        <v>588</v>
      </c>
      <c r="E426" s="140">
        <v>16889</v>
      </c>
      <c r="F426" s="141">
        <f>[1]H27輸送実績!Z426</f>
        <v>1</v>
      </c>
      <c r="G426" s="147">
        <f>[1]H27輸送実績!AA426</f>
        <v>1</v>
      </c>
      <c r="H426" s="153">
        <v>64.085714285714289</v>
      </c>
      <c r="I426" s="161">
        <f>[1]H27輸送実績!W426</f>
        <v>46.558156547183614</v>
      </c>
      <c r="J426" s="168">
        <f t="shared" si="42"/>
        <v>27.350179262085316</v>
      </c>
      <c r="K426" s="175" t="str">
        <f t="shared" si="43"/>
        <v>○</v>
      </c>
      <c r="L426" s="182" t="str">
        <f t="shared" si="44"/>
        <v>○</v>
      </c>
      <c r="M426" s="188">
        <v>20686.297376093295</v>
      </c>
      <c r="N426" s="194">
        <f>[1]H27輸送実績!X426</f>
        <v>15249.817117776152</v>
      </c>
      <c r="O426" s="168">
        <f t="shared" si="45"/>
        <v>26.280586416590744</v>
      </c>
      <c r="P426" s="175" t="str">
        <f t="shared" si="46"/>
        <v>○</v>
      </c>
      <c r="Q426" s="182" t="str">
        <f t="shared" si="47"/>
        <v>○</v>
      </c>
      <c r="R426" s="206">
        <v>1</v>
      </c>
      <c r="S426" s="203">
        <v>1</v>
      </c>
      <c r="T426" s="210">
        <v>2</v>
      </c>
      <c r="U426" s="210">
        <v>1</v>
      </c>
      <c r="V426" s="214">
        <f>[1]H27輸送実績!S426</f>
        <v>2</v>
      </c>
      <c r="W426" s="221" t="str">
        <f t="shared" si="48"/>
        <v/>
      </c>
      <c r="X426" s="82" t="s">
        <v>1264</v>
      </c>
      <c r="Y426" s="228" t="str">
        <f>[1]【準特定地域】判定表!S427</f>
        <v/>
      </c>
      <c r="Z426" s="1" t="str">
        <f>[1]【準特定地域】判定表!T427</f>
        <v/>
      </c>
      <c r="AB426" t="s">
        <v>1264</v>
      </c>
      <c r="AC426" s="240"/>
    </row>
    <row r="427" spans="1:29" x14ac:dyDescent="0.2">
      <c r="A427" s="11"/>
      <c r="B427" s="111" t="s">
        <v>329</v>
      </c>
      <c r="C427" s="114" t="s">
        <v>735</v>
      </c>
      <c r="D427" s="124" t="s">
        <v>1018</v>
      </c>
      <c r="E427" s="140">
        <v>5014</v>
      </c>
      <c r="F427" s="141">
        <f>[1]H27輸送実績!Z427</f>
        <v>1</v>
      </c>
      <c r="G427" s="147">
        <f>[1]H27輸送実績!AA427</f>
        <v>1</v>
      </c>
      <c r="H427" s="153">
        <v>54.681453515809345</v>
      </c>
      <c r="I427" s="161">
        <f>[1]H27輸送実績!W427</f>
        <v>47.802872709262012</v>
      </c>
      <c r="J427" s="168">
        <f t="shared" si="42"/>
        <v>12.579367160674726</v>
      </c>
      <c r="K427" s="175" t="str">
        <f t="shared" si="43"/>
        <v>○</v>
      </c>
      <c r="L427" s="182" t="str">
        <f t="shared" si="44"/>
        <v>○</v>
      </c>
      <c r="M427" s="188">
        <v>18062.293534686174</v>
      </c>
      <c r="N427" s="194">
        <f>[1]H27輸送実績!X427</f>
        <v>14553.739474987618</v>
      </c>
      <c r="O427" s="168">
        <f t="shared" si="45"/>
        <v>19.424742782309767</v>
      </c>
      <c r="P427" s="175" t="str">
        <f t="shared" si="46"/>
        <v>○</v>
      </c>
      <c r="Q427" s="182" t="str">
        <f t="shared" si="47"/>
        <v>○</v>
      </c>
      <c r="R427" s="206">
        <v>0</v>
      </c>
      <c r="S427" s="203">
        <v>0</v>
      </c>
      <c r="T427" s="210">
        <v>1</v>
      </c>
      <c r="U427" s="210">
        <v>0</v>
      </c>
      <c r="V427" s="214">
        <f>[1]H27輸送実績!S427</f>
        <v>1</v>
      </c>
      <c r="W427" s="221" t="str">
        <f t="shared" si="48"/>
        <v/>
      </c>
      <c r="X427" s="82" t="s">
        <v>1264</v>
      </c>
      <c r="Y427" s="228" t="str">
        <f>[1]【準特定地域】判定表!S428</f>
        <v/>
      </c>
      <c r="Z427" s="1" t="str">
        <f>[1]【準特定地域】判定表!T428</f>
        <v/>
      </c>
      <c r="AB427" t="s">
        <v>1264</v>
      </c>
      <c r="AC427" s="240"/>
    </row>
    <row r="428" spans="1:29" ht="26.4" x14ac:dyDescent="0.2">
      <c r="A428" s="105"/>
      <c r="B428" s="111" t="s">
        <v>400</v>
      </c>
      <c r="C428" s="114" t="s">
        <v>737</v>
      </c>
      <c r="D428" s="124" t="s">
        <v>1104</v>
      </c>
      <c r="E428" s="139">
        <v>204247</v>
      </c>
      <c r="F428" s="309">
        <f>[1]H27輸送実績!Z428</f>
        <v>1</v>
      </c>
      <c r="G428" s="147">
        <f>[1]H27輸送実績!AA428</f>
        <v>1</v>
      </c>
      <c r="H428" s="153">
        <v>63.437664136975535</v>
      </c>
      <c r="I428" s="161">
        <f>[1]H27輸送実績!W428</f>
        <v>49.866544088113749</v>
      </c>
      <c r="J428" s="168">
        <f t="shared" si="42"/>
        <v>21.392843247757078</v>
      </c>
      <c r="K428" s="175" t="str">
        <f t="shared" si="43"/>
        <v>○</v>
      </c>
      <c r="L428" s="182" t="str">
        <f t="shared" si="44"/>
        <v>○</v>
      </c>
      <c r="M428" s="188">
        <v>22448.603155565663</v>
      </c>
      <c r="N428" s="193">
        <f>[1]H27輸送実績!X428</f>
        <v>20442.327088372593</v>
      </c>
      <c r="O428" s="168">
        <f t="shared" si="45"/>
        <v>8.9371977993011775</v>
      </c>
      <c r="P428" s="175" t="str">
        <f t="shared" si="46"/>
        <v>○</v>
      </c>
      <c r="Q428" s="182" t="str">
        <f t="shared" si="47"/>
        <v/>
      </c>
      <c r="R428" s="206">
        <v>65</v>
      </c>
      <c r="S428" s="203">
        <v>80</v>
      </c>
      <c r="T428" s="210">
        <v>113</v>
      </c>
      <c r="U428" s="210">
        <v>103</v>
      </c>
      <c r="V428" s="214">
        <f>[1]H27輸送実績!S428</f>
        <v>73</v>
      </c>
      <c r="W428" s="221" t="str">
        <f t="shared" si="48"/>
        <v/>
      </c>
      <c r="X428" s="82" t="s">
        <v>1259</v>
      </c>
      <c r="Y428" s="228" t="str">
        <f>[1]【準特定地域】判定表!S429</f>
        <v>○</v>
      </c>
      <c r="Z428" s="1" t="str">
        <f>[1]【準特定地域】判定表!T429</f>
        <v>継続</v>
      </c>
      <c r="AB428" t="s">
        <v>1264</v>
      </c>
      <c r="AC428" s="240"/>
    </row>
    <row r="429" spans="1:29" x14ac:dyDescent="0.2">
      <c r="A429" s="11"/>
      <c r="B429" s="111" t="s">
        <v>400</v>
      </c>
      <c r="C429" s="114" t="s">
        <v>738</v>
      </c>
      <c r="D429" s="124" t="s">
        <v>738</v>
      </c>
      <c r="E429" s="139">
        <v>56159</v>
      </c>
      <c r="F429" s="141">
        <f>[1]H27輸送実績!Z429</f>
        <v>1</v>
      </c>
      <c r="G429" s="147">
        <f>[1]H27輸送実績!AA429</f>
        <v>1</v>
      </c>
      <c r="H429" s="153">
        <v>59.028485997276874</v>
      </c>
      <c r="I429" s="161">
        <f>[1]H27輸送実績!W429</f>
        <v>42.290767559739322</v>
      </c>
      <c r="J429" s="168">
        <f t="shared" si="42"/>
        <v>28.355323967329436</v>
      </c>
      <c r="K429" s="175" t="str">
        <f t="shared" si="43"/>
        <v>○</v>
      </c>
      <c r="L429" s="182" t="str">
        <f t="shared" si="44"/>
        <v>○</v>
      </c>
      <c r="M429" s="188">
        <v>20117.361240889553</v>
      </c>
      <c r="N429" s="194">
        <f>[1]H27輸送実績!X429</f>
        <v>16523.931933381609</v>
      </c>
      <c r="O429" s="168">
        <f t="shared" si="45"/>
        <v>17.862329281059573</v>
      </c>
      <c r="P429" s="175" t="str">
        <f t="shared" si="46"/>
        <v>○</v>
      </c>
      <c r="Q429" s="182" t="str">
        <f t="shared" si="47"/>
        <v>○</v>
      </c>
      <c r="R429" s="206">
        <v>9</v>
      </c>
      <c r="S429" s="203">
        <v>9</v>
      </c>
      <c r="T429" s="210">
        <v>5</v>
      </c>
      <c r="U429" s="210">
        <v>3</v>
      </c>
      <c r="V429" s="214">
        <f>[1]H27輸送実績!S429</f>
        <v>4</v>
      </c>
      <c r="W429" s="221" t="str">
        <f t="shared" si="48"/>
        <v/>
      </c>
      <c r="X429" s="82" t="s">
        <v>1264</v>
      </c>
      <c r="Y429" s="228" t="str">
        <f>[1]【準特定地域】判定表!S430</f>
        <v/>
      </c>
      <c r="Z429" s="1" t="str">
        <f>[1]【準特定地域】判定表!T430</f>
        <v/>
      </c>
      <c r="AB429" t="s">
        <v>1264</v>
      </c>
      <c r="AC429" s="240"/>
    </row>
    <row r="430" spans="1:29" ht="26.4" x14ac:dyDescent="0.2">
      <c r="A430" s="105"/>
      <c r="B430" s="111" t="s">
        <v>400</v>
      </c>
      <c r="C430" s="114" t="s">
        <v>591</v>
      </c>
      <c r="D430" s="124" t="s">
        <v>1105</v>
      </c>
      <c r="E430" s="139">
        <v>174957</v>
      </c>
      <c r="F430" s="309">
        <f>[1]H27輸送実績!Z430</f>
        <v>1</v>
      </c>
      <c r="G430" s="147">
        <f>[1]H27輸送実績!AA430</f>
        <v>1</v>
      </c>
      <c r="H430" s="153">
        <v>67.619600084291363</v>
      </c>
      <c r="I430" s="161">
        <f>[1]H27輸送実績!W430</f>
        <v>51.926088944034483</v>
      </c>
      <c r="J430" s="168">
        <f t="shared" si="42"/>
        <v>23.208524038435751</v>
      </c>
      <c r="K430" s="175" t="str">
        <f t="shared" si="43"/>
        <v>○</v>
      </c>
      <c r="L430" s="182" t="str">
        <f t="shared" si="44"/>
        <v>○</v>
      </c>
      <c r="M430" s="188">
        <v>21710.084525509847</v>
      </c>
      <c r="N430" s="194">
        <f>[1]H27輸送実績!X430</f>
        <v>19449.931430810422</v>
      </c>
      <c r="O430" s="168">
        <f t="shared" si="45"/>
        <v>10.410613980077754</v>
      </c>
      <c r="P430" s="175" t="str">
        <f t="shared" si="46"/>
        <v>○</v>
      </c>
      <c r="Q430" s="182" t="str">
        <f t="shared" si="47"/>
        <v>○</v>
      </c>
      <c r="R430" s="206">
        <v>13</v>
      </c>
      <c r="S430" s="203">
        <v>12</v>
      </c>
      <c r="T430" s="210">
        <v>12</v>
      </c>
      <c r="U430" s="210">
        <v>6</v>
      </c>
      <c r="V430" s="214">
        <f>[1]H27輸送実績!S430</f>
        <v>10</v>
      </c>
      <c r="W430" s="221" t="str">
        <f t="shared" si="48"/>
        <v/>
      </c>
      <c r="X430" s="82" t="s">
        <v>1259</v>
      </c>
      <c r="Y430" s="228" t="str">
        <f>[1]【準特定地域】判定表!S431</f>
        <v>○</v>
      </c>
      <c r="Z430" s="1" t="str">
        <f>[1]【準特定地域】判定表!T431</f>
        <v>継続</v>
      </c>
      <c r="AB430" t="s">
        <v>1264</v>
      </c>
      <c r="AC430" s="240"/>
    </row>
    <row r="431" spans="1:29" x14ac:dyDescent="0.2">
      <c r="A431" s="11"/>
      <c r="B431" s="111" t="s">
        <v>400</v>
      </c>
      <c r="C431" s="114" t="s">
        <v>182</v>
      </c>
      <c r="D431" s="124" t="s">
        <v>182</v>
      </c>
      <c r="E431" s="139">
        <v>48260</v>
      </c>
      <c r="F431" s="141">
        <f>[1]H27輸送実績!Z431</f>
        <v>1</v>
      </c>
      <c r="G431" s="147">
        <f>[1]H27輸送実績!AA431</f>
        <v>1</v>
      </c>
      <c r="H431" s="153">
        <v>64.857126405896125</v>
      </c>
      <c r="I431" s="161">
        <f>[1]H27輸送実績!W431</f>
        <v>54.503912154352271</v>
      </c>
      <c r="J431" s="168">
        <f t="shared" si="42"/>
        <v>15.96310972328655</v>
      </c>
      <c r="K431" s="175" t="str">
        <f t="shared" si="43"/>
        <v>○</v>
      </c>
      <c r="L431" s="182" t="str">
        <f t="shared" si="44"/>
        <v>○</v>
      </c>
      <c r="M431" s="188">
        <v>22295.919542435993</v>
      </c>
      <c r="N431" s="194">
        <f>[1]H27輸送実績!X431</f>
        <v>21708.855694851962</v>
      </c>
      <c r="O431" s="168">
        <f t="shared" si="45"/>
        <v>2.6330551043955319</v>
      </c>
      <c r="P431" s="175" t="str">
        <f t="shared" si="46"/>
        <v>○</v>
      </c>
      <c r="Q431" s="182" t="str">
        <f t="shared" si="47"/>
        <v/>
      </c>
      <c r="R431" s="206">
        <v>11</v>
      </c>
      <c r="S431" s="203">
        <v>19</v>
      </c>
      <c r="T431" s="210">
        <v>7</v>
      </c>
      <c r="U431" s="210">
        <v>12</v>
      </c>
      <c r="V431" s="214">
        <f>[1]H27輸送実績!S431</f>
        <v>16</v>
      </c>
      <c r="W431" s="221" t="str">
        <f t="shared" si="48"/>
        <v/>
      </c>
      <c r="X431" s="82" t="s">
        <v>1264</v>
      </c>
      <c r="Y431" s="228" t="str">
        <f>[1]【準特定地域】判定表!S432</f>
        <v/>
      </c>
      <c r="Z431" s="1" t="str">
        <f>[1]【準特定地域】判定表!T432</f>
        <v/>
      </c>
      <c r="AB431" t="s">
        <v>1264</v>
      </c>
      <c r="AC431" s="240"/>
    </row>
    <row r="432" spans="1:29" x14ac:dyDescent="0.2">
      <c r="A432" s="11"/>
      <c r="B432" s="111" t="s">
        <v>400</v>
      </c>
      <c r="C432" s="114" t="s">
        <v>257</v>
      </c>
      <c r="D432" s="124" t="s">
        <v>1106</v>
      </c>
      <c r="E432" s="140">
        <v>36421</v>
      </c>
      <c r="F432" s="141">
        <f>[1]H27輸送実績!Z432</f>
        <v>0.875</v>
      </c>
      <c r="G432" s="147">
        <f>[1]H27輸送実績!AA432</f>
        <v>0.98113207547169812</v>
      </c>
      <c r="H432" s="153">
        <v>47.531590966759708</v>
      </c>
      <c r="I432" s="161">
        <f>[1]H27輸送実績!W432</f>
        <v>37.745318043065751</v>
      </c>
      <c r="J432" s="168">
        <f t="shared" si="42"/>
        <v>20.588986660551289</v>
      </c>
      <c r="K432" s="175" t="str">
        <f t="shared" si="43"/>
        <v>○</v>
      </c>
      <c r="L432" s="182" t="str">
        <f t="shared" si="44"/>
        <v>○</v>
      </c>
      <c r="M432" s="188">
        <v>15403.806140573459</v>
      </c>
      <c r="N432" s="194">
        <f>[1]H27輸送実績!X432</f>
        <v>14311.112944476528</v>
      </c>
      <c r="O432" s="168">
        <f t="shared" si="45"/>
        <v>7.0936571528175012</v>
      </c>
      <c r="P432" s="175" t="str">
        <f t="shared" si="46"/>
        <v>○</v>
      </c>
      <c r="Q432" s="182" t="str">
        <f t="shared" si="47"/>
        <v/>
      </c>
      <c r="R432" s="206">
        <v>3</v>
      </c>
      <c r="S432" s="203">
        <v>3</v>
      </c>
      <c r="T432" s="210">
        <v>2</v>
      </c>
      <c r="U432" s="210">
        <v>1</v>
      </c>
      <c r="V432" s="214">
        <f>[1]H27輸送実績!S432</f>
        <v>1</v>
      </c>
      <c r="W432" s="221" t="str">
        <f t="shared" si="48"/>
        <v/>
      </c>
      <c r="X432" s="82" t="s">
        <v>1264</v>
      </c>
      <c r="Y432" s="228" t="str">
        <f>[1]【準特定地域】判定表!S433</f>
        <v/>
      </c>
      <c r="Z432" s="1" t="str">
        <f>[1]【準特定地域】判定表!T433</f>
        <v/>
      </c>
      <c r="AB432" t="s">
        <v>1264</v>
      </c>
      <c r="AC432" s="240"/>
    </row>
    <row r="433" spans="1:29" x14ac:dyDescent="0.2">
      <c r="A433" s="11"/>
      <c r="B433" s="111" t="s">
        <v>400</v>
      </c>
      <c r="C433" s="114" t="s">
        <v>739</v>
      </c>
      <c r="D433" s="124" t="s">
        <v>739</v>
      </c>
      <c r="E433" s="140">
        <v>40187</v>
      </c>
      <c r="F433" s="141">
        <f>[1]H27輸送実績!Z433</f>
        <v>1</v>
      </c>
      <c r="G433" s="147">
        <f>[1]H27輸送実績!AA433</f>
        <v>1</v>
      </c>
      <c r="H433" s="153">
        <v>65.130275886778932</v>
      </c>
      <c r="I433" s="161">
        <f>[1]H27輸送実績!W433</f>
        <v>45.245354479820094</v>
      </c>
      <c r="J433" s="168">
        <f t="shared" si="42"/>
        <v>30.530995203407951</v>
      </c>
      <c r="K433" s="175" t="str">
        <f t="shared" si="43"/>
        <v>○</v>
      </c>
      <c r="L433" s="182" t="str">
        <f t="shared" si="44"/>
        <v>○</v>
      </c>
      <c r="M433" s="188">
        <v>21126.979577212471</v>
      </c>
      <c r="N433" s="194">
        <f>[1]H27輸送実績!X433</f>
        <v>16282.992070067463</v>
      </c>
      <c r="O433" s="168">
        <f t="shared" si="45"/>
        <v>22.927969847472784</v>
      </c>
      <c r="P433" s="175" t="str">
        <f t="shared" si="46"/>
        <v>○</v>
      </c>
      <c r="Q433" s="182" t="str">
        <f t="shared" si="47"/>
        <v>○</v>
      </c>
      <c r="R433" s="206">
        <v>2</v>
      </c>
      <c r="S433" s="203">
        <v>1</v>
      </c>
      <c r="T433" s="210">
        <v>5</v>
      </c>
      <c r="U433" s="210">
        <v>2</v>
      </c>
      <c r="V433" s="214">
        <f>[1]H27輸送実績!S433</f>
        <v>1</v>
      </c>
      <c r="W433" s="221" t="str">
        <f t="shared" si="48"/>
        <v/>
      </c>
      <c r="X433" s="82" t="s">
        <v>1264</v>
      </c>
      <c r="Y433" s="228" t="str">
        <f>[1]【準特定地域】判定表!S434</f>
        <v/>
      </c>
      <c r="Z433" s="1" t="str">
        <f>[1]【準特定地域】判定表!T434</f>
        <v/>
      </c>
      <c r="AB433" t="s">
        <v>1264</v>
      </c>
      <c r="AC433" s="240"/>
    </row>
    <row r="434" spans="1:29" x14ac:dyDescent="0.2">
      <c r="A434" s="11"/>
      <c r="B434" s="111" t="s">
        <v>400</v>
      </c>
      <c r="C434" s="114" t="s">
        <v>740</v>
      </c>
      <c r="D434" s="124" t="s">
        <v>781</v>
      </c>
      <c r="E434" s="140">
        <v>24474</v>
      </c>
      <c r="F434" s="141">
        <f>[1]H27輸送実績!Z434</f>
        <v>1</v>
      </c>
      <c r="G434" s="147">
        <f>[1]H27輸送実績!AA434</f>
        <v>1</v>
      </c>
      <c r="H434" s="153">
        <v>59.194294980467312</v>
      </c>
      <c r="I434" s="161">
        <f>[1]H27輸送実績!W434</f>
        <v>42.997932935231972</v>
      </c>
      <c r="J434" s="168">
        <f t="shared" si="42"/>
        <v>27.361356445886798</v>
      </c>
      <c r="K434" s="175" t="str">
        <f t="shared" si="43"/>
        <v>○</v>
      </c>
      <c r="L434" s="182" t="str">
        <f t="shared" si="44"/>
        <v>○</v>
      </c>
      <c r="M434" s="188">
        <v>19325.200855015846</v>
      </c>
      <c r="N434" s="194">
        <f>[1]H27輸送実績!X434</f>
        <v>16399.05833716123</v>
      </c>
      <c r="O434" s="168">
        <f t="shared" si="45"/>
        <v>15.141589160224111</v>
      </c>
      <c r="P434" s="175" t="str">
        <f t="shared" si="46"/>
        <v>○</v>
      </c>
      <c r="Q434" s="182" t="str">
        <f t="shared" si="47"/>
        <v>○</v>
      </c>
      <c r="R434" s="206">
        <v>2</v>
      </c>
      <c r="S434" s="203">
        <v>2</v>
      </c>
      <c r="T434" s="210">
        <v>2</v>
      </c>
      <c r="U434" s="210">
        <v>2</v>
      </c>
      <c r="V434" s="214">
        <f>[1]H27輸送実績!S434</f>
        <v>2</v>
      </c>
      <c r="W434" s="221" t="str">
        <f t="shared" si="48"/>
        <v/>
      </c>
      <c r="X434" s="82" t="s">
        <v>1264</v>
      </c>
      <c r="Y434" s="228" t="str">
        <f>[1]【準特定地域】判定表!S435</f>
        <v/>
      </c>
      <c r="Z434" s="1" t="str">
        <f>[1]【準特定地域】判定表!T435</f>
        <v/>
      </c>
      <c r="AB434" t="s">
        <v>1264</v>
      </c>
      <c r="AC434" s="240"/>
    </row>
    <row r="435" spans="1:29" x14ac:dyDescent="0.2">
      <c r="A435" s="11"/>
      <c r="B435" s="111" t="s">
        <v>400</v>
      </c>
      <c r="C435" s="114" t="s">
        <v>741</v>
      </c>
      <c r="D435" s="124" t="s">
        <v>565</v>
      </c>
      <c r="E435" s="140">
        <v>40372</v>
      </c>
      <c r="F435" s="141">
        <f>[1]H27輸送実績!Z435</f>
        <v>1</v>
      </c>
      <c r="G435" s="147">
        <f>[1]H27輸送実績!AA435</f>
        <v>1</v>
      </c>
      <c r="H435" s="153">
        <v>64.782471212934794</v>
      </c>
      <c r="I435" s="161">
        <f>[1]H27輸送実績!W435</f>
        <v>46.29887525562372</v>
      </c>
      <c r="J435" s="168">
        <f t="shared" si="42"/>
        <v>28.531785853856938</v>
      </c>
      <c r="K435" s="175" t="str">
        <f t="shared" si="43"/>
        <v>○</v>
      </c>
      <c r="L435" s="182" t="str">
        <f t="shared" si="44"/>
        <v>○</v>
      </c>
      <c r="M435" s="188">
        <v>20618.757830678362</v>
      </c>
      <c r="N435" s="194">
        <f>[1]H27輸送実績!X435</f>
        <v>17569.529652351739</v>
      </c>
      <c r="O435" s="168">
        <f t="shared" si="45"/>
        <v>14.788612405106761</v>
      </c>
      <c r="P435" s="175" t="str">
        <f t="shared" si="46"/>
        <v>○</v>
      </c>
      <c r="Q435" s="182" t="str">
        <f t="shared" si="47"/>
        <v>○</v>
      </c>
      <c r="R435" s="206">
        <v>0</v>
      </c>
      <c r="S435" s="203">
        <v>0</v>
      </c>
      <c r="T435" s="210">
        <v>0</v>
      </c>
      <c r="U435" s="210">
        <v>0</v>
      </c>
      <c r="V435" s="214">
        <f>[1]H27輸送実績!S435</f>
        <v>0</v>
      </c>
      <c r="W435" s="221" t="str">
        <f t="shared" si="48"/>
        <v/>
      </c>
      <c r="X435" s="82" t="s">
        <v>1264</v>
      </c>
      <c r="Y435" s="228" t="str">
        <f>[1]【準特定地域】判定表!S436</f>
        <v/>
      </c>
      <c r="Z435" s="1" t="str">
        <f>[1]【準特定地域】判定表!T436</f>
        <v/>
      </c>
      <c r="AB435" t="s">
        <v>1264</v>
      </c>
      <c r="AC435" s="240"/>
    </row>
    <row r="436" spans="1:29" x14ac:dyDescent="0.2">
      <c r="A436" s="11"/>
      <c r="B436" s="111" t="s">
        <v>400</v>
      </c>
      <c r="C436" s="114" t="s">
        <v>10</v>
      </c>
      <c r="D436" s="124" t="s">
        <v>883</v>
      </c>
      <c r="E436" s="140">
        <v>13429</v>
      </c>
      <c r="F436" s="141">
        <f>[1]H27輸送実績!Z436</f>
        <v>1</v>
      </c>
      <c r="G436" s="147">
        <f>[1]H27輸送実績!AA436</f>
        <v>1</v>
      </c>
      <c r="H436" s="153">
        <v>60.242424242424242</v>
      </c>
      <c r="I436" s="161">
        <f>[1]H27輸送実績!W436</f>
        <v>52.250407166123779</v>
      </c>
      <c r="J436" s="168">
        <f t="shared" si="42"/>
        <v>13.26642673631364</v>
      </c>
      <c r="K436" s="175" t="str">
        <f t="shared" si="43"/>
        <v>○</v>
      </c>
      <c r="L436" s="182" t="str">
        <f t="shared" si="44"/>
        <v>○</v>
      </c>
      <c r="M436" s="188">
        <v>17809.404388714731</v>
      </c>
      <c r="N436" s="194">
        <f>[1]H27輸送実績!X436</f>
        <v>17153.094462540717</v>
      </c>
      <c r="O436" s="168">
        <f t="shared" si="45"/>
        <v>3.6851873979002692</v>
      </c>
      <c r="P436" s="175" t="str">
        <f t="shared" si="46"/>
        <v>○</v>
      </c>
      <c r="Q436" s="182" t="str">
        <f t="shared" si="47"/>
        <v/>
      </c>
      <c r="R436" s="206">
        <v>0</v>
      </c>
      <c r="S436" s="203">
        <v>0</v>
      </c>
      <c r="T436" s="210">
        <v>0</v>
      </c>
      <c r="U436" s="210">
        <v>0</v>
      </c>
      <c r="V436" s="214">
        <f>[1]H27輸送実績!S436</f>
        <v>0</v>
      </c>
      <c r="W436" s="221" t="str">
        <f t="shared" si="48"/>
        <v/>
      </c>
      <c r="X436" s="82" t="s">
        <v>1264</v>
      </c>
      <c r="Y436" s="228" t="str">
        <f>[1]【準特定地域】判定表!S437</f>
        <v/>
      </c>
      <c r="Z436" s="1" t="str">
        <f>[1]【準特定地域】判定表!T437</f>
        <v/>
      </c>
      <c r="AB436" t="s">
        <v>1264</v>
      </c>
      <c r="AC436" s="240"/>
    </row>
    <row r="437" spans="1:29" x14ac:dyDescent="0.2">
      <c r="A437" s="11"/>
      <c r="B437" s="111" t="s">
        <v>400</v>
      </c>
      <c r="C437" s="114" t="s">
        <v>566</v>
      </c>
      <c r="D437" s="124" t="s">
        <v>1107</v>
      </c>
      <c r="E437" s="140">
        <v>11265</v>
      </c>
      <c r="F437" s="141">
        <f>[1]H27輸送実績!Z437</f>
        <v>1</v>
      </c>
      <c r="G437" s="147">
        <f>[1]H27輸送実績!AA437</f>
        <v>1</v>
      </c>
      <c r="H437" s="153">
        <v>53.924737893160263</v>
      </c>
      <c r="I437" s="161">
        <f>[1]H27輸送実績!W437</f>
        <v>34.318833291425697</v>
      </c>
      <c r="J437" s="168">
        <f t="shared" si="42"/>
        <v>36.357904308370038</v>
      </c>
      <c r="K437" s="175" t="str">
        <f t="shared" si="43"/>
        <v>○</v>
      </c>
      <c r="L437" s="182" t="str">
        <f t="shared" si="44"/>
        <v>○</v>
      </c>
      <c r="M437" s="188">
        <v>15236.020968547178</v>
      </c>
      <c r="N437" s="194">
        <f>[1]H27輸送実績!X437</f>
        <v>12942.670354538597</v>
      </c>
      <c r="O437" s="168">
        <f t="shared" si="45"/>
        <v>15.052162364064149</v>
      </c>
      <c r="P437" s="175" t="str">
        <f t="shared" si="46"/>
        <v>○</v>
      </c>
      <c r="Q437" s="182" t="str">
        <f t="shared" si="47"/>
        <v>○</v>
      </c>
      <c r="R437" s="206">
        <v>0</v>
      </c>
      <c r="S437" s="203">
        <v>0</v>
      </c>
      <c r="T437" s="210">
        <v>0</v>
      </c>
      <c r="U437" s="210">
        <v>0</v>
      </c>
      <c r="V437" s="214">
        <f>[1]H27輸送実績!S437</f>
        <v>0</v>
      </c>
      <c r="W437" s="221" t="str">
        <f t="shared" si="48"/>
        <v/>
      </c>
      <c r="X437" s="82" t="s">
        <v>1264</v>
      </c>
      <c r="Y437" s="228" t="str">
        <f>[1]【準特定地域】判定表!S438</f>
        <v/>
      </c>
      <c r="Z437" s="1" t="str">
        <f>[1]【準特定地域】判定表!T438</f>
        <v/>
      </c>
      <c r="AB437" t="s">
        <v>1264</v>
      </c>
      <c r="AC437" s="240"/>
    </row>
    <row r="438" spans="1:29" x14ac:dyDescent="0.2">
      <c r="A438" s="11"/>
      <c r="B438" s="111" t="s">
        <v>400</v>
      </c>
      <c r="C438" s="114" t="s">
        <v>490</v>
      </c>
      <c r="D438" s="124" t="s">
        <v>71</v>
      </c>
      <c r="E438" s="140">
        <v>7834</v>
      </c>
      <c r="F438" s="141">
        <f>[1]H27輸送実績!Z438</f>
        <v>1</v>
      </c>
      <c r="G438" s="147">
        <f>[1]H27輸送実績!AA438</f>
        <v>1</v>
      </c>
      <c r="H438" s="153">
        <v>54.780088495575221</v>
      </c>
      <c r="I438" s="161">
        <f>[1]H27輸送実績!W438</f>
        <v>30.027097146151629</v>
      </c>
      <c r="J438" s="168">
        <f t="shared" si="42"/>
        <v>45.186110554427053</v>
      </c>
      <c r="K438" s="175" t="str">
        <f t="shared" si="43"/>
        <v>○</v>
      </c>
      <c r="L438" s="182" t="str">
        <f t="shared" si="44"/>
        <v>○</v>
      </c>
      <c r="M438" s="188">
        <v>19218.879056047197</v>
      </c>
      <c r="N438" s="193">
        <f>[1]H27輸送実績!X438</f>
        <v>12750.648601902565</v>
      </c>
      <c r="O438" s="168">
        <f t="shared" si="45"/>
        <v>33.655607256186002</v>
      </c>
      <c r="P438" s="175" t="str">
        <f t="shared" si="46"/>
        <v>○</v>
      </c>
      <c r="Q438" s="182" t="str">
        <f t="shared" si="47"/>
        <v>○</v>
      </c>
      <c r="R438" s="206">
        <v>0</v>
      </c>
      <c r="S438" s="203">
        <v>0</v>
      </c>
      <c r="T438" s="210">
        <v>0</v>
      </c>
      <c r="U438" s="210">
        <v>0</v>
      </c>
      <c r="V438" s="214">
        <f>[1]H27輸送実績!S438</f>
        <v>0</v>
      </c>
      <c r="W438" s="221" t="str">
        <f t="shared" si="48"/>
        <v/>
      </c>
      <c r="X438" s="82" t="s">
        <v>1264</v>
      </c>
      <c r="Y438" s="228" t="str">
        <f>[1]【準特定地域】判定表!S439</f>
        <v/>
      </c>
      <c r="Z438" s="1" t="str">
        <f>[1]【準特定地域】判定表!T439</f>
        <v/>
      </c>
      <c r="AB438" t="s">
        <v>1264</v>
      </c>
      <c r="AC438" s="240"/>
    </row>
    <row r="439" spans="1:29" x14ac:dyDescent="0.2">
      <c r="A439" s="11"/>
      <c r="B439" s="111" t="s">
        <v>400</v>
      </c>
      <c r="C439" s="114" t="s">
        <v>546</v>
      </c>
      <c r="D439" s="124" t="s">
        <v>874</v>
      </c>
      <c r="E439" s="140">
        <v>14654</v>
      </c>
      <c r="F439" s="141">
        <f>[1]H27輸送実績!Z439</f>
        <v>1</v>
      </c>
      <c r="G439" s="147">
        <f>[1]H27輸送実績!AA439</f>
        <v>1</v>
      </c>
      <c r="H439" s="153">
        <v>52.023157607955319</v>
      </c>
      <c r="I439" s="161">
        <f>[1]H27輸送実績!W439</f>
        <v>37.284875308536897</v>
      </c>
      <c r="J439" s="168">
        <f t="shared" si="42"/>
        <v>28.330234028633171</v>
      </c>
      <c r="K439" s="175" t="str">
        <f t="shared" si="43"/>
        <v>○</v>
      </c>
      <c r="L439" s="182" t="str">
        <f t="shared" si="44"/>
        <v>○</v>
      </c>
      <c r="M439" s="188">
        <v>17429.846070017709</v>
      </c>
      <c r="N439" s="194">
        <f>[1]H27輸送実績!X439</f>
        <v>14514.426759724232</v>
      </c>
      <c r="O439" s="168">
        <f t="shared" si="45"/>
        <v>16.726592412703479</v>
      </c>
      <c r="P439" s="175" t="str">
        <f t="shared" si="46"/>
        <v>○</v>
      </c>
      <c r="Q439" s="182" t="str">
        <f t="shared" si="47"/>
        <v>○</v>
      </c>
      <c r="R439" s="206">
        <v>0</v>
      </c>
      <c r="S439" s="203">
        <v>0</v>
      </c>
      <c r="T439" s="210">
        <v>0</v>
      </c>
      <c r="U439" s="210">
        <v>1</v>
      </c>
      <c r="V439" s="214">
        <f>[1]H27輸送実績!S439</f>
        <v>0</v>
      </c>
      <c r="W439" s="221" t="str">
        <f t="shared" si="48"/>
        <v/>
      </c>
      <c r="X439" s="82" t="s">
        <v>1264</v>
      </c>
      <c r="Y439" s="228" t="str">
        <f>[1]【準特定地域】判定表!S440</f>
        <v/>
      </c>
      <c r="Z439" s="1" t="str">
        <f>[1]【準特定地域】判定表!T440</f>
        <v/>
      </c>
      <c r="AB439" t="s">
        <v>1264</v>
      </c>
      <c r="AC439" s="240"/>
    </row>
    <row r="440" spans="1:29" x14ac:dyDescent="0.2">
      <c r="A440" s="105"/>
      <c r="B440" s="111" t="s">
        <v>411</v>
      </c>
      <c r="C440" s="114" t="s">
        <v>743</v>
      </c>
      <c r="D440" s="124" t="s">
        <v>1095</v>
      </c>
      <c r="E440" s="139">
        <v>706728</v>
      </c>
      <c r="F440" s="309">
        <f>[1]H27輸送実績!Z440</f>
        <v>1</v>
      </c>
      <c r="G440" s="147">
        <f>[1]H27輸送実績!AA440</f>
        <v>1</v>
      </c>
      <c r="H440" s="153">
        <v>66.548684624253227</v>
      </c>
      <c r="I440" s="161">
        <f>[1]H27輸送実績!W440</f>
        <v>58.940579278212674</v>
      </c>
      <c r="J440" s="168">
        <f t="shared" si="42"/>
        <v>11.432390270367311</v>
      </c>
      <c r="K440" s="175" t="str">
        <f t="shared" si="43"/>
        <v>○</v>
      </c>
      <c r="L440" s="182" t="str">
        <f t="shared" si="44"/>
        <v>○</v>
      </c>
      <c r="M440" s="188">
        <v>21940.257834608532</v>
      </c>
      <c r="N440" s="193">
        <f>[1]H27輸送実績!X440</f>
        <v>21977.609226453322</v>
      </c>
      <c r="O440" s="168">
        <f t="shared" si="45"/>
        <v>-0.17024135325278689</v>
      </c>
      <c r="P440" s="175" t="str">
        <f t="shared" si="46"/>
        <v/>
      </c>
      <c r="Q440" s="182" t="str">
        <f t="shared" si="47"/>
        <v/>
      </c>
      <c r="R440" s="206">
        <v>525</v>
      </c>
      <c r="S440" s="203">
        <v>459</v>
      </c>
      <c r="T440" s="210">
        <v>416</v>
      </c>
      <c r="U440" s="210">
        <v>331</v>
      </c>
      <c r="V440" s="214">
        <f>[1]H27輸送実績!S440</f>
        <v>376</v>
      </c>
      <c r="W440" s="221" t="str">
        <f t="shared" si="48"/>
        <v/>
      </c>
      <c r="X440" s="82" t="s">
        <v>1259</v>
      </c>
      <c r="Y440" s="228" t="str">
        <f>[1]【準特定地域】判定表!S441</f>
        <v>○</v>
      </c>
      <c r="Z440" s="1" t="str">
        <f>[1]【準特定地域】判定表!T441</f>
        <v>継続</v>
      </c>
      <c r="AB440" t="s">
        <v>1264</v>
      </c>
      <c r="AC440" s="240"/>
    </row>
    <row r="441" spans="1:29" x14ac:dyDescent="0.2">
      <c r="A441" s="105"/>
      <c r="B441" s="111" t="s">
        <v>411</v>
      </c>
      <c r="C441" s="114" t="s">
        <v>66</v>
      </c>
      <c r="D441" s="124" t="s">
        <v>25</v>
      </c>
      <c r="E441" s="139">
        <v>483547</v>
      </c>
      <c r="F441" s="309">
        <f>[1]H27輸送実績!Z441</f>
        <v>1</v>
      </c>
      <c r="G441" s="147">
        <f>[1]H27輸送実績!AA441</f>
        <v>1</v>
      </c>
      <c r="H441" s="153">
        <v>71.604514346809083</v>
      </c>
      <c r="I441" s="161">
        <f>[1]H27輸送実績!W441</f>
        <v>56.697771461401224</v>
      </c>
      <c r="J441" s="168">
        <f t="shared" si="42"/>
        <v>20.818160728258817</v>
      </c>
      <c r="K441" s="175" t="str">
        <f t="shared" si="43"/>
        <v>○</v>
      </c>
      <c r="L441" s="182" t="str">
        <f t="shared" si="44"/>
        <v>○</v>
      </c>
      <c r="M441" s="188">
        <v>22062.597350439875</v>
      </c>
      <c r="N441" s="194">
        <f>[1]H27輸送実績!X441</f>
        <v>20486.686220555774</v>
      </c>
      <c r="O441" s="168">
        <f t="shared" si="45"/>
        <v>7.1429084475073452</v>
      </c>
      <c r="P441" s="175" t="str">
        <f t="shared" si="46"/>
        <v>○</v>
      </c>
      <c r="Q441" s="182" t="str">
        <f t="shared" si="47"/>
        <v/>
      </c>
      <c r="R441" s="206">
        <v>102</v>
      </c>
      <c r="S441" s="203">
        <v>114</v>
      </c>
      <c r="T441" s="210">
        <v>120</v>
      </c>
      <c r="U441" s="210">
        <v>102</v>
      </c>
      <c r="V441" s="214">
        <f>[1]H27輸送実績!S441</f>
        <v>70</v>
      </c>
      <c r="W441" s="221" t="str">
        <f t="shared" si="48"/>
        <v/>
      </c>
      <c r="X441" s="83"/>
      <c r="Y441" s="228" t="str">
        <f>[1]【準特定地域】判定表!S442</f>
        <v>○</v>
      </c>
      <c r="Z441" s="1" t="str">
        <f>[1]【準特定地域】判定表!T442</f>
        <v>指定</v>
      </c>
      <c r="AB441" t="s">
        <v>1287</v>
      </c>
      <c r="AC441" s="240"/>
    </row>
    <row r="442" spans="1:29" x14ac:dyDescent="0.2">
      <c r="A442" s="105"/>
      <c r="B442" s="111" t="s">
        <v>411</v>
      </c>
      <c r="C442" s="114" t="s">
        <v>744</v>
      </c>
      <c r="D442" s="124" t="s">
        <v>744</v>
      </c>
      <c r="E442" s="139">
        <v>103150</v>
      </c>
      <c r="F442" s="309">
        <f>[1]H27輸送実績!Z442</f>
        <v>0.9285714285714286</v>
      </c>
      <c r="G442" s="147">
        <f>[1]H27輸送実績!AA442</f>
        <v>1</v>
      </c>
      <c r="H442" s="153">
        <v>70.940033874321983</v>
      </c>
      <c r="I442" s="161">
        <f>[1]H27輸送実績!W442</f>
        <v>66.676657168969413</v>
      </c>
      <c r="J442" s="168">
        <f t="shared" si="42"/>
        <v>6.009831786809694</v>
      </c>
      <c r="K442" s="175" t="str">
        <f t="shared" si="43"/>
        <v>○</v>
      </c>
      <c r="L442" s="182" t="str">
        <f t="shared" si="44"/>
        <v/>
      </c>
      <c r="M442" s="188">
        <v>21222.541431726087</v>
      </c>
      <c r="N442" s="194">
        <f>[1]H27輸送実績!X442</f>
        <v>18396.591581097789</v>
      </c>
      <c r="O442" s="168">
        <f t="shared" si="45"/>
        <v>13.315793773896079</v>
      </c>
      <c r="P442" s="175" t="str">
        <f t="shared" si="46"/>
        <v>○</v>
      </c>
      <c r="Q442" s="182" t="str">
        <f t="shared" si="47"/>
        <v>○</v>
      </c>
      <c r="R442" s="206">
        <v>12</v>
      </c>
      <c r="S442" s="203">
        <v>9</v>
      </c>
      <c r="T442" s="210">
        <v>11</v>
      </c>
      <c r="U442" s="210">
        <v>4</v>
      </c>
      <c r="V442" s="214">
        <f>[1]H27輸送実績!S442</f>
        <v>7</v>
      </c>
      <c r="W442" s="221" t="str">
        <f t="shared" si="48"/>
        <v/>
      </c>
      <c r="X442" s="82" t="s">
        <v>1259</v>
      </c>
      <c r="Y442" s="228" t="str">
        <f>[1]【準特定地域】判定表!S443</f>
        <v>○</v>
      </c>
      <c r="Z442" s="1" t="str">
        <f>[1]【準特定地域】判定表!T443</f>
        <v>継続</v>
      </c>
      <c r="AB442" t="s">
        <v>1264</v>
      </c>
      <c r="AC442" s="240"/>
    </row>
    <row r="443" spans="1:29" x14ac:dyDescent="0.2">
      <c r="A443" s="11"/>
      <c r="B443" s="111" t="s">
        <v>411</v>
      </c>
      <c r="C443" s="114" t="s">
        <v>745</v>
      </c>
      <c r="D443" s="124" t="s">
        <v>745</v>
      </c>
      <c r="E443" s="139">
        <v>61681</v>
      </c>
      <c r="F443" s="141">
        <f>[1]H27輸送実績!Z443</f>
        <v>1</v>
      </c>
      <c r="G443" s="147">
        <f>[1]H27輸送実績!AA443</f>
        <v>1</v>
      </c>
      <c r="H443" s="153">
        <v>56.458302496786509</v>
      </c>
      <c r="I443" s="161">
        <f>[1]H27輸送実績!W443</f>
        <v>49.718982109410319</v>
      </c>
      <c r="J443" s="168">
        <f t="shared" si="42"/>
        <v>11.936810157832456</v>
      </c>
      <c r="K443" s="175" t="str">
        <f t="shared" si="43"/>
        <v>○</v>
      </c>
      <c r="L443" s="182" t="str">
        <f t="shared" si="44"/>
        <v>○</v>
      </c>
      <c r="M443" s="188">
        <v>18418.065672106884</v>
      </c>
      <c r="N443" s="194">
        <f>[1]H27輸送実績!X443</f>
        <v>17486.791965381388</v>
      </c>
      <c r="O443" s="168">
        <f t="shared" si="45"/>
        <v>5.0563057125801114</v>
      </c>
      <c r="P443" s="175" t="str">
        <f t="shared" si="46"/>
        <v>○</v>
      </c>
      <c r="Q443" s="182" t="str">
        <f t="shared" si="47"/>
        <v/>
      </c>
      <c r="R443" s="206">
        <v>34</v>
      </c>
      <c r="S443" s="203">
        <v>14</v>
      </c>
      <c r="T443" s="210">
        <v>9</v>
      </c>
      <c r="U443" s="210">
        <v>16</v>
      </c>
      <c r="V443" s="214">
        <f>[1]H27輸送実績!S443</f>
        <v>9</v>
      </c>
      <c r="W443" s="221" t="str">
        <f t="shared" si="48"/>
        <v/>
      </c>
      <c r="X443" s="82" t="s">
        <v>1264</v>
      </c>
      <c r="Y443" s="228" t="str">
        <f>[1]【準特定地域】判定表!S444</f>
        <v/>
      </c>
      <c r="Z443" s="1" t="str">
        <f>[1]【準特定地域】判定表!T444</f>
        <v/>
      </c>
      <c r="AB443" t="s">
        <v>1264</v>
      </c>
      <c r="AC443" s="240"/>
    </row>
    <row r="444" spans="1:29" x14ac:dyDescent="0.2">
      <c r="A444" s="11"/>
      <c r="B444" s="111" t="s">
        <v>411</v>
      </c>
      <c r="C444" s="114" t="s">
        <v>75</v>
      </c>
      <c r="D444" s="124" t="s">
        <v>75</v>
      </c>
      <c r="E444" s="139">
        <v>50897</v>
      </c>
      <c r="F444" s="141">
        <f>[1]H27輸送実績!Z444</f>
        <v>1</v>
      </c>
      <c r="G444" s="147">
        <f>[1]H27輸送実績!AA444</f>
        <v>1</v>
      </c>
      <c r="H444" s="153">
        <v>74.611688311688312</v>
      </c>
      <c r="I444" s="161">
        <f>[1]H27輸送実績!W444</f>
        <v>64.35629720351092</v>
      </c>
      <c r="J444" s="168">
        <f t="shared" si="42"/>
        <v>13.745019500611988</v>
      </c>
      <c r="K444" s="175" t="str">
        <f t="shared" si="43"/>
        <v>○</v>
      </c>
      <c r="L444" s="182" t="str">
        <f t="shared" si="44"/>
        <v>○</v>
      </c>
      <c r="M444" s="188">
        <v>22053.54191263282</v>
      </c>
      <c r="N444" s="194">
        <f>[1]H27輸送実績!X444</f>
        <v>21066.135946111452</v>
      </c>
      <c r="O444" s="168">
        <f t="shared" si="45"/>
        <v>4.477312399219457</v>
      </c>
      <c r="P444" s="175" t="str">
        <f t="shared" si="46"/>
        <v>○</v>
      </c>
      <c r="Q444" s="182" t="str">
        <f t="shared" si="47"/>
        <v/>
      </c>
      <c r="R444" s="206">
        <v>5</v>
      </c>
      <c r="S444" s="203">
        <v>5</v>
      </c>
      <c r="T444" s="210">
        <v>9</v>
      </c>
      <c r="U444" s="210">
        <v>9</v>
      </c>
      <c r="V444" s="214">
        <f>[1]H27輸送実績!S444</f>
        <v>6</v>
      </c>
      <c r="W444" s="221" t="str">
        <f t="shared" si="48"/>
        <v/>
      </c>
      <c r="X444" s="82" t="s">
        <v>1264</v>
      </c>
      <c r="Y444" s="228" t="str">
        <f>[1]【準特定地域】判定表!S445</f>
        <v/>
      </c>
      <c r="Z444" s="1" t="str">
        <f>[1]【準特定地域】判定表!T445</f>
        <v/>
      </c>
      <c r="AB444" t="s">
        <v>1264</v>
      </c>
      <c r="AC444" s="240"/>
    </row>
    <row r="445" spans="1:29" x14ac:dyDescent="0.2">
      <c r="A445" s="11"/>
      <c r="B445" s="111" t="s">
        <v>411</v>
      </c>
      <c r="C445" s="114" t="s">
        <v>173</v>
      </c>
      <c r="D445" s="124" t="s">
        <v>173</v>
      </c>
      <c r="E445" s="139">
        <v>67912</v>
      </c>
      <c r="F445" s="141">
        <f>[1]H27輸送実績!Z445</f>
        <v>1</v>
      </c>
      <c r="G445" s="147">
        <f>[1]H27輸送実績!AA445</f>
        <v>1</v>
      </c>
      <c r="H445" s="153">
        <v>62.838985060469525</v>
      </c>
      <c r="I445" s="161">
        <f>[1]H27輸送実績!W445</f>
        <v>46.013898788310762</v>
      </c>
      <c r="J445" s="168">
        <f t="shared" si="42"/>
        <v>26.774917284179711</v>
      </c>
      <c r="K445" s="175" t="str">
        <f t="shared" si="43"/>
        <v>○</v>
      </c>
      <c r="L445" s="182" t="str">
        <f t="shared" si="44"/>
        <v>○</v>
      </c>
      <c r="M445" s="188">
        <v>19442.810844992491</v>
      </c>
      <c r="N445" s="194">
        <f>[1]H27輸送実績!X445</f>
        <v>16777.619387027797</v>
      </c>
      <c r="O445" s="168">
        <f t="shared" si="45"/>
        <v>13.707850573730784</v>
      </c>
      <c r="P445" s="175" t="str">
        <f t="shared" si="46"/>
        <v>○</v>
      </c>
      <c r="Q445" s="182" t="str">
        <f t="shared" si="47"/>
        <v>○</v>
      </c>
      <c r="R445" s="206">
        <v>2</v>
      </c>
      <c r="S445" s="203">
        <v>0</v>
      </c>
      <c r="T445" s="210">
        <v>0</v>
      </c>
      <c r="U445" s="210">
        <v>1</v>
      </c>
      <c r="V445" s="214">
        <f>[1]H27輸送実績!S445</f>
        <v>0</v>
      </c>
      <c r="W445" s="221" t="str">
        <f t="shared" si="48"/>
        <v/>
      </c>
      <c r="X445" s="82" t="s">
        <v>1264</v>
      </c>
      <c r="Y445" s="228" t="str">
        <f>[1]【準特定地域】判定表!S446</f>
        <v/>
      </c>
      <c r="Z445" s="1" t="str">
        <f>[1]【準特定地域】判定表!T446</f>
        <v/>
      </c>
      <c r="AB445" t="s">
        <v>1264</v>
      </c>
      <c r="AC445" s="240"/>
    </row>
    <row r="446" spans="1:29" x14ac:dyDescent="0.2">
      <c r="A446" s="11"/>
      <c r="B446" s="111" t="s">
        <v>411</v>
      </c>
      <c r="C446" s="114" t="s">
        <v>746</v>
      </c>
      <c r="D446" s="124" t="s">
        <v>993</v>
      </c>
      <c r="E446" s="140">
        <v>41905</v>
      </c>
      <c r="F446" s="141">
        <f>[1]H27輸送実績!Z446</f>
        <v>1</v>
      </c>
      <c r="G446" s="147">
        <f>[1]H27輸送実績!AA446</f>
        <v>1</v>
      </c>
      <c r="H446" s="153">
        <v>59.411466055622952</v>
      </c>
      <c r="I446" s="161">
        <f>[1]H27輸送実績!W446</f>
        <v>55.898581444643732</v>
      </c>
      <c r="J446" s="168">
        <f t="shared" si="42"/>
        <v>5.9128058002984485</v>
      </c>
      <c r="K446" s="175" t="str">
        <f t="shared" si="43"/>
        <v>○</v>
      </c>
      <c r="L446" s="182" t="str">
        <f t="shared" si="44"/>
        <v/>
      </c>
      <c r="M446" s="188">
        <v>16393.089814440402</v>
      </c>
      <c r="N446" s="193">
        <f>[1]H27輸送実績!X446</f>
        <v>16778.248817870535</v>
      </c>
      <c r="O446" s="168">
        <f t="shared" si="45"/>
        <v>-2.3495204857040042</v>
      </c>
      <c r="P446" s="175" t="str">
        <f t="shared" si="46"/>
        <v/>
      </c>
      <c r="Q446" s="182" t="str">
        <f t="shared" si="47"/>
        <v/>
      </c>
      <c r="R446" s="206">
        <v>0</v>
      </c>
      <c r="S446" s="203">
        <v>1</v>
      </c>
      <c r="T446" s="210">
        <v>0</v>
      </c>
      <c r="U446" s="210">
        <v>0</v>
      </c>
      <c r="V446" s="214">
        <f>[1]H27輸送実績!S446</f>
        <v>0</v>
      </c>
      <c r="W446" s="221" t="str">
        <f t="shared" si="48"/>
        <v/>
      </c>
      <c r="X446" s="82" t="s">
        <v>1264</v>
      </c>
      <c r="Y446" s="228" t="str">
        <f>[1]【準特定地域】判定表!S447</f>
        <v/>
      </c>
      <c r="Z446" s="1" t="str">
        <f>[1]【準特定地域】判定表!T447</f>
        <v/>
      </c>
      <c r="AB446" t="s">
        <v>1264</v>
      </c>
      <c r="AC446" s="240"/>
    </row>
    <row r="447" spans="1:29" x14ac:dyDescent="0.2">
      <c r="A447" s="11"/>
      <c r="B447" s="111" t="s">
        <v>411</v>
      </c>
      <c r="C447" s="114" t="s">
        <v>643</v>
      </c>
      <c r="D447" s="124" t="s">
        <v>875</v>
      </c>
      <c r="E447" s="140">
        <v>32054</v>
      </c>
      <c r="F447" s="141">
        <f>[1]H27輸送実績!Z447</f>
        <v>1</v>
      </c>
      <c r="G447" s="147">
        <f>[1]H27輸送実績!AA447</f>
        <v>1</v>
      </c>
      <c r="H447" s="153">
        <v>76.834627146553757</v>
      </c>
      <c r="I447" s="161">
        <f>[1]H27輸送実績!W447</f>
        <v>68.946112480394348</v>
      </c>
      <c r="J447" s="168">
        <f t="shared" si="42"/>
        <v>10.266874401710723</v>
      </c>
      <c r="K447" s="175" t="str">
        <f t="shared" si="43"/>
        <v>○</v>
      </c>
      <c r="L447" s="182" t="str">
        <f t="shared" si="44"/>
        <v>○</v>
      </c>
      <c r="M447" s="188">
        <v>21041.872500588099</v>
      </c>
      <c r="N447" s="194">
        <f>[1]H27輸送実績!X447</f>
        <v>22400.963477481513</v>
      </c>
      <c r="O447" s="168">
        <f t="shared" si="45"/>
        <v>-6.4589830437164153</v>
      </c>
      <c r="P447" s="175" t="str">
        <f t="shared" si="46"/>
        <v/>
      </c>
      <c r="Q447" s="182" t="str">
        <f t="shared" si="47"/>
        <v/>
      </c>
      <c r="R447" s="206">
        <v>4</v>
      </c>
      <c r="S447" s="203">
        <v>3</v>
      </c>
      <c r="T447" s="210">
        <v>4</v>
      </c>
      <c r="U447" s="210">
        <v>2</v>
      </c>
      <c r="V447" s="214">
        <f>[1]H27輸送実績!S447</f>
        <v>0</v>
      </c>
      <c r="W447" s="221" t="str">
        <f t="shared" si="48"/>
        <v/>
      </c>
      <c r="X447" s="82" t="s">
        <v>1264</v>
      </c>
      <c r="Y447" s="228" t="str">
        <f>[1]【準特定地域】判定表!S448</f>
        <v/>
      </c>
      <c r="Z447" s="1" t="str">
        <f>[1]【準特定地域】判定表!T448</f>
        <v/>
      </c>
      <c r="AB447" t="s">
        <v>1264</v>
      </c>
      <c r="AC447" s="240"/>
    </row>
    <row r="448" spans="1:29" x14ac:dyDescent="0.2">
      <c r="A448" s="11"/>
      <c r="B448" s="111" t="s">
        <v>411</v>
      </c>
      <c r="C448" s="114" t="s">
        <v>380</v>
      </c>
      <c r="D448" s="124" t="s">
        <v>246</v>
      </c>
      <c r="E448" s="140">
        <v>31098</v>
      </c>
      <c r="F448" s="141">
        <f>[1]H27輸送実績!Z448</f>
        <v>1</v>
      </c>
      <c r="G448" s="147">
        <f>[1]H27輸送実績!AA448</f>
        <v>1</v>
      </c>
      <c r="H448" s="153">
        <v>58.699298390425092</v>
      </c>
      <c r="I448" s="161">
        <f>[1]H27輸送実績!W448</f>
        <v>41.827505219206678</v>
      </c>
      <c r="J448" s="168">
        <f t="shared" si="42"/>
        <v>28.742750993375598</v>
      </c>
      <c r="K448" s="175" t="str">
        <f t="shared" si="43"/>
        <v>○</v>
      </c>
      <c r="L448" s="182" t="str">
        <f t="shared" si="44"/>
        <v>○</v>
      </c>
      <c r="M448" s="188">
        <v>17613.124226165914</v>
      </c>
      <c r="N448" s="194">
        <f>[1]H27輸送実績!X448</f>
        <v>14571.111691022965</v>
      </c>
      <c r="O448" s="168">
        <f t="shared" si="45"/>
        <v>17.271283027821717</v>
      </c>
      <c r="P448" s="175" t="str">
        <f t="shared" si="46"/>
        <v>○</v>
      </c>
      <c r="Q448" s="182" t="str">
        <f t="shared" si="47"/>
        <v>○</v>
      </c>
      <c r="R448" s="206">
        <v>1</v>
      </c>
      <c r="S448" s="203">
        <v>2</v>
      </c>
      <c r="T448" s="210">
        <v>0</v>
      </c>
      <c r="U448" s="210">
        <v>0</v>
      </c>
      <c r="V448" s="214">
        <f>[1]H27輸送実績!S448</f>
        <v>0</v>
      </c>
      <c r="W448" s="221" t="str">
        <f t="shared" si="48"/>
        <v/>
      </c>
      <c r="X448" s="82" t="s">
        <v>1264</v>
      </c>
      <c r="Y448" s="228" t="str">
        <f>[1]【準特定地域】判定表!S449</f>
        <v/>
      </c>
      <c r="Z448" s="1" t="str">
        <f>[1]【準特定地域】判定表!T449</f>
        <v/>
      </c>
      <c r="AB448" t="s">
        <v>1264</v>
      </c>
      <c r="AC448" s="240"/>
    </row>
    <row r="449" spans="1:29" x14ac:dyDescent="0.2">
      <c r="A449" s="11"/>
      <c r="B449" s="111" t="s">
        <v>411</v>
      </c>
      <c r="C449" s="114" t="s">
        <v>304</v>
      </c>
      <c r="D449" s="124" t="s">
        <v>304</v>
      </c>
      <c r="E449" s="140">
        <v>36211</v>
      </c>
      <c r="F449" s="141">
        <f>[1]H27輸送実績!Z449</f>
        <v>1</v>
      </c>
      <c r="G449" s="147">
        <f>[1]H27輸送実績!AA449</f>
        <v>1</v>
      </c>
      <c r="H449" s="153">
        <v>66.595697522816167</v>
      </c>
      <c r="I449" s="161">
        <f>[1]H27輸送実績!W449</f>
        <v>55.415057915057915</v>
      </c>
      <c r="J449" s="168">
        <f t="shared" si="42"/>
        <v>16.78883174686726</v>
      </c>
      <c r="K449" s="175" t="str">
        <f t="shared" si="43"/>
        <v>○</v>
      </c>
      <c r="L449" s="182" t="str">
        <f t="shared" si="44"/>
        <v>○</v>
      </c>
      <c r="M449" s="188">
        <v>20547.979139504561</v>
      </c>
      <c r="N449" s="194">
        <f>[1]H27輸送実績!X449</f>
        <v>19036.036036036036</v>
      </c>
      <c r="O449" s="168">
        <f t="shared" si="45"/>
        <v>7.3581109519511685</v>
      </c>
      <c r="P449" s="175" t="str">
        <f t="shared" si="46"/>
        <v>○</v>
      </c>
      <c r="Q449" s="182" t="str">
        <f t="shared" si="47"/>
        <v/>
      </c>
      <c r="R449" s="206">
        <v>0</v>
      </c>
      <c r="S449" s="203">
        <v>3</v>
      </c>
      <c r="T449" s="210">
        <v>0</v>
      </c>
      <c r="U449" s="210">
        <v>1</v>
      </c>
      <c r="V449" s="214">
        <f>[1]H27輸送実績!S449</f>
        <v>2</v>
      </c>
      <c r="W449" s="221" t="str">
        <f t="shared" si="48"/>
        <v/>
      </c>
      <c r="X449" s="82" t="s">
        <v>1264</v>
      </c>
      <c r="Y449" s="228" t="str">
        <f>[1]【準特定地域】判定表!S450</f>
        <v/>
      </c>
      <c r="Z449" s="1" t="str">
        <f>[1]【準特定地域】判定表!T450</f>
        <v/>
      </c>
      <c r="AB449" t="s">
        <v>1264</v>
      </c>
      <c r="AC449" s="240"/>
    </row>
    <row r="450" spans="1:29" ht="26.4" x14ac:dyDescent="0.2">
      <c r="A450" s="11"/>
      <c r="B450" s="111" t="s">
        <v>411</v>
      </c>
      <c r="C450" s="114" t="s">
        <v>661</v>
      </c>
      <c r="D450" s="124" t="s">
        <v>635</v>
      </c>
      <c r="E450" s="140">
        <v>28980</v>
      </c>
      <c r="F450" s="141">
        <f>[1]H27輸送実績!Z450</f>
        <v>1</v>
      </c>
      <c r="G450" s="147">
        <f>[1]H27輸送実績!AA450</f>
        <v>1</v>
      </c>
      <c r="H450" s="153">
        <v>66.635375206290647</v>
      </c>
      <c r="I450" s="161">
        <f>[1]H27輸送実績!W450</f>
        <v>43.313357400722019</v>
      </c>
      <c r="J450" s="168">
        <f t="shared" si="42"/>
        <v>34.99945446899342</v>
      </c>
      <c r="K450" s="175" t="str">
        <f t="shared" si="43"/>
        <v>○</v>
      </c>
      <c r="L450" s="182" t="str">
        <f t="shared" si="44"/>
        <v>○</v>
      </c>
      <c r="M450" s="188">
        <v>17925.638287544898</v>
      </c>
      <c r="N450" s="193">
        <f>[1]H27輸送実績!X450</f>
        <v>12945.559566787004</v>
      </c>
      <c r="O450" s="168">
        <f t="shared" si="45"/>
        <v>27.781876666663273</v>
      </c>
      <c r="P450" s="175" t="str">
        <f t="shared" si="46"/>
        <v>○</v>
      </c>
      <c r="Q450" s="182" t="str">
        <f t="shared" si="47"/>
        <v>○</v>
      </c>
      <c r="R450" s="206">
        <v>0</v>
      </c>
      <c r="S450" s="203">
        <v>0</v>
      </c>
      <c r="T450" s="210">
        <v>0</v>
      </c>
      <c r="U450" s="210">
        <v>0</v>
      </c>
      <c r="V450" s="214">
        <f>[1]H27輸送実績!S450</f>
        <v>0</v>
      </c>
      <c r="W450" s="221" t="str">
        <f t="shared" si="48"/>
        <v/>
      </c>
      <c r="X450" s="82" t="s">
        <v>1264</v>
      </c>
      <c r="Y450" s="228" t="str">
        <f>[1]【準特定地域】判定表!S451</f>
        <v/>
      </c>
      <c r="Z450" s="1" t="str">
        <f>[1]【準特定地域】判定表!T451</f>
        <v/>
      </c>
      <c r="AB450" t="s">
        <v>1264</v>
      </c>
      <c r="AC450" s="240"/>
    </row>
    <row r="451" spans="1:29" x14ac:dyDescent="0.2">
      <c r="A451" s="11"/>
      <c r="B451" s="111" t="s">
        <v>411</v>
      </c>
      <c r="C451" s="114" t="s">
        <v>747</v>
      </c>
      <c r="D451" s="124" t="s">
        <v>1108</v>
      </c>
      <c r="E451" s="140">
        <v>44590</v>
      </c>
      <c r="F451" s="141">
        <f>[1]H27輸送実績!Z451</f>
        <v>0.9</v>
      </c>
      <c r="G451" s="147">
        <f>[1]H27輸送実績!AA451</f>
        <v>1</v>
      </c>
      <c r="H451" s="153">
        <v>79.431389076196893</v>
      </c>
      <c r="I451" s="161">
        <f>[1]H27輸送実績!W451</f>
        <v>52.573293083547902</v>
      </c>
      <c r="J451" s="168">
        <f t="shared" si="42"/>
        <v>33.812950151085197</v>
      </c>
      <c r="K451" s="175" t="str">
        <f t="shared" si="43"/>
        <v>○</v>
      </c>
      <c r="L451" s="182" t="str">
        <f t="shared" si="44"/>
        <v>○</v>
      </c>
      <c r="M451" s="188">
        <v>19261.631827376939</v>
      </c>
      <c r="N451" s="194">
        <f>[1]H27輸送実績!X451</f>
        <v>16816.656308266003</v>
      </c>
      <c r="O451" s="168">
        <f t="shared" si="45"/>
        <v>12.693501469776013</v>
      </c>
      <c r="P451" s="175" t="str">
        <f t="shared" si="46"/>
        <v>○</v>
      </c>
      <c r="Q451" s="182" t="str">
        <f t="shared" si="47"/>
        <v>○</v>
      </c>
      <c r="R451" s="206">
        <v>0</v>
      </c>
      <c r="S451" s="203">
        <v>3</v>
      </c>
      <c r="T451" s="210">
        <v>5</v>
      </c>
      <c r="U451" s="210">
        <v>5</v>
      </c>
      <c r="V451" s="214">
        <f>[1]H27輸送実績!S451</f>
        <v>4</v>
      </c>
      <c r="W451" s="221" t="str">
        <f t="shared" si="48"/>
        <v/>
      </c>
      <c r="X451" s="82" t="s">
        <v>1264</v>
      </c>
      <c r="Y451" s="228" t="str">
        <f>[1]【準特定地域】判定表!S452</f>
        <v/>
      </c>
      <c r="Z451" s="1" t="str">
        <f>[1]【準特定地域】判定表!T452</f>
        <v/>
      </c>
      <c r="AB451" t="s">
        <v>1264</v>
      </c>
      <c r="AC451" s="240"/>
    </row>
    <row r="452" spans="1:29" x14ac:dyDescent="0.2">
      <c r="A452" s="11"/>
      <c r="B452" s="111" t="s">
        <v>411</v>
      </c>
      <c r="C452" s="114" t="s">
        <v>748</v>
      </c>
      <c r="D452" s="124" t="s">
        <v>1056</v>
      </c>
      <c r="E452" s="140">
        <v>38142</v>
      </c>
      <c r="F452" s="141">
        <f>[1]H27輸送実績!Z452</f>
        <v>1</v>
      </c>
      <c r="G452" s="147">
        <f>[1]H27輸送実績!AA452</f>
        <v>1</v>
      </c>
      <c r="H452" s="153">
        <v>60.967030823253999</v>
      </c>
      <c r="I452" s="161">
        <f>[1]H27輸送実績!W452</f>
        <v>49.393508583690988</v>
      </c>
      <c r="J452" s="168">
        <f t="shared" si="42"/>
        <v>18.983247311346261</v>
      </c>
      <c r="K452" s="175" t="str">
        <f t="shared" si="43"/>
        <v>○</v>
      </c>
      <c r="L452" s="182" t="str">
        <f t="shared" si="44"/>
        <v>○</v>
      </c>
      <c r="M452" s="188">
        <v>17992.294186500196</v>
      </c>
      <c r="N452" s="196">
        <f>[1]H27輸送実績!X452</f>
        <v>13757.510729613734</v>
      </c>
      <c r="O452" s="168">
        <f t="shared" si="45"/>
        <v>23.536650818347916</v>
      </c>
      <c r="P452" s="175" t="str">
        <f t="shared" si="46"/>
        <v>○</v>
      </c>
      <c r="Q452" s="182" t="str">
        <f t="shared" si="47"/>
        <v>○</v>
      </c>
      <c r="R452" s="206">
        <v>0</v>
      </c>
      <c r="S452" s="203">
        <v>0</v>
      </c>
      <c r="T452" s="210">
        <v>6</v>
      </c>
      <c r="U452" s="210">
        <v>2</v>
      </c>
      <c r="V452" s="214">
        <f>[1]H27輸送実績!S452</f>
        <v>2</v>
      </c>
      <c r="W452" s="221" t="str">
        <f t="shared" si="48"/>
        <v/>
      </c>
      <c r="X452" s="82" t="s">
        <v>1264</v>
      </c>
      <c r="Y452" s="228" t="str">
        <f>[1]【準特定地域】判定表!S453</f>
        <v/>
      </c>
      <c r="Z452" s="1" t="str">
        <f>[1]【準特定地域】判定表!T453</f>
        <v/>
      </c>
      <c r="AB452" t="s">
        <v>1264</v>
      </c>
      <c r="AC452" s="240"/>
    </row>
    <row r="453" spans="1:29" x14ac:dyDescent="0.2">
      <c r="A453" s="11"/>
      <c r="B453" s="111" t="s">
        <v>411</v>
      </c>
      <c r="C453" s="114" t="s">
        <v>751</v>
      </c>
      <c r="D453" s="124" t="s">
        <v>177</v>
      </c>
      <c r="E453" s="140">
        <v>14693</v>
      </c>
      <c r="F453" s="141">
        <f>[1]H27輸送実績!Z453</f>
        <v>1</v>
      </c>
      <c r="G453" s="147">
        <f>[1]H27輸送実績!AA453</f>
        <v>1</v>
      </c>
      <c r="H453" s="153">
        <v>74.178813385341826</v>
      </c>
      <c r="I453" s="161">
        <f>[1]H27輸送実績!W453</f>
        <v>45.213306681896057</v>
      </c>
      <c r="J453" s="168">
        <f t="shared" ref="J453:J516" si="49">(1-I453/H453)*100</f>
        <v>39.048220619244255</v>
      </c>
      <c r="K453" s="175" t="str">
        <f t="shared" ref="K453:K516" si="50">IF(0&lt;J453,"○","")</f>
        <v>○</v>
      </c>
      <c r="L453" s="182" t="str">
        <f t="shared" ref="L453:L516" si="51">IF(9.9999999999&lt;J453,"○","")</f>
        <v>○</v>
      </c>
      <c r="M453" s="188">
        <v>20724.697187435842</v>
      </c>
      <c r="N453" s="194">
        <f>[1]H27輸送実績!X453</f>
        <v>16017.704169046259</v>
      </c>
      <c r="O453" s="168">
        <f t="shared" ref="O453:O516" si="52">(1-N453/M453)*100</f>
        <v>22.711999002056128</v>
      </c>
      <c r="P453" s="175" t="str">
        <f t="shared" ref="P453:P516" si="53">IF(0&lt;O453,"○","")</f>
        <v>○</v>
      </c>
      <c r="Q453" s="182" t="str">
        <f t="shared" ref="Q453:Q516" si="54">IF(9.9999999999&lt;O453,"○","")</f>
        <v>○</v>
      </c>
      <c r="R453" s="206">
        <v>0</v>
      </c>
      <c r="S453" s="203">
        <v>0</v>
      </c>
      <c r="T453" s="210">
        <v>0</v>
      </c>
      <c r="U453" s="210">
        <v>0</v>
      </c>
      <c r="V453" s="214">
        <f>[1]H27輸送実績!S453</f>
        <v>1</v>
      </c>
      <c r="W453" s="221" t="str">
        <f t="shared" ref="W453:W516" si="55">IF(R453&lt;S453,IF(S453&lt;T453,IF(T453&lt;U453,IF(U453&lt;V453,"○",""),""),""),"")</f>
        <v/>
      </c>
      <c r="X453" s="82" t="s">
        <v>1264</v>
      </c>
      <c r="Y453" s="228" t="str">
        <f>[1]【準特定地域】判定表!S454</f>
        <v/>
      </c>
      <c r="Z453" s="1" t="str">
        <f>[1]【準特定地域】判定表!T454</f>
        <v/>
      </c>
      <c r="AB453" t="s">
        <v>1264</v>
      </c>
      <c r="AC453" s="240"/>
    </row>
    <row r="454" spans="1:29" x14ac:dyDescent="0.2">
      <c r="A454" s="11"/>
      <c r="B454" s="111" t="s">
        <v>411</v>
      </c>
      <c r="C454" s="114" t="s">
        <v>158</v>
      </c>
      <c r="D454" s="124" t="s">
        <v>1109</v>
      </c>
      <c r="E454" s="140">
        <v>35245</v>
      </c>
      <c r="F454" s="141">
        <f>[1]H27輸送実績!Z454</f>
        <v>1</v>
      </c>
      <c r="G454" s="147">
        <f>[1]H27輸送実績!AA454</f>
        <v>1</v>
      </c>
      <c r="H454" s="153">
        <v>69.079378842818855</v>
      </c>
      <c r="I454" s="161">
        <f>[1]H27輸送実績!W454</f>
        <v>43.233549659081575</v>
      </c>
      <c r="J454" s="168">
        <f t="shared" si="49"/>
        <v>37.414680931839449</v>
      </c>
      <c r="K454" s="175" t="str">
        <f t="shared" si="50"/>
        <v>○</v>
      </c>
      <c r="L454" s="182" t="str">
        <f t="shared" si="51"/>
        <v>○</v>
      </c>
      <c r="M454" s="188">
        <v>21257.922118871196</v>
      </c>
      <c r="N454" s="194">
        <f>[1]H27輸送実績!X454</f>
        <v>15616.281935430872</v>
      </c>
      <c r="O454" s="168">
        <f t="shared" si="52"/>
        <v>26.539001092830695</v>
      </c>
      <c r="P454" s="175" t="str">
        <f t="shared" si="53"/>
        <v>○</v>
      </c>
      <c r="Q454" s="182" t="str">
        <f t="shared" si="54"/>
        <v>○</v>
      </c>
      <c r="R454" s="206">
        <v>2</v>
      </c>
      <c r="S454" s="203">
        <v>0</v>
      </c>
      <c r="T454" s="210">
        <v>2</v>
      </c>
      <c r="U454" s="210">
        <v>1</v>
      </c>
      <c r="V454" s="214">
        <f>[1]H27輸送実績!S454</f>
        <v>1</v>
      </c>
      <c r="W454" s="221" t="str">
        <f t="shared" si="55"/>
        <v/>
      </c>
      <c r="X454" s="82" t="s">
        <v>1264</v>
      </c>
      <c r="Y454" s="228" t="str">
        <f>[1]【準特定地域】判定表!S455</f>
        <v/>
      </c>
      <c r="Z454" s="1" t="str">
        <f>[1]【準特定地域】判定表!T455</f>
        <v/>
      </c>
      <c r="AB454" t="s">
        <v>1264</v>
      </c>
      <c r="AC454" s="240"/>
    </row>
    <row r="455" spans="1:29" ht="26.4" x14ac:dyDescent="0.2">
      <c r="A455" s="11"/>
      <c r="B455" s="111" t="s">
        <v>411</v>
      </c>
      <c r="C455" s="114" t="s">
        <v>752</v>
      </c>
      <c r="D455" s="124" t="s">
        <v>368</v>
      </c>
      <c r="E455" s="140">
        <v>12103</v>
      </c>
      <c r="F455" s="141">
        <f>[1]H27輸送実績!Z455</f>
        <v>1</v>
      </c>
      <c r="G455" s="147">
        <f>[1]H27輸送実績!AA455</f>
        <v>1</v>
      </c>
      <c r="H455" s="153">
        <v>53.556010230179027</v>
      </c>
      <c r="I455" s="161">
        <f>[1]H27輸送実績!W455</f>
        <v>44.59551012226899</v>
      </c>
      <c r="J455" s="168">
        <f t="shared" si="49"/>
        <v>16.73108222475609</v>
      </c>
      <c r="K455" s="175" t="str">
        <f t="shared" si="50"/>
        <v>○</v>
      </c>
      <c r="L455" s="182" t="str">
        <f t="shared" si="51"/>
        <v>○</v>
      </c>
      <c r="M455" s="188">
        <v>14492.753623188406</v>
      </c>
      <c r="N455" s="194">
        <f>[1]H27輸送実績!X455</f>
        <v>13815.594307476447</v>
      </c>
      <c r="O455" s="168">
        <f t="shared" si="52"/>
        <v>4.6723992784125201</v>
      </c>
      <c r="P455" s="175" t="str">
        <f t="shared" si="53"/>
        <v>○</v>
      </c>
      <c r="Q455" s="182" t="str">
        <f t="shared" si="54"/>
        <v/>
      </c>
      <c r="R455" s="206">
        <v>0</v>
      </c>
      <c r="S455" s="203">
        <v>1</v>
      </c>
      <c r="T455" s="210">
        <v>1</v>
      </c>
      <c r="U455" s="210">
        <v>0</v>
      </c>
      <c r="V455" s="214">
        <f>[1]H27輸送実績!S455</f>
        <v>2</v>
      </c>
      <c r="W455" s="221" t="str">
        <f t="shared" si="55"/>
        <v/>
      </c>
      <c r="X455" s="82" t="s">
        <v>1264</v>
      </c>
      <c r="Y455" s="228" t="str">
        <f>[1]【準特定地域】判定表!S456</f>
        <v/>
      </c>
      <c r="Z455" s="1" t="str">
        <f>[1]【準特定地域】判定表!T456</f>
        <v/>
      </c>
      <c r="AB455" t="s">
        <v>1264</v>
      </c>
      <c r="AC455" s="240"/>
    </row>
    <row r="456" spans="1:29" x14ac:dyDescent="0.2">
      <c r="A456" s="11"/>
      <c r="B456" s="111" t="s">
        <v>411</v>
      </c>
      <c r="C456" s="114" t="s">
        <v>16</v>
      </c>
      <c r="D456" s="124" t="s">
        <v>613</v>
      </c>
      <c r="E456" s="139">
        <v>47469</v>
      </c>
      <c r="F456" s="141">
        <f>[1]H27輸送実績!Z456</f>
        <v>0.81818181818181823</v>
      </c>
      <c r="G456" s="147">
        <f>[1]H27輸送実績!AA456</f>
        <v>1</v>
      </c>
      <c r="H456" s="153">
        <v>61.355861244019138</v>
      </c>
      <c r="I456" s="161">
        <f>[1]H27輸送実績!W456</f>
        <v>41.398026672449312</v>
      </c>
      <c r="J456" s="168">
        <f t="shared" si="49"/>
        <v>32.528000042563633</v>
      </c>
      <c r="K456" s="175" t="str">
        <f t="shared" si="50"/>
        <v>○</v>
      </c>
      <c r="L456" s="182" t="str">
        <f t="shared" si="51"/>
        <v>○</v>
      </c>
      <c r="M456" s="188">
        <v>17240.686944634312</v>
      </c>
      <c r="N456" s="194">
        <f>[1]H27輸送実績!X456</f>
        <v>17495.717228667461</v>
      </c>
      <c r="O456" s="168">
        <f t="shared" si="52"/>
        <v>-1.4792350493465722</v>
      </c>
      <c r="P456" s="175" t="str">
        <f t="shared" si="53"/>
        <v/>
      </c>
      <c r="Q456" s="182" t="str">
        <f t="shared" si="54"/>
        <v/>
      </c>
      <c r="R456" s="206">
        <v>1</v>
      </c>
      <c r="S456" s="203">
        <v>0</v>
      </c>
      <c r="T456" s="210">
        <v>0</v>
      </c>
      <c r="U456" s="210">
        <v>0</v>
      </c>
      <c r="V456" s="214">
        <f>[1]H27輸送実績!S456</f>
        <v>1</v>
      </c>
      <c r="W456" s="221" t="str">
        <f t="shared" si="55"/>
        <v/>
      </c>
      <c r="X456" s="82" t="s">
        <v>1264</v>
      </c>
      <c r="Y456" s="228" t="str">
        <f>[1]【準特定地域】判定表!S457</f>
        <v/>
      </c>
      <c r="Z456" s="1" t="str">
        <f>[1]【準特定地域】判定表!T457</f>
        <v/>
      </c>
      <c r="AB456" t="s">
        <v>1264</v>
      </c>
      <c r="AC456" s="240"/>
    </row>
    <row r="457" spans="1:29" x14ac:dyDescent="0.2">
      <c r="A457" s="11"/>
      <c r="B457" s="111" t="s">
        <v>411</v>
      </c>
      <c r="C457" s="114" t="s">
        <v>598</v>
      </c>
      <c r="D457" s="124" t="s">
        <v>5</v>
      </c>
      <c r="E457" s="140">
        <v>13538</v>
      </c>
      <c r="F457" s="141">
        <f>[1]H27輸送実績!Z457</f>
        <v>1</v>
      </c>
      <c r="G457" s="147">
        <f>[1]H27輸送実績!AA457</f>
        <v>1</v>
      </c>
      <c r="H457" s="153">
        <v>57.297431648715822</v>
      </c>
      <c r="I457" s="161">
        <f>[1]H27輸送実績!W457</f>
        <v>45.603069053708438</v>
      </c>
      <c r="J457" s="168">
        <f t="shared" si="49"/>
        <v>20.409924596104446</v>
      </c>
      <c r="K457" s="175" t="str">
        <f t="shared" si="50"/>
        <v>○</v>
      </c>
      <c r="L457" s="182" t="str">
        <f t="shared" si="51"/>
        <v>○</v>
      </c>
      <c r="M457" s="188">
        <v>15024.578845622756</v>
      </c>
      <c r="N457" s="194">
        <f>[1]H27輸送実績!X457</f>
        <v>14958.567774936062</v>
      </c>
      <c r="O457" s="168">
        <f t="shared" si="52"/>
        <v>0.43935388382567719</v>
      </c>
      <c r="P457" s="175" t="str">
        <f t="shared" si="53"/>
        <v>○</v>
      </c>
      <c r="Q457" s="182" t="str">
        <f t="shared" si="54"/>
        <v/>
      </c>
      <c r="R457" s="206">
        <v>0</v>
      </c>
      <c r="S457" s="203">
        <v>0</v>
      </c>
      <c r="T457" s="210">
        <v>0</v>
      </c>
      <c r="U457" s="210">
        <v>0</v>
      </c>
      <c r="V457" s="214">
        <f>[1]H27輸送実績!S457</f>
        <v>0</v>
      </c>
      <c r="W457" s="221" t="str">
        <f t="shared" si="55"/>
        <v/>
      </c>
      <c r="X457" s="82" t="s">
        <v>1264</v>
      </c>
      <c r="Y457" s="228" t="str">
        <f>[1]【準特定地域】判定表!S458</f>
        <v/>
      </c>
      <c r="Z457" s="1" t="str">
        <f>[1]【準特定地域】判定表!T458</f>
        <v/>
      </c>
      <c r="AB457" t="s">
        <v>1264</v>
      </c>
      <c r="AC457" s="240"/>
    </row>
    <row r="458" spans="1:29" x14ac:dyDescent="0.2">
      <c r="A458" s="11"/>
      <c r="B458" s="111" t="s">
        <v>411</v>
      </c>
      <c r="C458" s="114" t="s">
        <v>753</v>
      </c>
      <c r="D458" s="124" t="s">
        <v>1110</v>
      </c>
      <c r="E458" s="140">
        <v>11272</v>
      </c>
      <c r="F458" s="141">
        <f>[1]H27輸送実績!Z458</f>
        <v>1</v>
      </c>
      <c r="G458" s="147">
        <f>[1]H27輸送実績!AA458</f>
        <v>1</v>
      </c>
      <c r="H458" s="153">
        <v>41.568289786223275</v>
      </c>
      <c r="I458" s="161">
        <f>[1]H27輸送実績!W458</f>
        <v>36.513151602104259</v>
      </c>
      <c r="J458" s="168">
        <f t="shared" si="49"/>
        <v>12.16104441658894</v>
      </c>
      <c r="K458" s="175" t="str">
        <f t="shared" si="50"/>
        <v>○</v>
      </c>
      <c r="L458" s="182" t="str">
        <f t="shared" si="51"/>
        <v>○</v>
      </c>
      <c r="M458" s="188">
        <v>11775.237529691211</v>
      </c>
      <c r="N458" s="194">
        <f>[1]H27輸送実績!X458</f>
        <v>12591.104734576758</v>
      </c>
      <c r="O458" s="168">
        <f t="shared" si="52"/>
        <v>-6.9286687663696167</v>
      </c>
      <c r="P458" s="175" t="str">
        <f t="shared" si="53"/>
        <v/>
      </c>
      <c r="Q458" s="182" t="str">
        <f t="shared" si="54"/>
        <v/>
      </c>
      <c r="R458" s="206">
        <v>0</v>
      </c>
      <c r="S458" s="203">
        <v>0</v>
      </c>
      <c r="T458" s="210">
        <v>0</v>
      </c>
      <c r="U458" s="210">
        <v>0</v>
      </c>
      <c r="V458" s="214">
        <f>[1]H27輸送実績!S458</f>
        <v>0</v>
      </c>
      <c r="W458" s="221" t="str">
        <f t="shared" si="55"/>
        <v/>
      </c>
      <c r="X458" s="82" t="s">
        <v>1264</v>
      </c>
      <c r="Y458" s="228" t="str">
        <f>[1]【準特定地域】判定表!S459</f>
        <v/>
      </c>
      <c r="Z458" s="1" t="str">
        <f>[1]【準特定地域】判定表!T459</f>
        <v/>
      </c>
      <c r="AB458" t="s">
        <v>1264</v>
      </c>
      <c r="AC458" s="240"/>
    </row>
    <row r="459" spans="1:29" x14ac:dyDescent="0.2">
      <c r="A459" s="11"/>
      <c r="B459" s="111" t="s">
        <v>411</v>
      </c>
      <c r="C459" s="114" t="s">
        <v>384</v>
      </c>
      <c r="D459" s="124" t="s">
        <v>67</v>
      </c>
      <c r="E459" s="140">
        <v>15108</v>
      </c>
      <c r="F459" s="141">
        <f>[1]H27輸送実績!Z459</f>
        <v>1</v>
      </c>
      <c r="G459" s="147">
        <f>[1]H27輸送実績!AA459</f>
        <v>1</v>
      </c>
      <c r="H459" s="153">
        <v>57.940846994535519</v>
      </c>
      <c r="I459" s="161">
        <f>[1]H27輸送実績!W459</f>
        <v>41.771054783319705</v>
      </c>
      <c r="J459" s="168">
        <f t="shared" si="49"/>
        <v>27.907414285367295</v>
      </c>
      <c r="K459" s="175" t="str">
        <f t="shared" si="50"/>
        <v>○</v>
      </c>
      <c r="L459" s="182" t="str">
        <f t="shared" si="51"/>
        <v>○</v>
      </c>
      <c r="M459" s="188">
        <v>17803.688524590165</v>
      </c>
      <c r="N459" s="194">
        <f>[1]H27輸送実績!X459</f>
        <v>15280.18533660398</v>
      </c>
      <c r="O459" s="168">
        <f t="shared" si="52"/>
        <v>14.17404704929972</v>
      </c>
      <c r="P459" s="175" t="str">
        <f t="shared" si="53"/>
        <v>○</v>
      </c>
      <c r="Q459" s="182" t="str">
        <f t="shared" si="54"/>
        <v>○</v>
      </c>
      <c r="R459" s="206">
        <v>0</v>
      </c>
      <c r="S459" s="203">
        <v>0</v>
      </c>
      <c r="T459" s="210">
        <v>0</v>
      </c>
      <c r="U459" s="210">
        <v>0</v>
      </c>
      <c r="V459" s="214">
        <f>[1]H27輸送実績!S459</f>
        <v>0</v>
      </c>
      <c r="W459" s="221" t="str">
        <f t="shared" si="55"/>
        <v/>
      </c>
      <c r="X459" s="82" t="s">
        <v>1264</v>
      </c>
      <c r="Y459" s="228" t="str">
        <f>[1]【準特定地域】判定表!S460</f>
        <v/>
      </c>
      <c r="Z459" s="1" t="str">
        <f>[1]【準特定地域】判定表!T460</f>
        <v/>
      </c>
      <c r="AB459" t="s">
        <v>1264</v>
      </c>
      <c r="AC459" s="240"/>
    </row>
    <row r="460" spans="1:29" x14ac:dyDescent="0.2">
      <c r="A460" s="105"/>
      <c r="B460" s="111" t="s">
        <v>6</v>
      </c>
      <c r="C460" s="114" t="s">
        <v>754</v>
      </c>
      <c r="D460" s="124" t="s">
        <v>1111</v>
      </c>
      <c r="E460" s="139">
        <v>193268</v>
      </c>
      <c r="F460" s="309">
        <f>[1]H27輸送実績!Z460</f>
        <v>1</v>
      </c>
      <c r="G460" s="147">
        <f>[1]H27輸送実績!AA460</f>
        <v>1</v>
      </c>
      <c r="H460" s="153">
        <v>72.648958553664272</v>
      </c>
      <c r="I460" s="161">
        <f>[1]H27輸送実績!W460</f>
        <v>60.478558665872541</v>
      </c>
      <c r="J460" s="168">
        <f t="shared" si="49"/>
        <v>16.752339097609649</v>
      </c>
      <c r="K460" s="175" t="str">
        <f t="shared" si="50"/>
        <v>○</v>
      </c>
      <c r="L460" s="182" t="str">
        <f t="shared" si="51"/>
        <v>○</v>
      </c>
      <c r="M460" s="188">
        <v>23091.397909314572</v>
      </c>
      <c r="N460" s="194">
        <f>[1]H27輸送実績!X460</f>
        <v>21084.403981962052</v>
      </c>
      <c r="O460" s="168">
        <f t="shared" si="52"/>
        <v>8.6915219911521291</v>
      </c>
      <c r="P460" s="175" t="str">
        <f t="shared" si="53"/>
        <v>○</v>
      </c>
      <c r="Q460" s="182" t="str">
        <f t="shared" si="54"/>
        <v/>
      </c>
      <c r="R460" s="206">
        <v>27</v>
      </c>
      <c r="S460" s="203">
        <v>36</v>
      </c>
      <c r="T460" s="210">
        <v>25</v>
      </c>
      <c r="U460" s="210">
        <v>23</v>
      </c>
      <c r="V460" s="214">
        <f>[1]H27輸送実績!S460</f>
        <v>26</v>
      </c>
      <c r="W460" s="221" t="str">
        <f t="shared" si="55"/>
        <v/>
      </c>
      <c r="X460" s="82" t="s">
        <v>1259</v>
      </c>
      <c r="Y460" s="228" t="str">
        <f>[1]【準特定地域】判定表!S461</f>
        <v>○</v>
      </c>
      <c r="Z460" s="1" t="str">
        <f>[1]【準特定地域】判定表!T461</f>
        <v>継続</v>
      </c>
      <c r="AB460" t="s">
        <v>1264</v>
      </c>
      <c r="AC460" s="240"/>
    </row>
    <row r="461" spans="1:29" x14ac:dyDescent="0.2">
      <c r="A461" s="105"/>
      <c r="B461" s="111" t="s">
        <v>6</v>
      </c>
      <c r="C461" s="114" t="s">
        <v>391</v>
      </c>
      <c r="D461" s="124" t="s">
        <v>156</v>
      </c>
      <c r="E461" s="139">
        <v>147010</v>
      </c>
      <c r="F461" s="309">
        <f>[1]H27輸送実績!Z461</f>
        <v>0.9285714285714286</v>
      </c>
      <c r="G461" s="147">
        <f>[1]H27輸送実績!AA461</f>
        <v>0.95833333333333337</v>
      </c>
      <c r="H461" s="153">
        <v>59.063913615818691</v>
      </c>
      <c r="I461" s="161">
        <f>[1]H27輸送実績!W461</f>
        <v>47.068826483695268</v>
      </c>
      <c r="J461" s="168">
        <f t="shared" si="49"/>
        <v>20.308656162111916</v>
      </c>
      <c r="K461" s="175" t="str">
        <f t="shared" si="50"/>
        <v>○</v>
      </c>
      <c r="L461" s="182" t="str">
        <f t="shared" si="51"/>
        <v>○</v>
      </c>
      <c r="M461" s="188">
        <v>19335.060894219881</v>
      </c>
      <c r="N461" s="194">
        <f>[1]H27輸送実績!X461</f>
        <v>17406.627997453492</v>
      </c>
      <c r="O461" s="168">
        <f t="shared" si="52"/>
        <v>9.9737616928989645</v>
      </c>
      <c r="P461" s="175" t="str">
        <f t="shared" si="53"/>
        <v>○</v>
      </c>
      <c r="Q461" s="182" t="str">
        <f t="shared" si="54"/>
        <v/>
      </c>
      <c r="R461" s="206">
        <v>56</v>
      </c>
      <c r="S461" s="203">
        <v>64</v>
      </c>
      <c r="T461" s="210">
        <v>83</v>
      </c>
      <c r="U461" s="210">
        <v>44</v>
      </c>
      <c r="V461" s="214">
        <f>[1]H27輸送実績!S461</f>
        <v>32</v>
      </c>
      <c r="W461" s="221" t="str">
        <f t="shared" si="55"/>
        <v/>
      </c>
      <c r="X461" s="82" t="s">
        <v>1259</v>
      </c>
      <c r="Y461" s="228" t="str">
        <f>[1]【準特定地域】判定表!S462</f>
        <v>○</v>
      </c>
      <c r="Z461" s="1" t="str">
        <f>[1]【準特定地域】判定表!T462</f>
        <v>継続</v>
      </c>
      <c r="AB461" t="s">
        <v>1264</v>
      </c>
      <c r="AC461" s="240"/>
    </row>
    <row r="462" spans="1:29" x14ac:dyDescent="0.2">
      <c r="A462" s="105"/>
      <c r="B462" s="111" t="s">
        <v>6</v>
      </c>
      <c r="C462" s="114" t="s">
        <v>684</v>
      </c>
      <c r="D462" s="124" t="s">
        <v>684</v>
      </c>
      <c r="E462" s="139">
        <v>271020</v>
      </c>
      <c r="F462" s="309">
        <f>[1]H27輸送実績!Z462</f>
        <v>1</v>
      </c>
      <c r="G462" s="147">
        <f>[1]H27輸送実績!AA462</f>
        <v>1</v>
      </c>
      <c r="H462" s="153">
        <v>65.356106686253355</v>
      </c>
      <c r="I462" s="161">
        <f>[1]H27輸送実績!W462</f>
        <v>50.620833732893132</v>
      </c>
      <c r="J462" s="168">
        <f t="shared" si="49"/>
        <v>22.546130270730401</v>
      </c>
      <c r="K462" s="175" t="str">
        <f t="shared" si="50"/>
        <v>○</v>
      </c>
      <c r="L462" s="182" t="str">
        <f t="shared" si="51"/>
        <v>○</v>
      </c>
      <c r="M462" s="188">
        <v>21842.765166295594</v>
      </c>
      <c r="N462" s="194">
        <f>[1]H27輸送実績!X462</f>
        <v>18868.56994123046</v>
      </c>
      <c r="O462" s="168">
        <f t="shared" si="52"/>
        <v>13.616386031812745</v>
      </c>
      <c r="P462" s="175" t="str">
        <f t="shared" si="53"/>
        <v>○</v>
      </c>
      <c r="Q462" s="182" t="str">
        <f t="shared" si="54"/>
        <v>○</v>
      </c>
      <c r="R462" s="206">
        <v>144</v>
      </c>
      <c r="S462" s="203">
        <v>147</v>
      </c>
      <c r="T462" s="210">
        <v>126</v>
      </c>
      <c r="U462" s="210">
        <v>142</v>
      </c>
      <c r="V462" s="214">
        <f>[1]H27輸送実績!S462</f>
        <v>120</v>
      </c>
      <c r="W462" s="221" t="str">
        <f t="shared" si="55"/>
        <v/>
      </c>
      <c r="X462" s="82" t="s">
        <v>1259</v>
      </c>
      <c r="Y462" s="228" t="str">
        <f>[1]【準特定地域】判定表!S463</f>
        <v>○</v>
      </c>
      <c r="Z462" s="1" t="str">
        <f>[1]【準特定地域】判定表!T463</f>
        <v>継続</v>
      </c>
      <c r="AB462" t="s">
        <v>1264</v>
      </c>
      <c r="AC462" s="240"/>
    </row>
    <row r="463" spans="1:29" x14ac:dyDescent="0.2">
      <c r="A463" s="105"/>
      <c r="B463" s="111" t="s">
        <v>6</v>
      </c>
      <c r="C463" s="114" t="s">
        <v>696</v>
      </c>
      <c r="D463" s="124" t="s">
        <v>696</v>
      </c>
      <c r="E463" s="139">
        <v>168804</v>
      </c>
      <c r="F463" s="309">
        <f>[1]H27輸送実績!Z463</f>
        <v>1</v>
      </c>
      <c r="G463" s="147">
        <f>[1]H27輸送実績!AA463</f>
        <v>1</v>
      </c>
      <c r="H463" s="153">
        <v>70.246769070970572</v>
      </c>
      <c r="I463" s="161">
        <f>[1]H27輸送実績!W463</f>
        <v>54.004349147707345</v>
      </c>
      <c r="J463" s="168">
        <f t="shared" si="49"/>
        <v>23.121945874625847</v>
      </c>
      <c r="K463" s="175" t="str">
        <f t="shared" si="50"/>
        <v>○</v>
      </c>
      <c r="L463" s="182" t="str">
        <f t="shared" si="51"/>
        <v>○</v>
      </c>
      <c r="M463" s="188">
        <v>23066.426302858399</v>
      </c>
      <c r="N463" s="194">
        <f>[1]H27輸送実績!X463</f>
        <v>19875.277667360348</v>
      </c>
      <c r="O463" s="168">
        <f t="shared" si="52"/>
        <v>13.834603564500171</v>
      </c>
      <c r="P463" s="175" t="str">
        <f t="shared" si="53"/>
        <v>○</v>
      </c>
      <c r="Q463" s="182" t="str">
        <f t="shared" si="54"/>
        <v>○</v>
      </c>
      <c r="R463" s="206">
        <v>23</v>
      </c>
      <c r="S463" s="203">
        <v>16</v>
      </c>
      <c r="T463" s="210">
        <v>21</v>
      </c>
      <c r="U463" s="210">
        <v>21</v>
      </c>
      <c r="V463" s="214">
        <f>[1]H27輸送実績!S463</f>
        <v>24</v>
      </c>
      <c r="W463" s="221" t="str">
        <f t="shared" si="55"/>
        <v/>
      </c>
      <c r="X463" s="82" t="s">
        <v>1259</v>
      </c>
      <c r="Y463" s="228" t="str">
        <f>[1]【準特定地域】判定表!S464</f>
        <v>○</v>
      </c>
      <c r="Z463" s="1" t="str">
        <f>[1]【準特定地域】判定表!T464</f>
        <v>継続</v>
      </c>
      <c r="AB463" t="s">
        <v>1264</v>
      </c>
      <c r="AC463" s="240"/>
    </row>
    <row r="464" spans="1:29" x14ac:dyDescent="0.2">
      <c r="A464" s="105"/>
      <c r="B464" s="111" t="s">
        <v>6</v>
      </c>
      <c r="C464" s="114" t="s">
        <v>756</v>
      </c>
      <c r="D464" s="124" t="s">
        <v>756</v>
      </c>
      <c r="E464" s="139">
        <v>117074</v>
      </c>
      <c r="F464" s="309">
        <f>[1]H27輸送実績!Z464</f>
        <v>1</v>
      </c>
      <c r="G464" s="147">
        <f>[1]H27輸送実績!AA464</f>
        <v>1</v>
      </c>
      <c r="H464" s="153">
        <v>68.265115989542267</v>
      </c>
      <c r="I464" s="161">
        <f>[1]H27輸送実績!W464</f>
        <v>55.541703061923087</v>
      </c>
      <c r="J464" s="168">
        <f t="shared" si="49"/>
        <v>18.638235273149341</v>
      </c>
      <c r="K464" s="175" t="str">
        <f t="shared" si="50"/>
        <v>○</v>
      </c>
      <c r="L464" s="182" t="str">
        <f t="shared" si="51"/>
        <v>○</v>
      </c>
      <c r="M464" s="188">
        <v>22305.203967298832</v>
      </c>
      <c r="N464" s="194">
        <f>[1]H27輸送実績!X464</f>
        <v>19876.720413607498</v>
      </c>
      <c r="O464" s="168">
        <f t="shared" si="52"/>
        <v>10.887520048019649</v>
      </c>
      <c r="P464" s="175" t="str">
        <f t="shared" si="53"/>
        <v>○</v>
      </c>
      <c r="Q464" s="182" t="str">
        <f t="shared" si="54"/>
        <v>○</v>
      </c>
      <c r="R464" s="206">
        <v>20</v>
      </c>
      <c r="S464" s="203">
        <v>24</v>
      </c>
      <c r="T464" s="210">
        <v>26</v>
      </c>
      <c r="U464" s="210">
        <v>44</v>
      </c>
      <c r="V464" s="214">
        <f>[1]H27輸送実績!S464</f>
        <v>29</v>
      </c>
      <c r="W464" s="221" t="str">
        <f t="shared" si="55"/>
        <v/>
      </c>
      <c r="X464" s="82" t="s">
        <v>1259</v>
      </c>
      <c r="Y464" s="228" t="str">
        <f>[1]【準特定地域】判定表!S465</f>
        <v>○</v>
      </c>
      <c r="Z464" s="1" t="str">
        <f>[1]【準特定地域】判定表!T465</f>
        <v>継続</v>
      </c>
      <c r="AB464" t="s">
        <v>1264</v>
      </c>
      <c r="AC464" s="240"/>
    </row>
    <row r="465" spans="1:29" x14ac:dyDescent="0.2">
      <c r="A465" s="11"/>
      <c r="B465" s="111" t="s">
        <v>6</v>
      </c>
      <c r="C465" s="114" t="s">
        <v>757</v>
      </c>
      <c r="D465" s="124" t="s">
        <v>950</v>
      </c>
      <c r="E465" s="139">
        <v>56366</v>
      </c>
      <c r="F465" s="141">
        <f>[1]H27輸送実績!Z465</f>
        <v>1</v>
      </c>
      <c r="G465" s="147">
        <f>[1]H27輸送実績!AA465</f>
        <v>1</v>
      </c>
      <c r="H465" s="153">
        <v>70.673930958703409</v>
      </c>
      <c r="I465" s="161">
        <f>[1]H27輸送実績!W465</f>
        <v>57.48755570046734</v>
      </c>
      <c r="J465" s="168">
        <f t="shared" si="49"/>
        <v>18.658047004547129</v>
      </c>
      <c r="K465" s="175" t="str">
        <f t="shared" si="50"/>
        <v>○</v>
      </c>
      <c r="L465" s="182" t="str">
        <f t="shared" si="51"/>
        <v>○</v>
      </c>
      <c r="M465" s="188">
        <v>21101.226993865032</v>
      </c>
      <c r="N465" s="194">
        <f>[1]H27輸送実績!X465</f>
        <v>20607.760026084121</v>
      </c>
      <c r="O465" s="168">
        <f t="shared" si="52"/>
        <v>2.3385700173946367</v>
      </c>
      <c r="P465" s="175" t="str">
        <f t="shared" si="53"/>
        <v>○</v>
      </c>
      <c r="Q465" s="182" t="str">
        <f t="shared" si="54"/>
        <v/>
      </c>
      <c r="R465" s="206">
        <v>5</v>
      </c>
      <c r="S465" s="203">
        <v>14</v>
      </c>
      <c r="T465" s="210">
        <v>14</v>
      </c>
      <c r="U465" s="210">
        <v>10</v>
      </c>
      <c r="V465" s="214">
        <f>[1]H27輸送実績!S465</f>
        <v>9</v>
      </c>
      <c r="W465" s="221" t="str">
        <f t="shared" si="55"/>
        <v/>
      </c>
      <c r="X465" s="82" t="s">
        <v>1264</v>
      </c>
      <c r="Y465" s="228" t="str">
        <f>[1]【準特定地域】判定表!S466</f>
        <v/>
      </c>
      <c r="Z465" s="1" t="str">
        <f>[1]【準特定地域】判定表!T466</f>
        <v/>
      </c>
      <c r="AB465" t="s">
        <v>1264</v>
      </c>
      <c r="AC465" s="240"/>
    </row>
    <row r="466" spans="1:29" x14ac:dyDescent="0.2">
      <c r="A466" s="105"/>
      <c r="B466" s="111" t="s">
        <v>6</v>
      </c>
      <c r="C466" s="114" t="s">
        <v>760</v>
      </c>
      <c r="D466" s="124" t="s">
        <v>1112</v>
      </c>
      <c r="E466" s="139">
        <v>138921</v>
      </c>
      <c r="F466" s="309">
        <f>[1]H27輸送実績!Z466</f>
        <v>1</v>
      </c>
      <c r="G466" s="147">
        <f>[1]H27輸送実績!AA466</f>
        <v>1</v>
      </c>
      <c r="H466" s="153">
        <v>57.720993192193113</v>
      </c>
      <c r="I466" s="161">
        <f>[1]H27輸送実績!W466</f>
        <v>61.995311910360243</v>
      </c>
      <c r="J466" s="168">
        <f t="shared" si="49"/>
        <v>-7.4051371637611441</v>
      </c>
      <c r="K466" s="175" t="str">
        <f t="shared" si="50"/>
        <v/>
      </c>
      <c r="L466" s="182" t="str">
        <f t="shared" si="51"/>
        <v/>
      </c>
      <c r="M466" s="188">
        <v>18994.290957284124</v>
      </c>
      <c r="N466" s="194">
        <f>[1]H27輸送実績!X466</f>
        <v>21402.05811489448</v>
      </c>
      <c r="O466" s="168">
        <f t="shared" si="52"/>
        <v>-12.67626763760299</v>
      </c>
      <c r="P466" s="175" t="str">
        <f t="shared" si="53"/>
        <v/>
      </c>
      <c r="Q466" s="182" t="str">
        <f t="shared" si="54"/>
        <v/>
      </c>
      <c r="R466" s="206">
        <v>64</v>
      </c>
      <c r="S466" s="203">
        <v>72</v>
      </c>
      <c r="T466" s="210">
        <v>58</v>
      </c>
      <c r="U466" s="210">
        <v>72</v>
      </c>
      <c r="V466" s="214">
        <f>[1]H27輸送実績!S466</f>
        <v>52</v>
      </c>
      <c r="W466" s="221" t="str">
        <f t="shared" si="55"/>
        <v/>
      </c>
      <c r="X466" s="82" t="s">
        <v>1259</v>
      </c>
      <c r="Y466" s="228" t="str">
        <f>[1]【準特定地域】判定表!S467</f>
        <v/>
      </c>
      <c r="Z466" s="1" t="str">
        <f>[1]【準特定地域】判定表!T467</f>
        <v>解除</v>
      </c>
      <c r="AB466" t="s">
        <v>1264</v>
      </c>
      <c r="AC466" s="240"/>
    </row>
    <row r="467" spans="1:29" x14ac:dyDescent="0.2">
      <c r="A467" s="11"/>
      <c r="B467" s="111" t="s">
        <v>6</v>
      </c>
      <c r="C467" s="114" t="s">
        <v>274</v>
      </c>
      <c r="D467" s="124" t="s">
        <v>1113</v>
      </c>
      <c r="E467" s="139">
        <v>50220</v>
      </c>
      <c r="F467" s="141">
        <f>[1]H27輸送実績!Z467</f>
        <v>1</v>
      </c>
      <c r="G467" s="147">
        <f>[1]H27輸送実績!AA467</f>
        <v>1</v>
      </c>
      <c r="H467" s="153">
        <v>49.629496910358057</v>
      </c>
      <c r="I467" s="161">
        <f>[1]H27輸送実績!W467</f>
        <v>42.085226188203855</v>
      </c>
      <c r="J467" s="168">
        <f t="shared" si="49"/>
        <v>15.20118315077994</v>
      </c>
      <c r="K467" s="175" t="str">
        <f t="shared" si="50"/>
        <v>○</v>
      </c>
      <c r="L467" s="182" t="str">
        <f t="shared" si="51"/>
        <v>○</v>
      </c>
      <c r="M467" s="188">
        <v>18426.342371829236</v>
      </c>
      <c r="N467" s="194">
        <f>[1]H27輸送実績!X467</f>
        <v>17801.393395686198</v>
      </c>
      <c r="O467" s="168">
        <f t="shared" si="52"/>
        <v>3.3916062316223905</v>
      </c>
      <c r="P467" s="175" t="str">
        <f t="shared" si="53"/>
        <v>○</v>
      </c>
      <c r="Q467" s="182" t="str">
        <f t="shared" si="54"/>
        <v/>
      </c>
      <c r="R467" s="206">
        <v>8</v>
      </c>
      <c r="S467" s="203">
        <v>9</v>
      </c>
      <c r="T467" s="210">
        <v>4</v>
      </c>
      <c r="U467" s="210">
        <v>7</v>
      </c>
      <c r="V467" s="214">
        <f>[1]H27輸送実績!S467</f>
        <v>3</v>
      </c>
      <c r="W467" s="221" t="str">
        <f t="shared" si="55"/>
        <v/>
      </c>
      <c r="X467" s="82" t="s">
        <v>1264</v>
      </c>
      <c r="Y467" s="228" t="str">
        <f>[1]【準特定地域】判定表!S468</f>
        <v/>
      </c>
      <c r="Z467" s="1" t="str">
        <f>[1]【準特定地域】判定表!T468</f>
        <v/>
      </c>
      <c r="AB467" t="s">
        <v>1264</v>
      </c>
      <c r="AC467" s="240"/>
    </row>
    <row r="468" spans="1:29" x14ac:dyDescent="0.2">
      <c r="A468" s="11"/>
      <c r="B468" s="111" t="s">
        <v>6</v>
      </c>
      <c r="C468" s="114" t="s">
        <v>427</v>
      </c>
      <c r="D468" s="124" t="s">
        <v>966</v>
      </c>
      <c r="E468" s="139">
        <v>64100</v>
      </c>
      <c r="F468" s="141">
        <f>[1]H27輸送実績!Z468</f>
        <v>1</v>
      </c>
      <c r="G468" s="147">
        <f>[1]H27輸送実績!AA468</f>
        <v>1</v>
      </c>
      <c r="H468" s="153">
        <v>70.207885581754923</v>
      </c>
      <c r="I468" s="161">
        <f>[1]H27輸送実績!W468</f>
        <v>55.366948411541827</v>
      </c>
      <c r="J468" s="168">
        <f t="shared" si="49"/>
        <v>21.138561640531506</v>
      </c>
      <c r="K468" s="175" t="str">
        <f t="shared" si="50"/>
        <v>○</v>
      </c>
      <c r="L468" s="182" t="str">
        <f t="shared" si="51"/>
        <v>○</v>
      </c>
      <c r="M468" s="188">
        <v>21812.75608813297</v>
      </c>
      <c r="N468" s="194">
        <f>[1]H27輸送実績!X468</f>
        <v>18774.628388225006</v>
      </c>
      <c r="O468" s="168">
        <f t="shared" si="52"/>
        <v>13.928215616736439</v>
      </c>
      <c r="P468" s="175" t="str">
        <f t="shared" si="53"/>
        <v>○</v>
      </c>
      <c r="Q468" s="182" t="str">
        <f t="shared" si="54"/>
        <v>○</v>
      </c>
      <c r="R468" s="206">
        <v>9</v>
      </c>
      <c r="S468" s="203">
        <v>5</v>
      </c>
      <c r="T468" s="210">
        <v>7</v>
      </c>
      <c r="U468" s="210">
        <v>8</v>
      </c>
      <c r="V468" s="214">
        <f>[1]H27輸送実績!S468</f>
        <v>6</v>
      </c>
      <c r="W468" s="221" t="str">
        <f t="shared" si="55"/>
        <v/>
      </c>
      <c r="X468" s="82" t="s">
        <v>1264</v>
      </c>
      <c r="Y468" s="228" t="str">
        <f>[1]【準特定地域】判定表!S469</f>
        <v/>
      </c>
      <c r="Z468" s="1" t="str">
        <f>[1]【準特定地域】判定表!T469</f>
        <v/>
      </c>
      <c r="AB468" t="s">
        <v>1264</v>
      </c>
      <c r="AC468" s="240"/>
    </row>
    <row r="469" spans="1:29" x14ac:dyDescent="0.2">
      <c r="A469" s="11"/>
      <c r="B469" s="111" t="s">
        <v>6</v>
      </c>
      <c r="C469" s="114" t="s">
        <v>517</v>
      </c>
      <c r="D469" s="124" t="s">
        <v>375</v>
      </c>
      <c r="E469" s="139">
        <v>52417</v>
      </c>
      <c r="F469" s="141">
        <f>[1]H27輸送実績!Z469</f>
        <v>1</v>
      </c>
      <c r="G469" s="147">
        <f>[1]H27輸送実績!AA469</f>
        <v>1</v>
      </c>
      <c r="H469" s="153">
        <v>67.928124441265865</v>
      </c>
      <c r="I469" s="161">
        <f>[1]H27輸送実績!W469</f>
        <v>50.844098772321431</v>
      </c>
      <c r="J469" s="168">
        <f t="shared" si="49"/>
        <v>25.150150706304508</v>
      </c>
      <c r="K469" s="175" t="str">
        <f t="shared" si="50"/>
        <v>○</v>
      </c>
      <c r="L469" s="182" t="str">
        <f t="shared" si="51"/>
        <v>○</v>
      </c>
      <c r="M469" s="188">
        <v>20975.087907503425</v>
      </c>
      <c r="N469" s="194">
        <f>[1]H27輸送実績!X469</f>
        <v>18281.529017857141</v>
      </c>
      <c r="O469" s="168">
        <f t="shared" si="52"/>
        <v>12.841704890699003</v>
      </c>
      <c r="P469" s="175" t="str">
        <f t="shared" si="53"/>
        <v>○</v>
      </c>
      <c r="Q469" s="182" t="str">
        <f t="shared" si="54"/>
        <v>○</v>
      </c>
      <c r="R469" s="206">
        <v>5</v>
      </c>
      <c r="S469" s="203">
        <v>6</v>
      </c>
      <c r="T469" s="210">
        <v>6</v>
      </c>
      <c r="U469" s="210">
        <v>5</v>
      </c>
      <c r="V469" s="214">
        <f>[1]H27輸送実績!S469</f>
        <v>7</v>
      </c>
      <c r="W469" s="221" t="str">
        <f t="shared" si="55"/>
        <v/>
      </c>
      <c r="X469" s="82" t="s">
        <v>1264</v>
      </c>
      <c r="Y469" s="228" t="str">
        <f>[1]【準特定地域】判定表!S470</f>
        <v/>
      </c>
      <c r="Z469" s="1" t="str">
        <f>[1]【準特定地域】判定表!T470</f>
        <v/>
      </c>
      <c r="AB469" t="s">
        <v>1264</v>
      </c>
      <c r="AC469" s="240"/>
    </row>
    <row r="470" spans="1:29" x14ac:dyDescent="0.2">
      <c r="A470" s="11"/>
      <c r="B470" s="111" t="s">
        <v>6</v>
      </c>
      <c r="C470" s="114" t="s">
        <v>550</v>
      </c>
      <c r="D470" s="124" t="s">
        <v>550</v>
      </c>
      <c r="E470" s="140">
        <v>35910</v>
      </c>
      <c r="F470" s="141">
        <f>[1]H27輸送実績!Z470</f>
        <v>1</v>
      </c>
      <c r="G470" s="147">
        <f>[1]H27輸送実績!AA470</f>
        <v>1</v>
      </c>
      <c r="H470" s="153">
        <v>68.992321353949023</v>
      </c>
      <c r="I470" s="161">
        <f>[1]H27輸送実績!W470</f>
        <v>47.334313533294129</v>
      </c>
      <c r="J470" s="168">
        <f t="shared" si="49"/>
        <v>31.3919105715309</v>
      </c>
      <c r="K470" s="175" t="str">
        <f t="shared" si="50"/>
        <v>○</v>
      </c>
      <c r="L470" s="182" t="str">
        <f t="shared" si="51"/>
        <v>○</v>
      </c>
      <c r="M470" s="188">
        <v>21784.997910572503</v>
      </c>
      <c r="N470" s="194">
        <f>[1]H27輸送実績!X470</f>
        <v>15693.132065608052</v>
      </c>
      <c r="O470" s="168">
        <f t="shared" si="52"/>
        <v>27.9635824156219</v>
      </c>
      <c r="P470" s="175" t="str">
        <f t="shared" si="53"/>
        <v>○</v>
      </c>
      <c r="Q470" s="182" t="str">
        <f t="shared" si="54"/>
        <v>○</v>
      </c>
      <c r="R470" s="206">
        <v>0</v>
      </c>
      <c r="S470" s="203">
        <v>0</v>
      </c>
      <c r="T470" s="210">
        <v>0</v>
      </c>
      <c r="U470" s="210">
        <v>0</v>
      </c>
      <c r="V470" s="214">
        <f>[1]H27輸送実績!S470</f>
        <v>0</v>
      </c>
      <c r="W470" s="221" t="str">
        <f t="shared" si="55"/>
        <v/>
      </c>
      <c r="X470" s="82" t="s">
        <v>1264</v>
      </c>
      <c r="Y470" s="228" t="str">
        <f>[1]【準特定地域】判定表!S471</f>
        <v/>
      </c>
      <c r="Z470" s="1" t="str">
        <f>[1]【準特定地域】判定表!T471</f>
        <v/>
      </c>
      <c r="AB470" t="s">
        <v>1264</v>
      </c>
      <c r="AC470" s="240"/>
    </row>
    <row r="471" spans="1:29" x14ac:dyDescent="0.2">
      <c r="A471" s="11"/>
      <c r="B471" s="111" t="s">
        <v>6</v>
      </c>
      <c r="C471" s="114" t="s">
        <v>711</v>
      </c>
      <c r="D471" s="124" t="s">
        <v>374</v>
      </c>
      <c r="E471" s="140">
        <v>33191</v>
      </c>
      <c r="F471" s="141">
        <f>[1]H27輸送実績!Z471</f>
        <v>1</v>
      </c>
      <c r="G471" s="147">
        <f>[1]H27輸送実績!AA471</f>
        <v>1</v>
      </c>
      <c r="H471" s="153">
        <v>71.628497755706235</v>
      </c>
      <c r="I471" s="161">
        <f>[1]H27輸送実績!W471</f>
        <v>60.862339930151336</v>
      </c>
      <c r="J471" s="168">
        <f t="shared" si="49"/>
        <v>15.030550916024509</v>
      </c>
      <c r="K471" s="175" t="str">
        <f t="shared" si="50"/>
        <v>○</v>
      </c>
      <c r="L471" s="182" t="str">
        <f t="shared" si="51"/>
        <v>○</v>
      </c>
      <c r="M471" s="188">
        <v>21973.195810651643</v>
      </c>
      <c r="N471" s="194">
        <f>[1]H27輸送実績!X471</f>
        <v>20479.461167470479</v>
      </c>
      <c r="O471" s="168">
        <f t="shared" si="52"/>
        <v>6.7979854002714779</v>
      </c>
      <c r="P471" s="175" t="str">
        <f t="shared" si="53"/>
        <v>○</v>
      </c>
      <c r="Q471" s="182" t="str">
        <f t="shared" si="54"/>
        <v/>
      </c>
      <c r="R471" s="206">
        <v>14</v>
      </c>
      <c r="S471" s="203">
        <v>14</v>
      </c>
      <c r="T471" s="210">
        <v>16</v>
      </c>
      <c r="U471" s="210">
        <v>13</v>
      </c>
      <c r="V471" s="214">
        <f>[1]H27輸送実績!S471</f>
        <v>10</v>
      </c>
      <c r="W471" s="221" t="str">
        <f t="shared" si="55"/>
        <v/>
      </c>
      <c r="X471" s="82" t="s">
        <v>1264</v>
      </c>
      <c r="Y471" s="228" t="str">
        <f>[1]【準特定地域】判定表!S472</f>
        <v/>
      </c>
      <c r="Z471" s="1" t="str">
        <f>[1]【準特定地域】判定表!T472</f>
        <v/>
      </c>
      <c r="AB471" t="s">
        <v>1264</v>
      </c>
      <c r="AC471" s="240"/>
    </row>
    <row r="472" spans="1:29" x14ac:dyDescent="0.2">
      <c r="A472" s="11"/>
      <c r="B472" s="111" t="s">
        <v>6</v>
      </c>
      <c r="C472" s="115" t="s">
        <v>1146</v>
      </c>
      <c r="D472" s="124" t="s">
        <v>1114</v>
      </c>
      <c r="E472" s="140">
        <v>25921</v>
      </c>
      <c r="F472" s="141">
        <f>[1]H27輸送実績!Z472</f>
        <v>1</v>
      </c>
      <c r="G472" s="147">
        <f>[1]H27輸送実績!AA472</f>
        <v>1</v>
      </c>
      <c r="H472" s="153">
        <v>51.520918910695272</v>
      </c>
      <c r="I472" s="161">
        <f>[1]H27輸送実績!W472</f>
        <v>37.525069124423965</v>
      </c>
      <c r="J472" s="168">
        <f t="shared" si="49"/>
        <v>27.165372982829105</v>
      </c>
      <c r="K472" s="175" t="str">
        <f t="shared" si="50"/>
        <v>○</v>
      </c>
      <c r="L472" s="182" t="str">
        <f t="shared" si="51"/>
        <v>○</v>
      </c>
      <c r="M472" s="188">
        <v>15863.380495968355</v>
      </c>
      <c r="N472" s="194">
        <f>[1]H27輸送実績!X472</f>
        <v>12796.958525345623</v>
      </c>
      <c r="O472" s="168">
        <f t="shared" si="52"/>
        <v>19.330192397528744</v>
      </c>
      <c r="P472" s="175" t="str">
        <f t="shared" si="53"/>
        <v>○</v>
      </c>
      <c r="Q472" s="182" t="str">
        <f t="shared" si="54"/>
        <v>○</v>
      </c>
      <c r="R472" s="206">
        <v>0</v>
      </c>
      <c r="S472" s="203">
        <v>0</v>
      </c>
      <c r="T472" s="210">
        <v>0</v>
      </c>
      <c r="U472" s="210">
        <v>0</v>
      </c>
      <c r="V472" s="214">
        <f>[1]H27輸送実績!S472</f>
        <v>2</v>
      </c>
      <c r="W472" s="221" t="str">
        <f t="shared" si="55"/>
        <v/>
      </c>
      <c r="X472" s="82" t="s">
        <v>1264</v>
      </c>
      <c r="Y472" s="228" t="str">
        <f>[1]【準特定地域】判定表!S473</f>
        <v/>
      </c>
      <c r="Z472" s="1" t="str">
        <f>[1]【準特定地域】判定表!T473</f>
        <v/>
      </c>
      <c r="AB472" t="s">
        <v>1264</v>
      </c>
      <c r="AC472" s="240"/>
    </row>
    <row r="473" spans="1:29" x14ac:dyDescent="0.2">
      <c r="A473" s="13"/>
      <c r="B473" s="111" t="s">
        <v>6</v>
      </c>
      <c r="C473" s="114" t="s">
        <v>763</v>
      </c>
      <c r="D473" s="124" t="s">
        <v>1115</v>
      </c>
      <c r="E473" s="140">
        <v>17465</v>
      </c>
      <c r="F473" s="141">
        <f>[1]H27輸送実績!Z473</f>
        <v>0.75</v>
      </c>
      <c r="G473" s="147">
        <f>[1]H27輸送実績!AA473</f>
        <v>1</v>
      </c>
      <c r="H473" s="153">
        <v>63.171089385474858</v>
      </c>
      <c r="I473" s="161">
        <f>[1]H27輸送実績!W473</f>
        <v>53.496443390634262</v>
      </c>
      <c r="J473" s="168">
        <f t="shared" si="49"/>
        <v>15.314989956568837</v>
      </c>
      <c r="K473" s="175" t="str">
        <f t="shared" si="50"/>
        <v>○</v>
      </c>
      <c r="L473" s="182" t="str">
        <f t="shared" si="51"/>
        <v>○</v>
      </c>
      <c r="M473" s="188">
        <v>20153.864059590316</v>
      </c>
      <c r="N473" s="194">
        <f>[1]H27輸送実績!X473</f>
        <v>16848.547717842324</v>
      </c>
      <c r="O473" s="168">
        <f t="shared" si="52"/>
        <v>16.400410025466762</v>
      </c>
      <c r="P473" s="175" t="str">
        <f t="shared" si="53"/>
        <v>○</v>
      </c>
      <c r="Q473" s="182" t="str">
        <f t="shared" si="54"/>
        <v>○</v>
      </c>
      <c r="R473" s="206">
        <v>0</v>
      </c>
      <c r="S473" s="203">
        <v>0</v>
      </c>
      <c r="T473" s="210">
        <v>2</v>
      </c>
      <c r="U473" s="210">
        <v>0</v>
      </c>
      <c r="V473" s="214">
        <f>[1]H27輸送実績!S473</f>
        <v>0</v>
      </c>
      <c r="W473" s="221" t="str">
        <f t="shared" si="55"/>
        <v/>
      </c>
      <c r="X473" s="82" t="s">
        <v>1264</v>
      </c>
      <c r="Y473" s="228" t="str">
        <f>[1]【準特定地域】判定表!S474</f>
        <v/>
      </c>
      <c r="Z473" s="1" t="str">
        <f>[1]【準特定地域】判定表!T474</f>
        <v/>
      </c>
      <c r="AB473" t="s">
        <v>1264</v>
      </c>
      <c r="AC473" s="240"/>
    </row>
    <row r="474" spans="1:29" x14ac:dyDescent="0.2">
      <c r="A474" s="106" t="s">
        <v>764</v>
      </c>
      <c r="B474" s="111" t="s">
        <v>762</v>
      </c>
      <c r="C474" s="114" t="s">
        <v>570</v>
      </c>
      <c r="D474" s="124" t="s">
        <v>1117</v>
      </c>
      <c r="E474" s="296">
        <v>420944</v>
      </c>
      <c r="F474" s="309">
        <f>[1]H27輸送実績!Z474</f>
        <v>1</v>
      </c>
      <c r="G474" s="147">
        <f>[1]H27輸送実績!AA474</f>
        <v>1</v>
      </c>
      <c r="H474" s="153">
        <v>77.703772810678146</v>
      </c>
      <c r="I474" s="161">
        <f>[1]H27輸送実績!W474</f>
        <v>58.303753302650641</v>
      </c>
      <c r="J474" s="168">
        <f t="shared" si="49"/>
        <v>24.966637791571344</v>
      </c>
      <c r="K474" s="175" t="str">
        <f t="shared" si="50"/>
        <v>○</v>
      </c>
      <c r="L474" s="182" t="str">
        <f t="shared" si="51"/>
        <v>○</v>
      </c>
      <c r="M474" s="188">
        <v>24331.628742422246</v>
      </c>
      <c r="N474" s="194">
        <f>[1]H27輸送実績!X474</f>
        <v>20820.60214778829</v>
      </c>
      <c r="O474" s="168">
        <f t="shared" si="52"/>
        <v>14.429887254166729</v>
      </c>
      <c r="P474" s="175" t="str">
        <f t="shared" si="53"/>
        <v>○</v>
      </c>
      <c r="Q474" s="182" t="str">
        <f t="shared" si="54"/>
        <v>○</v>
      </c>
      <c r="R474" s="206">
        <v>171</v>
      </c>
      <c r="S474" s="203">
        <v>137</v>
      </c>
      <c r="T474" s="210">
        <v>176</v>
      </c>
      <c r="U474" s="210">
        <v>156</v>
      </c>
      <c r="V474" s="214">
        <f>[1]H27輸送実績!S474</f>
        <v>144</v>
      </c>
      <c r="W474" s="221" t="str">
        <f t="shared" si="55"/>
        <v/>
      </c>
      <c r="X474" s="82" t="s">
        <v>1259</v>
      </c>
      <c r="Y474" s="228" t="str">
        <f>[1]【準特定地域】判定表!S475</f>
        <v>○</v>
      </c>
      <c r="Z474" s="1" t="str">
        <f>[1]【準特定地域】判定表!T475</f>
        <v>継続</v>
      </c>
      <c r="AB474" t="s">
        <v>1287</v>
      </c>
      <c r="AC474" s="240"/>
    </row>
    <row r="475" spans="1:29" x14ac:dyDescent="0.2">
      <c r="A475" s="105">
        <f>COUNTA(C474:C510)</f>
        <v>37</v>
      </c>
      <c r="B475" s="111" t="s">
        <v>762</v>
      </c>
      <c r="C475" s="114" t="s">
        <v>473</v>
      </c>
      <c r="D475" s="124" t="s">
        <v>1118</v>
      </c>
      <c r="E475" s="296">
        <v>110059</v>
      </c>
      <c r="F475" s="309">
        <f>[1]H27輸送実績!Z475</f>
        <v>1</v>
      </c>
      <c r="G475" s="147">
        <f>[1]H27輸送実績!AA475</f>
        <v>1</v>
      </c>
      <c r="H475" s="153">
        <v>66.795486394003589</v>
      </c>
      <c r="I475" s="161">
        <f>[1]H27輸送実績!W475</f>
        <v>57.075811490537134</v>
      </c>
      <c r="J475" s="168">
        <f t="shared" si="49"/>
        <v>14.551394754629731</v>
      </c>
      <c r="K475" s="175" t="str">
        <f t="shared" si="50"/>
        <v>○</v>
      </c>
      <c r="L475" s="182" t="str">
        <f t="shared" si="51"/>
        <v>○</v>
      </c>
      <c r="M475" s="188">
        <v>20487.461300309598</v>
      </c>
      <c r="N475" s="194">
        <f>[1]H27輸送実績!X475</f>
        <v>20068.803300242453</v>
      </c>
      <c r="O475" s="168">
        <f t="shared" si="52"/>
        <v>2.0434840311855496</v>
      </c>
      <c r="P475" s="175" t="str">
        <f t="shared" si="53"/>
        <v>○</v>
      </c>
      <c r="Q475" s="182" t="str">
        <f t="shared" si="54"/>
        <v/>
      </c>
      <c r="R475" s="206">
        <v>21</v>
      </c>
      <c r="S475" s="203">
        <v>22</v>
      </c>
      <c r="T475" s="210">
        <v>17</v>
      </c>
      <c r="U475" s="210">
        <v>16</v>
      </c>
      <c r="V475" s="214">
        <f>[1]H27輸送実績!S475</f>
        <v>17</v>
      </c>
      <c r="W475" s="221" t="str">
        <f t="shared" si="55"/>
        <v/>
      </c>
      <c r="X475" s="82" t="s">
        <v>1259</v>
      </c>
      <c r="Y475" s="228" t="str">
        <f>[1]【準特定地域】判定表!S476</f>
        <v>○</v>
      </c>
      <c r="Z475" s="1" t="str">
        <f>[1]【準特定地域】判定表!T476</f>
        <v>継続</v>
      </c>
      <c r="AB475" t="s">
        <v>1264</v>
      </c>
      <c r="AC475" s="240"/>
    </row>
    <row r="476" spans="1:29" x14ac:dyDescent="0.2">
      <c r="A476" s="12">
        <f>SUBTOTAL(3,C474:C510)</f>
        <v>37</v>
      </c>
      <c r="B476" s="111" t="s">
        <v>762</v>
      </c>
      <c r="C476" s="114" t="s">
        <v>285</v>
      </c>
      <c r="D476" s="124" t="s">
        <v>249</v>
      </c>
      <c r="E476" s="137">
        <v>65296</v>
      </c>
      <c r="F476" s="141">
        <f>[1]H27輸送実績!Z476</f>
        <v>1</v>
      </c>
      <c r="G476" s="147">
        <f>[1]H27輸送実績!AA476</f>
        <v>1</v>
      </c>
      <c r="H476" s="153">
        <v>65.814694796837657</v>
      </c>
      <c r="I476" s="161">
        <f>[1]H27輸送実績!W476</f>
        <v>47.432743565424992</v>
      </c>
      <c r="J476" s="168">
        <f t="shared" si="49"/>
        <v>27.929858655662876</v>
      </c>
      <c r="K476" s="175" t="str">
        <f t="shared" si="50"/>
        <v>○</v>
      </c>
      <c r="L476" s="182" t="str">
        <f t="shared" si="51"/>
        <v>○</v>
      </c>
      <c r="M476" s="188">
        <v>19837.240301526017</v>
      </c>
      <c r="N476" s="194">
        <f>[1]H27輸送実績!X476</f>
        <v>15959.283121300325</v>
      </c>
      <c r="O476" s="168">
        <f t="shared" si="52"/>
        <v>19.548874345830114</v>
      </c>
      <c r="P476" s="175" t="str">
        <f t="shared" si="53"/>
        <v>○</v>
      </c>
      <c r="Q476" s="182" t="str">
        <f t="shared" si="54"/>
        <v>○</v>
      </c>
      <c r="R476" s="206">
        <v>14</v>
      </c>
      <c r="S476" s="203">
        <v>10</v>
      </c>
      <c r="T476" s="210">
        <v>12</v>
      </c>
      <c r="U476" s="210">
        <v>13</v>
      </c>
      <c r="V476" s="214">
        <f>[1]H27輸送実績!S476</f>
        <v>15</v>
      </c>
      <c r="W476" s="221" t="str">
        <f t="shared" si="55"/>
        <v/>
      </c>
      <c r="X476" s="82" t="s">
        <v>1264</v>
      </c>
      <c r="Y476" s="228" t="str">
        <f>[1]【準特定地域】判定表!S477</f>
        <v/>
      </c>
      <c r="Z476" s="1" t="str">
        <f>[1]【準特定地域】判定表!T477</f>
        <v/>
      </c>
      <c r="AB476" t="s">
        <v>1264</v>
      </c>
      <c r="AC476" s="240"/>
    </row>
    <row r="477" spans="1:29" x14ac:dyDescent="0.2">
      <c r="A477" s="11"/>
      <c r="B477" s="111" t="s">
        <v>762</v>
      </c>
      <c r="C477" s="114" t="s">
        <v>766</v>
      </c>
      <c r="D477" s="124" t="s">
        <v>1119</v>
      </c>
      <c r="E477" s="137">
        <v>50092</v>
      </c>
      <c r="F477" s="141">
        <f>[1]H27輸送実績!Z477</f>
        <v>1</v>
      </c>
      <c r="G477" s="147">
        <f>[1]H27輸送実績!AA477</f>
        <v>1</v>
      </c>
      <c r="H477" s="153">
        <v>79.420551644751399</v>
      </c>
      <c r="I477" s="161">
        <f>[1]H27輸送実績!W477</f>
        <v>55.35027045689953</v>
      </c>
      <c r="J477" s="168">
        <f t="shared" si="49"/>
        <v>30.307370937837831</v>
      </c>
      <c r="K477" s="175" t="str">
        <f t="shared" si="50"/>
        <v>○</v>
      </c>
      <c r="L477" s="182" t="str">
        <f t="shared" si="51"/>
        <v>○</v>
      </c>
      <c r="M477" s="188">
        <v>22135.254792579803</v>
      </c>
      <c r="N477" s="194">
        <f>[1]H27輸送実績!X477</f>
        <v>18212.107262055473</v>
      </c>
      <c r="O477" s="168">
        <f t="shared" si="52"/>
        <v>17.723525512972405</v>
      </c>
      <c r="P477" s="175" t="str">
        <f t="shared" si="53"/>
        <v>○</v>
      </c>
      <c r="Q477" s="182" t="str">
        <f t="shared" si="54"/>
        <v>○</v>
      </c>
      <c r="R477" s="206">
        <v>7</v>
      </c>
      <c r="S477" s="203">
        <v>5</v>
      </c>
      <c r="T477" s="210">
        <v>8</v>
      </c>
      <c r="U477" s="210">
        <v>9</v>
      </c>
      <c r="V477" s="214">
        <f>[1]H27輸送実績!S477</f>
        <v>9</v>
      </c>
      <c r="W477" s="221" t="str">
        <f t="shared" si="55"/>
        <v/>
      </c>
      <c r="X477" s="82" t="s">
        <v>1264</v>
      </c>
      <c r="Y477" s="228" t="str">
        <f>[1]【準特定地域】判定表!S478</f>
        <v/>
      </c>
      <c r="Z477" s="1" t="str">
        <f>[1]【準特定地域】判定表!T478</f>
        <v/>
      </c>
      <c r="AB477" t="s">
        <v>1264</v>
      </c>
      <c r="AC477" s="240"/>
    </row>
    <row r="478" spans="1:29" x14ac:dyDescent="0.2">
      <c r="A478" s="11"/>
      <c r="B478" s="111" t="s">
        <v>762</v>
      </c>
      <c r="C478" s="114" t="s">
        <v>767</v>
      </c>
      <c r="D478" s="124" t="s">
        <v>1120</v>
      </c>
      <c r="E478" s="137">
        <v>14794</v>
      </c>
      <c r="F478" s="141">
        <f>[1]H27輸送実績!Z478</f>
        <v>1</v>
      </c>
      <c r="G478" s="147">
        <f>[1]H27輸送実績!AA478</f>
        <v>1</v>
      </c>
      <c r="H478" s="153">
        <v>44.343431456606652</v>
      </c>
      <c r="I478" s="161">
        <f>[1]H27輸送実績!W478</f>
        <v>41.718688901667626</v>
      </c>
      <c r="J478" s="168">
        <f t="shared" si="49"/>
        <v>5.9191236869152402</v>
      </c>
      <c r="K478" s="175" t="str">
        <f t="shared" si="50"/>
        <v>○</v>
      </c>
      <c r="L478" s="182" t="str">
        <f t="shared" si="51"/>
        <v/>
      </c>
      <c r="M478" s="188">
        <v>16798.513861103173</v>
      </c>
      <c r="N478" s="194">
        <f>[1]H27輸送実績!X478</f>
        <v>16470.385278895916</v>
      </c>
      <c r="O478" s="168">
        <f t="shared" si="52"/>
        <v>1.9533191145380768</v>
      </c>
      <c r="P478" s="175" t="str">
        <f t="shared" si="53"/>
        <v>○</v>
      </c>
      <c r="Q478" s="182" t="str">
        <f t="shared" si="54"/>
        <v/>
      </c>
      <c r="R478" s="206">
        <v>0</v>
      </c>
      <c r="S478" s="203">
        <v>0</v>
      </c>
      <c r="T478" s="210">
        <v>0</v>
      </c>
      <c r="U478" s="210">
        <v>0</v>
      </c>
      <c r="V478" s="214">
        <f>[1]H27輸送実績!S478</f>
        <v>0</v>
      </c>
      <c r="W478" s="221" t="str">
        <f t="shared" si="55"/>
        <v/>
      </c>
      <c r="X478" s="82" t="s">
        <v>1264</v>
      </c>
      <c r="Y478" s="228" t="str">
        <f>[1]【準特定地域】判定表!S479</f>
        <v/>
      </c>
      <c r="Z478" s="1" t="str">
        <f>[1]【準特定地域】判定表!T479</f>
        <v/>
      </c>
      <c r="AB478" t="s">
        <v>1264</v>
      </c>
      <c r="AC478" s="240"/>
    </row>
    <row r="479" spans="1:29" ht="26.4" x14ac:dyDescent="0.2">
      <c r="A479" s="11"/>
      <c r="B479" s="111" t="s">
        <v>762</v>
      </c>
      <c r="C479" s="114" t="s">
        <v>31</v>
      </c>
      <c r="D479" s="124" t="s">
        <v>1121</v>
      </c>
      <c r="E479" s="137">
        <v>5826</v>
      </c>
      <c r="F479" s="141">
        <f>[1]H27輸送実績!Z479</f>
        <v>1</v>
      </c>
      <c r="G479" s="147">
        <f>[1]H27輸送実績!AA479</f>
        <v>1</v>
      </c>
      <c r="H479" s="153">
        <v>60.37841530054645</v>
      </c>
      <c r="I479" s="161">
        <f>[1]H27輸送実績!W479</f>
        <v>30.147403685092126</v>
      </c>
      <c r="J479" s="168">
        <f t="shared" si="49"/>
        <v>50.069236605454137</v>
      </c>
      <c r="K479" s="175" t="str">
        <f t="shared" si="50"/>
        <v>○</v>
      </c>
      <c r="L479" s="182" t="str">
        <f t="shared" si="51"/>
        <v>○</v>
      </c>
      <c r="M479" s="188">
        <v>16599.27140255009</v>
      </c>
      <c r="N479" s="194">
        <f>[1]H27輸送実績!X479</f>
        <v>10046.901172529313</v>
      </c>
      <c r="O479" s="168">
        <f t="shared" si="52"/>
        <v>39.473842382106952</v>
      </c>
      <c r="P479" s="175" t="str">
        <f t="shared" si="53"/>
        <v>○</v>
      </c>
      <c r="Q479" s="182" t="str">
        <f t="shared" si="54"/>
        <v>○</v>
      </c>
      <c r="R479" s="206">
        <v>1</v>
      </c>
      <c r="S479" s="203">
        <v>0</v>
      </c>
      <c r="T479" s="210">
        <v>0</v>
      </c>
      <c r="U479" s="210">
        <v>0</v>
      </c>
      <c r="V479" s="214">
        <f>[1]H27輸送実績!S479</f>
        <v>0</v>
      </c>
      <c r="W479" s="221" t="str">
        <f t="shared" si="55"/>
        <v/>
      </c>
      <c r="X479" s="82" t="s">
        <v>1264</v>
      </c>
      <c r="Y479" s="228" t="str">
        <f>[1]【準特定地域】判定表!S480</f>
        <v/>
      </c>
      <c r="Z479" s="1" t="str">
        <f>[1]【準特定地域】判定表!T480</f>
        <v/>
      </c>
      <c r="AB479" t="s">
        <v>1264</v>
      </c>
      <c r="AC479" s="240"/>
    </row>
    <row r="480" spans="1:29" ht="26.4" x14ac:dyDescent="0.2">
      <c r="A480" s="11"/>
      <c r="B480" s="111" t="s">
        <v>762</v>
      </c>
      <c r="C480" s="114" t="s">
        <v>770</v>
      </c>
      <c r="D480" s="124" t="s">
        <v>1122</v>
      </c>
      <c r="E480" s="137">
        <v>18981</v>
      </c>
      <c r="F480" s="141">
        <f>[1]H27輸送実績!Z480</f>
        <v>1</v>
      </c>
      <c r="G480" s="147">
        <f>[1]H27輸送実績!AA480</f>
        <v>1</v>
      </c>
      <c r="H480" s="153">
        <v>73.657426999576813</v>
      </c>
      <c r="I480" s="161">
        <f>[1]H27輸送実績!W480</f>
        <v>51.612167300380229</v>
      </c>
      <c r="J480" s="168">
        <f t="shared" si="49"/>
        <v>29.929445810431645</v>
      </c>
      <c r="K480" s="175" t="str">
        <f t="shared" si="50"/>
        <v>○</v>
      </c>
      <c r="L480" s="182" t="str">
        <f t="shared" si="51"/>
        <v>○</v>
      </c>
      <c r="M480" s="188">
        <v>20091.197630131188</v>
      </c>
      <c r="N480" s="194">
        <f>[1]H27輸送実績!X480</f>
        <v>16200.506970849176</v>
      </c>
      <c r="O480" s="168">
        <f t="shared" si="52"/>
        <v>19.365150504751703</v>
      </c>
      <c r="P480" s="175" t="str">
        <f t="shared" si="53"/>
        <v>○</v>
      </c>
      <c r="Q480" s="182" t="str">
        <f t="shared" si="54"/>
        <v>○</v>
      </c>
      <c r="R480" s="206">
        <v>0</v>
      </c>
      <c r="S480" s="203">
        <v>0</v>
      </c>
      <c r="T480" s="210">
        <v>0</v>
      </c>
      <c r="U480" s="210">
        <v>0</v>
      </c>
      <c r="V480" s="214">
        <f>[1]H27輸送実績!S480</f>
        <v>0</v>
      </c>
      <c r="W480" s="221" t="str">
        <f t="shared" si="55"/>
        <v/>
      </c>
      <c r="X480" s="82" t="s">
        <v>1264</v>
      </c>
      <c r="Y480" s="228" t="str">
        <f>[1]【準特定地域】判定表!S481</f>
        <v/>
      </c>
      <c r="Z480" s="1" t="str">
        <f>[1]【準特定地域】判定表!T481</f>
        <v/>
      </c>
      <c r="AB480" t="s">
        <v>1264</v>
      </c>
      <c r="AC480" s="240"/>
    </row>
    <row r="481" spans="1:29" x14ac:dyDescent="0.2">
      <c r="A481" s="11"/>
      <c r="B481" s="111" t="s">
        <v>762</v>
      </c>
      <c r="C481" s="114" t="s">
        <v>771</v>
      </c>
      <c r="D481" s="124" t="s">
        <v>1124</v>
      </c>
      <c r="E481" s="137">
        <v>27655</v>
      </c>
      <c r="F481" s="141">
        <f>[1]H27輸送実績!Z481</f>
        <v>1</v>
      </c>
      <c r="G481" s="147">
        <f>[1]H27輸送実績!AA481</f>
        <v>1</v>
      </c>
      <c r="H481" s="153">
        <v>80.975855130784709</v>
      </c>
      <c r="I481" s="161">
        <f>[1]H27輸送実績!W481</f>
        <v>62.172554347826086</v>
      </c>
      <c r="J481" s="168">
        <f t="shared" si="49"/>
        <v>23.22087337341393</v>
      </c>
      <c r="K481" s="175" t="str">
        <f t="shared" si="50"/>
        <v>○</v>
      </c>
      <c r="L481" s="182" t="str">
        <f t="shared" si="51"/>
        <v>○</v>
      </c>
      <c r="M481" s="188">
        <v>23266.312158666286</v>
      </c>
      <c r="N481" s="194">
        <f>[1]H27輸送実績!X481</f>
        <v>19259.704968944101</v>
      </c>
      <c r="O481" s="168">
        <f t="shared" si="52"/>
        <v>17.220637127185601</v>
      </c>
      <c r="P481" s="175" t="str">
        <f t="shared" si="53"/>
        <v>○</v>
      </c>
      <c r="Q481" s="182" t="str">
        <f t="shared" si="54"/>
        <v>○</v>
      </c>
      <c r="R481" s="206">
        <v>0</v>
      </c>
      <c r="S481" s="203">
        <v>0</v>
      </c>
      <c r="T481" s="210">
        <v>0</v>
      </c>
      <c r="U481" s="210">
        <v>0</v>
      </c>
      <c r="V481" s="214">
        <f>[1]H27輸送実績!S481</f>
        <v>0</v>
      </c>
      <c r="W481" s="221" t="str">
        <f t="shared" si="55"/>
        <v/>
      </c>
      <c r="X481" s="82" t="s">
        <v>1264</v>
      </c>
      <c r="Y481" s="228" t="str">
        <f>[1]【準特定地域】判定表!S482</f>
        <v/>
      </c>
      <c r="Z481" s="1" t="str">
        <f>[1]【準特定地域】判定表!T482</f>
        <v/>
      </c>
      <c r="AB481" t="s">
        <v>1264</v>
      </c>
      <c r="AC481" s="240"/>
    </row>
    <row r="482" spans="1:29" x14ac:dyDescent="0.2">
      <c r="A482" s="11"/>
      <c r="B482" s="111" t="s">
        <v>762</v>
      </c>
      <c r="C482" s="114" t="s">
        <v>773</v>
      </c>
      <c r="D482" s="124" t="s">
        <v>1125</v>
      </c>
      <c r="E482" s="137">
        <v>3125</v>
      </c>
      <c r="F482" s="141">
        <f>[1]H27輸送実績!Z482</f>
        <v>1</v>
      </c>
      <c r="G482" s="147">
        <f>[1]H27輸送実績!AA482</f>
        <v>1</v>
      </c>
      <c r="H482" s="153">
        <v>17.339726027397262</v>
      </c>
      <c r="I482" s="161">
        <f>[1]H27輸送実績!W482</f>
        <v>27.677316293929714</v>
      </c>
      <c r="J482" s="168">
        <f t="shared" si="49"/>
        <v>-59.617956190304078</v>
      </c>
      <c r="K482" s="175" t="str">
        <f t="shared" si="50"/>
        <v/>
      </c>
      <c r="L482" s="182" t="str">
        <f t="shared" si="51"/>
        <v/>
      </c>
      <c r="M482" s="188">
        <v>7882.1917808219177</v>
      </c>
      <c r="N482" s="194">
        <f>[1]H27輸送実績!X482</f>
        <v>16907.348242811502</v>
      </c>
      <c r="O482" s="168">
        <f t="shared" si="52"/>
        <v>-114.50059466896762</v>
      </c>
      <c r="P482" s="175" t="str">
        <f t="shared" si="53"/>
        <v/>
      </c>
      <c r="Q482" s="182" t="str">
        <f t="shared" si="54"/>
        <v/>
      </c>
      <c r="R482" s="206">
        <v>0</v>
      </c>
      <c r="S482" s="203">
        <v>0</v>
      </c>
      <c r="T482" s="210">
        <v>0</v>
      </c>
      <c r="U482" s="210">
        <v>0</v>
      </c>
      <c r="V482" s="214">
        <f>[1]H27輸送実績!S482</f>
        <v>0</v>
      </c>
      <c r="W482" s="221" t="str">
        <f t="shared" si="55"/>
        <v/>
      </c>
      <c r="X482" s="82" t="s">
        <v>1264</v>
      </c>
      <c r="Y482" s="228" t="str">
        <f>[1]【準特定地域】判定表!S483</f>
        <v/>
      </c>
      <c r="Z482" s="1" t="str">
        <f>[1]【準特定地域】判定表!T483</f>
        <v/>
      </c>
      <c r="AB482" t="s">
        <v>1264</v>
      </c>
      <c r="AC482" s="240"/>
    </row>
    <row r="483" spans="1:29" x14ac:dyDescent="0.2">
      <c r="A483" s="11"/>
      <c r="B483" s="111" t="s">
        <v>762</v>
      </c>
      <c r="C483" s="114" t="s">
        <v>477</v>
      </c>
      <c r="D483" s="124" t="s">
        <v>1126</v>
      </c>
      <c r="E483" s="137">
        <v>874</v>
      </c>
      <c r="F483" s="141">
        <f>[1]H27輸送実績!Z483</f>
        <v>1</v>
      </c>
      <c r="G483" s="147">
        <f>[1]H27輸送実績!AA483</f>
        <v>1</v>
      </c>
      <c r="H483" s="153">
        <v>0</v>
      </c>
      <c r="I483" s="161">
        <f>[1]H27輸送実績!W483</f>
        <v>17.643333333333334</v>
      </c>
      <c r="J483" s="168" t="e">
        <f t="shared" si="49"/>
        <v>#DIV/0!</v>
      </c>
      <c r="K483" s="175" t="e">
        <f t="shared" si="50"/>
        <v>#DIV/0!</v>
      </c>
      <c r="L483" s="182" t="e">
        <f t="shared" si="51"/>
        <v>#DIV/0!</v>
      </c>
      <c r="M483" s="188">
        <v>0</v>
      </c>
      <c r="N483" s="194">
        <f>[1]H27輸送実績!X483</f>
        <v>7180</v>
      </c>
      <c r="O483" s="168" t="e">
        <f t="shared" si="52"/>
        <v>#DIV/0!</v>
      </c>
      <c r="P483" s="175" t="e">
        <f t="shared" si="53"/>
        <v>#DIV/0!</v>
      </c>
      <c r="Q483" s="182" t="e">
        <f t="shared" si="54"/>
        <v>#DIV/0!</v>
      </c>
      <c r="R483" s="206">
        <v>0</v>
      </c>
      <c r="S483" s="203">
        <v>0</v>
      </c>
      <c r="T483" s="210">
        <v>0</v>
      </c>
      <c r="U483" s="210">
        <v>0</v>
      </c>
      <c r="V483" s="214">
        <f>[1]H27輸送実績!S483</f>
        <v>0</v>
      </c>
      <c r="W483" s="221" t="str">
        <f t="shared" si="55"/>
        <v/>
      </c>
      <c r="X483" s="82" t="s">
        <v>1264</v>
      </c>
      <c r="Y483" s="228" t="str">
        <f>[1]【準特定地域】判定表!S484</f>
        <v/>
      </c>
      <c r="Z483" s="1" t="str">
        <f>[1]【準特定地域】判定表!T484</f>
        <v/>
      </c>
      <c r="AB483" t="e">
        <v>#DIV/0!</v>
      </c>
      <c r="AC483" s="240"/>
    </row>
    <row r="484" spans="1:29" x14ac:dyDescent="0.2">
      <c r="A484" s="105"/>
      <c r="B484" s="111" t="s">
        <v>774</v>
      </c>
      <c r="C484" s="114" t="s">
        <v>312</v>
      </c>
      <c r="D484" s="124" t="s">
        <v>1127</v>
      </c>
      <c r="E484" s="296">
        <v>258564</v>
      </c>
      <c r="F484" s="309">
        <f>[1]H27輸送実績!Z484</f>
        <v>1</v>
      </c>
      <c r="G484" s="147">
        <f>[1]H27輸送実績!AA484</f>
        <v>1</v>
      </c>
      <c r="H484" s="153">
        <v>67.249186126588612</v>
      </c>
      <c r="I484" s="161">
        <f>[1]H27輸送実績!W484</f>
        <v>62.009851778480297</v>
      </c>
      <c r="J484" s="168">
        <f t="shared" si="49"/>
        <v>7.7909260317974516</v>
      </c>
      <c r="K484" s="175" t="str">
        <f t="shared" si="50"/>
        <v>○</v>
      </c>
      <c r="L484" s="182" t="str">
        <f t="shared" si="51"/>
        <v/>
      </c>
      <c r="M484" s="188">
        <v>19431.963313090841</v>
      </c>
      <c r="N484" s="194">
        <f>[1]H27輸送実績!X484</f>
        <v>19683.728847739312</v>
      </c>
      <c r="O484" s="168">
        <f t="shared" si="52"/>
        <v>-1.2956258232479367</v>
      </c>
      <c r="P484" s="175" t="str">
        <f t="shared" si="53"/>
        <v/>
      </c>
      <c r="Q484" s="182" t="str">
        <f t="shared" si="54"/>
        <v/>
      </c>
      <c r="R484" s="206">
        <v>92</v>
      </c>
      <c r="S484" s="203">
        <v>99</v>
      </c>
      <c r="T484" s="210">
        <v>104</v>
      </c>
      <c r="U484" s="210">
        <v>107</v>
      </c>
      <c r="V484" s="214">
        <f>[1]H27輸送実績!S484</f>
        <v>117</v>
      </c>
      <c r="W484" s="221" t="str">
        <f t="shared" si="55"/>
        <v>○</v>
      </c>
      <c r="X484" s="82" t="s">
        <v>1259</v>
      </c>
      <c r="Y484" s="228" t="str">
        <f>[1]【準特定地域】判定表!S485</f>
        <v>○</v>
      </c>
      <c r="Z484" s="1" t="str">
        <f>[1]【準特定地域】判定表!T485</f>
        <v>継続</v>
      </c>
      <c r="AB484" t="s">
        <v>1264</v>
      </c>
      <c r="AC484" s="240"/>
    </row>
    <row r="485" spans="1:29" x14ac:dyDescent="0.2">
      <c r="A485" s="11"/>
      <c r="B485" s="111" t="s">
        <v>774</v>
      </c>
      <c r="C485" s="114" t="s">
        <v>724</v>
      </c>
      <c r="D485" s="124" t="s">
        <v>1128</v>
      </c>
      <c r="E485" s="137">
        <v>72832</v>
      </c>
      <c r="F485" s="141">
        <f>[1]H27輸送実績!Z485</f>
        <v>1</v>
      </c>
      <c r="G485" s="147">
        <f>[1]H27輸送実績!AA485</f>
        <v>1</v>
      </c>
      <c r="H485" s="153">
        <v>56.69849497567408</v>
      </c>
      <c r="I485" s="161">
        <f>[1]H27輸送実績!W485</f>
        <v>52.424426973757058</v>
      </c>
      <c r="J485" s="168">
        <f t="shared" si="49"/>
        <v>7.5382388963777025</v>
      </c>
      <c r="K485" s="175" t="str">
        <f t="shared" si="50"/>
        <v>○</v>
      </c>
      <c r="L485" s="182" t="str">
        <f t="shared" si="51"/>
        <v/>
      </c>
      <c r="M485" s="188">
        <v>17144.000363752104</v>
      </c>
      <c r="N485" s="194">
        <f>[1]H27輸送実績!X485</f>
        <v>17007.031336507585</v>
      </c>
      <c r="O485" s="168">
        <f t="shared" si="52"/>
        <v>0.79893271312636571</v>
      </c>
      <c r="P485" s="175" t="str">
        <f t="shared" si="53"/>
        <v>○</v>
      </c>
      <c r="Q485" s="182" t="str">
        <f t="shared" si="54"/>
        <v/>
      </c>
      <c r="R485" s="206">
        <v>1</v>
      </c>
      <c r="S485" s="203">
        <v>3</v>
      </c>
      <c r="T485" s="210">
        <v>2</v>
      </c>
      <c r="U485" s="210">
        <v>1</v>
      </c>
      <c r="V485" s="214">
        <f>[1]H27輸送実績!S485</f>
        <v>1</v>
      </c>
      <c r="W485" s="221" t="str">
        <f t="shared" si="55"/>
        <v/>
      </c>
      <c r="X485" s="82" t="s">
        <v>1264</v>
      </c>
      <c r="Y485" s="228" t="str">
        <f>[1]【準特定地域】判定表!S486</f>
        <v/>
      </c>
      <c r="Z485" s="1" t="str">
        <f>[1]【準特定地域】判定表!T486</f>
        <v/>
      </c>
      <c r="AB485" t="s">
        <v>1264</v>
      </c>
      <c r="AC485" s="240"/>
    </row>
    <row r="486" spans="1:29" x14ac:dyDescent="0.2">
      <c r="A486" s="11"/>
      <c r="B486" s="111" t="s">
        <v>774</v>
      </c>
      <c r="C486" s="114" t="s">
        <v>775</v>
      </c>
      <c r="D486" s="124" t="s">
        <v>1129</v>
      </c>
      <c r="E486" s="137">
        <v>58927</v>
      </c>
      <c r="F486" s="141">
        <f>[1]H27輸送実績!Z486</f>
        <v>1</v>
      </c>
      <c r="G486" s="147">
        <f>[1]H27輸送実績!AA486</f>
        <v>1</v>
      </c>
      <c r="H486" s="153">
        <v>66.612501673136123</v>
      </c>
      <c r="I486" s="161">
        <f>[1]H27輸送実績!W486</f>
        <v>46.685648876806411</v>
      </c>
      <c r="J486" s="168">
        <f t="shared" si="49"/>
        <v>29.914584043262149</v>
      </c>
      <c r="K486" s="175" t="str">
        <f t="shared" si="50"/>
        <v>○</v>
      </c>
      <c r="L486" s="182" t="str">
        <f t="shared" si="51"/>
        <v>○</v>
      </c>
      <c r="M486" s="188">
        <v>18528.558043482415</v>
      </c>
      <c r="N486" s="194">
        <f>[1]H27輸送実績!X486</f>
        <v>13712.09519721467</v>
      </c>
      <c r="O486" s="168">
        <f t="shared" si="52"/>
        <v>25.994806692267012</v>
      </c>
      <c r="P486" s="175" t="str">
        <f t="shared" si="53"/>
        <v>○</v>
      </c>
      <c r="Q486" s="182" t="str">
        <f t="shared" si="54"/>
        <v>○</v>
      </c>
      <c r="R486" s="206">
        <v>4</v>
      </c>
      <c r="S486" s="203">
        <v>9</v>
      </c>
      <c r="T486" s="210">
        <v>15</v>
      </c>
      <c r="U486" s="210">
        <v>9</v>
      </c>
      <c r="V486" s="214">
        <f>[1]H27輸送実績!S486</f>
        <v>12</v>
      </c>
      <c r="W486" s="221" t="str">
        <f t="shared" si="55"/>
        <v/>
      </c>
      <c r="X486" s="82" t="s">
        <v>1264</v>
      </c>
      <c r="Y486" s="228" t="str">
        <f>[1]【準特定地域】判定表!S487</f>
        <v/>
      </c>
      <c r="Z486" s="1" t="str">
        <f>[1]【準特定地域】判定表!T487</f>
        <v/>
      </c>
      <c r="AB486" t="s">
        <v>1264</v>
      </c>
      <c r="AC486" s="240"/>
    </row>
    <row r="487" spans="1:29" x14ac:dyDescent="0.2">
      <c r="A487" s="11"/>
      <c r="B487" s="111" t="s">
        <v>774</v>
      </c>
      <c r="C487" s="114" t="s">
        <v>361</v>
      </c>
      <c r="D487" s="124" t="s">
        <v>247</v>
      </c>
      <c r="E487" s="137">
        <v>30348</v>
      </c>
      <c r="F487" s="141">
        <f>[1]H27輸送実績!Z487</f>
        <v>1</v>
      </c>
      <c r="G487" s="147">
        <f>[1]H27輸送実績!AA487</f>
        <v>1</v>
      </c>
      <c r="H487" s="153">
        <v>53.332836036382886</v>
      </c>
      <c r="I487" s="161">
        <f>[1]H27輸送実績!W487</f>
        <v>42.958180562197782</v>
      </c>
      <c r="J487" s="168">
        <f t="shared" si="49"/>
        <v>19.452660396885069</v>
      </c>
      <c r="K487" s="175" t="str">
        <f t="shared" si="50"/>
        <v>○</v>
      </c>
      <c r="L487" s="182" t="str">
        <f t="shared" si="51"/>
        <v>○</v>
      </c>
      <c r="M487" s="188">
        <v>20263.005919437895</v>
      </c>
      <c r="N487" s="194">
        <f>[1]H27輸送実績!X487</f>
        <v>13488.389393697858</v>
      </c>
      <c r="O487" s="168">
        <f t="shared" si="52"/>
        <v>33.433423218029482</v>
      </c>
      <c r="P487" s="175" t="str">
        <f t="shared" si="53"/>
        <v>○</v>
      </c>
      <c r="Q487" s="182" t="str">
        <f t="shared" si="54"/>
        <v>○</v>
      </c>
      <c r="R487" s="206">
        <v>4</v>
      </c>
      <c r="S487" s="203">
        <v>6</v>
      </c>
      <c r="T487" s="210">
        <v>3</v>
      </c>
      <c r="U487" s="210">
        <v>4</v>
      </c>
      <c r="V487" s="214">
        <f>[1]H27輸送実績!S487</f>
        <v>1</v>
      </c>
      <c r="W487" s="221" t="str">
        <f t="shared" si="55"/>
        <v/>
      </c>
      <c r="X487" s="82" t="s">
        <v>1264</v>
      </c>
      <c r="Y487" s="228" t="str">
        <f>[1]【準特定地域】判定表!S488</f>
        <v/>
      </c>
      <c r="Z487" s="1" t="str">
        <f>[1]【準特定地域】判定表!T488</f>
        <v/>
      </c>
      <c r="AB487" t="s">
        <v>1264</v>
      </c>
      <c r="AC487" s="240"/>
    </row>
    <row r="488" spans="1:29" x14ac:dyDescent="0.2">
      <c r="A488" s="11"/>
      <c r="B488" s="111" t="s">
        <v>774</v>
      </c>
      <c r="C488" s="114" t="s">
        <v>459</v>
      </c>
      <c r="D488" s="124" t="s">
        <v>1130</v>
      </c>
      <c r="E488" s="137">
        <v>9248</v>
      </c>
      <c r="F488" s="141">
        <f>[1]H27輸送実績!Z488</f>
        <v>1</v>
      </c>
      <c r="G488" s="147">
        <f>[1]H27輸送実績!AA488</f>
        <v>1</v>
      </c>
      <c r="H488" s="153">
        <v>62.32811114395507</v>
      </c>
      <c r="I488" s="161">
        <f>[1]H27輸送実績!W488</f>
        <v>35.553489343919765</v>
      </c>
      <c r="J488" s="168">
        <f t="shared" si="49"/>
        <v>42.957537632089881</v>
      </c>
      <c r="K488" s="175" t="str">
        <f t="shared" si="50"/>
        <v>○</v>
      </c>
      <c r="L488" s="182" t="str">
        <f t="shared" si="51"/>
        <v>○</v>
      </c>
      <c r="M488" s="188">
        <v>16632.574637895359</v>
      </c>
      <c r="N488" s="194">
        <f>[1]H27輸送実績!X488</f>
        <v>11065.399080651901</v>
      </c>
      <c r="O488" s="168">
        <f t="shared" si="52"/>
        <v>33.471520064965198</v>
      </c>
      <c r="P488" s="175" t="str">
        <f t="shared" si="53"/>
        <v>○</v>
      </c>
      <c r="Q488" s="182" t="str">
        <f t="shared" si="54"/>
        <v>○</v>
      </c>
      <c r="R488" s="206">
        <v>2</v>
      </c>
      <c r="S488" s="203">
        <v>0</v>
      </c>
      <c r="T488" s="210">
        <v>0</v>
      </c>
      <c r="U488" s="210">
        <v>0</v>
      </c>
      <c r="V488" s="214">
        <f>[1]H27輸送実績!S488</f>
        <v>0</v>
      </c>
      <c r="W488" s="221" t="str">
        <f t="shared" si="55"/>
        <v/>
      </c>
      <c r="X488" s="82" t="s">
        <v>1264</v>
      </c>
      <c r="Y488" s="228" t="str">
        <f>[1]【準特定地域】判定表!S489</f>
        <v/>
      </c>
      <c r="Z488" s="1" t="str">
        <f>[1]【準特定地域】判定表!T489</f>
        <v/>
      </c>
      <c r="AB488" t="s">
        <v>1264</v>
      </c>
      <c r="AC488" s="240"/>
    </row>
    <row r="489" spans="1:29" x14ac:dyDescent="0.2">
      <c r="A489" s="11"/>
      <c r="B489" s="111" t="s">
        <v>774</v>
      </c>
      <c r="C489" s="114" t="s">
        <v>777</v>
      </c>
      <c r="D489" s="124" t="s">
        <v>1131</v>
      </c>
      <c r="E489" s="137">
        <v>26607</v>
      </c>
      <c r="F489" s="141">
        <f>[1]H27輸送実績!Z489</f>
        <v>1</v>
      </c>
      <c r="G489" s="147">
        <f>[1]H27輸送実績!AA489</f>
        <v>1</v>
      </c>
      <c r="H489" s="153">
        <v>50.618771937821947</v>
      </c>
      <c r="I489" s="161">
        <f>[1]H27輸送実績!W489</f>
        <v>36.431360157292325</v>
      </c>
      <c r="J489" s="168">
        <f t="shared" si="49"/>
        <v>28.027965194329219</v>
      </c>
      <c r="K489" s="175" t="str">
        <f t="shared" si="50"/>
        <v>○</v>
      </c>
      <c r="L489" s="182" t="str">
        <f t="shared" si="51"/>
        <v>○</v>
      </c>
      <c r="M489" s="188">
        <v>16704.517481879928</v>
      </c>
      <c r="N489" s="194">
        <f>[1]H27輸送実績!X489</f>
        <v>13830.278772558107</v>
      </c>
      <c r="O489" s="168">
        <f t="shared" si="52"/>
        <v>17.206355780342797</v>
      </c>
      <c r="P489" s="175" t="str">
        <f t="shared" si="53"/>
        <v>○</v>
      </c>
      <c r="Q489" s="182" t="str">
        <f t="shared" si="54"/>
        <v>○</v>
      </c>
      <c r="R489" s="206">
        <v>2</v>
      </c>
      <c r="S489" s="203">
        <v>1</v>
      </c>
      <c r="T489" s="210">
        <v>0</v>
      </c>
      <c r="U489" s="210">
        <v>0</v>
      </c>
      <c r="V489" s="214">
        <f>[1]H27輸送実績!S489</f>
        <v>0</v>
      </c>
      <c r="W489" s="221" t="str">
        <f t="shared" si="55"/>
        <v/>
      </c>
      <c r="X489" s="82" t="s">
        <v>1264</v>
      </c>
      <c r="Y489" s="228" t="str">
        <f>[1]【準特定地域】判定表!S490</f>
        <v/>
      </c>
      <c r="Z489" s="1" t="str">
        <f>[1]【準特定地域】判定表!T490</f>
        <v/>
      </c>
      <c r="AB489" t="s">
        <v>1264</v>
      </c>
      <c r="AC489" s="240"/>
    </row>
    <row r="490" spans="1:29" x14ac:dyDescent="0.2">
      <c r="A490" s="11"/>
      <c r="B490" s="111" t="s">
        <v>774</v>
      </c>
      <c r="C490" s="114" t="s">
        <v>778</v>
      </c>
      <c r="D490" s="124" t="s">
        <v>1132</v>
      </c>
      <c r="E490" s="137">
        <v>38586</v>
      </c>
      <c r="F490" s="141">
        <f>[1]H27輸送実績!Z490</f>
        <v>1</v>
      </c>
      <c r="G490" s="147">
        <f>[1]H27輸送実績!AA490</f>
        <v>1</v>
      </c>
      <c r="H490" s="153">
        <v>68.746720227804332</v>
      </c>
      <c r="I490" s="161">
        <f>[1]H27輸送実績!W490</f>
        <v>68.836032388663966</v>
      </c>
      <c r="J490" s="168">
        <f t="shared" si="49"/>
        <v>-0.12991479530031214</v>
      </c>
      <c r="K490" s="175" t="str">
        <f t="shared" si="50"/>
        <v/>
      </c>
      <c r="L490" s="182" t="str">
        <f t="shared" si="51"/>
        <v/>
      </c>
      <c r="M490" s="188">
        <v>21314.349638970813</v>
      </c>
      <c r="N490" s="194">
        <f>[1]H27輸送実績!X490</f>
        <v>23728.340080971659</v>
      </c>
      <c r="O490" s="168">
        <f t="shared" si="52"/>
        <v>-11.325658454936605</v>
      </c>
      <c r="P490" s="175" t="str">
        <f t="shared" si="53"/>
        <v/>
      </c>
      <c r="Q490" s="182" t="str">
        <f t="shared" si="54"/>
        <v/>
      </c>
      <c r="R490" s="206">
        <v>0</v>
      </c>
      <c r="S490" s="203">
        <v>0</v>
      </c>
      <c r="T490" s="210">
        <v>6</v>
      </c>
      <c r="U490" s="210">
        <v>5</v>
      </c>
      <c r="V490" s="214">
        <f>[1]H27輸送実績!S490</f>
        <v>5</v>
      </c>
      <c r="W490" s="221" t="str">
        <f t="shared" si="55"/>
        <v/>
      </c>
      <c r="X490" s="82" t="s">
        <v>1264</v>
      </c>
      <c r="Y490" s="228" t="str">
        <f>[1]【準特定地域】判定表!S491</f>
        <v/>
      </c>
      <c r="Z490" s="1" t="str">
        <f>[1]【準特定地域】判定表!T491</f>
        <v/>
      </c>
      <c r="AB490" t="s">
        <v>1264</v>
      </c>
      <c r="AC490" s="240"/>
    </row>
    <row r="491" spans="1:29" ht="26.4" x14ac:dyDescent="0.2">
      <c r="A491" s="11"/>
      <c r="B491" s="111" t="s">
        <v>774</v>
      </c>
      <c r="C491" s="114" t="s">
        <v>515</v>
      </c>
      <c r="D491" s="124" t="s">
        <v>1133</v>
      </c>
      <c r="E491" s="137">
        <v>23781</v>
      </c>
      <c r="F491" s="141">
        <f>[1]H27輸送実績!Z491</f>
        <v>1</v>
      </c>
      <c r="G491" s="147">
        <f>[1]H27輸送実績!AA491</f>
        <v>1</v>
      </c>
      <c r="H491" s="153">
        <v>62.859241908006815</v>
      </c>
      <c r="I491" s="161">
        <f>[1]H27輸送実績!W491</f>
        <v>59.492514645259277</v>
      </c>
      <c r="J491" s="168">
        <f t="shared" si="49"/>
        <v>5.3559781514302625</v>
      </c>
      <c r="K491" s="175" t="str">
        <f t="shared" si="50"/>
        <v>○</v>
      </c>
      <c r="L491" s="182" t="str">
        <f t="shared" si="51"/>
        <v/>
      </c>
      <c r="M491" s="188">
        <v>18855.408858603067</v>
      </c>
      <c r="N491" s="194">
        <f>[1]H27輸送実績!X491</f>
        <v>18646.12714254719</v>
      </c>
      <c r="O491" s="168">
        <f t="shared" si="52"/>
        <v>1.1099293450769654</v>
      </c>
      <c r="P491" s="175" t="str">
        <f t="shared" si="53"/>
        <v>○</v>
      </c>
      <c r="Q491" s="182" t="str">
        <f t="shared" si="54"/>
        <v/>
      </c>
      <c r="R491" s="206">
        <v>0</v>
      </c>
      <c r="S491" s="203">
        <v>0</v>
      </c>
      <c r="T491" s="210">
        <v>0</v>
      </c>
      <c r="U491" s="210">
        <v>0</v>
      </c>
      <c r="V491" s="214">
        <f>[1]H27輸送実績!S491</f>
        <v>0</v>
      </c>
      <c r="W491" s="221" t="str">
        <f t="shared" si="55"/>
        <v/>
      </c>
      <c r="X491" s="82" t="s">
        <v>1264</v>
      </c>
      <c r="Y491" s="228" t="str">
        <f>[1]【準特定地域】判定表!S492</f>
        <v/>
      </c>
      <c r="Z491" s="1" t="str">
        <f>[1]【準特定地域】判定表!T492</f>
        <v/>
      </c>
      <c r="AB491" t="s">
        <v>1264</v>
      </c>
      <c r="AC491" s="240"/>
    </row>
    <row r="492" spans="1:29" ht="26.4" x14ac:dyDescent="0.2">
      <c r="A492" s="11"/>
      <c r="B492" s="111" t="s">
        <v>774</v>
      </c>
      <c r="C492" s="114" t="s">
        <v>779</v>
      </c>
      <c r="D492" s="124" t="s">
        <v>1134</v>
      </c>
      <c r="E492" s="137">
        <v>7799</v>
      </c>
      <c r="F492" s="141">
        <f>[1]H27輸送実績!Z492</f>
        <v>1</v>
      </c>
      <c r="G492" s="147">
        <f>[1]H27輸送実績!AA492</f>
        <v>1</v>
      </c>
      <c r="H492" s="153">
        <v>68.344524380495599</v>
      </c>
      <c r="I492" s="161">
        <f>[1]H27輸送実績!W492</f>
        <v>38.362374341790328</v>
      </c>
      <c r="J492" s="168">
        <f t="shared" si="49"/>
        <v>43.869132619586537</v>
      </c>
      <c r="K492" s="175" t="str">
        <f t="shared" si="50"/>
        <v>○</v>
      </c>
      <c r="L492" s="182" t="str">
        <f t="shared" si="51"/>
        <v>○</v>
      </c>
      <c r="M492" s="188">
        <v>21163.069544364509</v>
      </c>
      <c r="N492" s="194">
        <f>[1]H27輸送実績!X492</f>
        <v>12105.313547151747</v>
      </c>
      <c r="O492" s="168">
        <f t="shared" si="52"/>
        <v>42.799821539237634</v>
      </c>
      <c r="P492" s="175" t="str">
        <f t="shared" si="53"/>
        <v>○</v>
      </c>
      <c r="Q492" s="182" t="str">
        <f t="shared" si="54"/>
        <v>○</v>
      </c>
      <c r="R492" s="206">
        <v>0</v>
      </c>
      <c r="S492" s="203">
        <v>0</v>
      </c>
      <c r="T492" s="210">
        <v>0</v>
      </c>
      <c r="U492" s="210">
        <v>0</v>
      </c>
      <c r="V492" s="214">
        <f>[1]H27輸送実績!S492</f>
        <v>0</v>
      </c>
      <c r="W492" s="221" t="str">
        <f t="shared" si="55"/>
        <v/>
      </c>
      <c r="X492" s="82" t="s">
        <v>1264</v>
      </c>
      <c r="Y492" s="228" t="str">
        <f>[1]【準特定地域】判定表!S493</f>
        <v/>
      </c>
      <c r="Z492" s="1" t="str">
        <f>[1]【準特定地域】判定表!T493</f>
        <v/>
      </c>
      <c r="AB492" t="s">
        <v>1264</v>
      </c>
      <c r="AC492" s="240"/>
    </row>
    <row r="493" spans="1:29" x14ac:dyDescent="0.2">
      <c r="A493" s="105"/>
      <c r="B493" s="111" t="s">
        <v>780</v>
      </c>
      <c r="C493" s="114" t="s">
        <v>655</v>
      </c>
      <c r="D493" s="124" t="s">
        <v>1135</v>
      </c>
      <c r="E493" s="296">
        <v>514622</v>
      </c>
      <c r="F493" s="309">
        <f>[1]H27輸送実績!Z493</f>
        <v>1</v>
      </c>
      <c r="G493" s="147">
        <f>[1]H27輸送実績!AA493</f>
        <v>1</v>
      </c>
      <c r="H493" s="153">
        <v>91.454027327637007</v>
      </c>
      <c r="I493" s="161">
        <f>[1]H27輸送実績!W493</f>
        <v>67.61802999012302</v>
      </c>
      <c r="J493" s="168">
        <f t="shared" si="49"/>
        <v>26.063365424160878</v>
      </c>
      <c r="K493" s="175" t="str">
        <f t="shared" si="50"/>
        <v>○</v>
      </c>
      <c r="L493" s="182" t="str">
        <f t="shared" si="51"/>
        <v>○</v>
      </c>
      <c r="M493" s="188">
        <v>29163.640493026909</v>
      </c>
      <c r="N493" s="194">
        <f>[1]H27輸送実績!X493</f>
        <v>23011.556406905245</v>
      </c>
      <c r="O493" s="168">
        <f t="shared" si="52"/>
        <v>21.095048430571072</v>
      </c>
      <c r="P493" s="175" t="str">
        <f t="shared" si="53"/>
        <v>○</v>
      </c>
      <c r="Q493" s="182" t="str">
        <f t="shared" si="54"/>
        <v>○</v>
      </c>
      <c r="R493" s="206">
        <v>255</v>
      </c>
      <c r="S493" s="203">
        <v>393</v>
      </c>
      <c r="T493" s="210">
        <v>385</v>
      </c>
      <c r="U493" s="210">
        <v>279</v>
      </c>
      <c r="V493" s="214">
        <f>[1]H27輸送実績!S493</f>
        <v>270</v>
      </c>
      <c r="W493" s="221" t="str">
        <f t="shared" si="55"/>
        <v/>
      </c>
      <c r="X493" s="82" t="s">
        <v>1259</v>
      </c>
      <c r="Y493" s="228" t="str">
        <f>[1]【準特定地域】判定表!S494</f>
        <v>○</v>
      </c>
      <c r="Z493" s="1" t="str">
        <f>[1]【準特定地域】判定表!T494</f>
        <v>継続</v>
      </c>
      <c r="AB493" t="s">
        <v>1264</v>
      </c>
      <c r="AC493" s="240"/>
    </row>
    <row r="494" spans="1:29" x14ac:dyDescent="0.2">
      <c r="A494" s="105"/>
      <c r="B494" s="111" t="s">
        <v>780</v>
      </c>
      <c r="C494" s="114" t="s">
        <v>782</v>
      </c>
      <c r="D494" s="124" t="s">
        <v>54</v>
      </c>
      <c r="E494" s="296">
        <v>119574</v>
      </c>
      <c r="F494" s="309">
        <f>[1]H27輸送実績!Z494</f>
        <v>1</v>
      </c>
      <c r="G494" s="147">
        <f>[1]H27輸送実績!AA494</f>
        <v>1</v>
      </c>
      <c r="H494" s="153">
        <v>88.452896363005692</v>
      </c>
      <c r="I494" s="161">
        <f>[1]H27輸送実績!W494</f>
        <v>68.094329297489566</v>
      </c>
      <c r="J494" s="168">
        <f t="shared" si="49"/>
        <v>23.016280871081619</v>
      </c>
      <c r="K494" s="175" t="str">
        <f t="shared" si="50"/>
        <v>○</v>
      </c>
      <c r="L494" s="182" t="str">
        <f t="shared" si="51"/>
        <v>○</v>
      </c>
      <c r="M494" s="188">
        <v>26862.973573658448</v>
      </c>
      <c r="N494" s="194">
        <f>[1]H27輸送実績!X494</f>
        <v>24528.165401190232</v>
      </c>
      <c r="O494" s="168">
        <f t="shared" si="52"/>
        <v>8.6915477397398249</v>
      </c>
      <c r="P494" s="175" t="str">
        <f t="shared" si="53"/>
        <v>○</v>
      </c>
      <c r="Q494" s="182" t="str">
        <f t="shared" si="54"/>
        <v/>
      </c>
      <c r="R494" s="206">
        <v>38</v>
      </c>
      <c r="S494" s="203">
        <v>56</v>
      </c>
      <c r="T494" s="210">
        <v>39</v>
      </c>
      <c r="U494" s="210">
        <v>46</v>
      </c>
      <c r="V494" s="214">
        <f>[1]H27輸送実績!S494</f>
        <v>40</v>
      </c>
      <c r="W494" s="221" t="str">
        <f t="shared" si="55"/>
        <v/>
      </c>
      <c r="X494" s="82" t="s">
        <v>1259</v>
      </c>
      <c r="Y494" s="228" t="str">
        <f>[1]【準特定地域】判定表!S495</f>
        <v>○</v>
      </c>
      <c r="Z494" s="1" t="str">
        <f>[1]【準特定地域】判定表!T495</f>
        <v>継続</v>
      </c>
      <c r="AB494" t="s">
        <v>1264</v>
      </c>
      <c r="AC494" s="240"/>
    </row>
    <row r="495" spans="1:29" x14ac:dyDescent="0.2">
      <c r="A495" s="105"/>
      <c r="B495" s="111" t="s">
        <v>780</v>
      </c>
      <c r="C495" s="114" t="s">
        <v>37</v>
      </c>
      <c r="D495" s="124" t="s">
        <v>1136</v>
      </c>
      <c r="E495" s="296">
        <v>157941</v>
      </c>
      <c r="F495" s="309">
        <f>[1]H27輸送実績!Z495</f>
        <v>1</v>
      </c>
      <c r="G495" s="147">
        <f>[1]H27輸送実績!AA495</f>
        <v>1</v>
      </c>
      <c r="H495" s="153">
        <v>68.61155575189045</v>
      </c>
      <c r="I495" s="161">
        <f>[1]H27輸送実績!W495</f>
        <v>50.181224540564074</v>
      </c>
      <c r="J495" s="168">
        <f t="shared" si="49"/>
        <v>26.861847117959524</v>
      </c>
      <c r="K495" s="175" t="str">
        <f t="shared" si="50"/>
        <v>○</v>
      </c>
      <c r="L495" s="182" t="str">
        <f t="shared" si="51"/>
        <v>○</v>
      </c>
      <c r="M495" s="188">
        <v>21602.876594860067</v>
      </c>
      <c r="N495" s="194">
        <f>[1]H27輸送実績!X495</f>
        <v>18206.816132342425</v>
      </c>
      <c r="O495" s="168">
        <f t="shared" si="52"/>
        <v>15.720408565059618</v>
      </c>
      <c r="P495" s="175" t="str">
        <f t="shared" si="53"/>
        <v>○</v>
      </c>
      <c r="Q495" s="182" t="str">
        <f t="shared" si="54"/>
        <v>○</v>
      </c>
      <c r="R495" s="206">
        <v>19</v>
      </c>
      <c r="S495" s="203">
        <v>15</v>
      </c>
      <c r="T495" s="210">
        <v>22</v>
      </c>
      <c r="U495" s="210">
        <v>24</v>
      </c>
      <c r="V495" s="214">
        <f>[1]H27輸送実績!S495</f>
        <v>26</v>
      </c>
      <c r="W495" s="221" t="str">
        <f t="shared" si="55"/>
        <v/>
      </c>
      <c r="X495" s="82" t="s">
        <v>1259</v>
      </c>
      <c r="Y495" s="228" t="str">
        <f>[1]【準特定地域】判定表!S496</f>
        <v>○</v>
      </c>
      <c r="Z495" s="1" t="str">
        <f>[1]【準特定地域】判定表!T496</f>
        <v>継続</v>
      </c>
      <c r="AB495" t="s">
        <v>1264</v>
      </c>
      <c r="AC495" s="240"/>
    </row>
    <row r="496" spans="1:29" x14ac:dyDescent="0.2">
      <c r="A496" s="11"/>
      <c r="B496" s="111" t="s">
        <v>780</v>
      </c>
      <c r="C496" s="114" t="s">
        <v>196</v>
      </c>
      <c r="D496" s="124" t="s">
        <v>1137</v>
      </c>
      <c r="E496" s="137">
        <v>76959</v>
      </c>
      <c r="F496" s="141">
        <f>[1]H27輸送実績!Z496</f>
        <v>1</v>
      </c>
      <c r="G496" s="147">
        <f>[1]H27輸送実績!AA496</f>
        <v>1</v>
      </c>
      <c r="H496" s="153">
        <v>62.59026453765491</v>
      </c>
      <c r="I496" s="161">
        <f>[1]H27輸送実績!W496</f>
        <v>56.287850162106686</v>
      </c>
      <c r="J496" s="168">
        <f t="shared" si="49"/>
        <v>10.069320559839834</v>
      </c>
      <c r="K496" s="175" t="str">
        <f t="shared" si="50"/>
        <v>○</v>
      </c>
      <c r="L496" s="182" t="str">
        <f t="shared" si="51"/>
        <v>○</v>
      </c>
      <c r="M496" s="188">
        <v>21317.385605338419</v>
      </c>
      <c r="N496" s="194">
        <f>[1]H27輸送実績!X496</f>
        <v>17492.174562078697</v>
      </c>
      <c r="O496" s="168">
        <f t="shared" si="52"/>
        <v>17.944090865916461</v>
      </c>
      <c r="P496" s="175" t="str">
        <f t="shared" si="53"/>
        <v>○</v>
      </c>
      <c r="Q496" s="182" t="str">
        <f t="shared" si="54"/>
        <v>○</v>
      </c>
      <c r="R496" s="206">
        <v>17</v>
      </c>
      <c r="S496" s="203">
        <v>15</v>
      </c>
      <c r="T496" s="210">
        <v>19</v>
      </c>
      <c r="U496" s="210">
        <v>15</v>
      </c>
      <c r="V496" s="214">
        <f>[1]H27輸送実績!S496</f>
        <v>7</v>
      </c>
      <c r="W496" s="221" t="str">
        <f t="shared" si="55"/>
        <v/>
      </c>
      <c r="X496" s="82" t="s">
        <v>1264</v>
      </c>
      <c r="Y496" s="228" t="str">
        <f>[1]【準特定地域】判定表!S497</f>
        <v/>
      </c>
      <c r="Z496" s="1" t="str">
        <f>[1]【準特定地域】判定表!T497</f>
        <v/>
      </c>
      <c r="AB496" t="s">
        <v>1264</v>
      </c>
      <c r="AC496" s="240"/>
    </row>
    <row r="497" spans="1:29" x14ac:dyDescent="0.2">
      <c r="A497" s="11"/>
      <c r="B497" s="111" t="s">
        <v>780</v>
      </c>
      <c r="C497" s="114" t="s">
        <v>383</v>
      </c>
      <c r="D497" s="124" t="s">
        <v>987</v>
      </c>
      <c r="E497" s="137">
        <v>87211</v>
      </c>
      <c r="F497" s="141">
        <f>[1]H27輸送実績!Z497</f>
        <v>1</v>
      </c>
      <c r="G497" s="147">
        <f>[1]H27輸送実績!AA497</f>
        <v>1</v>
      </c>
      <c r="H497" s="153">
        <v>69.902385728614419</v>
      </c>
      <c r="I497" s="161">
        <f>[1]H27輸送実績!W497</f>
        <v>48.280514012543307</v>
      </c>
      <c r="J497" s="168">
        <f t="shared" si="49"/>
        <v>30.931521851077882</v>
      </c>
      <c r="K497" s="175" t="str">
        <f t="shared" si="50"/>
        <v>○</v>
      </c>
      <c r="L497" s="182" t="str">
        <f t="shared" si="51"/>
        <v>○</v>
      </c>
      <c r="M497" s="188">
        <v>22770.740793810004</v>
      </c>
      <c r="N497" s="194">
        <f>[1]H27輸送実績!X497</f>
        <v>18694.267795272139</v>
      </c>
      <c r="O497" s="168">
        <f t="shared" si="52"/>
        <v>17.902241457361868</v>
      </c>
      <c r="P497" s="175" t="str">
        <f t="shared" si="53"/>
        <v>○</v>
      </c>
      <c r="Q497" s="182" t="str">
        <f t="shared" si="54"/>
        <v>○</v>
      </c>
      <c r="R497" s="206">
        <v>2</v>
      </c>
      <c r="S497" s="203">
        <v>1</v>
      </c>
      <c r="T497" s="210">
        <v>0</v>
      </c>
      <c r="U497" s="210">
        <v>0</v>
      </c>
      <c r="V497" s="214">
        <f>[1]H27輸送実績!S497</f>
        <v>0</v>
      </c>
      <c r="W497" s="221" t="str">
        <f t="shared" si="55"/>
        <v/>
      </c>
      <c r="X497" s="82" t="s">
        <v>1264</v>
      </c>
      <c r="Y497" s="228" t="str">
        <f>[1]【準特定地域】判定表!S498</f>
        <v/>
      </c>
      <c r="Z497" s="1" t="str">
        <f>[1]【準特定地域】判定表!T498</f>
        <v/>
      </c>
      <c r="AB497" t="s">
        <v>1264</v>
      </c>
      <c r="AC497" s="240"/>
    </row>
    <row r="498" spans="1:29" x14ac:dyDescent="0.2">
      <c r="A498" s="11"/>
      <c r="B498" s="111" t="s">
        <v>780</v>
      </c>
      <c r="C498" s="114" t="s">
        <v>234</v>
      </c>
      <c r="D498" s="124" t="s">
        <v>1138</v>
      </c>
      <c r="E498" s="137">
        <v>43839</v>
      </c>
      <c r="F498" s="141">
        <f>[1]H27輸送実績!Z498</f>
        <v>1</v>
      </c>
      <c r="G498" s="147">
        <f>[1]H27輸送実績!AA498</f>
        <v>1</v>
      </c>
      <c r="H498" s="153">
        <v>89.872339441051267</v>
      </c>
      <c r="I498" s="161">
        <f>[1]H27輸送実績!W498</f>
        <v>65.402894718530376</v>
      </c>
      <c r="J498" s="168">
        <f t="shared" si="49"/>
        <v>27.226891916584407</v>
      </c>
      <c r="K498" s="175" t="str">
        <f t="shared" si="50"/>
        <v>○</v>
      </c>
      <c r="L498" s="182" t="str">
        <f t="shared" si="51"/>
        <v>○</v>
      </c>
      <c r="M498" s="188">
        <v>25077.780862483807</v>
      </c>
      <c r="N498" s="194">
        <f>[1]H27輸送実績!X498</f>
        <v>19550.901120311741</v>
      </c>
      <c r="O498" s="168">
        <f t="shared" si="52"/>
        <v>22.038950625173705</v>
      </c>
      <c r="P498" s="175" t="str">
        <f t="shared" si="53"/>
        <v>○</v>
      </c>
      <c r="Q498" s="182" t="str">
        <f t="shared" si="54"/>
        <v>○</v>
      </c>
      <c r="R498" s="206">
        <v>2</v>
      </c>
      <c r="S498" s="203">
        <v>0</v>
      </c>
      <c r="T498" s="210">
        <v>0</v>
      </c>
      <c r="U498" s="210">
        <v>0</v>
      </c>
      <c r="V498" s="214">
        <f>[1]H27輸送実績!S498</f>
        <v>0</v>
      </c>
      <c r="W498" s="221" t="str">
        <f t="shared" si="55"/>
        <v/>
      </c>
      <c r="X498" s="82" t="s">
        <v>1264</v>
      </c>
      <c r="Y498" s="228" t="str">
        <f>[1]【準特定地域】判定表!S499</f>
        <v/>
      </c>
      <c r="Z498" s="1" t="str">
        <f>[1]【準特定地域】判定表!T499</f>
        <v/>
      </c>
      <c r="AB498" t="s">
        <v>1264</v>
      </c>
      <c r="AC498" s="240"/>
    </row>
    <row r="499" spans="1:29" x14ac:dyDescent="0.2">
      <c r="A499" s="11"/>
      <c r="B499" s="111" t="s">
        <v>780</v>
      </c>
      <c r="C499" s="114" t="s">
        <v>783</v>
      </c>
      <c r="D499" s="124" t="s">
        <v>267</v>
      </c>
      <c r="E499" s="137">
        <v>38700</v>
      </c>
      <c r="F499" s="141">
        <f>[1]H27輸送実績!Z499</f>
        <v>1</v>
      </c>
      <c r="G499" s="147">
        <f>[1]H27輸送実績!AA499</f>
        <v>1</v>
      </c>
      <c r="H499" s="153">
        <v>73.567852055083634</v>
      </c>
      <c r="I499" s="161">
        <f>[1]H27輸送実績!W499</f>
        <v>52.473523505625394</v>
      </c>
      <c r="J499" s="168">
        <f t="shared" si="49"/>
        <v>28.673296773248115</v>
      </c>
      <c r="K499" s="175" t="str">
        <f t="shared" si="50"/>
        <v>○</v>
      </c>
      <c r="L499" s="182" t="str">
        <f t="shared" si="51"/>
        <v>○</v>
      </c>
      <c r="M499" s="188">
        <v>18671.450430011082</v>
      </c>
      <c r="N499" s="194">
        <f>[1]H27輸送実績!X499</f>
        <v>15319.423431353671</v>
      </c>
      <c r="O499" s="168">
        <f t="shared" si="52"/>
        <v>17.952686703276221</v>
      </c>
      <c r="P499" s="175" t="str">
        <f t="shared" si="53"/>
        <v>○</v>
      </c>
      <c r="Q499" s="182" t="str">
        <f t="shared" si="54"/>
        <v>○</v>
      </c>
      <c r="R499" s="206">
        <v>1</v>
      </c>
      <c r="S499" s="203">
        <v>2</v>
      </c>
      <c r="T499" s="210">
        <v>3</v>
      </c>
      <c r="U499" s="210">
        <v>4</v>
      </c>
      <c r="V499" s="214">
        <f>[1]H27輸送実績!S499</f>
        <v>4</v>
      </c>
      <c r="W499" s="221" t="str">
        <f t="shared" si="55"/>
        <v/>
      </c>
      <c r="X499" s="82" t="s">
        <v>1264</v>
      </c>
      <c r="Y499" s="228" t="str">
        <f>[1]【準特定地域】判定表!S500</f>
        <v/>
      </c>
      <c r="Z499" s="1" t="str">
        <f>[1]【準特定地域】判定表!T500</f>
        <v/>
      </c>
      <c r="AB499" t="s">
        <v>1264</v>
      </c>
      <c r="AC499" s="240"/>
    </row>
    <row r="500" spans="1:29" x14ac:dyDescent="0.2">
      <c r="A500" s="11"/>
      <c r="B500" s="111" t="s">
        <v>780</v>
      </c>
      <c r="C500" s="114" t="s">
        <v>606</v>
      </c>
      <c r="D500" s="124" t="s">
        <v>1139</v>
      </c>
      <c r="E500" s="137">
        <v>36627</v>
      </c>
      <c r="F500" s="141">
        <f>[1]H27輸送実績!Z500</f>
        <v>1</v>
      </c>
      <c r="G500" s="147">
        <f>[1]H27輸送実績!AA500</f>
        <v>1</v>
      </c>
      <c r="H500" s="153">
        <v>79.399855282199709</v>
      </c>
      <c r="I500" s="161">
        <f>[1]H27輸送実績!W500</f>
        <v>54.100052714812861</v>
      </c>
      <c r="J500" s="168">
        <f t="shared" si="49"/>
        <v>31.863789269473266</v>
      </c>
      <c r="K500" s="175" t="str">
        <f t="shared" si="50"/>
        <v>○</v>
      </c>
      <c r="L500" s="182" t="str">
        <f t="shared" si="51"/>
        <v>○</v>
      </c>
      <c r="M500" s="188">
        <v>20518.23444283647</v>
      </c>
      <c r="N500" s="194">
        <f>[1]H27輸送実績!X500</f>
        <v>16313.231418028467</v>
      </c>
      <c r="O500" s="168">
        <f t="shared" si="52"/>
        <v>20.493980788274378</v>
      </c>
      <c r="P500" s="175" t="str">
        <f t="shared" si="53"/>
        <v>○</v>
      </c>
      <c r="Q500" s="182" t="str">
        <f t="shared" si="54"/>
        <v>○</v>
      </c>
      <c r="R500" s="206">
        <v>1</v>
      </c>
      <c r="S500" s="203">
        <v>2</v>
      </c>
      <c r="T500" s="210">
        <v>2</v>
      </c>
      <c r="U500" s="210">
        <v>6</v>
      </c>
      <c r="V500" s="214">
        <f>[1]H27輸送実績!S500</f>
        <v>7</v>
      </c>
      <c r="W500" s="221" t="str">
        <f t="shared" si="55"/>
        <v/>
      </c>
      <c r="X500" s="82" t="s">
        <v>1264</v>
      </c>
      <c r="Y500" s="228" t="str">
        <f>[1]【準特定地域】判定表!S501</f>
        <v/>
      </c>
      <c r="Z500" s="1" t="str">
        <f>[1]【準特定地域】判定表!T501</f>
        <v/>
      </c>
      <c r="AB500" t="s">
        <v>1264</v>
      </c>
      <c r="AC500" s="240"/>
    </row>
    <row r="501" spans="1:29" x14ac:dyDescent="0.2">
      <c r="A501" s="11"/>
      <c r="B501" s="111" t="s">
        <v>780</v>
      </c>
      <c r="C501" s="114" t="s">
        <v>256</v>
      </c>
      <c r="D501" s="124" t="s">
        <v>1140</v>
      </c>
      <c r="E501" s="137">
        <v>8366</v>
      </c>
      <c r="F501" s="141">
        <f>[1]H27輸送実績!Z501</f>
        <v>1</v>
      </c>
      <c r="G501" s="147">
        <f>[1]H27輸送実績!AA501</f>
        <v>1</v>
      </c>
      <c r="H501" s="153">
        <v>36.595728003135413</v>
      </c>
      <c r="I501" s="161">
        <f>[1]H27輸送実績!W501</f>
        <v>47.22300469483568</v>
      </c>
      <c r="J501" s="168">
        <f t="shared" si="49"/>
        <v>-29.039664659191232</v>
      </c>
      <c r="K501" s="175" t="str">
        <f t="shared" si="50"/>
        <v/>
      </c>
      <c r="L501" s="182" t="str">
        <f t="shared" si="51"/>
        <v/>
      </c>
      <c r="M501" s="188">
        <v>12088.967274152459</v>
      </c>
      <c r="N501" s="194">
        <f>[1]H27輸送実績!X501</f>
        <v>13432.316118935838</v>
      </c>
      <c r="O501" s="168">
        <f t="shared" si="52"/>
        <v>-11.112188612302765</v>
      </c>
      <c r="P501" s="175" t="str">
        <f t="shared" si="53"/>
        <v/>
      </c>
      <c r="Q501" s="182" t="str">
        <f t="shared" si="54"/>
        <v/>
      </c>
      <c r="R501" s="206">
        <v>0</v>
      </c>
      <c r="S501" s="203">
        <v>0</v>
      </c>
      <c r="T501" s="210">
        <v>0</v>
      </c>
      <c r="U501" s="210">
        <v>0</v>
      </c>
      <c r="V501" s="214">
        <f>[1]H27輸送実績!S501</f>
        <v>0</v>
      </c>
      <c r="W501" s="221" t="str">
        <f t="shared" si="55"/>
        <v/>
      </c>
      <c r="X501" s="82" t="s">
        <v>1264</v>
      </c>
      <c r="Y501" s="228" t="str">
        <f>[1]【準特定地域】判定表!S502</f>
        <v/>
      </c>
      <c r="Z501" s="1" t="str">
        <f>[1]【準特定地域】判定表!T502</f>
        <v/>
      </c>
      <c r="AB501" t="s">
        <v>1264</v>
      </c>
      <c r="AC501" s="240"/>
    </row>
    <row r="502" spans="1:29" x14ac:dyDescent="0.2">
      <c r="A502" s="11"/>
      <c r="B502" s="111" t="s">
        <v>780</v>
      </c>
      <c r="C502" s="114" t="s">
        <v>112</v>
      </c>
      <c r="D502" s="124" t="s">
        <v>1141</v>
      </c>
      <c r="E502" s="137">
        <v>19707</v>
      </c>
      <c r="F502" s="141">
        <f>[1]H27輸送実績!Z502</f>
        <v>1</v>
      </c>
      <c r="G502" s="147">
        <f>[1]H27輸送実績!AA502</f>
        <v>1</v>
      </c>
      <c r="H502" s="153">
        <v>52.863427109974424</v>
      </c>
      <c r="I502" s="161">
        <f>[1]H27輸送実績!W502</f>
        <v>36.804684398570863</v>
      </c>
      <c r="J502" s="168">
        <f t="shared" si="49"/>
        <v>30.377793475242832</v>
      </c>
      <c r="K502" s="175" t="str">
        <f t="shared" si="50"/>
        <v>○</v>
      </c>
      <c r="L502" s="182" t="str">
        <f t="shared" si="51"/>
        <v>○</v>
      </c>
      <c r="M502" s="188">
        <v>10664.961636828644</v>
      </c>
      <c r="N502" s="194">
        <f>[1]H27輸送実績!X502</f>
        <v>11592.695514092895</v>
      </c>
      <c r="O502" s="168">
        <f t="shared" si="52"/>
        <v>-8.6988955877774998</v>
      </c>
      <c r="P502" s="175" t="str">
        <f t="shared" si="53"/>
        <v/>
      </c>
      <c r="Q502" s="182" t="str">
        <f t="shared" si="54"/>
        <v/>
      </c>
      <c r="R502" s="206">
        <v>0</v>
      </c>
      <c r="S502" s="203">
        <v>0</v>
      </c>
      <c r="T502" s="210">
        <v>0</v>
      </c>
      <c r="U502" s="210">
        <v>0</v>
      </c>
      <c r="V502" s="214">
        <f>[1]H27輸送実績!S502</f>
        <v>0</v>
      </c>
      <c r="W502" s="221" t="str">
        <f t="shared" si="55"/>
        <v/>
      </c>
      <c r="X502" s="82" t="s">
        <v>1264</v>
      </c>
      <c r="Y502" s="228" t="str">
        <f>[1]【準特定地域】判定表!S503</f>
        <v/>
      </c>
      <c r="Z502" s="1" t="str">
        <f>[1]【準特定地域】判定表!T503</f>
        <v/>
      </c>
      <c r="AB502" t="s">
        <v>1264</v>
      </c>
      <c r="AC502" s="240"/>
    </row>
    <row r="503" spans="1:29" ht="26.4" x14ac:dyDescent="0.2">
      <c r="A503" s="11"/>
      <c r="B503" s="111" t="s">
        <v>780</v>
      </c>
      <c r="C503" s="114" t="s">
        <v>59</v>
      </c>
      <c r="D503" s="124" t="s">
        <v>810</v>
      </c>
      <c r="E503" s="137">
        <v>3878</v>
      </c>
      <c r="F503" s="141">
        <f>[1]H27輸送実績!Z503</f>
        <v>1</v>
      </c>
      <c r="G503" s="147">
        <f>[1]H27輸送実績!AA503</f>
        <v>1</v>
      </c>
      <c r="H503" s="153">
        <v>42.861344537815128</v>
      </c>
      <c r="I503" s="161">
        <f>[1]H27輸送実績!W503</f>
        <v>51.902711323763953</v>
      </c>
      <c r="J503" s="168">
        <f t="shared" si="49"/>
        <v>-21.094454416780906</v>
      </c>
      <c r="K503" s="175" t="str">
        <f t="shared" si="50"/>
        <v/>
      </c>
      <c r="L503" s="182" t="str">
        <f t="shared" si="51"/>
        <v/>
      </c>
      <c r="M503" s="188">
        <v>11186.274509803921</v>
      </c>
      <c r="N503" s="194">
        <f>[1]H27輸送実績!X503</f>
        <v>6937.7990430622012</v>
      </c>
      <c r="O503" s="168">
        <f t="shared" si="52"/>
        <v>37.979360000670951</v>
      </c>
      <c r="P503" s="175" t="str">
        <f t="shared" si="53"/>
        <v>○</v>
      </c>
      <c r="Q503" s="182" t="str">
        <f t="shared" si="54"/>
        <v>○</v>
      </c>
      <c r="R503" s="206">
        <v>0</v>
      </c>
      <c r="S503" s="203">
        <v>0</v>
      </c>
      <c r="T503" s="210">
        <v>0</v>
      </c>
      <c r="U503" s="210">
        <v>0</v>
      </c>
      <c r="V503" s="214">
        <f>[1]H27輸送実績!S503</f>
        <v>0</v>
      </c>
      <c r="W503" s="221" t="str">
        <f t="shared" si="55"/>
        <v/>
      </c>
      <c r="X503" s="82" t="s">
        <v>1264</v>
      </c>
      <c r="Y503" s="228" t="str">
        <f>[1]【準特定地域】判定表!S504</f>
        <v/>
      </c>
      <c r="Z503" s="1" t="str">
        <f>[1]【準特定地域】判定表!T504</f>
        <v/>
      </c>
      <c r="AB503" t="s">
        <v>1264</v>
      </c>
      <c r="AC503" s="240"/>
    </row>
    <row r="504" spans="1:29" x14ac:dyDescent="0.2">
      <c r="A504" s="105"/>
      <c r="B504" s="111" t="s">
        <v>786</v>
      </c>
      <c r="C504" s="114" t="s">
        <v>423</v>
      </c>
      <c r="D504" s="124" t="s">
        <v>1041</v>
      </c>
      <c r="E504" s="296">
        <v>336760</v>
      </c>
      <c r="F504" s="309">
        <f>[1]H27輸送実績!Z504</f>
        <v>1</v>
      </c>
      <c r="G504" s="147">
        <f>[1]H27輸送実績!AA504</f>
        <v>1</v>
      </c>
      <c r="H504" s="153">
        <v>84.812093947795162</v>
      </c>
      <c r="I504" s="161">
        <f>[1]H27輸送実績!W504</f>
        <v>73.392556983008703</v>
      </c>
      <c r="J504" s="168">
        <f t="shared" si="49"/>
        <v>13.464514827113671</v>
      </c>
      <c r="K504" s="175" t="str">
        <f t="shared" si="50"/>
        <v>○</v>
      </c>
      <c r="L504" s="182" t="str">
        <f t="shared" si="51"/>
        <v>○</v>
      </c>
      <c r="M504" s="188">
        <v>27144.792592980069</v>
      </c>
      <c r="N504" s="194">
        <f>[1]H27輸送実績!X504</f>
        <v>25416.764746511948</v>
      </c>
      <c r="O504" s="168">
        <f t="shared" si="52"/>
        <v>6.3659644498997086</v>
      </c>
      <c r="P504" s="175" t="str">
        <f t="shared" si="53"/>
        <v>○</v>
      </c>
      <c r="Q504" s="182" t="str">
        <f t="shared" si="54"/>
        <v/>
      </c>
      <c r="R504" s="206">
        <v>204</v>
      </c>
      <c r="S504" s="203">
        <v>152</v>
      </c>
      <c r="T504" s="210">
        <v>184</v>
      </c>
      <c r="U504" s="210">
        <v>190</v>
      </c>
      <c r="V504" s="214">
        <f>[1]H27輸送実績!S504</f>
        <v>148</v>
      </c>
      <c r="W504" s="221" t="str">
        <f t="shared" si="55"/>
        <v/>
      </c>
      <c r="X504" s="82" t="s">
        <v>1259</v>
      </c>
      <c r="Y504" s="228" t="str">
        <f>[1]【準特定地域】判定表!S505</f>
        <v>○</v>
      </c>
      <c r="Z504" s="1" t="str">
        <f>[1]【準特定地域】判定表!T505</f>
        <v>継続</v>
      </c>
      <c r="AB504" t="s">
        <v>1264</v>
      </c>
      <c r="AC504" s="240"/>
    </row>
    <row r="505" spans="1:29" x14ac:dyDescent="0.2">
      <c r="A505" s="11"/>
      <c r="B505" s="111" t="s">
        <v>786</v>
      </c>
      <c r="C505" s="114" t="s">
        <v>789</v>
      </c>
      <c r="D505" s="124" t="s">
        <v>785</v>
      </c>
      <c r="E505" s="137">
        <v>17504</v>
      </c>
      <c r="F505" s="141">
        <f>[1]H27輸送実績!Z505</f>
        <v>1</v>
      </c>
      <c r="G505" s="147">
        <f>[1]H27輸送実績!AA505</f>
        <v>1</v>
      </c>
      <c r="H505" s="153">
        <v>66.153768375204166</v>
      </c>
      <c r="I505" s="161">
        <f>[1]H27輸送実績!W505</f>
        <v>56.062929577464786</v>
      </c>
      <c r="J505" s="168">
        <f t="shared" si="49"/>
        <v>15.253611465498373</v>
      </c>
      <c r="K505" s="175" t="str">
        <f t="shared" si="50"/>
        <v>○</v>
      </c>
      <c r="L505" s="182" t="str">
        <f t="shared" si="51"/>
        <v>○</v>
      </c>
      <c r="M505" s="188">
        <v>21181.846464960719</v>
      </c>
      <c r="N505" s="194">
        <f>[1]H27輸送実績!X505</f>
        <v>17948.901408450703</v>
      </c>
      <c r="O505" s="168">
        <f t="shared" si="52"/>
        <v>15.262810359134626</v>
      </c>
      <c r="P505" s="175" t="str">
        <f t="shared" si="53"/>
        <v>○</v>
      </c>
      <c r="Q505" s="182" t="str">
        <f t="shared" si="54"/>
        <v>○</v>
      </c>
      <c r="R505" s="206">
        <v>6</v>
      </c>
      <c r="S505" s="203">
        <v>0</v>
      </c>
      <c r="T505" s="210">
        <v>3</v>
      </c>
      <c r="U505" s="210">
        <v>8</v>
      </c>
      <c r="V505" s="214">
        <f>[1]H27輸送実績!S505</f>
        <v>5</v>
      </c>
      <c r="W505" s="221" t="str">
        <f t="shared" si="55"/>
        <v/>
      </c>
      <c r="X505" s="82" t="s">
        <v>1264</v>
      </c>
      <c r="Y505" s="228" t="str">
        <f>[1]【準特定地域】判定表!S506</f>
        <v/>
      </c>
      <c r="Z505" s="1" t="str">
        <f>[1]【準特定地域】判定表!T506</f>
        <v/>
      </c>
      <c r="AB505" t="s">
        <v>1264</v>
      </c>
      <c r="AC505" s="240"/>
    </row>
    <row r="506" spans="1:29" x14ac:dyDescent="0.2">
      <c r="A506" s="11"/>
      <c r="B506" s="111" t="s">
        <v>786</v>
      </c>
      <c r="C506" s="114" t="s">
        <v>791</v>
      </c>
      <c r="D506" s="124" t="s">
        <v>1142</v>
      </c>
      <c r="E506" s="137">
        <v>47965</v>
      </c>
      <c r="F506" s="141">
        <f>[1]H27輸送実績!Z506</f>
        <v>1</v>
      </c>
      <c r="G506" s="147">
        <f>[1]H27輸送実績!AA506</f>
        <v>1</v>
      </c>
      <c r="H506" s="153">
        <v>79.024458248764788</v>
      </c>
      <c r="I506" s="161">
        <f>[1]H27輸送実績!W506</f>
        <v>68.10284912863932</v>
      </c>
      <c r="J506" s="168">
        <f t="shared" si="49"/>
        <v>13.82054285743386</v>
      </c>
      <c r="K506" s="175" t="str">
        <f t="shared" si="50"/>
        <v>○</v>
      </c>
      <c r="L506" s="182" t="str">
        <f t="shared" si="51"/>
        <v>○</v>
      </c>
      <c r="M506" s="188">
        <v>21443.241691780961</v>
      </c>
      <c r="N506" s="194">
        <f>[1]H27輸送実績!X506</f>
        <v>18013.323637119185</v>
      </c>
      <c r="O506" s="168">
        <f t="shared" si="52"/>
        <v>15.995333653196841</v>
      </c>
      <c r="P506" s="175" t="str">
        <f t="shared" si="53"/>
        <v>○</v>
      </c>
      <c r="Q506" s="182" t="str">
        <f t="shared" si="54"/>
        <v>○</v>
      </c>
      <c r="R506" s="206">
        <v>11</v>
      </c>
      <c r="S506" s="203">
        <v>18</v>
      </c>
      <c r="T506" s="210">
        <v>11</v>
      </c>
      <c r="U506" s="210">
        <v>12</v>
      </c>
      <c r="V506" s="214">
        <f>[1]H27輸送実績!S506</f>
        <v>12</v>
      </c>
      <c r="W506" s="221" t="str">
        <f t="shared" si="55"/>
        <v/>
      </c>
      <c r="X506" s="82" t="s">
        <v>1264</v>
      </c>
      <c r="Y506" s="228" t="str">
        <f>[1]【準特定地域】判定表!S507</f>
        <v/>
      </c>
      <c r="Z506" s="1" t="str">
        <f>[1]【準特定地域】判定表!T507</f>
        <v/>
      </c>
      <c r="AB506" t="s">
        <v>1264</v>
      </c>
      <c r="AC506" s="240"/>
    </row>
    <row r="507" spans="1:29" x14ac:dyDescent="0.2">
      <c r="A507" s="11"/>
      <c r="B507" s="111" t="s">
        <v>786</v>
      </c>
      <c r="C507" s="114" t="s">
        <v>632</v>
      </c>
      <c r="D507" s="124" t="s">
        <v>908</v>
      </c>
      <c r="E507" s="137">
        <v>26973</v>
      </c>
      <c r="F507" s="141">
        <f>[1]H27輸送実績!Z507</f>
        <v>1</v>
      </c>
      <c r="G507" s="147">
        <f>[1]H27輸送実績!AA507</f>
        <v>1</v>
      </c>
      <c r="H507" s="153">
        <v>71.388751960564647</v>
      </c>
      <c r="I507" s="161">
        <f>[1]H27輸送実績!W507</f>
        <v>61.667333889352236</v>
      </c>
      <c r="J507" s="168">
        <f t="shared" si="49"/>
        <v>13.617576724947577</v>
      </c>
      <c r="K507" s="175" t="str">
        <f t="shared" si="50"/>
        <v>○</v>
      </c>
      <c r="L507" s="182" t="str">
        <f t="shared" si="51"/>
        <v>○</v>
      </c>
      <c r="M507" s="188">
        <v>20578.310553439391</v>
      </c>
      <c r="N507" s="194">
        <f>[1]H27輸送実績!X507</f>
        <v>17830.914651098137</v>
      </c>
      <c r="O507" s="168">
        <f t="shared" si="52"/>
        <v>13.350930316687549</v>
      </c>
      <c r="P507" s="175" t="str">
        <f t="shared" si="53"/>
        <v>○</v>
      </c>
      <c r="Q507" s="182" t="str">
        <f t="shared" si="54"/>
        <v>○</v>
      </c>
      <c r="R507" s="206">
        <v>1</v>
      </c>
      <c r="S507" s="203">
        <v>0</v>
      </c>
      <c r="T507" s="210">
        <v>0</v>
      </c>
      <c r="U507" s="210">
        <v>0</v>
      </c>
      <c r="V507" s="214">
        <f>[1]H27輸送実績!S507</f>
        <v>0</v>
      </c>
      <c r="W507" s="221" t="str">
        <f t="shared" si="55"/>
        <v/>
      </c>
      <c r="X507" s="82" t="s">
        <v>1264</v>
      </c>
      <c r="Y507" s="228" t="str">
        <f>[1]【準特定地域】判定表!S508</f>
        <v/>
      </c>
      <c r="Z507" s="1" t="str">
        <f>[1]【準特定地域】判定表!T508</f>
        <v/>
      </c>
      <c r="AB507" t="s">
        <v>1264</v>
      </c>
      <c r="AC507" s="240"/>
    </row>
    <row r="508" spans="1:29" x14ac:dyDescent="0.2">
      <c r="A508" s="11"/>
      <c r="B508" s="111" t="s">
        <v>786</v>
      </c>
      <c r="C508" s="114" t="s">
        <v>792</v>
      </c>
      <c r="D508" s="124" t="s">
        <v>533</v>
      </c>
      <c r="E508" s="137">
        <v>34253</v>
      </c>
      <c r="F508" s="141">
        <f>[1]H27輸送実績!Z508</f>
        <v>1</v>
      </c>
      <c r="G508" s="147">
        <f>[1]H27輸送実績!AA508</f>
        <v>1</v>
      </c>
      <c r="H508" s="153">
        <v>58.389205536815169</v>
      </c>
      <c r="I508" s="161">
        <f>[1]H27輸送実績!W508</f>
        <v>42.21469933184855</v>
      </c>
      <c r="J508" s="168">
        <f t="shared" si="49"/>
        <v>27.701192465734749</v>
      </c>
      <c r="K508" s="175" t="str">
        <f t="shared" si="50"/>
        <v>○</v>
      </c>
      <c r="L508" s="182" t="str">
        <f t="shared" si="51"/>
        <v>○</v>
      </c>
      <c r="M508" s="188">
        <v>18810.311736652318</v>
      </c>
      <c r="N508" s="194">
        <f>[1]H27輸送実績!X508</f>
        <v>14583.194978740636</v>
      </c>
      <c r="O508" s="168">
        <f t="shared" si="52"/>
        <v>22.472337604458993</v>
      </c>
      <c r="P508" s="175" t="str">
        <f t="shared" si="53"/>
        <v>○</v>
      </c>
      <c r="Q508" s="182" t="str">
        <f t="shared" si="54"/>
        <v>○</v>
      </c>
      <c r="R508" s="206">
        <v>3</v>
      </c>
      <c r="S508" s="203">
        <v>1</v>
      </c>
      <c r="T508" s="210">
        <v>4</v>
      </c>
      <c r="U508" s="210">
        <v>1</v>
      </c>
      <c r="V508" s="214">
        <f>[1]H27輸送実績!S508</f>
        <v>0</v>
      </c>
      <c r="W508" s="221" t="str">
        <f t="shared" si="55"/>
        <v/>
      </c>
      <c r="X508" s="82" t="s">
        <v>1264</v>
      </c>
      <c r="Y508" s="228" t="str">
        <f>[1]【準特定地域】判定表!S509</f>
        <v/>
      </c>
      <c r="Z508" s="1" t="str">
        <f>[1]【準特定地域】判定表!T509</f>
        <v/>
      </c>
      <c r="AB508" t="s">
        <v>1264</v>
      </c>
      <c r="AC508" s="240"/>
    </row>
    <row r="509" spans="1:29" x14ac:dyDescent="0.2">
      <c r="A509" s="11"/>
      <c r="B509" s="111" t="s">
        <v>786</v>
      </c>
      <c r="C509" s="114" t="s">
        <v>462</v>
      </c>
      <c r="D509" s="124" t="s">
        <v>1143</v>
      </c>
      <c r="E509" s="137">
        <v>22494</v>
      </c>
      <c r="F509" s="141">
        <f>[1]H27輸送実績!Z509</f>
        <v>1</v>
      </c>
      <c r="G509" s="147">
        <f>[1]H27輸送実績!AA509</f>
        <v>1</v>
      </c>
      <c r="H509" s="153">
        <v>64.601356090717786</v>
      </c>
      <c r="I509" s="161">
        <f>[1]H27輸送実績!W509</f>
        <v>55.997747062047132</v>
      </c>
      <c r="J509" s="168">
        <f t="shared" si="49"/>
        <v>13.318000657120665</v>
      </c>
      <c r="K509" s="175" t="str">
        <f t="shared" si="50"/>
        <v>○</v>
      </c>
      <c r="L509" s="182" t="str">
        <f t="shared" si="51"/>
        <v>○</v>
      </c>
      <c r="M509" s="188">
        <v>18989.572129997661</v>
      </c>
      <c r="N509" s="194">
        <f>[1]H27輸送実績!X509</f>
        <v>17592.583571820007</v>
      </c>
      <c r="O509" s="168">
        <f t="shared" si="52"/>
        <v>7.3566089252260936</v>
      </c>
      <c r="P509" s="175" t="str">
        <f t="shared" si="53"/>
        <v>○</v>
      </c>
      <c r="Q509" s="182" t="str">
        <f t="shared" si="54"/>
        <v/>
      </c>
      <c r="R509" s="206">
        <v>1</v>
      </c>
      <c r="S509" s="203">
        <v>1</v>
      </c>
      <c r="T509" s="210">
        <v>0</v>
      </c>
      <c r="U509" s="210">
        <v>2</v>
      </c>
      <c r="V509" s="214">
        <f>[1]H27輸送実績!S509</f>
        <v>1</v>
      </c>
      <c r="W509" s="221" t="str">
        <f t="shared" si="55"/>
        <v/>
      </c>
      <c r="X509" s="82" t="s">
        <v>1264</v>
      </c>
      <c r="Y509" s="228" t="str">
        <f>[1]【準特定地域】判定表!S510</f>
        <v/>
      </c>
      <c r="Z509" s="1" t="str">
        <f>[1]【準特定地域】判定表!T510</f>
        <v/>
      </c>
      <c r="AB509" t="s">
        <v>1264</v>
      </c>
      <c r="AC509" s="240"/>
    </row>
    <row r="510" spans="1:29" x14ac:dyDescent="0.2">
      <c r="A510" s="13"/>
      <c r="B510" s="111" t="s">
        <v>786</v>
      </c>
      <c r="C510" s="114" t="s">
        <v>794</v>
      </c>
      <c r="D510" s="124" t="s">
        <v>788</v>
      </c>
      <c r="E510" s="137">
        <v>3869</v>
      </c>
      <c r="F510" s="141">
        <f>[1]H27輸送実績!Z510</f>
        <v>1</v>
      </c>
      <c r="G510" s="147">
        <f>[1]H27輸送実績!AA510</f>
        <v>1</v>
      </c>
      <c r="H510" s="153">
        <v>60.81665649786455</v>
      </c>
      <c r="I510" s="161">
        <f>[1]H27輸送実績!W510</f>
        <v>49.537152444870564</v>
      </c>
      <c r="J510" s="168">
        <f t="shared" si="49"/>
        <v>18.546734895546322</v>
      </c>
      <c r="K510" s="175" t="str">
        <f t="shared" si="50"/>
        <v>○</v>
      </c>
      <c r="L510" s="182" t="str">
        <f t="shared" si="51"/>
        <v>○</v>
      </c>
      <c r="M510" s="188">
        <v>17448.444173276388</v>
      </c>
      <c r="N510" s="194">
        <f>[1]H27輸送実績!X510</f>
        <v>13934.324065196548</v>
      </c>
      <c r="O510" s="168">
        <f t="shared" si="52"/>
        <v>20.140019781603115</v>
      </c>
      <c r="P510" s="175" t="str">
        <f t="shared" si="53"/>
        <v>○</v>
      </c>
      <c r="Q510" s="182" t="str">
        <f t="shared" si="54"/>
        <v>○</v>
      </c>
      <c r="R510" s="206">
        <v>0</v>
      </c>
      <c r="S510" s="203">
        <v>0</v>
      </c>
      <c r="T510" s="210">
        <v>0</v>
      </c>
      <c r="U510" s="210">
        <v>0</v>
      </c>
      <c r="V510" s="214">
        <f>[1]H27輸送実績!S510</f>
        <v>2</v>
      </c>
      <c r="W510" s="221" t="str">
        <f t="shared" si="55"/>
        <v/>
      </c>
      <c r="X510" s="82" t="s">
        <v>1264</v>
      </c>
      <c r="Y510" s="228" t="str">
        <f>[1]【準特定地域】判定表!S511</f>
        <v/>
      </c>
      <c r="Z510" s="1" t="str">
        <f>[1]【準特定地域】判定表!T511</f>
        <v/>
      </c>
      <c r="AB510" t="s">
        <v>1264</v>
      </c>
      <c r="AC510" s="240"/>
    </row>
    <row r="511" spans="1:29" x14ac:dyDescent="0.2">
      <c r="A511" s="106" t="s">
        <v>795</v>
      </c>
      <c r="B511" s="111" t="s">
        <v>796</v>
      </c>
      <c r="C511" s="114" t="s">
        <v>612</v>
      </c>
      <c r="D511" s="128" t="s">
        <v>595</v>
      </c>
      <c r="E511" s="301">
        <v>1543921</v>
      </c>
      <c r="F511" s="309">
        <f>[1]H27輸送実績!Z511</f>
        <v>1</v>
      </c>
      <c r="G511" s="147">
        <f>[1]H27輸送実績!AA511</f>
        <v>1</v>
      </c>
      <c r="H511" s="153">
        <v>106.61178437520248</v>
      </c>
      <c r="I511" s="161">
        <f>[1]H27輸送実績!W511</f>
        <v>89.922778629617881</v>
      </c>
      <c r="J511" s="168">
        <f t="shared" si="49"/>
        <v>15.653997204333814</v>
      </c>
      <c r="K511" s="175" t="str">
        <f t="shared" si="50"/>
        <v>○</v>
      </c>
      <c r="L511" s="182" t="str">
        <f t="shared" si="51"/>
        <v>○</v>
      </c>
      <c r="M511" s="188">
        <v>35144.081332555841</v>
      </c>
      <c r="N511" s="194">
        <f>[1]H27輸送実績!X511</f>
        <v>32730.56473440869</v>
      </c>
      <c r="O511" s="168">
        <f t="shared" si="52"/>
        <v>6.8674909305749381</v>
      </c>
      <c r="P511" s="175" t="str">
        <f t="shared" si="53"/>
        <v>○</v>
      </c>
      <c r="Q511" s="182" t="str">
        <f t="shared" si="54"/>
        <v/>
      </c>
      <c r="R511" s="206">
        <v>2470</v>
      </c>
      <c r="S511" s="203">
        <v>2237</v>
      </c>
      <c r="T511" s="210">
        <v>2420</v>
      </c>
      <c r="U511" s="210">
        <v>2203</v>
      </c>
      <c r="V511" s="214">
        <f>[1]H27輸送実績!S511</f>
        <v>2065</v>
      </c>
      <c r="W511" s="221" t="str">
        <f t="shared" si="55"/>
        <v/>
      </c>
      <c r="X511" s="83"/>
      <c r="Y511" s="228" t="str">
        <f>[1]【準特定地域】判定表!S512</f>
        <v>○</v>
      </c>
      <c r="Z511" s="1" t="str">
        <f>[1]【準特定地域】判定表!T512</f>
        <v>指定</v>
      </c>
      <c r="AB511" t="s">
        <v>1287</v>
      </c>
      <c r="AC511" s="240"/>
    </row>
    <row r="512" spans="1:29" x14ac:dyDescent="0.2">
      <c r="A512" s="105">
        <f>COUNTA(C511:C629)-1</f>
        <v>118</v>
      </c>
      <c r="B512" s="111" t="s">
        <v>796</v>
      </c>
      <c r="C512" s="114" t="s">
        <v>322</v>
      </c>
      <c r="D512" s="128" t="s">
        <v>976</v>
      </c>
      <c r="E512" s="301">
        <v>956561</v>
      </c>
      <c r="F512" s="309">
        <f>[1]H27輸送実績!Z512</f>
        <v>1</v>
      </c>
      <c r="G512" s="147">
        <f>[1]H27輸送実績!AA512</f>
        <v>1</v>
      </c>
      <c r="H512" s="153">
        <v>65.768719224422284</v>
      </c>
      <c r="I512" s="161">
        <f>[1]H27輸送実績!W512</f>
        <v>52.993260730363474</v>
      </c>
      <c r="J512" s="168">
        <f t="shared" si="49"/>
        <v>19.424824817502028</v>
      </c>
      <c r="K512" s="175" t="str">
        <f t="shared" si="50"/>
        <v>○</v>
      </c>
      <c r="L512" s="182" t="str">
        <f t="shared" si="51"/>
        <v>○</v>
      </c>
      <c r="M512" s="188">
        <v>21589.059003851744</v>
      </c>
      <c r="N512" s="194">
        <f>[1]H27輸送実績!X512</f>
        <v>19243.195601944844</v>
      </c>
      <c r="O512" s="168">
        <f t="shared" si="52"/>
        <v>10.865982632630578</v>
      </c>
      <c r="P512" s="175" t="str">
        <f t="shared" si="53"/>
        <v>○</v>
      </c>
      <c r="Q512" s="182" t="str">
        <f t="shared" si="54"/>
        <v>○</v>
      </c>
      <c r="R512" s="206">
        <v>767</v>
      </c>
      <c r="S512" s="203">
        <v>616</v>
      </c>
      <c r="T512" s="210">
        <v>772</v>
      </c>
      <c r="U512" s="210">
        <v>525</v>
      </c>
      <c r="V512" s="214">
        <f>[1]H27輸送実績!S512</f>
        <v>466</v>
      </c>
      <c r="W512" s="221" t="str">
        <f t="shared" si="55"/>
        <v/>
      </c>
      <c r="X512" s="83"/>
      <c r="Y512" s="228" t="str">
        <f>[1]【準特定地域】判定表!S513</f>
        <v>○</v>
      </c>
      <c r="Z512" s="1" t="str">
        <f>[1]【準特定地域】判定表!T513</f>
        <v>指定</v>
      </c>
      <c r="AB512" t="s">
        <v>1287</v>
      </c>
      <c r="AC512" s="240"/>
    </row>
    <row r="513" spans="1:29" x14ac:dyDescent="0.2">
      <c r="A513" s="107">
        <f>SUBTOTAL(3,C511:C629)-1</f>
        <v>118</v>
      </c>
      <c r="B513" s="111" t="s">
        <v>796</v>
      </c>
      <c r="C513" s="114" t="s">
        <v>645</v>
      </c>
      <c r="D513" s="128" t="s">
        <v>645</v>
      </c>
      <c r="E513" s="301">
        <v>304116</v>
      </c>
      <c r="F513" s="309">
        <f>[1]H27輸送実績!Z513</f>
        <v>0.9642857142857143</v>
      </c>
      <c r="G513" s="147">
        <f>[1]H27輸送実績!AA513</f>
        <v>0.97073170731707314</v>
      </c>
      <c r="H513" s="153">
        <v>60.79651157405263</v>
      </c>
      <c r="I513" s="161">
        <f>[1]H27輸送実績!W513</f>
        <v>53.572495506074446</v>
      </c>
      <c r="J513" s="168">
        <f t="shared" si="49"/>
        <v>11.882287126258939</v>
      </c>
      <c r="K513" s="175" t="str">
        <f t="shared" si="50"/>
        <v>○</v>
      </c>
      <c r="L513" s="182" t="str">
        <f t="shared" si="51"/>
        <v>○</v>
      </c>
      <c r="M513" s="188">
        <v>20275.642153820503</v>
      </c>
      <c r="N513" s="194">
        <f>[1]H27輸送実績!X513</f>
        <v>19951.291690550792</v>
      </c>
      <c r="O513" s="168">
        <f t="shared" si="52"/>
        <v>1.5997050096319354</v>
      </c>
      <c r="P513" s="175" t="str">
        <f t="shared" si="53"/>
        <v>○</v>
      </c>
      <c r="Q513" s="182" t="str">
        <f t="shared" si="54"/>
        <v/>
      </c>
      <c r="R513" s="206">
        <v>132</v>
      </c>
      <c r="S513" s="203">
        <v>118</v>
      </c>
      <c r="T513" s="210">
        <v>98</v>
      </c>
      <c r="U513" s="210">
        <v>121</v>
      </c>
      <c r="V513" s="214">
        <f>[1]H27輸送実績!S513</f>
        <v>93</v>
      </c>
      <c r="W513" s="221" t="str">
        <f t="shared" si="55"/>
        <v/>
      </c>
      <c r="X513" s="83"/>
      <c r="Y513" s="228" t="str">
        <f>[1]【準特定地域】判定表!S514</f>
        <v>○</v>
      </c>
      <c r="Z513" s="1" t="str">
        <f>[1]【準特定地域】判定表!T514</f>
        <v>指定</v>
      </c>
      <c r="AB513" t="s">
        <v>1287</v>
      </c>
      <c r="AC513" s="240"/>
    </row>
    <row r="514" spans="1:29" x14ac:dyDescent="0.2">
      <c r="A514" s="105"/>
      <c r="B514" s="111" t="s">
        <v>796</v>
      </c>
      <c r="C514" s="114" t="s">
        <v>799</v>
      </c>
      <c r="D514" s="128" t="s">
        <v>799</v>
      </c>
      <c r="E514" s="301">
        <v>116491</v>
      </c>
      <c r="F514" s="309">
        <f>[1]H27輸送実績!Z514</f>
        <v>1</v>
      </c>
      <c r="G514" s="147">
        <f>[1]H27輸送実績!AA514</f>
        <v>1</v>
      </c>
      <c r="H514" s="153">
        <v>61.060139679255045</v>
      </c>
      <c r="I514" s="161">
        <f>[1]H27輸送実績!W514</f>
        <v>57.561448778558379</v>
      </c>
      <c r="J514" s="168">
        <f t="shared" si="49"/>
        <v>5.7299097563075723</v>
      </c>
      <c r="K514" s="175" t="str">
        <f t="shared" si="50"/>
        <v>○</v>
      </c>
      <c r="L514" s="182" t="str">
        <f t="shared" si="51"/>
        <v/>
      </c>
      <c r="M514" s="188">
        <v>20226.375237109845</v>
      </c>
      <c r="N514" s="194">
        <f>[1]H27輸送実績!X514</f>
        <v>21496.93933286874</v>
      </c>
      <c r="O514" s="168">
        <f t="shared" si="52"/>
        <v>-6.2817191951811457</v>
      </c>
      <c r="P514" s="175" t="str">
        <f t="shared" si="53"/>
        <v/>
      </c>
      <c r="Q514" s="182" t="str">
        <f t="shared" si="54"/>
        <v/>
      </c>
      <c r="R514" s="206">
        <v>47</v>
      </c>
      <c r="S514" s="203">
        <v>49</v>
      </c>
      <c r="T514" s="210">
        <v>35</v>
      </c>
      <c r="U514" s="210">
        <v>29</v>
      </c>
      <c r="V514" s="214">
        <f>[1]H27輸送実績!S514</f>
        <v>31</v>
      </c>
      <c r="W514" s="221" t="str">
        <f t="shared" si="55"/>
        <v/>
      </c>
      <c r="X514" s="82" t="s">
        <v>1259</v>
      </c>
      <c r="Y514" s="228" t="str">
        <f>[1]【準特定地域】判定表!S515</f>
        <v>○</v>
      </c>
      <c r="Z514" s="1" t="str">
        <f>[1]【準特定地域】判定表!T515</f>
        <v>継続</v>
      </c>
      <c r="AB514" t="s">
        <v>1264</v>
      </c>
      <c r="AC514" s="240"/>
    </row>
    <row r="515" spans="1:29" x14ac:dyDescent="0.2">
      <c r="A515" s="11"/>
      <c r="B515" s="111" t="s">
        <v>796</v>
      </c>
      <c r="C515" s="114" t="s">
        <v>800</v>
      </c>
      <c r="D515" s="129" t="s">
        <v>714</v>
      </c>
      <c r="E515" s="302">
        <v>96392</v>
      </c>
      <c r="F515" s="141">
        <f>[1]H27輸送実績!Z515</f>
        <v>1</v>
      </c>
      <c r="G515" s="147">
        <f>[1]H27輸送実績!AA515</f>
        <v>1</v>
      </c>
      <c r="H515" s="153">
        <v>81.144716293597085</v>
      </c>
      <c r="I515" s="161">
        <f>[1]H27輸送実績!W515</f>
        <v>68.632537822288512</v>
      </c>
      <c r="J515" s="168">
        <f t="shared" si="49"/>
        <v>15.419584962300092</v>
      </c>
      <c r="K515" s="175" t="str">
        <f t="shared" si="50"/>
        <v>○</v>
      </c>
      <c r="L515" s="182" t="str">
        <f t="shared" si="51"/>
        <v>○</v>
      </c>
      <c r="M515" s="188">
        <v>25670.804468826333</v>
      </c>
      <c r="N515" s="194">
        <f>[1]H27輸送実績!X515</f>
        <v>24382.868101427659</v>
      </c>
      <c r="O515" s="168">
        <f t="shared" si="52"/>
        <v>5.01712507281451</v>
      </c>
      <c r="P515" s="175" t="str">
        <f t="shared" si="53"/>
        <v>○</v>
      </c>
      <c r="Q515" s="182" t="str">
        <f t="shared" si="54"/>
        <v/>
      </c>
      <c r="R515" s="206">
        <v>23</v>
      </c>
      <c r="S515" s="203">
        <v>18</v>
      </c>
      <c r="T515" s="210">
        <v>17</v>
      </c>
      <c r="U515" s="210">
        <v>24</v>
      </c>
      <c r="V515" s="214">
        <f>[1]H27輸送実績!S515</f>
        <v>30</v>
      </c>
      <c r="W515" s="221" t="str">
        <f t="shared" si="55"/>
        <v/>
      </c>
      <c r="X515" s="82" t="s">
        <v>1264</v>
      </c>
      <c r="Y515" s="228" t="str">
        <f>[1]【準特定地域】判定表!S516</f>
        <v/>
      </c>
      <c r="Z515" s="1" t="str">
        <f>[1]【準特定地域】判定表!T516</f>
        <v/>
      </c>
      <c r="AB515" t="s">
        <v>1264</v>
      </c>
      <c r="AC515" s="240"/>
    </row>
    <row r="516" spans="1:29" x14ac:dyDescent="0.2">
      <c r="A516" s="105"/>
      <c r="B516" s="111" t="s">
        <v>796</v>
      </c>
      <c r="C516" s="114" t="s">
        <v>802</v>
      </c>
      <c r="D516" s="128" t="s">
        <v>1144</v>
      </c>
      <c r="E516" s="301">
        <v>128591</v>
      </c>
      <c r="F516" s="309">
        <f>[1]H27輸送実績!Z516</f>
        <v>1</v>
      </c>
      <c r="G516" s="147">
        <f>[1]H27輸送実績!AA516</f>
        <v>1</v>
      </c>
      <c r="H516" s="153">
        <v>67.55419657631451</v>
      </c>
      <c r="I516" s="161">
        <f>[1]H27輸送実績!W516</f>
        <v>58.327231779194022</v>
      </c>
      <c r="J516" s="168">
        <f t="shared" si="49"/>
        <v>13.658610811390503</v>
      </c>
      <c r="K516" s="175" t="str">
        <f t="shared" si="50"/>
        <v>○</v>
      </c>
      <c r="L516" s="182" t="str">
        <f t="shared" si="51"/>
        <v>○</v>
      </c>
      <c r="M516" s="188">
        <v>20979.636903254679</v>
      </c>
      <c r="N516" s="194">
        <f>[1]H27輸送実績!X516</f>
        <v>20867.487661124156</v>
      </c>
      <c r="O516" s="168">
        <f t="shared" si="52"/>
        <v>0.53456235990969603</v>
      </c>
      <c r="P516" s="175" t="str">
        <f t="shared" si="53"/>
        <v>○</v>
      </c>
      <c r="Q516" s="182" t="str">
        <f t="shared" si="54"/>
        <v/>
      </c>
      <c r="R516" s="206">
        <v>56</v>
      </c>
      <c r="S516" s="203">
        <v>60</v>
      </c>
      <c r="T516" s="210">
        <v>81</v>
      </c>
      <c r="U516" s="210">
        <v>107</v>
      </c>
      <c r="V516" s="214">
        <f>[1]H27輸送実績!S516</f>
        <v>67</v>
      </c>
      <c r="W516" s="221" t="str">
        <f t="shared" si="55"/>
        <v/>
      </c>
      <c r="X516" s="82" t="s">
        <v>1259</v>
      </c>
      <c r="Y516" s="228" t="str">
        <f>[1]【準特定地域】判定表!S517</f>
        <v>○</v>
      </c>
      <c r="Z516" s="1" t="str">
        <f>[1]【準特定地域】判定表!T517</f>
        <v>継続</v>
      </c>
      <c r="AB516" t="s">
        <v>1264</v>
      </c>
      <c r="AC516" s="240"/>
    </row>
    <row r="517" spans="1:29" x14ac:dyDescent="0.2">
      <c r="A517" s="11"/>
      <c r="B517" s="111" t="s">
        <v>796</v>
      </c>
      <c r="C517" s="114" t="s">
        <v>803</v>
      </c>
      <c r="D517" s="129" t="s">
        <v>803</v>
      </c>
      <c r="E517" s="302">
        <v>29330</v>
      </c>
      <c r="F517" s="141">
        <f>[1]H27輸送実績!Z517</f>
        <v>1</v>
      </c>
      <c r="G517" s="147">
        <f>[1]H27輸送実績!AA517</f>
        <v>1</v>
      </c>
      <c r="H517" s="153">
        <v>59.859847198641766</v>
      </c>
      <c r="I517" s="161">
        <f>[1]H27輸送実績!W517</f>
        <v>50.344847438111685</v>
      </c>
      <c r="J517" s="168">
        <f t="shared" ref="J517:J580" si="56">(1-I517/H517)*100</f>
        <v>15.895462828287975</v>
      </c>
      <c r="K517" s="175" t="str">
        <f t="shared" ref="K517:K580" si="57">IF(0&lt;J517,"○","")</f>
        <v>○</v>
      </c>
      <c r="L517" s="182" t="str">
        <f t="shared" ref="L517:L580" si="58">IF(9.9999999999&lt;J517,"○","")</f>
        <v>○</v>
      </c>
      <c r="M517" s="188">
        <v>18170.713073005092</v>
      </c>
      <c r="N517" s="194">
        <f>[1]H27輸送実績!X517</f>
        <v>18348.186528497408</v>
      </c>
      <c r="O517" s="168">
        <f t="shared" ref="O517:O580" si="59">(1-N517/M517)*100</f>
        <v>-0.97670055533469746</v>
      </c>
      <c r="P517" s="175" t="str">
        <f t="shared" ref="P517:P580" si="60">IF(0&lt;O517,"○","")</f>
        <v/>
      </c>
      <c r="Q517" s="182" t="str">
        <f t="shared" ref="Q517:Q580" si="61">IF(9.9999999999&lt;O517,"○","")</f>
        <v/>
      </c>
      <c r="R517" s="206">
        <v>1</v>
      </c>
      <c r="S517" s="203">
        <v>3</v>
      </c>
      <c r="T517" s="210">
        <v>0</v>
      </c>
      <c r="U517" s="210">
        <v>3</v>
      </c>
      <c r="V517" s="214">
        <f>[1]H27輸送実績!S517</f>
        <v>1</v>
      </c>
      <c r="W517" s="221" t="str">
        <f t="shared" ref="W517:W580" si="62">IF(R517&lt;S517,IF(S517&lt;T517,IF(T517&lt;U517,IF(U517&lt;V517,"○",""),""),""),"")</f>
        <v/>
      </c>
      <c r="X517" s="82" t="s">
        <v>1264</v>
      </c>
      <c r="Y517" s="228" t="str">
        <f>[1]【準特定地域】判定表!S518</f>
        <v/>
      </c>
      <c r="Z517" s="1" t="str">
        <f>[1]【準特定地域】判定表!T518</f>
        <v/>
      </c>
      <c r="AB517" t="s">
        <v>1264</v>
      </c>
      <c r="AC517" s="240"/>
    </row>
    <row r="518" spans="1:29" x14ac:dyDescent="0.2">
      <c r="A518" s="11"/>
      <c r="B518" s="111" t="s">
        <v>796</v>
      </c>
      <c r="C518" s="114" t="s">
        <v>805</v>
      </c>
      <c r="D518" s="128" t="s">
        <v>805</v>
      </c>
      <c r="E518" s="302">
        <v>57991</v>
      </c>
      <c r="F518" s="141">
        <f>[1]H27輸送実績!Z518</f>
        <v>1</v>
      </c>
      <c r="G518" s="147">
        <f>[1]H27輸送実績!AA518</f>
        <v>1</v>
      </c>
      <c r="H518" s="153">
        <v>66.195669353564085</v>
      </c>
      <c r="I518" s="161">
        <f>[1]H27輸送実績!W518</f>
        <v>70.958059396962142</v>
      </c>
      <c r="J518" s="168">
        <f t="shared" si="56"/>
        <v>-7.1944133051381254</v>
      </c>
      <c r="K518" s="175" t="str">
        <f t="shared" si="57"/>
        <v/>
      </c>
      <c r="L518" s="182" t="str">
        <f t="shared" si="58"/>
        <v/>
      </c>
      <c r="M518" s="188">
        <v>21386.992255413308</v>
      </c>
      <c r="N518" s="194">
        <f>[1]H27輸送実績!X518</f>
        <v>25732.486964407162</v>
      </c>
      <c r="O518" s="168">
        <f t="shared" si="59"/>
        <v>-20.318400348669673</v>
      </c>
      <c r="P518" s="175" t="str">
        <f t="shared" si="60"/>
        <v/>
      </c>
      <c r="Q518" s="182" t="str">
        <f t="shared" si="61"/>
        <v/>
      </c>
      <c r="R518" s="206">
        <v>11</v>
      </c>
      <c r="S518" s="203">
        <v>3</v>
      </c>
      <c r="T518" s="210">
        <v>5</v>
      </c>
      <c r="U518" s="210">
        <v>2</v>
      </c>
      <c r="V518" s="214">
        <f>[1]H27輸送実績!S518</f>
        <v>2</v>
      </c>
      <c r="W518" s="221" t="str">
        <f t="shared" si="62"/>
        <v/>
      </c>
      <c r="X518" s="82" t="s">
        <v>1264</v>
      </c>
      <c r="Y518" s="228" t="str">
        <f>[1]【準特定地域】判定表!S519</f>
        <v/>
      </c>
      <c r="Z518" s="1" t="str">
        <f>[1]【準特定地域】判定表!T519</f>
        <v/>
      </c>
      <c r="AB518" t="s">
        <v>1264</v>
      </c>
      <c r="AC518" s="240"/>
    </row>
    <row r="519" spans="1:29" x14ac:dyDescent="0.2">
      <c r="A519" s="11"/>
      <c r="B519" s="111" t="s">
        <v>796</v>
      </c>
      <c r="C519" s="114" t="s">
        <v>132</v>
      </c>
      <c r="D519" s="128" t="s">
        <v>132</v>
      </c>
      <c r="E519" s="302">
        <v>48305</v>
      </c>
      <c r="F519" s="141">
        <f>[1]H27輸送実績!Z519</f>
        <v>1</v>
      </c>
      <c r="G519" s="147">
        <f>[1]H27輸送実績!AA519</f>
        <v>1</v>
      </c>
      <c r="H519" s="153">
        <v>67.152740684217221</v>
      </c>
      <c r="I519" s="161">
        <f>[1]H27輸送実績!W519</f>
        <v>56.390236390236389</v>
      </c>
      <c r="J519" s="168">
        <f t="shared" si="56"/>
        <v>16.026902527465005</v>
      </c>
      <c r="K519" s="175" t="str">
        <f t="shared" si="57"/>
        <v>○</v>
      </c>
      <c r="L519" s="182" t="str">
        <f t="shared" si="58"/>
        <v>○</v>
      </c>
      <c r="M519" s="188">
        <v>20577.133409640086</v>
      </c>
      <c r="N519" s="194">
        <f>[1]H27輸送実績!X519</f>
        <v>19220.374220374219</v>
      </c>
      <c r="O519" s="168">
        <f t="shared" si="59"/>
        <v>6.5935286624046796</v>
      </c>
      <c r="P519" s="175" t="str">
        <f t="shared" si="60"/>
        <v>○</v>
      </c>
      <c r="Q519" s="182" t="str">
        <f t="shared" si="61"/>
        <v/>
      </c>
      <c r="R519" s="206">
        <v>6</v>
      </c>
      <c r="S519" s="203">
        <v>4</v>
      </c>
      <c r="T519" s="210">
        <v>1</v>
      </c>
      <c r="U519" s="210">
        <v>4</v>
      </c>
      <c r="V519" s="214">
        <f>[1]H27輸送実績!S519</f>
        <v>3</v>
      </c>
      <c r="W519" s="221" t="str">
        <f t="shared" si="62"/>
        <v/>
      </c>
      <c r="X519" s="82" t="s">
        <v>1264</v>
      </c>
      <c r="Y519" s="228" t="str">
        <f>[1]【準特定地域】判定表!S520</f>
        <v/>
      </c>
      <c r="Z519" s="1" t="str">
        <f>[1]【準特定地域】判定表!T520</f>
        <v/>
      </c>
      <c r="AB519" t="s">
        <v>1264</v>
      </c>
      <c r="AC519" s="240"/>
    </row>
    <row r="520" spans="1:29" x14ac:dyDescent="0.2">
      <c r="A520" s="11"/>
      <c r="B520" s="111" t="s">
        <v>796</v>
      </c>
      <c r="C520" s="114" t="s">
        <v>806</v>
      </c>
      <c r="D520" s="128" t="s">
        <v>806</v>
      </c>
      <c r="E520" s="302">
        <v>67300</v>
      </c>
      <c r="F520" s="141">
        <f>[1]H27輸送実績!Z520</f>
        <v>1</v>
      </c>
      <c r="G520" s="147">
        <f>[1]H27輸送実績!AA520</f>
        <v>1</v>
      </c>
      <c r="H520" s="153">
        <v>62.741612157896448</v>
      </c>
      <c r="I520" s="161">
        <f>[1]H27輸送実績!W520</f>
        <v>58.091785248596857</v>
      </c>
      <c r="J520" s="168">
        <f t="shared" si="56"/>
        <v>7.4110733680189274</v>
      </c>
      <c r="K520" s="175" t="str">
        <f t="shared" si="57"/>
        <v>○</v>
      </c>
      <c r="L520" s="182" t="str">
        <f t="shared" si="58"/>
        <v/>
      </c>
      <c r="M520" s="188">
        <v>19913.697159035441</v>
      </c>
      <c r="N520" s="194">
        <f>[1]H27輸送実績!X520</f>
        <v>20230.398548670561</v>
      </c>
      <c r="O520" s="168">
        <f t="shared" si="59"/>
        <v>-1.5903696189907279</v>
      </c>
      <c r="P520" s="175" t="str">
        <f t="shared" si="60"/>
        <v/>
      </c>
      <c r="Q520" s="182" t="str">
        <f t="shared" si="61"/>
        <v/>
      </c>
      <c r="R520" s="206">
        <v>4</v>
      </c>
      <c r="S520" s="203">
        <v>2</v>
      </c>
      <c r="T520" s="210">
        <v>0</v>
      </c>
      <c r="U520" s="210">
        <v>1</v>
      </c>
      <c r="V520" s="214">
        <f>[1]H27輸送実績!S520</f>
        <v>0</v>
      </c>
      <c r="W520" s="221" t="str">
        <f t="shared" si="62"/>
        <v/>
      </c>
      <c r="X520" s="82" t="s">
        <v>1264</v>
      </c>
      <c r="Y520" s="228" t="str">
        <f>[1]【準特定地域】判定表!S521</f>
        <v/>
      </c>
      <c r="Z520" s="1" t="str">
        <f>[1]【準特定地域】判定表!T521</f>
        <v/>
      </c>
      <c r="AB520" t="s">
        <v>1264</v>
      </c>
      <c r="AC520" s="240"/>
    </row>
    <row r="521" spans="1:29" x14ac:dyDescent="0.2">
      <c r="A521" s="11"/>
      <c r="B521" s="111" t="s">
        <v>796</v>
      </c>
      <c r="C521" s="114" t="s">
        <v>807</v>
      </c>
      <c r="D521" s="128" t="s">
        <v>807</v>
      </c>
      <c r="E521" s="302">
        <v>34587</v>
      </c>
      <c r="F521" s="141">
        <f>[1]H27輸送実績!Z521</f>
        <v>1</v>
      </c>
      <c r="G521" s="147">
        <f>[1]H27輸送実績!AA521</f>
        <v>1</v>
      </c>
      <c r="H521" s="153">
        <v>59.890930142802006</v>
      </c>
      <c r="I521" s="161">
        <f>[1]H27輸送実績!W521</f>
        <v>60.817859673990078</v>
      </c>
      <c r="J521" s="168">
        <f t="shared" si="56"/>
        <v>-1.5476960016782781</v>
      </c>
      <c r="K521" s="175" t="str">
        <f t="shared" si="57"/>
        <v/>
      </c>
      <c r="L521" s="182" t="str">
        <f t="shared" si="58"/>
        <v/>
      </c>
      <c r="M521" s="188">
        <v>18519.644924739485</v>
      </c>
      <c r="N521" s="194">
        <f>[1]H27輸送実績!X521</f>
        <v>21479.092841956059</v>
      </c>
      <c r="O521" s="168">
        <f t="shared" si="59"/>
        <v>-15.980046751669597</v>
      </c>
      <c r="P521" s="175" t="str">
        <f t="shared" si="60"/>
        <v/>
      </c>
      <c r="Q521" s="182" t="str">
        <f t="shared" si="61"/>
        <v/>
      </c>
      <c r="R521" s="206">
        <v>2</v>
      </c>
      <c r="S521" s="203">
        <v>3</v>
      </c>
      <c r="T521" s="210">
        <v>3</v>
      </c>
      <c r="U521" s="210">
        <v>4</v>
      </c>
      <c r="V521" s="214">
        <f>[1]H27輸送実績!S521</f>
        <v>2</v>
      </c>
      <c r="W521" s="221" t="str">
        <f t="shared" si="62"/>
        <v/>
      </c>
      <c r="X521" s="82" t="s">
        <v>1264</v>
      </c>
      <c r="Y521" s="228" t="str">
        <f>[1]【準特定地域】判定表!S522</f>
        <v/>
      </c>
      <c r="Z521" s="1" t="str">
        <f>[1]【準特定地域】判定表!T522</f>
        <v/>
      </c>
      <c r="AB521" t="s">
        <v>1264</v>
      </c>
      <c r="AC521" s="240"/>
    </row>
    <row r="522" spans="1:29" x14ac:dyDescent="0.2">
      <c r="A522" s="11"/>
      <c r="B522" s="111" t="s">
        <v>796</v>
      </c>
      <c r="C522" s="114" t="s">
        <v>808</v>
      </c>
      <c r="D522" s="128" t="s">
        <v>808</v>
      </c>
      <c r="E522" s="302">
        <v>64004</v>
      </c>
      <c r="F522" s="141">
        <f>[1]H27輸送実績!Z522</f>
        <v>1</v>
      </c>
      <c r="G522" s="147">
        <f>[1]H27輸送実績!AA522</f>
        <v>1</v>
      </c>
      <c r="H522" s="153">
        <v>76.06053236049182</v>
      </c>
      <c r="I522" s="161">
        <f>[1]H27輸送実績!W522</f>
        <v>53.509645294581922</v>
      </c>
      <c r="J522" s="168">
        <f t="shared" si="56"/>
        <v>29.648605348999002</v>
      </c>
      <c r="K522" s="175" t="str">
        <f t="shared" si="57"/>
        <v>○</v>
      </c>
      <c r="L522" s="182" t="str">
        <f t="shared" si="58"/>
        <v>○</v>
      </c>
      <c r="M522" s="188">
        <v>23659.302796919335</v>
      </c>
      <c r="N522" s="194">
        <f>[1]H27輸送実績!X522</f>
        <v>19305.341473606015</v>
      </c>
      <c r="O522" s="168">
        <f t="shared" si="59"/>
        <v>18.402745679725808</v>
      </c>
      <c r="P522" s="175" t="str">
        <f t="shared" si="60"/>
        <v>○</v>
      </c>
      <c r="Q522" s="182" t="str">
        <f t="shared" si="61"/>
        <v>○</v>
      </c>
      <c r="R522" s="206">
        <v>2</v>
      </c>
      <c r="S522" s="203">
        <v>4</v>
      </c>
      <c r="T522" s="210">
        <v>5</v>
      </c>
      <c r="U522" s="210">
        <v>11</v>
      </c>
      <c r="V522" s="214">
        <f>[1]H27輸送実績!S522</f>
        <v>5</v>
      </c>
      <c r="W522" s="221" t="str">
        <f t="shared" si="62"/>
        <v/>
      </c>
      <c r="X522" s="82" t="s">
        <v>1264</v>
      </c>
      <c r="Y522" s="228" t="str">
        <f>[1]【準特定地域】判定表!S523</f>
        <v/>
      </c>
      <c r="Z522" s="1" t="str">
        <f>[1]【準特定地域】判定表!T523</f>
        <v/>
      </c>
      <c r="AB522" t="s">
        <v>1264</v>
      </c>
      <c r="AC522" s="240"/>
    </row>
    <row r="523" spans="1:29" x14ac:dyDescent="0.2">
      <c r="A523" s="11"/>
      <c r="B523" s="111" t="s">
        <v>796</v>
      </c>
      <c r="C523" s="114" t="s">
        <v>811</v>
      </c>
      <c r="D523" s="128" t="s">
        <v>1145</v>
      </c>
      <c r="E523" s="302">
        <v>29232</v>
      </c>
      <c r="F523" s="141">
        <f>[1]H27輸送実績!Z523</f>
        <v>1</v>
      </c>
      <c r="G523" s="147">
        <f>[1]H27輸送実績!AA523</f>
        <v>1</v>
      </c>
      <c r="H523" s="153">
        <v>61.096964064436186</v>
      </c>
      <c r="I523" s="161">
        <f>[1]H27輸送実績!W523</f>
        <v>52.092943201376933</v>
      </c>
      <c r="J523" s="168">
        <f t="shared" si="56"/>
        <v>14.737263955641266</v>
      </c>
      <c r="K523" s="175" t="str">
        <f t="shared" si="57"/>
        <v>○</v>
      </c>
      <c r="L523" s="182" t="str">
        <f t="shared" si="58"/>
        <v>○</v>
      </c>
      <c r="M523" s="188">
        <v>17561.957868649319</v>
      </c>
      <c r="N523" s="194">
        <f>[1]H27輸送実績!X523</f>
        <v>17144.387072097914</v>
      </c>
      <c r="O523" s="168">
        <f t="shared" si="59"/>
        <v>2.3777007078284229</v>
      </c>
      <c r="P523" s="175" t="str">
        <f t="shared" si="60"/>
        <v>○</v>
      </c>
      <c r="Q523" s="182" t="str">
        <f t="shared" si="61"/>
        <v/>
      </c>
      <c r="R523" s="206">
        <v>0</v>
      </c>
      <c r="S523" s="203">
        <v>0</v>
      </c>
      <c r="T523" s="210">
        <v>0</v>
      </c>
      <c r="U523" s="210">
        <v>1</v>
      </c>
      <c r="V523" s="214">
        <f>[1]H27輸送実績!S523</f>
        <v>0</v>
      </c>
      <c r="W523" s="221" t="str">
        <f t="shared" si="62"/>
        <v/>
      </c>
      <c r="X523" s="82" t="s">
        <v>1264</v>
      </c>
      <c r="Y523" s="228" t="str">
        <f>[1]【準特定地域】判定表!S524</f>
        <v/>
      </c>
      <c r="Z523" s="1" t="str">
        <f>[1]【準特定地域】判定表!T524</f>
        <v/>
      </c>
      <c r="AB523" t="s">
        <v>1264</v>
      </c>
      <c r="AC523" s="240"/>
    </row>
    <row r="524" spans="1:29" x14ac:dyDescent="0.2">
      <c r="A524" s="11"/>
      <c r="B524" s="111" t="s">
        <v>796</v>
      </c>
      <c r="C524" s="114" t="s">
        <v>812</v>
      </c>
      <c r="D524" s="128" t="s">
        <v>240</v>
      </c>
      <c r="E524" s="302">
        <v>38317</v>
      </c>
      <c r="F524" s="141">
        <f>[1]H27輸送実績!Z524</f>
        <v>1</v>
      </c>
      <c r="G524" s="147">
        <f>[1]H27輸送実績!AA524</f>
        <v>1</v>
      </c>
      <c r="H524" s="153">
        <v>72.497252315905172</v>
      </c>
      <c r="I524" s="161">
        <f>[1]H27輸送実績!W524</f>
        <v>53.991052993805916</v>
      </c>
      <c r="J524" s="168">
        <f t="shared" si="56"/>
        <v>25.5267596093972</v>
      </c>
      <c r="K524" s="175" t="str">
        <f t="shared" si="57"/>
        <v>○</v>
      </c>
      <c r="L524" s="182" t="str">
        <f t="shared" si="58"/>
        <v>○</v>
      </c>
      <c r="M524" s="188">
        <v>21956.40341236196</v>
      </c>
      <c r="N524" s="194">
        <f>[1]H27輸送実績!X524</f>
        <v>17938.365068440773</v>
      </c>
      <c r="O524" s="168">
        <f t="shared" si="59"/>
        <v>18.300075237545233</v>
      </c>
      <c r="P524" s="175" t="str">
        <f t="shared" si="60"/>
        <v>○</v>
      </c>
      <c r="Q524" s="182" t="str">
        <f t="shared" si="61"/>
        <v>○</v>
      </c>
      <c r="R524" s="206">
        <v>4</v>
      </c>
      <c r="S524" s="203">
        <v>9</v>
      </c>
      <c r="T524" s="210">
        <v>5</v>
      </c>
      <c r="U524" s="210">
        <v>4</v>
      </c>
      <c r="V524" s="214">
        <f>[1]H27輸送実績!S524</f>
        <v>4</v>
      </c>
      <c r="W524" s="221" t="str">
        <f t="shared" si="62"/>
        <v/>
      </c>
      <c r="X524" s="82" t="s">
        <v>1264</v>
      </c>
      <c r="Y524" s="228" t="str">
        <f>[1]【準特定地域】判定表!S525</f>
        <v/>
      </c>
      <c r="Z524" s="1" t="str">
        <f>[1]【準特定地域】判定表!T525</f>
        <v/>
      </c>
      <c r="AB524" t="s">
        <v>1264</v>
      </c>
      <c r="AC524" s="240"/>
    </row>
    <row r="525" spans="1:29" x14ac:dyDescent="0.2">
      <c r="A525" s="11"/>
      <c r="B525" s="111" t="s">
        <v>796</v>
      </c>
      <c r="C525" s="114" t="s">
        <v>813</v>
      </c>
      <c r="D525" s="128" t="s">
        <v>162</v>
      </c>
      <c r="E525" s="302">
        <v>13465</v>
      </c>
      <c r="F525" s="141">
        <f>[1]H27輸送実績!Z525</f>
        <v>1</v>
      </c>
      <c r="G525" s="147">
        <f>[1]H27輸送実績!AA525</f>
        <v>1</v>
      </c>
      <c r="H525" s="153">
        <v>75.278616024973985</v>
      </c>
      <c r="I525" s="161">
        <f>[1]H27輸送実績!W525</f>
        <v>59.24241948153967</v>
      </c>
      <c r="J525" s="168">
        <f t="shared" si="56"/>
        <v>21.302459304132583</v>
      </c>
      <c r="K525" s="175" t="str">
        <f t="shared" si="57"/>
        <v>○</v>
      </c>
      <c r="L525" s="182" t="str">
        <f t="shared" si="58"/>
        <v>○</v>
      </c>
      <c r="M525" s="188">
        <v>22407.127991675337</v>
      </c>
      <c r="N525" s="194">
        <f>[1]H27輸送実績!X525</f>
        <v>20122.073841319718</v>
      </c>
      <c r="O525" s="168">
        <f t="shared" si="59"/>
        <v>10.1978894894721</v>
      </c>
      <c r="P525" s="175" t="str">
        <f t="shared" si="60"/>
        <v>○</v>
      </c>
      <c r="Q525" s="182" t="str">
        <f t="shared" si="61"/>
        <v>○</v>
      </c>
      <c r="R525" s="206">
        <v>0</v>
      </c>
      <c r="S525" s="203">
        <v>0</v>
      </c>
      <c r="T525" s="210">
        <v>1</v>
      </c>
      <c r="U525" s="210">
        <v>0</v>
      </c>
      <c r="V525" s="214">
        <f>[1]H27輸送実績!S525</f>
        <v>0</v>
      </c>
      <c r="W525" s="221" t="str">
        <f t="shared" si="62"/>
        <v/>
      </c>
      <c r="X525" s="82" t="s">
        <v>1264</v>
      </c>
      <c r="Y525" s="228" t="str">
        <f>[1]【準特定地域】判定表!S526</f>
        <v/>
      </c>
      <c r="Z525" s="1" t="str">
        <f>[1]【準特定地域】判定表!T526</f>
        <v/>
      </c>
      <c r="AB525" t="s">
        <v>1264</v>
      </c>
      <c r="AC525" s="240"/>
    </row>
    <row r="526" spans="1:29" x14ac:dyDescent="0.2">
      <c r="A526" s="11"/>
      <c r="B526" s="111" t="s">
        <v>796</v>
      </c>
      <c r="C526" s="114" t="s">
        <v>814</v>
      </c>
      <c r="D526" s="128" t="s">
        <v>1147</v>
      </c>
      <c r="E526" s="302">
        <v>51958</v>
      </c>
      <c r="F526" s="141">
        <f>[1]H27輸送実績!Z526</f>
        <v>1</v>
      </c>
      <c r="G526" s="147">
        <f>[1]H27輸送実績!AA526</f>
        <v>1</v>
      </c>
      <c r="H526" s="153">
        <v>68.843792695145282</v>
      </c>
      <c r="I526" s="161">
        <f>[1]H27輸送実績!W526</f>
        <v>59.152740892066731</v>
      </c>
      <c r="J526" s="168">
        <f t="shared" si="56"/>
        <v>14.076870874898706</v>
      </c>
      <c r="K526" s="175" t="str">
        <f t="shared" si="57"/>
        <v>○</v>
      </c>
      <c r="L526" s="182" t="str">
        <f t="shared" si="58"/>
        <v>○</v>
      </c>
      <c r="M526" s="188">
        <v>19732.352673285361</v>
      </c>
      <c r="N526" s="194">
        <f>[1]H27輸送実績!X526</f>
        <v>20017.705141300648</v>
      </c>
      <c r="O526" s="168">
        <f t="shared" si="59"/>
        <v>-1.4461147777964367</v>
      </c>
      <c r="P526" s="175" t="str">
        <f t="shared" si="60"/>
        <v/>
      </c>
      <c r="Q526" s="182" t="str">
        <f t="shared" si="61"/>
        <v/>
      </c>
      <c r="R526" s="206">
        <v>3</v>
      </c>
      <c r="S526" s="203">
        <v>3</v>
      </c>
      <c r="T526" s="210">
        <v>4</v>
      </c>
      <c r="U526" s="210">
        <v>2</v>
      </c>
      <c r="V526" s="214">
        <f>[1]H27輸送実績!S526</f>
        <v>4</v>
      </c>
      <c r="W526" s="221" t="str">
        <f t="shared" si="62"/>
        <v/>
      </c>
      <c r="X526" s="82" t="s">
        <v>1264</v>
      </c>
      <c r="Y526" s="228" t="str">
        <f>[1]【準特定地域】判定表!S527</f>
        <v/>
      </c>
      <c r="Z526" s="1" t="str">
        <f>[1]【準特定地域】判定表!T527</f>
        <v/>
      </c>
      <c r="AB526" t="s">
        <v>1264</v>
      </c>
      <c r="AC526" s="240"/>
    </row>
    <row r="527" spans="1:29" x14ac:dyDescent="0.2">
      <c r="A527" s="11"/>
      <c r="B527" s="111" t="s">
        <v>796</v>
      </c>
      <c r="C527" s="114" t="s">
        <v>816</v>
      </c>
      <c r="D527" s="130" t="s">
        <v>1116</v>
      </c>
      <c r="E527" s="302">
        <v>15116</v>
      </c>
      <c r="F527" s="141">
        <f>[1]H27輸送実績!Z527</f>
        <v>1</v>
      </c>
      <c r="G527" s="147">
        <f>[1]H27輸送実績!AA527</f>
        <v>1</v>
      </c>
      <c r="H527" s="153">
        <v>65.643070787637086</v>
      </c>
      <c r="I527" s="161">
        <f>[1]H27輸送実績!W527</f>
        <v>54.42622950819672</v>
      </c>
      <c r="J527" s="168">
        <f t="shared" si="56"/>
        <v>17.087624245563017</v>
      </c>
      <c r="K527" s="175" t="str">
        <f t="shared" si="57"/>
        <v>○</v>
      </c>
      <c r="L527" s="182" t="str">
        <f t="shared" si="58"/>
        <v>○</v>
      </c>
      <c r="M527" s="188">
        <v>19408.773678963113</v>
      </c>
      <c r="N527" s="194">
        <f>[1]H27輸送実績!X527</f>
        <v>15983.606557377048</v>
      </c>
      <c r="O527" s="168">
        <f t="shared" si="59"/>
        <v>17.647519509687282</v>
      </c>
      <c r="P527" s="175" t="str">
        <f t="shared" si="60"/>
        <v>○</v>
      </c>
      <c r="Q527" s="182" t="str">
        <f t="shared" si="61"/>
        <v>○</v>
      </c>
      <c r="R527" s="206">
        <v>0</v>
      </c>
      <c r="S527" s="203">
        <v>0</v>
      </c>
      <c r="T527" s="210">
        <v>0</v>
      </c>
      <c r="U527" s="210">
        <v>0</v>
      </c>
      <c r="V527" s="214">
        <f>[1]H27輸送実績!S527</f>
        <v>0</v>
      </c>
      <c r="W527" s="221" t="str">
        <f t="shared" si="62"/>
        <v/>
      </c>
      <c r="X527" s="82" t="s">
        <v>1264</v>
      </c>
      <c r="Y527" s="228" t="str">
        <f>[1]【準特定地域】判定表!S528</f>
        <v/>
      </c>
      <c r="Z527" s="1" t="str">
        <f>[1]【準特定地域】判定表!T528</f>
        <v/>
      </c>
      <c r="AB527" t="s">
        <v>1264</v>
      </c>
      <c r="AC527" s="240"/>
    </row>
    <row r="528" spans="1:29" x14ac:dyDescent="0.2">
      <c r="A528" s="11"/>
      <c r="B528" s="111" t="s">
        <v>796</v>
      </c>
      <c r="C528" s="114" t="s">
        <v>718</v>
      </c>
      <c r="D528" s="128" t="s">
        <v>1148</v>
      </c>
      <c r="E528" s="302">
        <v>14151</v>
      </c>
      <c r="F528" s="141">
        <f>[1]H27輸送実績!Z528</f>
        <v>1</v>
      </c>
      <c r="G528" s="147">
        <f>[1]H27輸送実績!AA528</f>
        <v>1</v>
      </c>
      <c r="H528" s="153">
        <v>62.473058637083994</v>
      </c>
      <c r="I528" s="161">
        <f>[1]H27輸送実績!W528</f>
        <v>55.237128847725408</v>
      </c>
      <c r="J528" s="168">
        <f t="shared" si="56"/>
        <v>11.582480427912555</v>
      </c>
      <c r="K528" s="175" t="str">
        <f t="shared" si="57"/>
        <v>○</v>
      </c>
      <c r="L528" s="182" t="str">
        <f t="shared" si="58"/>
        <v>○</v>
      </c>
      <c r="M528" s="188">
        <v>17948.494453248812</v>
      </c>
      <c r="N528" s="194">
        <f>[1]H27輸送実績!X528</f>
        <v>17250.612912013075</v>
      </c>
      <c r="O528" s="168">
        <f t="shared" si="59"/>
        <v>3.8882455743212141</v>
      </c>
      <c r="P528" s="175" t="str">
        <f t="shared" si="60"/>
        <v>○</v>
      </c>
      <c r="Q528" s="182" t="str">
        <f t="shared" si="61"/>
        <v/>
      </c>
      <c r="R528" s="206">
        <v>0</v>
      </c>
      <c r="S528" s="203">
        <v>0</v>
      </c>
      <c r="T528" s="210">
        <v>0</v>
      </c>
      <c r="U528" s="210">
        <v>0</v>
      </c>
      <c r="V528" s="214">
        <f>[1]H27輸送実績!S528</f>
        <v>0</v>
      </c>
      <c r="W528" s="221" t="str">
        <f t="shared" si="62"/>
        <v/>
      </c>
      <c r="X528" s="82" t="s">
        <v>1264</v>
      </c>
      <c r="Y528" s="228" t="str">
        <f>[1]【準特定地域】判定表!S529</f>
        <v/>
      </c>
      <c r="Z528" s="1" t="str">
        <f>[1]【準特定地域】判定表!T529</f>
        <v/>
      </c>
      <c r="AB528" t="s">
        <v>1264</v>
      </c>
      <c r="AC528" s="240"/>
    </row>
    <row r="529" spans="1:29" x14ac:dyDescent="0.2">
      <c r="A529" s="11"/>
      <c r="B529" s="111" t="s">
        <v>796</v>
      </c>
      <c r="C529" s="114" t="s">
        <v>817</v>
      </c>
      <c r="D529" s="128" t="s">
        <v>1149</v>
      </c>
      <c r="E529" s="302">
        <v>20149</v>
      </c>
      <c r="F529" s="141">
        <f>[1]H27輸送実績!Z529</f>
        <v>1</v>
      </c>
      <c r="G529" s="147">
        <f>[1]H27輸送実績!AA529</f>
        <v>1</v>
      </c>
      <c r="H529" s="153">
        <v>66.024647187437878</v>
      </c>
      <c r="I529" s="161">
        <f>[1]H27輸送実績!W529</f>
        <v>55.957164711881695</v>
      </c>
      <c r="J529" s="168">
        <f t="shared" si="56"/>
        <v>15.248067054376724</v>
      </c>
      <c r="K529" s="175" t="str">
        <f t="shared" si="57"/>
        <v>○</v>
      </c>
      <c r="L529" s="182" t="str">
        <f t="shared" si="58"/>
        <v>○</v>
      </c>
      <c r="M529" s="188">
        <v>19040.051679586566</v>
      </c>
      <c r="N529" s="194">
        <f>[1]H27輸送実績!X529</f>
        <v>18646.608873023968</v>
      </c>
      <c r="O529" s="168">
        <f t="shared" si="59"/>
        <v>2.0663956862282062</v>
      </c>
      <c r="P529" s="175" t="str">
        <f t="shared" si="60"/>
        <v>○</v>
      </c>
      <c r="Q529" s="182" t="str">
        <f t="shared" si="61"/>
        <v/>
      </c>
      <c r="R529" s="206">
        <v>3</v>
      </c>
      <c r="S529" s="203">
        <v>2</v>
      </c>
      <c r="T529" s="210">
        <v>0</v>
      </c>
      <c r="U529" s="210">
        <v>0</v>
      </c>
      <c r="V529" s="214">
        <f>[1]H27輸送実績!S529</f>
        <v>0</v>
      </c>
      <c r="W529" s="221" t="str">
        <f t="shared" si="62"/>
        <v/>
      </c>
      <c r="X529" s="82" t="s">
        <v>1264</v>
      </c>
      <c r="Y529" s="228" t="str">
        <f>[1]【準特定地域】判定表!S530</f>
        <v/>
      </c>
      <c r="Z529" s="1" t="str">
        <f>[1]【準特定地域】判定表!T530</f>
        <v/>
      </c>
      <c r="AB529" t="s">
        <v>1264</v>
      </c>
      <c r="AC529" s="240"/>
    </row>
    <row r="530" spans="1:29" x14ac:dyDescent="0.2">
      <c r="A530" s="11"/>
      <c r="B530" s="111" t="s">
        <v>796</v>
      </c>
      <c r="C530" s="114" t="s">
        <v>484</v>
      </c>
      <c r="D530" s="128" t="s">
        <v>523</v>
      </c>
      <c r="E530" s="302">
        <v>37885</v>
      </c>
      <c r="F530" s="141">
        <f>[1]H27輸送実績!Z530</f>
        <v>1</v>
      </c>
      <c r="G530" s="147">
        <f>[1]H27輸送実績!AA530</f>
        <v>1</v>
      </c>
      <c r="H530" s="153">
        <v>59.527877557394973</v>
      </c>
      <c r="I530" s="161">
        <f>[1]H27輸送実績!W530</f>
        <v>47.457065584854632</v>
      </c>
      <c r="J530" s="168">
        <f t="shared" si="56"/>
        <v>20.277578284060315</v>
      </c>
      <c r="K530" s="175" t="str">
        <f t="shared" si="57"/>
        <v>○</v>
      </c>
      <c r="L530" s="182" t="str">
        <f t="shared" si="58"/>
        <v>○</v>
      </c>
      <c r="M530" s="188">
        <v>18821.17757301265</v>
      </c>
      <c r="N530" s="194">
        <f>[1]H27輸送実績!X530</f>
        <v>16024.11539328375</v>
      </c>
      <c r="O530" s="168">
        <f t="shared" si="59"/>
        <v>14.861249615643379</v>
      </c>
      <c r="P530" s="175" t="str">
        <f t="shared" si="60"/>
        <v>○</v>
      </c>
      <c r="Q530" s="182" t="str">
        <f t="shared" si="61"/>
        <v>○</v>
      </c>
      <c r="R530" s="206">
        <v>0</v>
      </c>
      <c r="S530" s="203">
        <v>0</v>
      </c>
      <c r="T530" s="210">
        <v>0</v>
      </c>
      <c r="U530" s="210">
        <v>0</v>
      </c>
      <c r="V530" s="214">
        <f>[1]H27輸送実績!S530</f>
        <v>0</v>
      </c>
      <c r="W530" s="221" t="str">
        <f t="shared" si="62"/>
        <v/>
      </c>
      <c r="X530" s="82" t="s">
        <v>1264</v>
      </c>
      <c r="Y530" s="228" t="str">
        <f>[1]【準特定地域】判定表!S531</f>
        <v/>
      </c>
      <c r="Z530" s="1" t="str">
        <f>[1]【準特定地域】判定表!T531</f>
        <v/>
      </c>
      <c r="AB530" t="s">
        <v>1264</v>
      </c>
      <c r="AC530" s="240"/>
    </row>
    <row r="531" spans="1:29" x14ac:dyDescent="0.2">
      <c r="A531" s="11"/>
      <c r="B531" s="111" t="s">
        <v>796</v>
      </c>
      <c r="C531" s="114" t="s">
        <v>818</v>
      </c>
      <c r="D531" s="128" t="s">
        <v>1150</v>
      </c>
      <c r="E531" s="302">
        <v>48260</v>
      </c>
      <c r="F531" s="141">
        <f>[1]H27輸送実績!Z531</f>
        <v>1</v>
      </c>
      <c r="G531" s="147">
        <f>[1]H27輸送実績!AA531</f>
        <v>1</v>
      </c>
      <c r="H531" s="153">
        <v>58.288155241935485</v>
      </c>
      <c r="I531" s="161">
        <f>[1]H27輸送実績!W531</f>
        <v>43.526796830786644</v>
      </c>
      <c r="J531" s="168">
        <f t="shared" si="56"/>
        <v>25.324799438031896</v>
      </c>
      <c r="K531" s="175" t="str">
        <f t="shared" si="57"/>
        <v>○</v>
      </c>
      <c r="L531" s="182" t="str">
        <f t="shared" si="58"/>
        <v>○</v>
      </c>
      <c r="M531" s="188">
        <v>17455.880376344088</v>
      </c>
      <c r="N531" s="194">
        <f>[1]H27輸送実績!X531</f>
        <v>14611.290322580646</v>
      </c>
      <c r="O531" s="168">
        <f t="shared" si="59"/>
        <v>16.295884208844502</v>
      </c>
      <c r="P531" s="175" t="str">
        <f t="shared" si="60"/>
        <v>○</v>
      </c>
      <c r="Q531" s="182" t="str">
        <f t="shared" si="61"/>
        <v>○</v>
      </c>
      <c r="R531" s="206">
        <v>9</v>
      </c>
      <c r="S531" s="203">
        <v>10</v>
      </c>
      <c r="T531" s="210">
        <v>9</v>
      </c>
      <c r="U531" s="210">
        <v>5</v>
      </c>
      <c r="V531" s="214">
        <f>[1]H27輸送実績!S531</f>
        <v>7</v>
      </c>
      <c r="W531" s="221" t="str">
        <f t="shared" si="62"/>
        <v/>
      </c>
      <c r="X531" s="82" t="s">
        <v>1264</v>
      </c>
      <c r="Y531" s="228" t="str">
        <f>[1]【準特定地域】判定表!S532</f>
        <v/>
      </c>
      <c r="Z531" s="1" t="str">
        <f>[1]【準特定地域】判定表!T532</f>
        <v/>
      </c>
      <c r="AB531" t="s">
        <v>1264</v>
      </c>
      <c r="AC531" s="240"/>
    </row>
    <row r="532" spans="1:29" x14ac:dyDescent="0.2">
      <c r="A532" s="11"/>
      <c r="B532" s="111" t="s">
        <v>796</v>
      </c>
      <c r="C532" s="114" t="s">
        <v>107</v>
      </c>
      <c r="D532" s="128" t="s">
        <v>1151</v>
      </c>
      <c r="E532" s="302">
        <v>70443</v>
      </c>
      <c r="F532" s="141">
        <f>[1]H27輸送実績!Z532</f>
        <v>1</v>
      </c>
      <c r="G532" s="147">
        <f>[1]H27輸送実績!AA532</f>
        <v>1</v>
      </c>
      <c r="H532" s="153">
        <v>67.743407831773425</v>
      </c>
      <c r="I532" s="161">
        <f>[1]H27輸送実績!W532</f>
        <v>52.555756073910466</v>
      </c>
      <c r="J532" s="168">
        <f t="shared" si="56"/>
        <v>22.419379603072688</v>
      </c>
      <c r="K532" s="175" t="str">
        <f t="shared" si="57"/>
        <v>○</v>
      </c>
      <c r="L532" s="182" t="str">
        <f t="shared" si="58"/>
        <v>○</v>
      </c>
      <c r="M532" s="188">
        <v>21482.852035661548</v>
      </c>
      <c r="N532" s="194">
        <f>[1]H27輸送実績!X532</f>
        <v>19834.940472983893</v>
      </c>
      <c r="O532" s="168">
        <f t="shared" si="59"/>
        <v>7.6708230357036449</v>
      </c>
      <c r="P532" s="175" t="str">
        <f t="shared" si="60"/>
        <v>○</v>
      </c>
      <c r="Q532" s="182" t="str">
        <f t="shared" si="61"/>
        <v/>
      </c>
      <c r="R532" s="206">
        <v>46</v>
      </c>
      <c r="S532" s="203">
        <v>29</v>
      </c>
      <c r="T532" s="210">
        <v>43</v>
      </c>
      <c r="U532" s="210">
        <v>38</v>
      </c>
      <c r="V532" s="214">
        <f>[1]H27輸送実績!S532</f>
        <v>47</v>
      </c>
      <c r="W532" s="221" t="str">
        <f t="shared" si="62"/>
        <v/>
      </c>
      <c r="X532" s="82" t="s">
        <v>1264</v>
      </c>
      <c r="Y532" s="228" t="str">
        <f>[1]【準特定地域】判定表!S533</f>
        <v/>
      </c>
      <c r="Z532" s="1" t="str">
        <f>[1]【準特定地域】判定表!T533</f>
        <v/>
      </c>
      <c r="AB532" t="s">
        <v>1264</v>
      </c>
      <c r="AC532" s="240"/>
    </row>
    <row r="533" spans="1:29" x14ac:dyDescent="0.2">
      <c r="A533" s="105"/>
      <c r="B533" s="111" t="s">
        <v>508</v>
      </c>
      <c r="C533" s="114" t="s">
        <v>820</v>
      </c>
      <c r="D533" s="129" t="s">
        <v>1026</v>
      </c>
      <c r="E533" s="301">
        <v>235200</v>
      </c>
      <c r="F533" s="309">
        <f>[1]H27輸送実績!Z533</f>
        <v>1</v>
      </c>
      <c r="G533" s="147">
        <f>[1]H27輸送実績!AA533</f>
        <v>1</v>
      </c>
      <c r="H533" s="153">
        <v>59.403758969050081</v>
      </c>
      <c r="I533" s="161">
        <f>[1]H27輸送実績!W533</f>
        <v>50.35655194079866</v>
      </c>
      <c r="J533" s="168">
        <f t="shared" si="56"/>
        <v>15.230024471961611</v>
      </c>
      <c r="K533" s="175" t="str">
        <f t="shared" si="57"/>
        <v>○</v>
      </c>
      <c r="L533" s="182" t="str">
        <f t="shared" si="58"/>
        <v>○</v>
      </c>
      <c r="M533" s="188">
        <v>19188.858744154502</v>
      </c>
      <c r="N533" s="194">
        <f>[1]H27輸送実績!X533</f>
        <v>18070.860094945547</v>
      </c>
      <c r="O533" s="168">
        <f t="shared" si="59"/>
        <v>5.8262904746720912</v>
      </c>
      <c r="P533" s="175" t="str">
        <f t="shared" si="60"/>
        <v>○</v>
      </c>
      <c r="Q533" s="182" t="str">
        <f t="shared" si="61"/>
        <v/>
      </c>
      <c r="R533" s="206">
        <v>72</v>
      </c>
      <c r="S533" s="203">
        <v>61</v>
      </c>
      <c r="T533" s="210">
        <v>45</v>
      </c>
      <c r="U533" s="210">
        <v>57</v>
      </c>
      <c r="V533" s="214">
        <f>[1]H27輸送実績!S533</f>
        <v>60</v>
      </c>
      <c r="W533" s="221" t="str">
        <f t="shared" si="62"/>
        <v/>
      </c>
      <c r="X533" s="82" t="s">
        <v>1259</v>
      </c>
      <c r="Y533" s="228" t="str">
        <f>[1]【準特定地域】判定表!S534</f>
        <v>○</v>
      </c>
      <c r="Z533" s="1" t="str">
        <f>[1]【準特定地域】判定表!T534</f>
        <v>継続</v>
      </c>
      <c r="AB533" t="s">
        <v>1264</v>
      </c>
      <c r="AC533" s="240"/>
    </row>
    <row r="534" spans="1:29" x14ac:dyDescent="0.2">
      <c r="A534" s="105"/>
      <c r="B534" s="111" t="s">
        <v>508</v>
      </c>
      <c r="C534" s="114" t="s">
        <v>822</v>
      </c>
      <c r="D534" s="128" t="s">
        <v>822</v>
      </c>
      <c r="E534" s="301">
        <v>122000</v>
      </c>
      <c r="F534" s="309">
        <f>[1]H27輸送実績!Z534</f>
        <v>1</v>
      </c>
      <c r="G534" s="147">
        <f>[1]H27輸送実績!AA534</f>
        <v>1</v>
      </c>
      <c r="H534" s="153">
        <v>76.231475549861202</v>
      </c>
      <c r="I534" s="161">
        <f>[1]H27輸送実績!W534</f>
        <v>56.879028300343528</v>
      </c>
      <c r="J534" s="168">
        <f t="shared" si="56"/>
        <v>25.386426157866637</v>
      </c>
      <c r="K534" s="175" t="str">
        <f t="shared" si="57"/>
        <v>○</v>
      </c>
      <c r="L534" s="182" t="str">
        <f t="shared" si="58"/>
        <v>○</v>
      </c>
      <c r="M534" s="188">
        <v>23295.43739767955</v>
      </c>
      <c r="N534" s="194">
        <f>[1]H27輸送実績!X534</f>
        <v>19672.419433993131</v>
      </c>
      <c r="O534" s="168">
        <f t="shared" si="59"/>
        <v>15.552478804486014</v>
      </c>
      <c r="P534" s="175" t="str">
        <f t="shared" si="60"/>
        <v>○</v>
      </c>
      <c r="Q534" s="182" t="str">
        <f t="shared" si="61"/>
        <v>○</v>
      </c>
      <c r="R534" s="206">
        <v>42</v>
      </c>
      <c r="S534" s="203">
        <v>45</v>
      </c>
      <c r="T534" s="210">
        <v>36</v>
      </c>
      <c r="U534" s="210">
        <v>32</v>
      </c>
      <c r="V534" s="214">
        <f>[1]H27輸送実績!S534</f>
        <v>25</v>
      </c>
      <c r="W534" s="221" t="str">
        <f t="shared" si="62"/>
        <v/>
      </c>
      <c r="X534" s="82" t="s">
        <v>1259</v>
      </c>
      <c r="Y534" s="228" t="str">
        <f>[1]【準特定地域】判定表!S535</f>
        <v>○</v>
      </c>
      <c r="Z534" s="1" t="str">
        <f>[1]【準特定地域】判定表!T535</f>
        <v>継続</v>
      </c>
      <c r="AB534" t="s">
        <v>1264</v>
      </c>
      <c r="AC534" s="240"/>
    </row>
    <row r="535" spans="1:29" x14ac:dyDescent="0.2">
      <c r="A535" s="11"/>
      <c r="B535" s="111" t="s">
        <v>508</v>
      </c>
      <c r="C535" s="114" t="s">
        <v>823</v>
      </c>
      <c r="D535" s="128" t="s">
        <v>823</v>
      </c>
      <c r="E535" s="303">
        <v>54971</v>
      </c>
      <c r="F535" s="141">
        <f>[1]H27輸送実績!Z535</f>
        <v>1</v>
      </c>
      <c r="G535" s="147">
        <f>[1]H27輸送実績!AA535</f>
        <v>1</v>
      </c>
      <c r="H535" s="153">
        <v>81.485867201873219</v>
      </c>
      <c r="I535" s="161">
        <f>[1]H27輸送実績!W535</f>
        <v>56.978130227371288</v>
      </c>
      <c r="J535" s="168">
        <f t="shared" si="56"/>
        <v>30.076058359649561</v>
      </c>
      <c r="K535" s="175" t="str">
        <f t="shared" si="57"/>
        <v>○</v>
      </c>
      <c r="L535" s="182" t="str">
        <f t="shared" si="58"/>
        <v>○</v>
      </c>
      <c r="M535" s="188">
        <v>25361.543178903939</v>
      </c>
      <c r="N535" s="194">
        <f>[1]H27輸送実績!X535</f>
        <v>20568.366272226009</v>
      </c>
      <c r="O535" s="168">
        <f t="shared" si="59"/>
        <v>18.899389807892121</v>
      </c>
      <c r="P535" s="175" t="str">
        <f t="shared" si="60"/>
        <v>○</v>
      </c>
      <c r="Q535" s="182" t="str">
        <f t="shared" si="61"/>
        <v>○</v>
      </c>
      <c r="R535" s="206">
        <v>11</v>
      </c>
      <c r="S535" s="203">
        <v>10</v>
      </c>
      <c r="T535" s="210">
        <v>11</v>
      </c>
      <c r="U535" s="210">
        <v>0</v>
      </c>
      <c r="V535" s="214">
        <f>[1]H27輸送実績!S535</f>
        <v>2</v>
      </c>
      <c r="W535" s="221" t="str">
        <f t="shared" si="62"/>
        <v/>
      </c>
      <c r="X535" s="82" t="s">
        <v>1264</v>
      </c>
      <c r="Y535" s="228" t="str">
        <f>[1]【準特定地域】判定表!S536</f>
        <v/>
      </c>
      <c r="Z535" s="1" t="str">
        <f>[1]【準特定地域】判定表!T536</f>
        <v/>
      </c>
      <c r="AB535" t="s">
        <v>1264</v>
      </c>
      <c r="AC535" s="240"/>
    </row>
    <row r="536" spans="1:29" x14ac:dyDescent="0.2">
      <c r="A536" s="11"/>
      <c r="B536" s="111" t="s">
        <v>508</v>
      </c>
      <c r="C536" s="114" t="s">
        <v>825</v>
      </c>
      <c r="D536" s="128" t="s">
        <v>825</v>
      </c>
      <c r="E536" s="302">
        <v>73017</v>
      </c>
      <c r="F536" s="141">
        <f>[1]H27輸送実績!Z536</f>
        <v>1</v>
      </c>
      <c r="G536" s="147">
        <f>[1]H27輸送実績!AA536</f>
        <v>1</v>
      </c>
      <c r="H536" s="153">
        <v>71.786265148733008</v>
      </c>
      <c r="I536" s="161">
        <f>[1]H27輸送実績!W536</f>
        <v>53.487260554212384</v>
      </c>
      <c r="J536" s="168">
        <f t="shared" si="56"/>
        <v>25.490955068643228</v>
      </c>
      <c r="K536" s="175" t="str">
        <f t="shared" si="57"/>
        <v>○</v>
      </c>
      <c r="L536" s="182" t="str">
        <f t="shared" si="58"/>
        <v>○</v>
      </c>
      <c r="M536" s="188">
        <v>22145.317664340801</v>
      </c>
      <c r="N536" s="194">
        <f>[1]H27輸送実績!X536</f>
        <v>19689.69685698345</v>
      </c>
      <c r="O536" s="168">
        <f t="shared" si="59"/>
        <v>11.088668243903676</v>
      </c>
      <c r="P536" s="175" t="str">
        <f t="shared" si="60"/>
        <v>○</v>
      </c>
      <c r="Q536" s="182" t="str">
        <f t="shared" si="61"/>
        <v>○</v>
      </c>
      <c r="R536" s="206">
        <v>4</v>
      </c>
      <c r="S536" s="203">
        <v>1</v>
      </c>
      <c r="T536" s="210">
        <v>5</v>
      </c>
      <c r="U536" s="210">
        <v>1</v>
      </c>
      <c r="V536" s="214">
        <f>[1]H27輸送実績!S536</f>
        <v>3</v>
      </c>
      <c r="W536" s="221" t="str">
        <f t="shared" si="62"/>
        <v/>
      </c>
      <c r="X536" s="82" t="s">
        <v>1264</v>
      </c>
      <c r="Y536" s="228" t="str">
        <f>[1]【準特定地域】判定表!S537</f>
        <v/>
      </c>
      <c r="Z536" s="1" t="str">
        <f>[1]【準特定地域】判定表!T537</f>
        <v/>
      </c>
      <c r="AB536" t="s">
        <v>1264</v>
      </c>
      <c r="AC536" s="240"/>
    </row>
    <row r="537" spans="1:29" x14ac:dyDescent="0.2">
      <c r="A537" s="11"/>
      <c r="B537" s="111" t="s">
        <v>508</v>
      </c>
      <c r="C537" s="114" t="s">
        <v>826</v>
      </c>
      <c r="D537" s="128" t="s">
        <v>826</v>
      </c>
      <c r="E537" s="302">
        <v>48857</v>
      </c>
      <c r="F537" s="141">
        <f>[1]H27輸送実績!Z537</f>
        <v>1</v>
      </c>
      <c r="G537" s="147">
        <f>[1]H27輸送実績!AA537</f>
        <v>1</v>
      </c>
      <c r="H537" s="153">
        <v>73.36309077269317</v>
      </c>
      <c r="I537" s="161">
        <f>[1]H27輸送実績!W537</f>
        <v>51.003690476190478</v>
      </c>
      <c r="J537" s="168">
        <f t="shared" si="56"/>
        <v>30.477723963103788</v>
      </c>
      <c r="K537" s="175" t="str">
        <f t="shared" si="57"/>
        <v>○</v>
      </c>
      <c r="L537" s="182" t="str">
        <f t="shared" si="58"/>
        <v>○</v>
      </c>
      <c r="M537" s="188">
        <v>23316.879219804949</v>
      </c>
      <c r="N537" s="194">
        <f>[1]H27輸送実績!X537</f>
        <v>19309.821428571428</v>
      </c>
      <c r="O537" s="168">
        <f t="shared" si="59"/>
        <v>17.185223431744657</v>
      </c>
      <c r="P537" s="175" t="str">
        <f t="shared" si="60"/>
        <v>○</v>
      </c>
      <c r="Q537" s="182" t="str">
        <f t="shared" si="61"/>
        <v>○</v>
      </c>
      <c r="R537" s="206">
        <v>11</v>
      </c>
      <c r="S537" s="203">
        <v>10</v>
      </c>
      <c r="T537" s="210">
        <v>9</v>
      </c>
      <c r="U537" s="210">
        <v>18</v>
      </c>
      <c r="V537" s="214">
        <f>[1]H27輸送実績!S537</f>
        <v>13</v>
      </c>
      <c r="W537" s="221" t="str">
        <f t="shared" si="62"/>
        <v/>
      </c>
      <c r="X537" s="82" t="s">
        <v>1264</v>
      </c>
      <c r="Y537" s="228" t="str">
        <f>[1]【準特定地域】判定表!S538</f>
        <v/>
      </c>
      <c r="Z537" s="1" t="str">
        <f>[1]【準特定地域】判定表!T538</f>
        <v/>
      </c>
      <c r="AB537" t="s">
        <v>1264</v>
      </c>
      <c r="AC537" s="240"/>
    </row>
    <row r="538" spans="1:29" x14ac:dyDescent="0.2">
      <c r="A538" s="11"/>
      <c r="B538" s="111" t="s">
        <v>508</v>
      </c>
      <c r="C538" s="114" t="s">
        <v>827</v>
      </c>
      <c r="D538" s="128" t="s">
        <v>827</v>
      </c>
      <c r="E538" s="302">
        <v>29555</v>
      </c>
      <c r="F538" s="141">
        <f>[1]H27輸送実績!Z538</f>
        <v>1</v>
      </c>
      <c r="G538" s="147">
        <f>[1]H27輸送実績!AA538</f>
        <v>1</v>
      </c>
      <c r="H538" s="153">
        <v>60.809895997478726</v>
      </c>
      <c r="I538" s="161">
        <f>[1]H27輸送実績!W538</f>
        <v>50.476582655288745</v>
      </c>
      <c r="J538" s="168">
        <f t="shared" si="56"/>
        <v>16.99281535133429</v>
      </c>
      <c r="K538" s="175" t="str">
        <f t="shared" si="57"/>
        <v>○</v>
      </c>
      <c r="L538" s="182" t="str">
        <f t="shared" si="58"/>
        <v>○</v>
      </c>
      <c r="M538" s="188">
        <v>18779.388591238574</v>
      </c>
      <c r="N538" s="194">
        <f>[1]H27輸送実績!X538</f>
        <v>16481.147052986704</v>
      </c>
      <c r="O538" s="168">
        <f t="shared" si="59"/>
        <v>12.238106299819062</v>
      </c>
      <c r="P538" s="175" t="str">
        <f t="shared" si="60"/>
        <v>○</v>
      </c>
      <c r="Q538" s="182" t="str">
        <f t="shared" si="61"/>
        <v>○</v>
      </c>
      <c r="R538" s="206">
        <v>0</v>
      </c>
      <c r="S538" s="203">
        <v>0</v>
      </c>
      <c r="T538" s="210">
        <v>0</v>
      </c>
      <c r="U538" s="210">
        <v>0</v>
      </c>
      <c r="V538" s="214">
        <f>[1]H27輸送実績!S538</f>
        <v>0</v>
      </c>
      <c r="W538" s="221" t="str">
        <f t="shared" si="62"/>
        <v/>
      </c>
      <c r="X538" s="82" t="s">
        <v>1264</v>
      </c>
      <c r="Y538" s="228" t="str">
        <f>[1]【準特定地域】判定表!S539</f>
        <v/>
      </c>
      <c r="Z538" s="1" t="str">
        <f>[1]【準特定地域】判定表!T539</f>
        <v/>
      </c>
      <c r="AB538" t="s">
        <v>1264</v>
      </c>
      <c r="AC538" s="240"/>
    </row>
    <row r="539" spans="1:29" x14ac:dyDescent="0.2">
      <c r="A539" s="11"/>
      <c r="B539" s="111" t="s">
        <v>508</v>
      </c>
      <c r="C539" s="114" t="s">
        <v>828</v>
      </c>
      <c r="D539" s="128" t="s">
        <v>828</v>
      </c>
      <c r="E539" s="302">
        <v>19551</v>
      </c>
      <c r="F539" s="141">
        <f>[1]H27輸送実績!Z539</f>
        <v>1</v>
      </c>
      <c r="G539" s="147">
        <f>[1]H27輸送実績!AA539</f>
        <v>1</v>
      </c>
      <c r="H539" s="153">
        <v>64.473830594184577</v>
      </c>
      <c r="I539" s="161">
        <f>[1]H27輸送実績!W539</f>
        <v>58.415716856628677</v>
      </c>
      <c r="J539" s="168">
        <f t="shared" si="56"/>
        <v>9.3962367083278764</v>
      </c>
      <c r="K539" s="175" t="str">
        <f t="shared" si="57"/>
        <v>○</v>
      </c>
      <c r="L539" s="182" t="str">
        <f t="shared" si="58"/>
        <v/>
      </c>
      <c r="M539" s="188">
        <v>20181.289506953224</v>
      </c>
      <c r="N539" s="194">
        <f>[1]H27輸送実績!X539</f>
        <v>19338.032393521295</v>
      </c>
      <c r="O539" s="168">
        <f t="shared" si="59"/>
        <v>4.1784104684757351</v>
      </c>
      <c r="P539" s="175" t="str">
        <f t="shared" si="60"/>
        <v>○</v>
      </c>
      <c r="Q539" s="182" t="str">
        <f t="shared" si="61"/>
        <v/>
      </c>
      <c r="R539" s="206">
        <v>2</v>
      </c>
      <c r="S539" s="203">
        <v>4</v>
      </c>
      <c r="T539" s="210">
        <v>2</v>
      </c>
      <c r="U539" s="210">
        <v>4</v>
      </c>
      <c r="V539" s="214">
        <f>[1]H27輸送実績!S539</f>
        <v>2</v>
      </c>
      <c r="W539" s="221" t="str">
        <f t="shared" si="62"/>
        <v/>
      </c>
      <c r="X539" s="82" t="s">
        <v>1264</v>
      </c>
      <c r="Y539" s="228" t="str">
        <f>[1]【準特定地域】判定表!S540</f>
        <v/>
      </c>
      <c r="Z539" s="1" t="str">
        <f>[1]【準特定地域】判定表!T540</f>
        <v/>
      </c>
      <c r="AB539" t="s">
        <v>1264</v>
      </c>
      <c r="AC539" s="240"/>
    </row>
    <row r="540" spans="1:29" x14ac:dyDescent="0.2">
      <c r="A540" s="11"/>
      <c r="B540" s="111" t="s">
        <v>508</v>
      </c>
      <c r="C540" s="114" t="s">
        <v>830</v>
      </c>
      <c r="D540" s="128" t="s">
        <v>830</v>
      </c>
      <c r="E540" s="302">
        <v>27152</v>
      </c>
      <c r="F540" s="141">
        <f>[1]H27輸送実績!Z540</f>
        <v>1</v>
      </c>
      <c r="G540" s="147">
        <f>[1]H27輸送実績!AA540</f>
        <v>1</v>
      </c>
      <c r="H540" s="153">
        <v>55.570711043872919</v>
      </c>
      <c r="I540" s="161">
        <f>[1]H27輸送実績!W540</f>
        <v>46.377008652657601</v>
      </c>
      <c r="J540" s="168">
        <f t="shared" si="56"/>
        <v>16.544151079796187</v>
      </c>
      <c r="K540" s="175" t="str">
        <f t="shared" si="57"/>
        <v>○</v>
      </c>
      <c r="L540" s="182" t="str">
        <f t="shared" si="58"/>
        <v>○</v>
      </c>
      <c r="M540" s="188">
        <v>18805.143721633889</v>
      </c>
      <c r="N540" s="194">
        <f>[1]H27輸送実績!X540</f>
        <v>18428.67737948084</v>
      </c>
      <c r="O540" s="168">
        <f t="shared" si="59"/>
        <v>2.0019328101170242</v>
      </c>
      <c r="P540" s="175" t="str">
        <f t="shared" si="60"/>
        <v>○</v>
      </c>
      <c r="Q540" s="182" t="str">
        <f t="shared" si="61"/>
        <v/>
      </c>
      <c r="R540" s="206">
        <v>0</v>
      </c>
      <c r="S540" s="203">
        <v>4</v>
      </c>
      <c r="T540" s="210">
        <v>4</v>
      </c>
      <c r="U540" s="210">
        <v>5</v>
      </c>
      <c r="V540" s="214">
        <f>[1]H27輸送実績!S540</f>
        <v>6</v>
      </c>
      <c r="W540" s="221" t="str">
        <f t="shared" si="62"/>
        <v/>
      </c>
      <c r="X540" s="82" t="s">
        <v>1264</v>
      </c>
      <c r="Y540" s="228" t="str">
        <f>[1]【準特定地域】判定表!S541</f>
        <v/>
      </c>
      <c r="Z540" s="1" t="str">
        <f>[1]【準特定地域】判定表!T541</f>
        <v/>
      </c>
      <c r="AB540" t="s">
        <v>1264</v>
      </c>
      <c r="AC540" s="240"/>
    </row>
    <row r="541" spans="1:29" x14ac:dyDescent="0.2">
      <c r="A541" s="11"/>
      <c r="B541" s="111" t="s">
        <v>508</v>
      </c>
      <c r="C541" s="114" t="s">
        <v>831</v>
      </c>
      <c r="D541" s="128" t="s">
        <v>831</v>
      </c>
      <c r="E541" s="302">
        <v>31708</v>
      </c>
      <c r="F541" s="141">
        <f>[1]H27輸送実績!Z541</f>
        <v>1</v>
      </c>
      <c r="G541" s="147">
        <f>[1]H27輸送実績!AA541</f>
        <v>1</v>
      </c>
      <c r="H541" s="153">
        <v>79.831130894422031</v>
      </c>
      <c r="I541" s="161">
        <f>[1]H27輸送実績!W541</f>
        <v>60.333171206225678</v>
      </c>
      <c r="J541" s="168">
        <f t="shared" si="56"/>
        <v>24.424005359491552</v>
      </c>
      <c r="K541" s="175" t="str">
        <f t="shared" si="57"/>
        <v>○</v>
      </c>
      <c r="L541" s="182" t="str">
        <f t="shared" si="58"/>
        <v>○</v>
      </c>
      <c r="M541" s="188">
        <v>23259.424120183612</v>
      </c>
      <c r="N541" s="194">
        <f>[1]H27輸送実績!X541</f>
        <v>20098.735408560311</v>
      </c>
      <c r="O541" s="168">
        <f t="shared" si="59"/>
        <v>13.588851965086191</v>
      </c>
      <c r="P541" s="175" t="str">
        <f t="shared" si="60"/>
        <v>○</v>
      </c>
      <c r="Q541" s="182" t="str">
        <f t="shared" si="61"/>
        <v>○</v>
      </c>
      <c r="R541" s="206">
        <v>0</v>
      </c>
      <c r="S541" s="203">
        <v>0</v>
      </c>
      <c r="T541" s="210">
        <v>0</v>
      </c>
      <c r="U541" s="210">
        <v>0</v>
      </c>
      <c r="V541" s="214">
        <f>[1]H27輸送実績!S541</f>
        <v>0</v>
      </c>
      <c r="W541" s="221" t="str">
        <f t="shared" si="62"/>
        <v/>
      </c>
      <c r="X541" s="82" t="s">
        <v>1264</v>
      </c>
      <c r="Y541" s="228" t="str">
        <f>[1]【準特定地域】判定表!S542</f>
        <v/>
      </c>
      <c r="Z541" s="1" t="str">
        <f>[1]【準特定地域】判定表!T542</f>
        <v/>
      </c>
      <c r="AB541" t="s">
        <v>1264</v>
      </c>
      <c r="AC541" s="240"/>
    </row>
    <row r="542" spans="1:29" x14ac:dyDescent="0.2">
      <c r="A542" s="11"/>
      <c r="B542" s="111" t="s">
        <v>508</v>
      </c>
      <c r="C542" s="114" t="s">
        <v>758</v>
      </c>
      <c r="D542" s="129" t="s">
        <v>43</v>
      </c>
      <c r="E542" s="302">
        <v>16402</v>
      </c>
      <c r="F542" s="141">
        <f>[1]H27輸送実績!Z542</f>
        <v>1</v>
      </c>
      <c r="G542" s="147">
        <f>[1]H27輸送実績!AA542</f>
        <v>1</v>
      </c>
      <c r="H542" s="153">
        <v>79.826575028636881</v>
      </c>
      <c r="I542" s="161">
        <f>[1]H27輸送実績!W542</f>
        <v>68.199488491048598</v>
      </c>
      <c r="J542" s="168">
        <f t="shared" si="56"/>
        <v>14.565433295136609</v>
      </c>
      <c r="K542" s="175" t="str">
        <f t="shared" si="57"/>
        <v>○</v>
      </c>
      <c r="L542" s="182" t="str">
        <f t="shared" si="58"/>
        <v>○</v>
      </c>
      <c r="M542" s="188">
        <v>23257.961053837342</v>
      </c>
      <c r="N542" s="194">
        <f>[1]H27輸送実績!X542</f>
        <v>22732.620320855614</v>
      </c>
      <c r="O542" s="168">
        <f t="shared" si="59"/>
        <v>2.2587566114057545</v>
      </c>
      <c r="P542" s="175" t="str">
        <f t="shared" si="60"/>
        <v>○</v>
      </c>
      <c r="Q542" s="182" t="str">
        <f t="shared" si="61"/>
        <v/>
      </c>
      <c r="R542" s="206">
        <v>0</v>
      </c>
      <c r="S542" s="203">
        <v>2</v>
      </c>
      <c r="T542" s="210">
        <v>1</v>
      </c>
      <c r="U542" s="210">
        <v>1</v>
      </c>
      <c r="V542" s="214">
        <f>[1]H27輸送実績!S542</f>
        <v>1</v>
      </c>
      <c r="W542" s="221" t="str">
        <f t="shared" si="62"/>
        <v/>
      </c>
      <c r="X542" s="82" t="s">
        <v>1264</v>
      </c>
      <c r="Y542" s="228" t="str">
        <f>[1]【準特定地域】判定表!S543</f>
        <v/>
      </c>
      <c r="Z542" s="1" t="str">
        <f>[1]【準特定地域】判定表!T543</f>
        <v/>
      </c>
      <c r="AB542" t="s">
        <v>1264</v>
      </c>
      <c r="AC542" s="240"/>
    </row>
    <row r="543" spans="1:29" x14ac:dyDescent="0.2">
      <c r="A543" s="11"/>
      <c r="B543" s="111" t="s">
        <v>508</v>
      </c>
      <c r="C543" s="114" t="s">
        <v>83</v>
      </c>
      <c r="D543" s="129" t="s">
        <v>1152</v>
      </c>
      <c r="E543" s="302">
        <v>25225</v>
      </c>
      <c r="F543" s="141">
        <f>[1]H27輸送実績!Z543</f>
        <v>1</v>
      </c>
      <c r="G543" s="147">
        <f>[1]H27輸送実績!AA543</f>
        <v>1</v>
      </c>
      <c r="H543" s="153">
        <v>76.594962015193929</v>
      </c>
      <c r="I543" s="161">
        <f>[1]H27輸送実績!W543</f>
        <v>63.005744191983659</v>
      </c>
      <c r="J543" s="168">
        <f t="shared" si="56"/>
        <v>17.741660111424316</v>
      </c>
      <c r="K543" s="175" t="str">
        <f t="shared" si="57"/>
        <v>○</v>
      </c>
      <c r="L543" s="182" t="str">
        <f t="shared" si="58"/>
        <v>○</v>
      </c>
      <c r="M543" s="188">
        <v>23029.188324670129</v>
      </c>
      <c r="N543" s="194">
        <f>[1]H27輸送実績!X543</f>
        <v>21657.263211641563</v>
      </c>
      <c r="O543" s="168">
        <f t="shared" si="59"/>
        <v>5.9573315988687536</v>
      </c>
      <c r="P543" s="175" t="str">
        <f t="shared" si="60"/>
        <v>○</v>
      </c>
      <c r="Q543" s="182" t="str">
        <f t="shared" si="61"/>
        <v/>
      </c>
      <c r="R543" s="206">
        <v>5</v>
      </c>
      <c r="S543" s="203">
        <v>1</v>
      </c>
      <c r="T543" s="210">
        <v>6</v>
      </c>
      <c r="U543" s="210">
        <v>3</v>
      </c>
      <c r="V543" s="214">
        <f>[1]H27輸送実績!S543</f>
        <v>1</v>
      </c>
      <c r="W543" s="221" t="str">
        <f t="shared" si="62"/>
        <v/>
      </c>
      <c r="X543" s="82" t="s">
        <v>1264</v>
      </c>
      <c r="Y543" s="228" t="str">
        <f>[1]【準特定地域】判定表!S544</f>
        <v/>
      </c>
      <c r="Z543" s="1" t="str">
        <f>[1]【準特定地域】判定表!T544</f>
        <v/>
      </c>
      <c r="AB543" t="s">
        <v>1264</v>
      </c>
      <c r="AC543" s="240"/>
    </row>
    <row r="544" spans="1:29" x14ac:dyDescent="0.2">
      <c r="A544" s="11"/>
      <c r="B544" s="111" t="s">
        <v>508</v>
      </c>
      <c r="C544" s="114" t="s">
        <v>832</v>
      </c>
      <c r="D544" s="128" t="s">
        <v>750</v>
      </c>
      <c r="E544" s="302">
        <v>44136</v>
      </c>
      <c r="F544" s="141">
        <f>[1]H27輸送実績!Z544</f>
        <v>1</v>
      </c>
      <c r="G544" s="147">
        <f>[1]H27輸送実績!AA544</f>
        <v>1</v>
      </c>
      <c r="H544" s="153">
        <v>59.721494262228369</v>
      </c>
      <c r="I544" s="161">
        <f>[1]H27輸送実績!W544</f>
        <v>47.539618349551368</v>
      </c>
      <c r="J544" s="168">
        <f t="shared" si="56"/>
        <v>20.397808298613828</v>
      </c>
      <c r="K544" s="175" t="str">
        <f t="shared" si="57"/>
        <v>○</v>
      </c>
      <c r="L544" s="182" t="str">
        <f t="shared" si="58"/>
        <v>○</v>
      </c>
      <c r="M544" s="188">
        <v>18409.619923496379</v>
      </c>
      <c r="N544" s="194">
        <f>[1]H27輸送実績!X544</f>
        <v>16397.447238721092</v>
      </c>
      <c r="O544" s="168">
        <f t="shared" si="59"/>
        <v>10.930006665738556</v>
      </c>
      <c r="P544" s="175" t="str">
        <f t="shared" si="60"/>
        <v>○</v>
      </c>
      <c r="Q544" s="182" t="str">
        <f t="shared" si="61"/>
        <v>○</v>
      </c>
      <c r="R544" s="206">
        <v>4</v>
      </c>
      <c r="S544" s="203">
        <v>18</v>
      </c>
      <c r="T544" s="210">
        <v>29</v>
      </c>
      <c r="U544" s="210">
        <v>8</v>
      </c>
      <c r="V544" s="214">
        <f>[1]H27輸送実績!S544</f>
        <v>2</v>
      </c>
      <c r="W544" s="221" t="str">
        <f t="shared" si="62"/>
        <v/>
      </c>
      <c r="X544" s="82" t="s">
        <v>1264</v>
      </c>
      <c r="Y544" s="228" t="str">
        <f>[1]【準特定地域】判定表!S545</f>
        <v/>
      </c>
      <c r="Z544" s="1" t="str">
        <f>[1]【準特定地域】判定表!T545</f>
        <v/>
      </c>
      <c r="AB544" t="s">
        <v>1264</v>
      </c>
      <c r="AC544" s="240"/>
    </row>
    <row r="545" spans="1:29" x14ac:dyDescent="0.2">
      <c r="A545" s="11"/>
      <c r="B545" s="111" t="s">
        <v>508</v>
      </c>
      <c r="C545" s="114" t="s">
        <v>19</v>
      </c>
      <c r="D545" s="128" t="s">
        <v>1153</v>
      </c>
      <c r="E545" s="302">
        <v>5838</v>
      </c>
      <c r="F545" s="141">
        <f>[1]H27輸送実績!Z545</f>
        <v>1</v>
      </c>
      <c r="G545" s="147">
        <f>[1]H27輸送実績!AA545</f>
        <v>1</v>
      </c>
      <c r="H545" s="153">
        <v>69.116979909267656</v>
      </c>
      <c r="I545" s="161">
        <f>[1]H27輸送実績!W545</f>
        <v>73.335114033285393</v>
      </c>
      <c r="J545" s="168">
        <f t="shared" si="56"/>
        <v>-6.1028912570471494</v>
      </c>
      <c r="K545" s="175" t="str">
        <f t="shared" si="57"/>
        <v/>
      </c>
      <c r="L545" s="182" t="str">
        <f t="shared" si="58"/>
        <v/>
      </c>
      <c r="M545" s="188">
        <v>19639.662994167207</v>
      </c>
      <c r="N545" s="194">
        <f>[1]H27輸送実績!X545</f>
        <v>23186.768029587016</v>
      </c>
      <c r="O545" s="168">
        <f t="shared" si="59"/>
        <v>-18.060926180216352</v>
      </c>
      <c r="P545" s="175" t="str">
        <f t="shared" si="60"/>
        <v/>
      </c>
      <c r="Q545" s="182" t="str">
        <f t="shared" si="61"/>
        <v/>
      </c>
      <c r="R545" s="206">
        <v>0</v>
      </c>
      <c r="S545" s="203">
        <v>1</v>
      </c>
      <c r="T545" s="210">
        <v>0</v>
      </c>
      <c r="U545" s="210">
        <v>2</v>
      </c>
      <c r="V545" s="214">
        <f>[1]H27輸送実績!S545</f>
        <v>1</v>
      </c>
      <c r="W545" s="221" t="str">
        <f t="shared" si="62"/>
        <v/>
      </c>
      <c r="X545" s="82" t="s">
        <v>1264</v>
      </c>
      <c r="Y545" s="228" t="str">
        <f>[1]【準特定地域】判定表!S546</f>
        <v/>
      </c>
      <c r="Z545" s="1" t="str">
        <f>[1]【準特定地域】判定表!T546</f>
        <v/>
      </c>
      <c r="AB545" t="s">
        <v>1264</v>
      </c>
      <c r="AC545" s="240"/>
    </row>
    <row r="546" spans="1:29" x14ac:dyDescent="0.2">
      <c r="A546" s="11"/>
      <c r="B546" s="111" t="s">
        <v>508</v>
      </c>
      <c r="C546" s="114" t="s">
        <v>378</v>
      </c>
      <c r="D546" s="129" t="s">
        <v>727</v>
      </c>
      <c r="E546" s="302">
        <v>20110</v>
      </c>
      <c r="F546" s="141">
        <f>[1]H27輸送実績!Z546</f>
        <v>1</v>
      </c>
      <c r="G546" s="147">
        <f>[1]H27輸送実績!AA546</f>
        <v>1</v>
      </c>
      <c r="H546" s="153">
        <v>74.940710418592374</v>
      </c>
      <c r="I546" s="161">
        <f>[1]H27輸送実績!W546</f>
        <v>48.869544053220835</v>
      </c>
      <c r="J546" s="168">
        <f t="shared" si="56"/>
        <v>34.789056868752908</v>
      </c>
      <c r="K546" s="175" t="str">
        <f t="shared" si="57"/>
        <v>○</v>
      </c>
      <c r="L546" s="182" t="str">
        <f t="shared" si="58"/>
        <v>○</v>
      </c>
      <c r="M546" s="188">
        <v>21967.51617588802</v>
      </c>
      <c r="N546" s="194">
        <f>[1]H27輸送実績!X546</f>
        <v>16391.530098977772</v>
      </c>
      <c r="O546" s="168">
        <f t="shared" si="59"/>
        <v>25.382870017096248</v>
      </c>
      <c r="P546" s="175" t="str">
        <f t="shared" si="60"/>
        <v>○</v>
      </c>
      <c r="Q546" s="182" t="str">
        <f t="shared" si="61"/>
        <v>○</v>
      </c>
      <c r="R546" s="206">
        <v>1</v>
      </c>
      <c r="S546" s="203">
        <v>7</v>
      </c>
      <c r="T546" s="210">
        <v>9</v>
      </c>
      <c r="U546" s="210">
        <v>4</v>
      </c>
      <c r="V546" s="214">
        <f>[1]H27輸送実績!S546</f>
        <v>4</v>
      </c>
      <c r="W546" s="221" t="str">
        <f t="shared" si="62"/>
        <v/>
      </c>
      <c r="X546" s="82" t="s">
        <v>1264</v>
      </c>
      <c r="Y546" s="228" t="str">
        <f>[1]【準特定地域】判定表!S547</f>
        <v/>
      </c>
      <c r="Z546" s="1" t="str">
        <f>[1]【準特定地域】判定表!T547</f>
        <v/>
      </c>
      <c r="AB546" t="s">
        <v>1264</v>
      </c>
      <c r="AC546" s="240"/>
    </row>
    <row r="547" spans="1:29" x14ac:dyDescent="0.2">
      <c r="A547" s="11"/>
      <c r="B547" s="111" t="s">
        <v>508</v>
      </c>
      <c r="C547" s="114" t="s">
        <v>776</v>
      </c>
      <c r="D547" s="128" t="s">
        <v>106</v>
      </c>
      <c r="E547" s="302">
        <v>23729</v>
      </c>
      <c r="F547" s="141">
        <f>[1]H27輸送実績!Z547</f>
        <v>1</v>
      </c>
      <c r="G547" s="147">
        <f>[1]H27輸送実績!AA547</f>
        <v>1</v>
      </c>
      <c r="H547" s="153">
        <v>62.08877977572822</v>
      </c>
      <c r="I547" s="161">
        <f>[1]H27輸送実績!W547</f>
        <v>43.258797814207654</v>
      </c>
      <c r="J547" s="168">
        <f t="shared" si="56"/>
        <v>30.327511717151822</v>
      </c>
      <c r="K547" s="175" t="str">
        <f t="shared" si="57"/>
        <v>○</v>
      </c>
      <c r="L547" s="182" t="str">
        <f t="shared" si="58"/>
        <v>○</v>
      </c>
      <c r="M547" s="188">
        <v>18288.899210404084</v>
      </c>
      <c r="N547" s="194">
        <f>[1]H27輸送実績!X547</f>
        <v>14863.060109289618</v>
      </c>
      <c r="O547" s="168">
        <f t="shared" si="59"/>
        <v>18.731794963174142</v>
      </c>
      <c r="P547" s="175" t="str">
        <f t="shared" si="60"/>
        <v>○</v>
      </c>
      <c r="Q547" s="182" t="str">
        <f t="shared" si="61"/>
        <v>○</v>
      </c>
      <c r="R547" s="206">
        <v>6</v>
      </c>
      <c r="S547" s="203">
        <v>4</v>
      </c>
      <c r="T547" s="210">
        <v>4</v>
      </c>
      <c r="U547" s="210">
        <v>4</v>
      </c>
      <c r="V547" s="214">
        <f>[1]H27輸送実績!S547</f>
        <v>4</v>
      </c>
      <c r="W547" s="221" t="str">
        <f t="shared" si="62"/>
        <v/>
      </c>
      <c r="X547" s="82" t="s">
        <v>1264</v>
      </c>
      <c r="Y547" s="228" t="str">
        <f>[1]【準特定地域】判定表!S548</f>
        <v/>
      </c>
      <c r="Z547" s="1" t="str">
        <f>[1]【準特定地域】判定表!T548</f>
        <v/>
      </c>
      <c r="AB547" t="s">
        <v>1264</v>
      </c>
      <c r="AC547" s="240"/>
    </row>
    <row r="548" spans="1:29" x14ac:dyDescent="0.2">
      <c r="A548" s="11"/>
      <c r="B548" s="111" t="s">
        <v>508</v>
      </c>
      <c r="C548" s="114" t="s">
        <v>146</v>
      </c>
      <c r="D548" s="128" t="s">
        <v>1123</v>
      </c>
      <c r="E548" s="302">
        <v>8668</v>
      </c>
      <c r="F548" s="141">
        <f>[1]H27輸送実績!Z548</f>
        <v>1</v>
      </c>
      <c r="G548" s="147">
        <f>[1]H27輸送実績!AA548</f>
        <v>1</v>
      </c>
      <c r="H548" s="153">
        <v>55.568911264946507</v>
      </c>
      <c r="I548" s="161">
        <f>[1]H27輸送実績!W548</f>
        <v>42.23770491803279</v>
      </c>
      <c r="J548" s="168">
        <f t="shared" si="56"/>
        <v>23.990404064877179</v>
      </c>
      <c r="K548" s="175" t="str">
        <f t="shared" si="57"/>
        <v>○</v>
      </c>
      <c r="L548" s="182" t="str">
        <f t="shared" si="58"/>
        <v>○</v>
      </c>
      <c r="M548" s="188">
        <v>18804.27942101951</v>
      </c>
      <c r="N548" s="194">
        <f>[1]H27輸送実績!X548</f>
        <v>14878.415300546449</v>
      </c>
      <c r="O548" s="168">
        <f t="shared" si="59"/>
        <v>20.877503639329632</v>
      </c>
      <c r="P548" s="175" t="str">
        <f t="shared" si="60"/>
        <v>○</v>
      </c>
      <c r="Q548" s="182" t="str">
        <f t="shared" si="61"/>
        <v>○</v>
      </c>
      <c r="R548" s="206">
        <v>0</v>
      </c>
      <c r="S548" s="203">
        <v>0</v>
      </c>
      <c r="T548" s="210">
        <v>0</v>
      </c>
      <c r="U548" s="210">
        <v>0</v>
      </c>
      <c r="V548" s="214">
        <f>[1]H27輸送実績!S548</f>
        <v>0</v>
      </c>
      <c r="W548" s="221" t="str">
        <f t="shared" si="62"/>
        <v/>
      </c>
      <c r="X548" s="82" t="s">
        <v>1264</v>
      </c>
      <c r="Y548" s="228" t="str">
        <f>[1]【準特定地域】判定表!S549</f>
        <v/>
      </c>
      <c r="Z548" s="1" t="str">
        <f>[1]【準特定地域】判定表!T549</f>
        <v/>
      </c>
      <c r="AB548" t="s">
        <v>1264</v>
      </c>
      <c r="AC548" s="240"/>
    </row>
    <row r="549" spans="1:29" x14ac:dyDescent="0.2">
      <c r="A549" s="105"/>
      <c r="B549" s="111" t="s">
        <v>445</v>
      </c>
      <c r="C549" s="114" t="s">
        <v>443</v>
      </c>
      <c r="D549" s="128" t="s">
        <v>143</v>
      </c>
      <c r="E549" s="301">
        <v>430350</v>
      </c>
      <c r="F549" s="309">
        <f>[1]H27輸送実績!Z549</f>
        <v>1</v>
      </c>
      <c r="G549" s="147">
        <f>[1]H27輸送実績!AA549</f>
        <v>1.0056270096463023</v>
      </c>
      <c r="H549" s="153">
        <v>89.84953085808678</v>
      </c>
      <c r="I549" s="161">
        <f>[1]H27輸送実績!W549</f>
        <v>70.330963999234768</v>
      </c>
      <c r="J549" s="168">
        <f t="shared" si="56"/>
        <v>21.723615774556126</v>
      </c>
      <c r="K549" s="175" t="str">
        <f t="shared" si="57"/>
        <v>○</v>
      </c>
      <c r="L549" s="182" t="str">
        <f t="shared" si="58"/>
        <v>○</v>
      </c>
      <c r="M549" s="188">
        <v>30101.43757574329</v>
      </c>
      <c r="N549" s="194">
        <f>[1]H27輸送実績!X549</f>
        <v>26470.138576405636</v>
      </c>
      <c r="O549" s="168">
        <f t="shared" si="59"/>
        <v>12.063540122295924</v>
      </c>
      <c r="P549" s="175" t="str">
        <f t="shared" si="60"/>
        <v>○</v>
      </c>
      <c r="Q549" s="182" t="str">
        <f t="shared" si="61"/>
        <v>○</v>
      </c>
      <c r="R549" s="206">
        <v>585</v>
      </c>
      <c r="S549" s="203">
        <v>630</v>
      </c>
      <c r="T549" s="210">
        <v>587</v>
      </c>
      <c r="U549" s="210">
        <v>516</v>
      </c>
      <c r="V549" s="214">
        <f>[1]H27輸送実績!S549</f>
        <v>487</v>
      </c>
      <c r="W549" s="221" t="str">
        <f t="shared" si="62"/>
        <v/>
      </c>
      <c r="X549" s="83"/>
      <c r="Y549" s="228" t="str">
        <f>[1]【準特定地域】判定表!S550</f>
        <v>○</v>
      </c>
      <c r="Z549" s="1" t="str">
        <f>[1]【準特定地域】判定表!T550</f>
        <v>指定</v>
      </c>
      <c r="AB549" t="s">
        <v>1287</v>
      </c>
      <c r="AC549" s="240"/>
    </row>
    <row r="550" spans="1:29" x14ac:dyDescent="0.2">
      <c r="A550" s="105"/>
      <c r="B550" s="111" t="s">
        <v>445</v>
      </c>
      <c r="C550" s="114" t="s">
        <v>531</v>
      </c>
      <c r="D550" s="128" t="s">
        <v>531</v>
      </c>
      <c r="E550" s="301">
        <v>250965</v>
      </c>
      <c r="F550" s="309">
        <f>[1]H27輸送実績!Z550</f>
        <v>0.95</v>
      </c>
      <c r="G550" s="147">
        <f>[1]H27輸送実績!AA550</f>
        <v>0.9943074003795066</v>
      </c>
      <c r="H550" s="153">
        <v>76.054071039062578</v>
      </c>
      <c r="I550" s="161">
        <f>[1]H27輸送実績!W550</f>
        <v>65.204493906752532</v>
      </c>
      <c r="J550" s="168">
        <f t="shared" si="56"/>
        <v>14.265609958916636</v>
      </c>
      <c r="K550" s="175" t="str">
        <f t="shared" si="57"/>
        <v>○</v>
      </c>
      <c r="L550" s="182" t="str">
        <f t="shared" si="58"/>
        <v>○</v>
      </c>
      <c r="M550" s="188">
        <v>26054.209593935255</v>
      </c>
      <c r="N550" s="194">
        <f>[1]H27輸送実績!X550</f>
        <v>24399.069421451441</v>
      </c>
      <c r="O550" s="168">
        <f t="shared" si="59"/>
        <v>6.3526785048550805</v>
      </c>
      <c r="P550" s="175" t="str">
        <f t="shared" si="60"/>
        <v>○</v>
      </c>
      <c r="Q550" s="182" t="str">
        <f t="shared" si="61"/>
        <v/>
      </c>
      <c r="R550" s="206">
        <v>238</v>
      </c>
      <c r="S550" s="203">
        <v>126</v>
      </c>
      <c r="T550" s="210">
        <v>146</v>
      </c>
      <c r="U550" s="210">
        <v>165</v>
      </c>
      <c r="V550" s="214">
        <f>[1]H27輸送実績!S550</f>
        <v>168</v>
      </c>
      <c r="W550" s="221" t="str">
        <f t="shared" si="62"/>
        <v/>
      </c>
      <c r="X550" s="82" t="s">
        <v>1259</v>
      </c>
      <c r="Y550" s="228" t="str">
        <f>[1]【準特定地域】判定表!S551</f>
        <v>○</v>
      </c>
      <c r="Z550" s="1" t="str">
        <f>[1]【準特定地域】判定表!T551</f>
        <v>継続</v>
      </c>
      <c r="AB550" t="s">
        <v>1264</v>
      </c>
      <c r="AC550" s="240"/>
    </row>
    <row r="551" spans="1:29" x14ac:dyDescent="0.2">
      <c r="A551" s="11"/>
      <c r="B551" s="111" t="s">
        <v>445</v>
      </c>
      <c r="C551" s="114" t="s">
        <v>833</v>
      </c>
      <c r="D551" s="128" t="s">
        <v>972</v>
      </c>
      <c r="E551" s="302">
        <v>45882</v>
      </c>
      <c r="F551" s="141">
        <f>[1]H27輸送実績!Z551</f>
        <v>0.91666666666666663</v>
      </c>
      <c r="G551" s="147">
        <f>[1]H27輸送実績!AA551</f>
        <v>0.90697674418604646</v>
      </c>
      <c r="H551" s="153">
        <v>64.51984206118135</v>
      </c>
      <c r="I551" s="161">
        <f>[1]H27輸送実績!W551</f>
        <v>42.538034197271998</v>
      </c>
      <c r="J551" s="168">
        <f t="shared" si="56"/>
        <v>34.069841403308089</v>
      </c>
      <c r="K551" s="175" t="str">
        <f t="shared" si="57"/>
        <v>○</v>
      </c>
      <c r="L551" s="182" t="str">
        <f t="shared" si="58"/>
        <v>○</v>
      </c>
      <c r="M551" s="188">
        <v>19727.675188449728</v>
      </c>
      <c r="N551" s="194">
        <f>[1]H27輸送実績!X551</f>
        <v>15449.709258338557</v>
      </c>
      <c r="O551" s="168">
        <f t="shared" si="59"/>
        <v>21.685099177909517</v>
      </c>
      <c r="P551" s="175" t="str">
        <f t="shared" si="60"/>
        <v>○</v>
      </c>
      <c r="Q551" s="182" t="str">
        <f t="shared" si="61"/>
        <v>○</v>
      </c>
      <c r="R551" s="206">
        <v>9</v>
      </c>
      <c r="S551" s="203">
        <v>8</v>
      </c>
      <c r="T551" s="210">
        <v>10</v>
      </c>
      <c r="U551" s="210">
        <v>10</v>
      </c>
      <c r="V551" s="214">
        <f>[1]H27輸送実績!S551</f>
        <v>6</v>
      </c>
      <c r="W551" s="221" t="str">
        <f t="shared" si="62"/>
        <v/>
      </c>
      <c r="X551" s="82" t="s">
        <v>1264</v>
      </c>
      <c r="Y551" s="228" t="str">
        <f>[1]【準特定地域】判定表!S552</f>
        <v/>
      </c>
      <c r="Z551" s="1" t="str">
        <f>[1]【準特定地域】判定表!T552</f>
        <v/>
      </c>
      <c r="AB551" t="s">
        <v>1264</v>
      </c>
      <c r="AC551" s="240"/>
    </row>
    <row r="552" spans="1:29" x14ac:dyDescent="0.2">
      <c r="A552" s="105"/>
      <c r="B552" s="111" t="s">
        <v>445</v>
      </c>
      <c r="C552" s="114" t="s">
        <v>834</v>
      </c>
      <c r="D552" s="128" t="s">
        <v>834</v>
      </c>
      <c r="E552" s="301">
        <v>137290</v>
      </c>
      <c r="F552" s="309">
        <f>[1]H27輸送実績!Z552</f>
        <v>1</v>
      </c>
      <c r="G552" s="147">
        <f>[1]H27輸送実績!AA552</f>
        <v>1</v>
      </c>
      <c r="H552" s="153">
        <v>86.947703524941588</v>
      </c>
      <c r="I552" s="161">
        <f>[1]H27輸送実績!W552</f>
        <v>67.450029984077418</v>
      </c>
      <c r="J552" s="168">
        <f t="shared" si="56"/>
        <v>22.424598638503568</v>
      </c>
      <c r="K552" s="175" t="str">
        <f t="shared" si="57"/>
        <v>○</v>
      </c>
      <c r="L552" s="182" t="str">
        <f t="shared" si="58"/>
        <v>○</v>
      </c>
      <c r="M552" s="188">
        <v>28409.822597622653</v>
      </c>
      <c r="N552" s="194">
        <f>[1]H27輸送実績!X552</f>
        <v>24991.790566388881</v>
      </c>
      <c r="O552" s="168">
        <f t="shared" si="59"/>
        <v>12.031162882093438</v>
      </c>
      <c r="P552" s="175" t="str">
        <f t="shared" si="60"/>
        <v>○</v>
      </c>
      <c r="Q552" s="182" t="str">
        <f t="shared" si="61"/>
        <v>○</v>
      </c>
      <c r="R552" s="206">
        <v>45</v>
      </c>
      <c r="S552" s="203">
        <v>37</v>
      </c>
      <c r="T552" s="210">
        <v>21</v>
      </c>
      <c r="U552" s="210">
        <v>20</v>
      </c>
      <c r="V552" s="214">
        <f>[1]H27輸送実績!S552</f>
        <v>27</v>
      </c>
      <c r="W552" s="221" t="str">
        <f t="shared" si="62"/>
        <v/>
      </c>
      <c r="X552" s="82" t="s">
        <v>1259</v>
      </c>
      <c r="Y552" s="228" t="str">
        <f>[1]【準特定地域】判定表!S553</f>
        <v>○</v>
      </c>
      <c r="Z552" s="1" t="str">
        <f>[1]【準特定地域】判定表!T553</f>
        <v>継続</v>
      </c>
      <c r="AB552" t="s">
        <v>1264</v>
      </c>
      <c r="AC552" s="240"/>
    </row>
    <row r="553" spans="1:29" x14ac:dyDescent="0.2">
      <c r="A553" s="11"/>
      <c r="B553" s="111" t="s">
        <v>445</v>
      </c>
      <c r="C553" s="114" t="s">
        <v>835</v>
      </c>
      <c r="D553" s="131" t="s">
        <v>835</v>
      </c>
      <c r="E553" s="303">
        <v>92843</v>
      </c>
      <c r="F553" s="141">
        <f>[1]H27輸送実績!Z553</f>
        <v>1</v>
      </c>
      <c r="G553" s="147">
        <f>[1]H27輸送実績!AA553</f>
        <v>1</v>
      </c>
      <c r="H553" s="153">
        <v>84.44637542406393</v>
      </c>
      <c r="I553" s="161">
        <f>[1]H27輸送実績!W553</f>
        <v>71.095924064768283</v>
      </c>
      <c r="J553" s="168">
        <f t="shared" si="56"/>
        <v>15.809383519723319</v>
      </c>
      <c r="K553" s="175" t="str">
        <f t="shared" si="57"/>
        <v>○</v>
      </c>
      <c r="L553" s="182" t="str">
        <f t="shared" si="58"/>
        <v>○</v>
      </c>
      <c r="M553" s="188">
        <v>27474.223156492601</v>
      </c>
      <c r="N553" s="194">
        <f>[1]H27輸送実績!X553</f>
        <v>24887.241764377442</v>
      </c>
      <c r="O553" s="168">
        <f t="shared" si="59"/>
        <v>9.416031082588816</v>
      </c>
      <c r="P553" s="175" t="str">
        <f t="shared" si="60"/>
        <v>○</v>
      </c>
      <c r="Q553" s="182" t="str">
        <f t="shared" si="61"/>
        <v/>
      </c>
      <c r="R553" s="206">
        <v>0</v>
      </c>
      <c r="S553" s="203">
        <v>0</v>
      </c>
      <c r="T553" s="210">
        <v>0</v>
      </c>
      <c r="U553" s="210">
        <v>1</v>
      </c>
      <c r="V553" s="214">
        <f>[1]H27輸送実績!S553</f>
        <v>1</v>
      </c>
      <c r="W553" s="221" t="str">
        <f t="shared" si="62"/>
        <v/>
      </c>
      <c r="X553" s="82" t="s">
        <v>1264</v>
      </c>
      <c r="Y553" s="228" t="str">
        <f>[1]【準特定地域】判定表!S554</f>
        <v/>
      </c>
      <c r="Z553" s="1" t="str">
        <f>[1]【準特定地域】判定表!T554</f>
        <v/>
      </c>
      <c r="AB553" t="s">
        <v>1264</v>
      </c>
      <c r="AC553" s="240"/>
    </row>
    <row r="554" spans="1:29" x14ac:dyDescent="0.2">
      <c r="A554" s="11"/>
      <c r="B554" s="111" t="s">
        <v>445</v>
      </c>
      <c r="C554" s="114" t="s">
        <v>836</v>
      </c>
      <c r="D554" s="128" t="s">
        <v>836</v>
      </c>
      <c r="E554" s="302">
        <v>23185</v>
      </c>
      <c r="F554" s="141">
        <f>[1]H27輸送実績!Z554</f>
        <v>1</v>
      </c>
      <c r="G554" s="147">
        <f>[1]H27輸送実績!AA554</f>
        <v>1</v>
      </c>
      <c r="H554" s="153">
        <v>72.796575659416931</v>
      </c>
      <c r="I554" s="161">
        <f>[1]H27輸送実績!W554</f>
        <v>56.12126472411655</v>
      </c>
      <c r="J554" s="168">
        <f t="shared" si="56"/>
        <v>22.906724367526309</v>
      </c>
      <c r="K554" s="175" t="str">
        <f t="shared" si="57"/>
        <v>○</v>
      </c>
      <c r="L554" s="182" t="str">
        <f t="shared" si="58"/>
        <v>○</v>
      </c>
      <c r="M554" s="188">
        <v>22891.901897269781</v>
      </c>
      <c r="N554" s="194">
        <f>[1]H27輸送実績!X554</f>
        <v>20331.928084314943</v>
      </c>
      <c r="O554" s="168">
        <f t="shared" si="59"/>
        <v>11.182879537240009</v>
      </c>
      <c r="P554" s="175" t="str">
        <f t="shared" si="60"/>
        <v>○</v>
      </c>
      <c r="Q554" s="182" t="str">
        <f t="shared" si="61"/>
        <v>○</v>
      </c>
      <c r="R554" s="206">
        <v>6</v>
      </c>
      <c r="S554" s="203">
        <v>2</v>
      </c>
      <c r="T554" s="210">
        <v>0</v>
      </c>
      <c r="U554" s="210">
        <v>0</v>
      </c>
      <c r="V554" s="214">
        <f>[1]H27輸送実績!S554</f>
        <v>0</v>
      </c>
      <c r="W554" s="221" t="str">
        <f t="shared" si="62"/>
        <v/>
      </c>
      <c r="X554" s="82" t="s">
        <v>1264</v>
      </c>
      <c r="Y554" s="228" t="str">
        <f>[1]【準特定地域】判定表!S555</f>
        <v/>
      </c>
      <c r="Z554" s="1" t="str">
        <f>[1]【準特定地域】判定表!T555</f>
        <v/>
      </c>
      <c r="AB554" t="s">
        <v>1264</v>
      </c>
      <c r="AC554" s="240"/>
    </row>
    <row r="555" spans="1:29" x14ac:dyDescent="0.2">
      <c r="A555" s="11"/>
      <c r="B555" s="111" t="s">
        <v>445</v>
      </c>
      <c r="C555" s="114" t="s">
        <v>837</v>
      </c>
      <c r="D555" s="128" t="s">
        <v>837</v>
      </c>
      <c r="E555" s="302">
        <v>28463</v>
      </c>
      <c r="F555" s="141">
        <f>[1]H27輸送実績!Z555</f>
        <v>1</v>
      </c>
      <c r="G555" s="147">
        <f>[1]H27輸送実績!AA555</f>
        <v>1</v>
      </c>
      <c r="H555" s="153">
        <v>65.240063984250028</v>
      </c>
      <c r="I555" s="161">
        <f>[1]H27輸送実績!W555</f>
        <v>49.912396694214877</v>
      </c>
      <c r="J555" s="168">
        <f t="shared" si="56"/>
        <v>23.494255452808087</v>
      </c>
      <c r="K555" s="175" t="str">
        <f t="shared" si="57"/>
        <v>○</v>
      </c>
      <c r="L555" s="182" t="str">
        <f t="shared" si="58"/>
        <v>○</v>
      </c>
      <c r="M555" s="188">
        <v>18057.339731758337</v>
      </c>
      <c r="N555" s="194">
        <f>[1]H27輸送実績!X555</f>
        <v>16806.311044327573</v>
      </c>
      <c r="O555" s="168">
        <f t="shared" si="59"/>
        <v>6.9280896633434725</v>
      </c>
      <c r="P555" s="175" t="str">
        <f t="shared" si="60"/>
        <v>○</v>
      </c>
      <c r="Q555" s="182" t="str">
        <f t="shared" si="61"/>
        <v/>
      </c>
      <c r="R555" s="206">
        <v>0</v>
      </c>
      <c r="S555" s="203">
        <v>0</v>
      </c>
      <c r="T555" s="210">
        <v>0</v>
      </c>
      <c r="U555" s="210">
        <v>0</v>
      </c>
      <c r="V555" s="214">
        <f>[1]H27輸送実績!S555</f>
        <v>0</v>
      </c>
      <c r="W555" s="221" t="str">
        <f t="shared" si="62"/>
        <v/>
      </c>
      <c r="X555" s="82" t="s">
        <v>1264</v>
      </c>
      <c r="Y555" s="228" t="str">
        <f>[1]【準特定地域】判定表!S556</f>
        <v/>
      </c>
      <c r="Z555" s="1" t="str">
        <f>[1]【準特定地域】判定表!T556</f>
        <v/>
      </c>
      <c r="AB555" t="s">
        <v>1264</v>
      </c>
      <c r="AC555" s="240"/>
    </row>
    <row r="556" spans="1:29" x14ac:dyDescent="0.2">
      <c r="A556" s="11"/>
      <c r="B556" s="111" t="s">
        <v>445</v>
      </c>
      <c r="C556" s="114" t="s">
        <v>838</v>
      </c>
      <c r="D556" s="128" t="s">
        <v>838</v>
      </c>
      <c r="E556" s="302">
        <v>31375</v>
      </c>
      <c r="F556" s="141">
        <f>[1]H27輸送実績!Z556</f>
        <v>0.6</v>
      </c>
      <c r="G556" s="147">
        <f>[1]H27輸送実績!AA556</f>
        <v>0.67567567567567566</v>
      </c>
      <c r="H556" s="153">
        <v>64.242213619567124</v>
      </c>
      <c r="I556" s="161">
        <f>[1]H27輸送実績!W556</f>
        <v>58.587929915639194</v>
      </c>
      <c r="J556" s="168">
        <f t="shared" si="56"/>
        <v>8.8015082067560151</v>
      </c>
      <c r="K556" s="175" t="str">
        <f t="shared" si="57"/>
        <v>○</v>
      </c>
      <c r="L556" s="182" t="str">
        <f t="shared" si="58"/>
        <v/>
      </c>
      <c r="M556" s="188">
        <v>20073.112792539152</v>
      </c>
      <c r="N556" s="194">
        <f>[1]H27輸送実績!X556</f>
        <v>18592.79688513952</v>
      </c>
      <c r="O556" s="168">
        <f t="shared" si="59"/>
        <v>7.3746205817656785</v>
      </c>
      <c r="P556" s="175" t="str">
        <f t="shared" si="60"/>
        <v>○</v>
      </c>
      <c r="Q556" s="182" t="str">
        <f t="shared" si="61"/>
        <v/>
      </c>
      <c r="R556" s="206">
        <v>0</v>
      </c>
      <c r="S556" s="203">
        <v>2</v>
      </c>
      <c r="T556" s="210">
        <v>9</v>
      </c>
      <c r="U556" s="210">
        <v>2</v>
      </c>
      <c r="V556" s="214">
        <f>[1]H27輸送実績!S556</f>
        <v>5</v>
      </c>
      <c r="W556" s="221" t="str">
        <f t="shared" si="62"/>
        <v/>
      </c>
      <c r="X556" s="82" t="s">
        <v>1264</v>
      </c>
      <c r="Y556" s="228" t="str">
        <f>[1]【準特定地域】判定表!S557</f>
        <v/>
      </c>
      <c r="Z556" s="1" t="str">
        <f>[1]【準特定地域】判定表!T557</f>
        <v/>
      </c>
      <c r="AB556" t="s">
        <v>1264</v>
      </c>
      <c r="AC556" s="240"/>
    </row>
    <row r="557" spans="1:29" x14ac:dyDescent="0.2">
      <c r="A557" s="11"/>
      <c r="B557" s="111" t="s">
        <v>445</v>
      </c>
      <c r="C557" s="114" t="s">
        <v>840</v>
      </c>
      <c r="D557" s="130" t="s">
        <v>840</v>
      </c>
      <c r="E557" s="302">
        <v>36663</v>
      </c>
      <c r="F557" s="141">
        <f>[1]H27輸送実績!Z557</f>
        <v>1</v>
      </c>
      <c r="G557" s="147">
        <f>[1]H27輸送実績!AA557</f>
        <v>1</v>
      </c>
      <c r="H557" s="153">
        <v>50.262840746054522</v>
      </c>
      <c r="I557" s="161">
        <f>[1]H27輸送実績!W557</f>
        <v>48.493966027596883</v>
      </c>
      <c r="J557" s="168">
        <f t="shared" si="56"/>
        <v>3.5192493941888614</v>
      </c>
      <c r="K557" s="175" t="str">
        <f t="shared" si="57"/>
        <v>○</v>
      </c>
      <c r="L557" s="182" t="str">
        <f t="shared" si="58"/>
        <v/>
      </c>
      <c r="M557" s="188">
        <v>16248.149210903875</v>
      </c>
      <c r="N557" s="194">
        <f>[1]H27輸送実績!X557</f>
        <v>16326.790837469831</v>
      </c>
      <c r="O557" s="168">
        <f t="shared" si="59"/>
        <v>-0.4840035966261258</v>
      </c>
      <c r="P557" s="175" t="str">
        <f t="shared" si="60"/>
        <v/>
      </c>
      <c r="Q557" s="182" t="str">
        <f t="shared" si="61"/>
        <v/>
      </c>
      <c r="R557" s="206">
        <v>3</v>
      </c>
      <c r="S557" s="203">
        <v>3</v>
      </c>
      <c r="T557" s="210">
        <v>2</v>
      </c>
      <c r="U557" s="210">
        <v>0</v>
      </c>
      <c r="V557" s="214">
        <f>[1]H27輸送実績!S557</f>
        <v>4</v>
      </c>
      <c r="W557" s="221" t="str">
        <f t="shared" si="62"/>
        <v/>
      </c>
      <c r="X557" s="82" t="s">
        <v>1264</v>
      </c>
      <c r="Y557" s="228" t="str">
        <f>[1]【準特定地域】判定表!S558</f>
        <v/>
      </c>
      <c r="Z557" s="1" t="str">
        <f>[1]【準特定地域】判定表!T558</f>
        <v/>
      </c>
      <c r="AB557" t="s">
        <v>1264</v>
      </c>
      <c r="AC557" s="240"/>
    </row>
    <row r="558" spans="1:29" x14ac:dyDescent="0.2">
      <c r="A558" s="11"/>
      <c r="B558" s="111" t="s">
        <v>445</v>
      </c>
      <c r="C558" s="114" t="s">
        <v>842</v>
      </c>
      <c r="D558" s="128" t="s">
        <v>842</v>
      </c>
      <c r="E558" s="302">
        <v>26553</v>
      </c>
      <c r="F558" s="141">
        <f>[1]H27輸送実績!Z558</f>
        <v>1</v>
      </c>
      <c r="G558" s="147">
        <f>[1]H27輸送実績!AA558</f>
        <v>1</v>
      </c>
      <c r="H558" s="153">
        <v>68.858405837777156</v>
      </c>
      <c r="I558" s="161">
        <f>[1]H27輸送実績!W558</f>
        <v>40.487113187088163</v>
      </c>
      <c r="J558" s="168">
        <f t="shared" si="56"/>
        <v>41.202366371258506</v>
      </c>
      <c r="K558" s="175" t="str">
        <f t="shared" si="57"/>
        <v>○</v>
      </c>
      <c r="L558" s="182" t="str">
        <f t="shared" si="58"/>
        <v>○</v>
      </c>
      <c r="M558" s="188">
        <v>20256.244737580691</v>
      </c>
      <c r="N558" s="194">
        <f>[1]H27輸送実績!X558</f>
        <v>13433.063641671532</v>
      </c>
      <c r="O558" s="168">
        <f t="shared" si="59"/>
        <v>33.684333815588005</v>
      </c>
      <c r="P558" s="175" t="str">
        <f t="shared" si="60"/>
        <v>○</v>
      </c>
      <c r="Q558" s="182" t="str">
        <f t="shared" si="61"/>
        <v>○</v>
      </c>
      <c r="R558" s="206">
        <v>0</v>
      </c>
      <c r="S558" s="203">
        <v>0</v>
      </c>
      <c r="T558" s="210">
        <v>0</v>
      </c>
      <c r="U558" s="210">
        <v>0</v>
      </c>
      <c r="V558" s="214">
        <f>[1]H27輸送実績!S558</f>
        <v>0</v>
      </c>
      <c r="W558" s="221" t="str">
        <f t="shared" si="62"/>
        <v/>
      </c>
      <c r="X558" s="82" t="s">
        <v>1264</v>
      </c>
      <c r="Y558" s="228" t="str">
        <f>[1]【準特定地域】判定表!S559</f>
        <v/>
      </c>
      <c r="Z558" s="1" t="str">
        <f>[1]【準特定地域】判定表!T559</f>
        <v/>
      </c>
      <c r="AB558" t="s">
        <v>1264</v>
      </c>
      <c r="AC558" s="240"/>
    </row>
    <row r="559" spans="1:29" x14ac:dyDescent="0.2">
      <c r="A559" s="11"/>
      <c r="B559" s="111" t="s">
        <v>445</v>
      </c>
      <c r="C559" s="114" t="s">
        <v>843</v>
      </c>
      <c r="D559" s="129" t="s">
        <v>843</v>
      </c>
      <c r="E559" s="302">
        <v>30714</v>
      </c>
      <c r="F559" s="141">
        <f>[1]H27輸送実績!Z559</f>
        <v>0.92307692307692313</v>
      </c>
      <c r="G559" s="147">
        <f>[1]H27輸送実績!AA559</f>
        <v>0.94915254237288138</v>
      </c>
      <c r="H559" s="153">
        <v>72.105876247044577</v>
      </c>
      <c r="I559" s="161">
        <f>[1]H27輸送実績!W559</f>
        <v>61.585332284703107</v>
      </c>
      <c r="J559" s="168">
        <f t="shared" si="56"/>
        <v>14.590411364389567</v>
      </c>
      <c r="K559" s="175" t="str">
        <f t="shared" si="57"/>
        <v>○</v>
      </c>
      <c r="L559" s="182" t="str">
        <f t="shared" si="58"/>
        <v>○</v>
      </c>
      <c r="M559" s="188">
        <v>21174.903408107952</v>
      </c>
      <c r="N559" s="194">
        <f>[1]H27輸送実績!X559</f>
        <v>19918.501769563507</v>
      </c>
      <c r="O559" s="168">
        <f t="shared" si="59"/>
        <v>5.9334468466258228</v>
      </c>
      <c r="P559" s="175" t="str">
        <f t="shared" si="60"/>
        <v>○</v>
      </c>
      <c r="Q559" s="182" t="str">
        <f t="shared" si="61"/>
        <v/>
      </c>
      <c r="R559" s="206">
        <v>0</v>
      </c>
      <c r="S559" s="203">
        <v>0</v>
      </c>
      <c r="T559" s="210">
        <v>0</v>
      </c>
      <c r="U559" s="210">
        <v>1</v>
      </c>
      <c r="V559" s="214">
        <f>[1]H27輸送実績!S559</f>
        <v>0</v>
      </c>
      <c r="W559" s="221" t="str">
        <f t="shared" si="62"/>
        <v/>
      </c>
      <c r="X559" s="82" t="s">
        <v>1264</v>
      </c>
      <c r="Y559" s="228" t="str">
        <f>[1]【準特定地域】判定表!S560</f>
        <v/>
      </c>
      <c r="Z559" s="1" t="str">
        <f>[1]【準特定地域】判定表!T560</f>
        <v/>
      </c>
      <c r="AB559" t="s">
        <v>1264</v>
      </c>
      <c r="AC559" s="240"/>
    </row>
    <row r="560" spans="1:29" x14ac:dyDescent="0.2">
      <c r="A560" s="11"/>
      <c r="B560" s="111" t="s">
        <v>445</v>
      </c>
      <c r="C560" s="114" t="s">
        <v>328</v>
      </c>
      <c r="D560" s="128" t="s">
        <v>1154</v>
      </c>
      <c r="E560" s="302">
        <v>14827</v>
      </c>
      <c r="F560" s="141">
        <f>[1]H27輸送実績!Z560</f>
        <v>1</v>
      </c>
      <c r="G560" s="147">
        <f>[1]H27輸送実績!AA560</f>
        <v>1</v>
      </c>
      <c r="H560" s="153">
        <v>74.297759241086027</v>
      </c>
      <c r="I560" s="161">
        <f>[1]H27輸送実績!W560</f>
        <v>59.953287055941203</v>
      </c>
      <c r="J560" s="168">
        <f t="shared" si="56"/>
        <v>19.306735938830911</v>
      </c>
      <c r="K560" s="175" t="str">
        <f t="shared" si="57"/>
        <v>○</v>
      </c>
      <c r="L560" s="182" t="str">
        <f t="shared" si="58"/>
        <v>○</v>
      </c>
      <c r="M560" s="188">
        <v>22427.870461236504</v>
      </c>
      <c r="N560" s="194">
        <f>[1]H27輸送実績!X560</f>
        <v>17526.173948550429</v>
      </c>
      <c r="O560" s="168">
        <f t="shared" si="59"/>
        <v>21.855380880489673</v>
      </c>
      <c r="P560" s="175" t="str">
        <f t="shared" si="60"/>
        <v>○</v>
      </c>
      <c r="Q560" s="182" t="str">
        <f t="shared" si="61"/>
        <v>○</v>
      </c>
      <c r="R560" s="206">
        <v>0</v>
      </c>
      <c r="S560" s="203">
        <v>0</v>
      </c>
      <c r="T560" s="210">
        <v>1</v>
      </c>
      <c r="U560" s="210">
        <v>0</v>
      </c>
      <c r="V560" s="214">
        <f>[1]H27輸送実績!S560</f>
        <v>0</v>
      </c>
      <c r="W560" s="221" t="str">
        <f t="shared" si="62"/>
        <v/>
      </c>
      <c r="X560" s="82" t="s">
        <v>1264</v>
      </c>
      <c r="Y560" s="228" t="str">
        <f>[1]【準特定地域】判定表!S561</f>
        <v/>
      </c>
      <c r="Z560" s="1" t="str">
        <f>[1]【準特定地域】判定表!T561</f>
        <v/>
      </c>
      <c r="AB560" t="s">
        <v>1264</v>
      </c>
      <c r="AC560" s="240"/>
    </row>
    <row r="561" spans="1:29" x14ac:dyDescent="0.2">
      <c r="A561" s="11"/>
      <c r="B561" s="111" t="s">
        <v>445</v>
      </c>
      <c r="C561" s="114" t="s">
        <v>585</v>
      </c>
      <c r="D561" s="128" t="s">
        <v>1155</v>
      </c>
      <c r="E561" s="302">
        <v>13611</v>
      </c>
      <c r="F561" s="141">
        <f>[1]H27輸送実績!Z561</f>
        <v>0.75</v>
      </c>
      <c r="G561" s="147">
        <f>[1]H27輸送実績!AA561</f>
        <v>0.90322580645161288</v>
      </c>
      <c r="H561" s="153">
        <v>65.884208228746047</v>
      </c>
      <c r="I561" s="161">
        <f>[1]H27輸送実績!W561</f>
        <v>50.683921666458772</v>
      </c>
      <c r="J561" s="168">
        <f t="shared" si="56"/>
        <v>23.07121383247528</v>
      </c>
      <c r="K561" s="175" t="str">
        <f t="shared" si="57"/>
        <v>○</v>
      </c>
      <c r="L561" s="182" t="str">
        <f t="shared" si="58"/>
        <v>○</v>
      </c>
      <c r="M561" s="188">
        <v>20309.942158681653</v>
      </c>
      <c r="N561" s="194">
        <f>[1]H27輸送実績!X561</f>
        <v>16446.052139204192</v>
      </c>
      <c r="O561" s="168">
        <f t="shared" si="59"/>
        <v>19.024623454310575</v>
      </c>
      <c r="P561" s="175" t="str">
        <f t="shared" si="60"/>
        <v>○</v>
      </c>
      <c r="Q561" s="182" t="str">
        <f t="shared" si="61"/>
        <v>○</v>
      </c>
      <c r="R561" s="206">
        <v>0</v>
      </c>
      <c r="S561" s="203">
        <v>0</v>
      </c>
      <c r="T561" s="210">
        <v>0</v>
      </c>
      <c r="U561" s="210">
        <v>0</v>
      </c>
      <c r="V561" s="214">
        <f>[1]H27輸送実績!S561</f>
        <v>0</v>
      </c>
      <c r="W561" s="221" t="str">
        <f t="shared" si="62"/>
        <v/>
      </c>
      <c r="X561" s="82" t="s">
        <v>1264</v>
      </c>
      <c r="Y561" s="228" t="str">
        <f>[1]【準特定地域】判定表!S562</f>
        <v/>
      </c>
      <c r="Z561" s="1" t="str">
        <f>[1]【準特定地域】判定表!T562</f>
        <v/>
      </c>
      <c r="AB561" t="s">
        <v>1264</v>
      </c>
      <c r="AC561" s="240"/>
    </row>
    <row r="562" spans="1:29" x14ac:dyDescent="0.2">
      <c r="A562" s="11"/>
      <c r="B562" s="111" t="s">
        <v>445</v>
      </c>
      <c r="C562" s="114" t="s">
        <v>845</v>
      </c>
      <c r="D562" s="128" t="s">
        <v>486</v>
      </c>
      <c r="E562" s="302">
        <v>19225</v>
      </c>
      <c r="F562" s="141">
        <f>[1]H27輸送実績!Z562</f>
        <v>1</v>
      </c>
      <c r="G562" s="147">
        <f>[1]H27輸送実績!AA562</f>
        <v>1</v>
      </c>
      <c r="H562" s="153">
        <v>52.018130002425416</v>
      </c>
      <c r="I562" s="161">
        <f>[1]H27輸送実績!W562</f>
        <v>40.216616421351304</v>
      </c>
      <c r="J562" s="168">
        <f t="shared" si="56"/>
        <v>22.687308406749441</v>
      </c>
      <c r="K562" s="175" t="str">
        <f t="shared" si="57"/>
        <v>○</v>
      </c>
      <c r="L562" s="182" t="str">
        <f t="shared" si="58"/>
        <v>○</v>
      </c>
      <c r="M562" s="188">
        <v>15280.560271646858</v>
      </c>
      <c r="N562" s="194">
        <f>[1]H27輸送実績!X562</f>
        <v>13090.175563043093</v>
      </c>
      <c r="O562" s="168">
        <f t="shared" si="59"/>
        <v>14.33445285817192</v>
      </c>
      <c r="P562" s="175" t="str">
        <f t="shared" si="60"/>
        <v>○</v>
      </c>
      <c r="Q562" s="182" t="str">
        <f t="shared" si="61"/>
        <v>○</v>
      </c>
      <c r="R562" s="206">
        <v>0</v>
      </c>
      <c r="S562" s="203">
        <v>1</v>
      </c>
      <c r="T562" s="210">
        <v>1</v>
      </c>
      <c r="U562" s="210">
        <v>1</v>
      </c>
      <c r="V562" s="214">
        <f>[1]H27輸送実績!S562</f>
        <v>0</v>
      </c>
      <c r="W562" s="221" t="str">
        <f t="shared" si="62"/>
        <v/>
      </c>
      <c r="X562" s="82" t="s">
        <v>1264</v>
      </c>
      <c r="Y562" s="228" t="str">
        <f>[1]【準特定地域】判定表!S563</f>
        <v/>
      </c>
      <c r="Z562" s="1" t="str">
        <f>[1]【準特定地域】判定表!T563</f>
        <v/>
      </c>
      <c r="AB562" t="s">
        <v>1264</v>
      </c>
      <c r="AC562" s="240"/>
    </row>
    <row r="563" spans="1:29" x14ac:dyDescent="0.2">
      <c r="A563" s="105"/>
      <c r="B563" s="111" t="s">
        <v>348</v>
      </c>
      <c r="C563" s="114" t="s">
        <v>846</v>
      </c>
      <c r="D563" s="128" t="s">
        <v>1157</v>
      </c>
      <c r="E563" s="301">
        <v>399996</v>
      </c>
      <c r="F563" s="309">
        <f>[1]H27輸送実績!Z563</f>
        <v>1</v>
      </c>
      <c r="G563" s="147">
        <f>[1]H27輸送実績!AA563</f>
        <v>1</v>
      </c>
      <c r="H563" s="153">
        <v>58.381371257127221</v>
      </c>
      <c r="I563" s="161">
        <f>[1]H27輸送実績!W563</f>
        <v>48.978981820915003</v>
      </c>
      <c r="J563" s="168">
        <f t="shared" si="56"/>
        <v>16.105119207977449</v>
      </c>
      <c r="K563" s="175" t="str">
        <f t="shared" si="57"/>
        <v>○</v>
      </c>
      <c r="L563" s="182" t="str">
        <f t="shared" si="58"/>
        <v>○</v>
      </c>
      <c r="M563" s="188">
        <v>18710.470451707861</v>
      </c>
      <c r="N563" s="194">
        <f>[1]H27輸送実績!X563</f>
        <v>15458.730641375611</v>
      </c>
      <c r="O563" s="168">
        <f t="shared" si="59"/>
        <v>17.379252000771771</v>
      </c>
      <c r="P563" s="175" t="str">
        <f t="shared" si="60"/>
        <v>○</v>
      </c>
      <c r="Q563" s="182" t="str">
        <f t="shared" si="61"/>
        <v>○</v>
      </c>
      <c r="R563" s="206">
        <v>237</v>
      </c>
      <c r="S563" s="203">
        <v>236</v>
      </c>
      <c r="T563" s="210">
        <v>248</v>
      </c>
      <c r="U563" s="210">
        <v>307</v>
      </c>
      <c r="V563" s="214">
        <f>[1]H27輸送実績!S563</f>
        <v>243</v>
      </c>
      <c r="W563" s="221" t="str">
        <f t="shared" si="62"/>
        <v/>
      </c>
      <c r="X563" s="83"/>
      <c r="Y563" s="228" t="str">
        <f>[1]【準特定地域】判定表!S564</f>
        <v>○</v>
      </c>
      <c r="Z563" s="1" t="str">
        <f>[1]【準特定地域】判定表!T564</f>
        <v>指定</v>
      </c>
      <c r="AB563" t="s">
        <v>1287</v>
      </c>
      <c r="AC563" s="240"/>
    </row>
    <row r="564" spans="1:29" x14ac:dyDescent="0.2">
      <c r="A564" s="105"/>
      <c r="B564" s="111" t="s">
        <v>348</v>
      </c>
      <c r="C564" s="114" t="s">
        <v>797</v>
      </c>
      <c r="D564" s="128" t="s">
        <v>797</v>
      </c>
      <c r="E564" s="301">
        <v>124092</v>
      </c>
      <c r="F564" s="309">
        <f>[1]H27輸送実績!Z564</f>
        <v>1</v>
      </c>
      <c r="G564" s="147">
        <f>[1]H27輸送実績!AA564</f>
        <v>1</v>
      </c>
      <c r="H564" s="153">
        <v>54.406956374021895</v>
      </c>
      <c r="I564" s="161">
        <f>[1]H27輸送実績!W564</f>
        <v>44.389429548714553</v>
      </c>
      <c r="J564" s="168">
        <f t="shared" si="56"/>
        <v>18.412216916604596</v>
      </c>
      <c r="K564" s="175" t="str">
        <f t="shared" si="57"/>
        <v>○</v>
      </c>
      <c r="L564" s="182" t="str">
        <f t="shared" si="58"/>
        <v>○</v>
      </c>
      <c r="M564" s="188">
        <v>18367.832078736981</v>
      </c>
      <c r="N564" s="194">
        <f>[1]H27輸送実績!X564</f>
        <v>14878.583250579279</v>
      </c>
      <c r="O564" s="168">
        <f t="shared" si="59"/>
        <v>18.996519639336952</v>
      </c>
      <c r="P564" s="175" t="str">
        <f t="shared" si="60"/>
        <v>○</v>
      </c>
      <c r="Q564" s="182" t="str">
        <f t="shared" si="61"/>
        <v>○</v>
      </c>
      <c r="R564" s="206">
        <v>72</v>
      </c>
      <c r="S564" s="203">
        <v>62</v>
      </c>
      <c r="T564" s="210">
        <v>78</v>
      </c>
      <c r="U564" s="210">
        <v>73</v>
      </c>
      <c r="V564" s="214">
        <f>[1]H27輸送実績!S564</f>
        <v>87</v>
      </c>
      <c r="W564" s="221" t="str">
        <f t="shared" si="62"/>
        <v/>
      </c>
      <c r="X564" s="82" t="s">
        <v>1259</v>
      </c>
      <c r="Y564" s="228" t="str">
        <f>[1]【準特定地域】判定表!S565</f>
        <v>○</v>
      </c>
      <c r="Z564" s="1" t="str">
        <f>[1]【準特定地域】判定表!T565</f>
        <v>継続</v>
      </c>
      <c r="AB564" t="s">
        <v>1264</v>
      </c>
      <c r="AC564" s="240"/>
    </row>
    <row r="565" spans="1:29" x14ac:dyDescent="0.2">
      <c r="A565" s="11"/>
      <c r="B565" s="111" t="s">
        <v>348</v>
      </c>
      <c r="C565" s="114" t="s">
        <v>850</v>
      </c>
      <c r="D565" s="131" t="s">
        <v>850</v>
      </c>
      <c r="E565" s="303">
        <v>61463</v>
      </c>
      <c r="F565" s="141">
        <f>[1]H27輸送実績!Z565</f>
        <v>1</v>
      </c>
      <c r="G565" s="147">
        <f>[1]H27輸送実績!AA565</f>
        <v>1</v>
      </c>
      <c r="H565" s="153">
        <v>53.770180103346213</v>
      </c>
      <c r="I565" s="161">
        <f>[1]H27輸送実績!W565</f>
        <v>55.542752402655303</v>
      </c>
      <c r="J565" s="168">
        <f t="shared" si="56"/>
        <v>-3.2965712517648349</v>
      </c>
      <c r="K565" s="175" t="str">
        <f t="shared" si="57"/>
        <v/>
      </c>
      <c r="L565" s="182" t="str">
        <f t="shared" si="58"/>
        <v/>
      </c>
      <c r="M565" s="188">
        <v>17504.615461797021</v>
      </c>
      <c r="N565" s="194">
        <f>[1]H27輸送実績!X565</f>
        <v>17213.910631130486</v>
      </c>
      <c r="O565" s="168">
        <f t="shared" si="59"/>
        <v>1.6607324582535665</v>
      </c>
      <c r="P565" s="175" t="str">
        <f t="shared" si="60"/>
        <v>○</v>
      </c>
      <c r="Q565" s="182" t="str">
        <f t="shared" si="61"/>
        <v/>
      </c>
      <c r="R565" s="206">
        <v>9</v>
      </c>
      <c r="S565" s="203">
        <v>23</v>
      </c>
      <c r="T565" s="210">
        <v>18</v>
      </c>
      <c r="U565" s="210">
        <v>10</v>
      </c>
      <c r="V565" s="214">
        <f>[1]H27輸送実績!S565</f>
        <v>11</v>
      </c>
      <c r="W565" s="221" t="str">
        <f t="shared" si="62"/>
        <v/>
      </c>
      <c r="X565" s="82" t="s">
        <v>1264</v>
      </c>
      <c r="Y565" s="228" t="str">
        <f>[1]【準特定地域】判定表!S566</f>
        <v/>
      </c>
      <c r="Z565" s="1" t="str">
        <f>[1]【準特定地域】判定表!T566</f>
        <v/>
      </c>
      <c r="AB565" t="s">
        <v>1264</v>
      </c>
      <c r="AC565" s="240"/>
    </row>
    <row r="566" spans="1:29" x14ac:dyDescent="0.2">
      <c r="A566" s="11"/>
      <c r="B566" s="111" t="s">
        <v>348</v>
      </c>
      <c r="C566" s="114" t="s">
        <v>851</v>
      </c>
      <c r="D566" s="128" t="s">
        <v>851</v>
      </c>
      <c r="E566" s="302">
        <v>30416</v>
      </c>
      <c r="F566" s="141">
        <f>[1]H27輸送実績!Z566</f>
        <v>1</v>
      </c>
      <c r="G566" s="147">
        <f>[1]H27輸送実績!AA566</f>
        <v>1</v>
      </c>
      <c r="H566" s="153">
        <v>30.901649276337935</v>
      </c>
      <c r="I566" s="161">
        <f>[1]H27輸送実績!W566</f>
        <v>49.892567805565342</v>
      </c>
      <c r="J566" s="168">
        <f t="shared" si="56"/>
        <v>-61.456003074143894</v>
      </c>
      <c r="K566" s="175" t="str">
        <f t="shared" si="57"/>
        <v/>
      </c>
      <c r="L566" s="182" t="str">
        <f t="shared" si="58"/>
        <v/>
      </c>
      <c r="M566" s="188">
        <v>16533.288455065634</v>
      </c>
      <c r="N566" s="194">
        <f>[1]H27輸送実績!X566</f>
        <v>15520.371022660562</v>
      </c>
      <c r="O566" s="168">
        <f t="shared" si="59"/>
        <v>6.1265333581881904</v>
      </c>
      <c r="P566" s="175" t="str">
        <f t="shared" si="60"/>
        <v>○</v>
      </c>
      <c r="Q566" s="182" t="str">
        <f t="shared" si="61"/>
        <v/>
      </c>
      <c r="R566" s="206">
        <v>2</v>
      </c>
      <c r="S566" s="203">
        <v>2</v>
      </c>
      <c r="T566" s="210">
        <v>0</v>
      </c>
      <c r="U566" s="210">
        <v>1</v>
      </c>
      <c r="V566" s="214">
        <f>[1]H27輸送実績!S566</f>
        <v>0</v>
      </c>
      <c r="W566" s="221" t="str">
        <f t="shared" si="62"/>
        <v/>
      </c>
      <c r="X566" s="82" t="s">
        <v>1264</v>
      </c>
      <c r="Y566" s="228" t="str">
        <f>[1]【準特定地域】判定表!S567</f>
        <v/>
      </c>
      <c r="Z566" s="1" t="str">
        <f>[1]【準特定地域】判定表!T567</f>
        <v/>
      </c>
      <c r="AB566" t="s">
        <v>1264</v>
      </c>
      <c r="AC566" s="240"/>
    </row>
    <row r="567" spans="1:29" x14ac:dyDescent="0.2">
      <c r="A567" s="11"/>
      <c r="B567" s="111" t="s">
        <v>348</v>
      </c>
      <c r="C567" s="114" t="s">
        <v>3</v>
      </c>
      <c r="D567" s="128" t="s">
        <v>1158</v>
      </c>
      <c r="E567" s="302">
        <v>45765</v>
      </c>
      <c r="F567" s="141">
        <f>[1]H27輸送実績!Z567</f>
        <v>1</v>
      </c>
      <c r="G567" s="147">
        <f>[1]H27輸送実績!AA567</f>
        <v>1</v>
      </c>
      <c r="H567" s="153">
        <v>68.812533878163705</v>
      </c>
      <c r="I567" s="161">
        <f>[1]H27輸送実績!W567</f>
        <v>58.893567748948435</v>
      </c>
      <c r="J567" s="168">
        <f t="shared" si="56"/>
        <v>14.414475924948988</v>
      </c>
      <c r="K567" s="175" t="str">
        <f t="shared" si="57"/>
        <v>○</v>
      </c>
      <c r="L567" s="182" t="str">
        <f t="shared" si="58"/>
        <v>○</v>
      </c>
      <c r="M567" s="188">
        <v>21320.852270358169</v>
      </c>
      <c r="N567" s="194">
        <f>[1]H27輸送実績!X567</f>
        <v>17968.3822486885</v>
      </c>
      <c r="O567" s="168">
        <f t="shared" si="59"/>
        <v>15.723902493009255</v>
      </c>
      <c r="P567" s="175" t="str">
        <f t="shared" si="60"/>
        <v>○</v>
      </c>
      <c r="Q567" s="182" t="str">
        <f t="shared" si="61"/>
        <v>○</v>
      </c>
      <c r="R567" s="206">
        <v>2</v>
      </c>
      <c r="S567" s="203">
        <v>0</v>
      </c>
      <c r="T567" s="210">
        <v>1</v>
      </c>
      <c r="U567" s="210">
        <v>3</v>
      </c>
      <c r="V567" s="214">
        <f>[1]H27輸送実績!S567</f>
        <v>0</v>
      </c>
      <c r="W567" s="221" t="str">
        <f t="shared" si="62"/>
        <v/>
      </c>
      <c r="X567" s="82" t="s">
        <v>1264</v>
      </c>
      <c r="Y567" s="228" t="str">
        <f>[1]【準特定地域】判定表!S568</f>
        <v/>
      </c>
      <c r="Z567" s="1" t="str">
        <f>[1]【準特定地域】判定表!T568</f>
        <v/>
      </c>
      <c r="AB567" t="s">
        <v>1264</v>
      </c>
      <c r="AC567" s="240"/>
    </row>
    <row r="568" spans="1:29" ht="26.4" x14ac:dyDescent="0.2">
      <c r="A568" s="11"/>
      <c r="B568" s="111" t="s">
        <v>348</v>
      </c>
      <c r="C568" s="114" t="s">
        <v>503</v>
      </c>
      <c r="D568" s="128" t="s">
        <v>1159</v>
      </c>
      <c r="E568" s="302">
        <v>53452</v>
      </c>
      <c r="F568" s="141">
        <f>[1]H27輸送実績!Z568</f>
        <v>1</v>
      </c>
      <c r="G568" s="147">
        <f>[1]H27輸送実績!AA568</f>
        <v>1</v>
      </c>
      <c r="H568" s="153">
        <v>48.24549510255963</v>
      </c>
      <c r="I568" s="161">
        <f>[1]H27輸送実績!W568</f>
        <v>42.714390357594723</v>
      </c>
      <c r="J568" s="168">
        <f t="shared" si="56"/>
        <v>11.464499914876935</v>
      </c>
      <c r="K568" s="175" t="str">
        <f t="shared" si="57"/>
        <v>○</v>
      </c>
      <c r="L568" s="182" t="str">
        <f t="shared" si="58"/>
        <v>○</v>
      </c>
      <c r="M568" s="188">
        <v>15348.079655060688</v>
      </c>
      <c r="N568" s="194">
        <f>[1]H27輸送実績!X568</f>
        <v>13408.636878204701</v>
      </c>
      <c r="O568" s="168">
        <f t="shared" si="59"/>
        <v>12.636387225267621</v>
      </c>
      <c r="P568" s="175" t="str">
        <f t="shared" si="60"/>
        <v>○</v>
      </c>
      <c r="Q568" s="182" t="str">
        <f t="shared" si="61"/>
        <v>○</v>
      </c>
      <c r="R568" s="206">
        <v>15</v>
      </c>
      <c r="S568" s="203">
        <v>5</v>
      </c>
      <c r="T568" s="210">
        <v>2</v>
      </c>
      <c r="U568" s="210">
        <v>5</v>
      </c>
      <c r="V568" s="214">
        <f>[1]H27輸送実績!S568</f>
        <v>1</v>
      </c>
      <c r="W568" s="221" t="str">
        <f t="shared" si="62"/>
        <v/>
      </c>
      <c r="X568" s="82" t="s">
        <v>1264</v>
      </c>
      <c r="Y568" s="228" t="str">
        <f>[1]【準特定地域】判定表!S569</f>
        <v/>
      </c>
      <c r="Z568" s="1" t="str">
        <f>[1]【準特定地域】判定表!T569</f>
        <v/>
      </c>
      <c r="AB568" t="s">
        <v>1264</v>
      </c>
      <c r="AC568" s="240"/>
    </row>
    <row r="569" spans="1:29" x14ac:dyDescent="0.2">
      <c r="A569" s="105"/>
      <c r="B569" s="111" t="s">
        <v>348</v>
      </c>
      <c r="C569" s="114" t="s">
        <v>749</v>
      </c>
      <c r="D569" s="128" t="s">
        <v>296</v>
      </c>
      <c r="E569" s="301">
        <v>163610</v>
      </c>
      <c r="F569" s="309">
        <f>[1]H27輸送実績!Z569</f>
        <v>1</v>
      </c>
      <c r="G569" s="147">
        <f>[1]H27輸送実績!AA569</f>
        <v>1</v>
      </c>
      <c r="H569" s="153">
        <v>61.325650182159215</v>
      </c>
      <c r="I569" s="161">
        <f>[1]H27輸送実績!W569</f>
        <v>57.179545937414638</v>
      </c>
      <c r="J569" s="168">
        <f t="shared" si="56"/>
        <v>6.7607994899836488</v>
      </c>
      <c r="K569" s="175" t="str">
        <f t="shared" si="57"/>
        <v>○</v>
      </c>
      <c r="L569" s="182" t="str">
        <f t="shared" si="58"/>
        <v/>
      </c>
      <c r="M569" s="188">
        <v>19769.661773016389</v>
      </c>
      <c r="N569" s="194">
        <f>[1]H27輸送実績!X569</f>
        <v>18584.818041096307</v>
      </c>
      <c r="O569" s="168">
        <f t="shared" si="59"/>
        <v>5.9932422998620787</v>
      </c>
      <c r="P569" s="175" t="str">
        <f t="shared" si="60"/>
        <v>○</v>
      </c>
      <c r="Q569" s="182" t="str">
        <f t="shared" si="61"/>
        <v/>
      </c>
      <c r="R569" s="206">
        <v>34</v>
      </c>
      <c r="S569" s="203">
        <v>30</v>
      </c>
      <c r="T569" s="210">
        <v>24</v>
      </c>
      <c r="U569" s="210">
        <v>32</v>
      </c>
      <c r="V569" s="214">
        <f>[1]H27輸送実績!S569</f>
        <v>24</v>
      </c>
      <c r="W569" s="221" t="str">
        <f t="shared" si="62"/>
        <v/>
      </c>
      <c r="X569" s="82" t="s">
        <v>1259</v>
      </c>
      <c r="Y569" s="228" t="str">
        <f>[1]【準特定地域】判定表!S570</f>
        <v>○</v>
      </c>
      <c r="Z569" s="1" t="str">
        <f>[1]【準特定地域】判定表!T570</f>
        <v>継続</v>
      </c>
      <c r="AB569" t="s">
        <v>1264</v>
      </c>
      <c r="AC569" s="240"/>
    </row>
    <row r="570" spans="1:29" x14ac:dyDescent="0.2">
      <c r="A570" s="11"/>
      <c r="B570" s="111" t="s">
        <v>348</v>
      </c>
      <c r="C570" s="114" t="s">
        <v>1</v>
      </c>
      <c r="D570" s="131" t="s">
        <v>1068</v>
      </c>
      <c r="E570" s="303">
        <v>18561</v>
      </c>
      <c r="F570" s="141">
        <f>[1]H27輸送実績!Z570</f>
        <v>1</v>
      </c>
      <c r="G570" s="147">
        <f>[1]H27輸送実績!AA570</f>
        <v>1</v>
      </c>
      <c r="H570" s="153">
        <v>53.337826685006874</v>
      </c>
      <c r="I570" s="161">
        <f>[1]H27輸送実績!W570</f>
        <v>46.651166840822015</v>
      </c>
      <c r="J570" s="168">
        <f t="shared" si="56"/>
        <v>12.536431009223071</v>
      </c>
      <c r="K570" s="175" t="str">
        <f t="shared" si="57"/>
        <v>○</v>
      </c>
      <c r="L570" s="182" t="str">
        <f t="shared" si="58"/>
        <v>○</v>
      </c>
      <c r="M570" s="188">
        <v>17031.224209078406</v>
      </c>
      <c r="N570" s="194">
        <f>[1]H27輸送実績!X570</f>
        <v>14391.327063740857</v>
      </c>
      <c r="O570" s="168">
        <f t="shared" si="59"/>
        <v>15.500336986523644</v>
      </c>
      <c r="P570" s="175" t="str">
        <f t="shared" si="60"/>
        <v>○</v>
      </c>
      <c r="Q570" s="182" t="str">
        <f t="shared" si="61"/>
        <v>○</v>
      </c>
      <c r="R570" s="206">
        <v>1</v>
      </c>
      <c r="S570" s="203">
        <v>2</v>
      </c>
      <c r="T570" s="210">
        <v>2</v>
      </c>
      <c r="U570" s="210">
        <v>2</v>
      </c>
      <c r="V570" s="214">
        <f>[1]H27輸送実績!S570</f>
        <v>3</v>
      </c>
      <c r="W570" s="221" t="str">
        <f t="shared" si="62"/>
        <v/>
      </c>
      <c r="X570" s="82" t="s">
        <v>1264</v>
      </c>
      <c r="Y570" s="228" t="str">
        <f>[1]【準特定地域】判定表!S571</f>
        <v/>
      </c>
      <c r="Z570" s="1" t="str">
        <f>[1]【準特定地域】判定表!T571</f>
        <v/>
      </c>
      <c r="AB570" t="s">
        <v>1264</v>
      </c>
      <c r="AC570" s="240"/>
    </row>
    <row r="571" spans="1:29" x14ac:dyDescent="0.2">
      <c r="A571" s="11"/>
      <c r="B571" s="111" t="s">
        <v>348</v>
      </c>
      <c r="C571" s="114" t="s">
        <v>852</v>
      </c>
      <c r="D571" s="128" t="s">
        <v>1160</v>
      </c>
      <c r="E571" s="302">
        <v>20901</v>
      </c>
      <c r="F571" s="141">
        <f>[1]H27輸送実績!Z571</f>
        <v>1</v>
      </c>
      <c r="G571" s="147">
        <f>[1]H27輸送実績!AA571</f>
        <v>1</v>
      </c>
      <c r="H571" s="153">
        <v>44.062200431744174</v>
      </c>
      <c r="I571" s="161">
        <f>[1]H27輸送実績!W571</f>
        <v>49.410629671242248</v>
      </c>
      <c r="J571" s="168">
        <f t="shared" si="56"/>
        <v>-12.13836165032931</v>
      </c>
      <c r="K571" s="175" t="str">
        <f t="shared" si="57"/>
        <v/>
      </c>
      <c r="L571" s="182" t="str">
        <f t="shared" si="58"/>
        <v/>
      </c>
      <c r="M571" s="188">
        <v>21104.204017416119</v>
      </c>
      <c r="N571" s="194">
        <f>[1]H27輸送実績!X571</f>
        <v>14682.96614723267</v>
      </c>
      <c r="O571" s="168">
        <f t="shared" si="59"/>
        <v>30.426344745740519</v>
      </c>
      <c r="P571" s="175" t="str">
        <f t="shared" si="60"/>
        <v>○</v>
      </c>
      <c r="Q571" s="182" t="str">
        <f t="shared" si="61"/>
        <v>○</v>
      </c>
      <c r="R571" s="206">
        <v>8</v>
      </c>
      <c r="S571" s="203">
        <v>7</v>
      </c>
      <c r="T571" s="210">
        <v>12</v>
      </c>
      <c r="U571" s="210">
        <v>8</v>
      </c>
      <c r="V571" s="214">
        <f>[1]H27輸送実績!S571</f>
        <v>5</v>
      </c>
      <c r="W571" s="221" t="str">
        <f t="shared" si="62"/>
        <v/>
      </c>
      <c r="X571" s="82" t="s">
        <v>1264</v>
      </c>
      <c r="Y571" s="228" t="str">
        <f>[1]【準特定地域】判定表!S572</f>
        <v/>
      </c>
      <c r="Z571" s="1" t="str">
        <f>[1]【準特定地域】判定表!T572</f>
        <v/>
      </c>
      <c r="AB571" t="s">
        <v>1264</v>
      </c>
      <c r="AC571" s="240"/>
    </row>
    <row r="572" spans="1:29" x14ac:dyDescent="0.2">
      <c r="A572" s="11"/>
      <c r="B572" s="111" t="s">
        <v>348</v>
      </c>
      <c r="C572" s="114" t="s">
        <v>853</v>
      </c>
      <c r="D572" s="128" t="s">
        <v>1059</v>
      </c>
      <c r="E572" s="302">
        <v>18038</v>
      </c>
      <c r="F572" s="141">
        <f>[1]H27輸送実績!Z572</f>
        <v>1</v>
      </c>
      <c r="G572" s="147">
        <f>[1]H27輸送実績!AA572</f>
        <v>1</v>
      </c>
      <c r="H572" s="153">
        <v>59.891664720989958</v>
      </c>
      <c r="I572" s="161">
        <f>[1]H27輸送実績!W572</f>
        <v>46.858024691358025</v>
      </c>
      <c r="J572" s="168">
        <f t="shared" si="56"/>
        <v>21.762026636511401</v>
      </c>
      <c r="K572" s="175" t="str">
        <f t="shared" si="57"/>
        <v>○</v>
      </c>
      <c r="L572" s="182" t="str">
        <f t="shared" si="58"/>
        <v>○</v>
      </c>
      <c r="M572" s="188">
        <v>12451.435909409292</v>
      </c>
      <c r="N572" s="194">
        <f>[1]H27輸送実績!X572</f>
        <v>14159.227603672049</v>
      </c>
      <c r="O572" s="168">
        <f t="shared" si="59"/>
        <v>-13.7156204849612</v>
      </c>
      <c r="P572" s="175" t="str">
        <f t="shared" si="60"/>
        <v/>
      </c>
      <c r="Q572" s="182" t="str">
        <f t="shared" si="61"/>
        <v/>
      </c>
      <c r="R572" s="206">
        <v>1</v>
      </c>
      <c r="S572" s="203">
        <v>3</v>
      </c>
      <c r="T572" s="210">
        <v>1</v>
      </c>
      <c r="U572" s="210">
        <v>0</v>
      </c>
      <c r="V572" s="214">
        <f>[1]H27輸送実績!S572</f>
        <v>0</v>
      </c>
      <c r="W572" s="221" t="str">
        <f t="shared" si="62"/>
        <v/>
      </c>
      <c r="X572" s="82" t="s">
        <v>1264</v>
      </c>
      <c r="Y572" s="228" t="str">
        <f>[1]【準特定地域】判定表!S573</f>
        <v/>
      </c>
      <c r="Z572" s="1" t="str">
        <f>[1]【準特定地域】判定表!T573</f>
        <v/>
      </c>
      <c r="AB572" t="s">
        <v>1264</v>
      </c>
      <c r="AC572" s="240"/>
    </row>
    <row r="573" spans="1:29" x14ac:dyDescent="0.2">
      <c r="A573" s="11"/>
      <c r="B573" s="111" t="s">
        <v>348</v>
      </c>
      <c r="C573" s="114" t="s">
        <v>854</v>
      </c>
      <c r="D573" s="128" t="s">
        <v>1161</v>
      </c>
      <c r="E573" s="302">
        <v>12611</v>
      </c>
      <c r="F573" s="141">
        <f>[1]H27輸送実績!Z573</f>
        <v>1</v>
      </c>
      <c r="G573" s="147">
        <f>[1]H27輸送実績!AA573</f>
        <v>1</v>
      </c>
      <c r="H573" s="153">
        <v>59.669135487166393</v>
      </c>
      <c r="I573" s="161">
        <f>[1]H27輸送実績!W573</f>
        <v>50.19803639846743</v>
      </c>
      <c r="J573" s="168">
        <f t="shared" si="56"/>
        <v>15.872693665447867</v>
      </c>
      <c r="K573" s="175" t="str">
        <f t="shared" si="57"/>
        <v>○</v>
      </c>
      <c r="L573" s="182" t="str">
        <f t="shared" si="58"/>
        <v>○</v>
      </c>
      <c r="M573" s="188">
        <v>17604.584344272764</v>
      </c>
      <c r="N573" s="194">
        <f>[1]H27輸送実績!X573</f>
        <v>14154.932950191571</v>
      </c>
      <c r="O573" s="168">
        <f t="shared" si="59"/>
        <v>19.595187972747887</v>
      </c>
      <c r="P573" s="175" t="str">
        <f t="shared" si="60"/>
        <v>○</v>
      </c>
      <c r="Q573" s="182" t="str">
        <f t="shared" si="61"/>
        <v>○</v>
      </c>
      <c r="R573" s="206">
        <v>0</v>
      </c>
      <c r="S573" s="203">
        <v>1</v>
      </c>
      <c r="T573" s="210">
        <v>0</v>
      </c>
      <c r="U573" s="210">
        <v>0</v>
      </c>
      <c r="V573" s="214">
        <f>[1]H27輸送実績!S573</f>
        <v>0</v>
      </c>
      <c r="W573" s="221" t="str">
        <f t="shared" si="62"/>
        <v/>
      </c>
      <c r="X573" s="82" t="s">
        <v>1264</v>
      </c>
      <c r="Y573" s="228" t="str">
        <f>[1]【準特定地域】判定表!S574</f>
        <v/>
      </c>
      <c r="Z573" s="1" t="str">
        <f>[1]【準特定地域】判定表!T574</f>
        <v/>
      </c>
      <c r="AB573" t="s">
        <v>1264</v>
      </c>
      <c r="AC573" s="240"/>
    </row>
    <row r="574" spans="1:29" x14ac:dyDescent="0.2">
      <c r="A574" s="105"/>
      <c r="B574" s="111" t="s">
        <v>855</v>
      </c>
      <c r="C574" s="114" t="s">
        <v>856</v>
      </c>
      <c r="D574" s="128" t="s">
        <v>734</v>
      </c>
      <c r="E574" s="301">
        <v>739991</v>
      </c>
      <c r="F574" s="309">
        <f>[1]H27輸送実績!Z574</f>
        <v>0.9838709677419355</v>
      </c>
      <c r="G574" s="147">
        <f>[1]H27輸送実績!AA574</f>
        <v>0.99484801648634724</v>
      </c>
      <c r="H574" s="153">
        <v>65.076789060607737</v>
      </c>
      <c r="I574" s="161">
        <f>[1]H27輸送実績!W574</f>
        <v>57.341583376663394</v>
      </c>
      <c r="J574" s="168">
        <f t="shared" si="56"/>
        <v>11.886274346972382</v>
      </c>
      <c r="K574" s="175" t="str">
        <f t="shared" si="57"/>
        <v>○</v>
      </c>
      <c r="L574" s="182" t="str">
        <f t="shared" si="58"/>
        <v>○</v>
      </c>
      <c r="M574" s="188">
        <v>20847.151341574139</v>
      </c>
      <c r="N574" s="194">
        <f>[1]H27輸送実績!X574</f>
        <v>21261.92346948601</v>
      </c>
      <c r="O574" s="168">
        <f t="shared" si="59"/>
        <v>-1.9895865920286138</v>
      </c>
      <c r="P574" s="175" t="str">
        <f t="shared" si="60"/>
        <v/>
      </c>
      <c r="Q574" s="182" t="str">
        <f t="shared" si="61"/>
        <v/>
      </c>
      <c r="R574" s="206">
        <v>339</v>
      </c>
      <c r="S574" s="203">
        <v>439</v>
      </c>
      <c r="T574" s="210">
        <v>354</v>
      </c>
      <c r="U574" s="210">
        <v>424</v>
      </c>
      <c r="V574" s="214">
        <f>[1]H27輸送実績!S574</f>
        <v>334</v>
      </c>
      <c r="W574" s="221" t="str">
        <f t="shared" si="62"/>
        <v/>
      </c>
      <c r="X574" s="83"/>
      <c r="Y574" s="228" t="str">
        <f>[1]【準特定地域】判定表!S575</f>
        <v>○</v>
      </c>
      <c r="Z574" s="1" t="str">
        <f>[1]【準特定地域】判定表!T575</f>
        <v>指定</v>
      </c>
      <c r="AB574" t="s">
        <v>1287</v>
      </c>
      <c r="AC574" s="240"/>
    </row>
    <row r="575" spans="1:29" x14ac:dyDescent="0.2">
      <c r="A575" s="11"/>
      <c r="B575" s="111" t="s">
        <v>855</v>
      </c>
      <c r="C575" s="114" t="s">
        <v>857</v>
      </c>
      <c r="D575" s="128" t="s">
        <v>1162</v>
      </c>
      <c r="E575" s="302">
        <v>26839</v>
      </c>
      <c r="F575" s="141">
        <f>[1]H27輸送実績!Z575</f>
        <v>0.92307692307692313</v>
      </c>
      <c r="G575" s="147">
        <f>[1]H27輸送実績!AA575</f>
        <v>0.9</v>
      </c>
      <c r="H575" s="153">
        <v>73.247000469200344</v>
      </c>
      <c r="I575" s="161">
        <f>[1]H27輸送実績!W575</f>
        <v>53.268308847895725</v>
      </c>
      <c r="J575" s="168">
        <f t="shared" si="56"/>
        <v>27.275781251555099</v>
      </c>
      <c r="K575" s="175" t="str">
        <f t="shared" si="57"/>
        <v>○</v>
      </c>
      <c r="L575" s="182" t="str">
        <f t="shared" si="58"/>
        <v>○</v>
      </c>
      <c r="M575" s="188">
        <v>20957.704940009386</v>
      </c>
      <c r="N575" s="194">
        <f>[1]H27輸送実績!X575</f>
        <v>17743.455208218271</v>
      </c>
      <c r="O575" s="168">
        <f t="shared" si="59"/>
        <v>15.3368402742179</v>
      </c>
      <c r="P575" s="175" t="str">
        <f t="shared" si="60"/>
        <v>○</v>
      </c>
      <c r="Q575" s="182" t="str">
        <f t="shared" si="61"/>
        <v>○</v>
      </c>
      <c r="R575" s="206">
        <v>0</v>
      </c>
      <c r="S575" s="203">
        <v>0</v>
      </c>
      <c r="T575" s="210">
        <v>0</v>
      </c>
      <c r="U575" s="210">
        <v>0</v>
      </c>
      <c r="V575" s="214">
        <f>[1]H27輸送実績!S575</f>
        <v>3</v>
      </c>
      <c r="W575" s="221" t="str">
        <f t="shared" si="62"/>
        <v/>
      </c>
      <c r="X575" s="82" t="s">
        <v>1264</v>
      </c>
      <c r="Y575" s="228" t="str">
        <f>[1]【準特定地域】判定表!S576</f>
        <v/>
      </c>
      <c r="Z575" s="1" t="str">
        <f>[1]【準特定地域】判定表!T576</f>
        <v/>
      </c>
      <c r="AB575" t="s">
        <v>1264</v>
      </c>
      <c r="AC575" s="240"/>
    </row>
    <row r="576" spans="1:29" x14ac:dyDescent="0.2">
      <c r="A576" s="11"/>
      <c r="B576" s="111" t="s">
        <v>855</v>
      </c>
      <c r="C576" s="114" t="s">
        <v>157</v>
      </c>
      <c r="D576" s="128" t="s">
        <v>1163</v>
      </c>
      <c r="E576" s="302">
        <v>81751</v>
      </c>
      <c r="F576" s="141">
        <f>[1]H27輸送実績!Z576</f>
        <v>1</v>
      </c>
      <c r="G576" s="147">
        <f>[1]H27輸送実績!AA576</f>
        <v>1</v>
      </c>
      <c r="H576" s="153">
        <v>52.89924631661863</v>
      </c>
      <c r="I576" s="161">
        <f>[1]H27輸送実績!W576</f>
        <v>44.52432042338225</v>
      </c>
      <c r="J576" s="168">
        <f t="shared" si="56"/>
        <v>15.831843507012966</v>
      </c>
      <c r="K576" s="175" t="str">
        <f t="shared" si="57"/>
        <v>○</v>
      </c>
      <c r="L576" s="182" t="str">
        <f t="shared" si="58"/>
        <v>○</v>
      </c>
      <c r="M576" s="188">
        <v>17239.030415868529</v>
      </c>
      <c r="N576" s="194">
        <f>[1]H27輸送実績!X576</f>
        <v>14488.717825354823</v>
      </c>
      <c r="O576" s="168">
        <f t="shared" si="59"/>
        <v>15.953986530367992</v>
      </c>
      <c r="P576" s="175" t="str">
        <f t="shared" si="60"/>
        <v>○</v>
      </c>
      <c r="Q576" s="182" t="str">
        <f t="shared" si="61"/>
        <v>○</v>
      </c>
      <c r="R576" s="206">
        <v>2</v>
      </c>
      <c r="S576" s="203">
        <v>4</v>
      </c>
      <c r="T576" s="210">
        <v>1</v>
      </c>
      <c r="U576" s="210">
        <v>3</v>
      </c>
      <c r="V576" s="214">
        <f>[1]H27輸送実績!S576</f>
        <v>1</v>
      </c>
      <c r="W576" s="221" t="str">
        <f t="shared" si="62"/>
        <v/>
      </c>
      <c r="X576" s="82" t="s">
        <v>1264</v>
      </c>
      <c r="Y576" s="228" t="str">
        <f>[1]【準特定地域】判定表!S577</f>
        <v/>
      </c>
      <c r="Z576" s="1" t="str">
        <f>[1]【準特定地域】判定表!T577</f>
        <v/>
      </c>
      <c r="AB576" t="s">
        <v>1264</v>
      </c>
      <c r="AC576" s="240"/>
    </row>
    <row r="577" spans="1:29" x14ac:dyDescent="0.2">
      <c r="A577" s="105"/>
      <c r="B577" s="111" t="s">
        <v>855</v>
      </c>
      <c r="C577" s="114" t="s">
        <v>859</v>
      </c>
      <c r="D577" s="128" t="s">
        <v>1165</v>
      </c>
      <c r="E577" s="301">
        <v>126809</v>
      </c>
      <c r="F577" s="309">
        <f>[1]H27輸送実績!Z577</f>
        <v>1</v>
      </c>
      <c r="G577" s="147">
        <f>[1]H27輸送実績!AA577</f>
        <v>1</v>
      </c>
      <c r="H577" s="153">
        <v>59.906657270090285</v>
      </c>
      <c r="I577" s="161">
        <f>[1]H27輸送実績!W577</f>
        <v>54.68180994381683</v>
      </c>
      <c r="J577" s="168">
        <f t="shared" si="56"/>
        <v>8.7216472498492621</v>
      </c>
      <c r="K577" s="175" t="str">
        <f t="shared" si="57"/>
        <v>○</v>
      </c>
      <c r="L577" s="182" t="str">
        <f t="shared" si="58"/>
        <v/>
      </c>
      <c r="M577" s="188">
        <v>19515.320504963842</v>
      </c>
      <c r="N577" s="194">
        <f>[1]H27輸送実績!X577</f>
        <v>17594.756237540023</v>
      </c>
      <c r="O577" s="168">
        <f t="shared" si="59"/>
        <v>9.8413155291777628</v>
      </c>
      <c r="P577" s="175" t="str">
        <f t="shared" si="60"/>
        <v>○</v>
      </c>
      <c r="Q577" s="182" t="str">
        <f t="shared" si="61"/>
        <v/>
      </c>
      <c r="R577" s="206">
        <v>18</v>
      </c>
      <c r="S577" s="203">
        <v>8</v>
      </c>
      <c r="T577" s="210">
        <v>5</v>
      </c>
      <c r="U577" s="210">
        <v>3</v>
      </c>
      <c r="V577" s="214">
        <f>[1]H27輸送実績!S577</f>
        <v>5</v>
      </c>
      <c r="W577" s="221" t="str">
        <f t="shared" si="62"/>
        <v/>
      </c>
      <c r="X577" s="82" t="s">
        <v>1259</v>
      </c>
      <c r="Y577" s="228" t="str">
        <f>[1]【準特定地域】判定表!S578</f>
        <v>○</v>
      </c>
      <c r="Z577" s="1" t="str">
        <f>[1]【準特定地域】判定表!T578</f>
        <v>継続</v>
      </c>
      <c r="AB577" t="s">
        <v>1264</v>
      </c>
      <c r="AC577" s="240"/>
    </row>
    <row r="578" spans="1:29" x14ac:dyDescent="0.2">
      <c r="A578" s="11"/>
      <c r="B578" s="111" t="s">
        <v>855</v>
      </c>
      <c r="C578" s="114" t="s">
        <v>667</v>
      </c>
      <c r="D578" s="128" t="s">
        <v>667</v>
      </c>
      <c r="E578" s="302">
        <v>53122</v>
      </c>
      <c r="F578" s="141">
        <f>[1]H27輸送実績!Z578</f>
        <v>1</v>
      </c>
      <c r="G578" s="147">
        <f>[1]H27輸送実績!AA578</f>
        <v>1</v>
      </c>
      <c r="H578" s="153">
        <v>52.925344399760419</v>
      </c>
      <c r="I578" s="161">
        <f>[1]H27輸送実績!W578</f>
        <v>47.953528591352857</v>
      </c>
      <c r="J578" s="168">
        <f t="shared" si="56"/>
        <v>9.3940169209934652</v>
      </c>
      <c r="K578" s="175" t="str">
        <f t="shared" si="57"/>
        <v>○</v>
      </c>
      <c r="L578" s="182" t="str">
        <f t="shared" si="58"/>
        <v/>
      </c>
      <c r="M578" s="188">
        <v>17485.753401215024</v>
      </c>
      <c r="N578" s="194">
        <f>[1]H27輸送実績!X578</f>
        <v>15335.509065550907</v>
      </c>
      <c r="O578" s="168">
        <f t="shared" si="59"/>
        <v>12.297121469840155</v>
      </c>
      <c r="P578" s="175" t="str">
        <f t="shared" si="60"/>
        <v>○</v>
      </c>
      <c r="Q578" s="182" t="str">
        <f t="shared" si="61"/>
        <v>○</v>
      </c>
      <c r="R578" s="206">
        <v>8</v>
      </c>
      <c r="S578" s="203">
        <v>6</v>
      </c>
      <c r="T578" s="210">
        <v>11</v>
      </c>
      <c r="U578" s="210">
        <v>15</v>
      </c>
      <c r="V578" s="214">
        <f>[1]H27輸送実績!S578</f>
        <v>3</v>
      </c>
      <c r="W578" s="221" t="str">
        <f t="shared" si="62"/>
        <v/>
      </c>
      <c r="X578" s="82" t="s">
        <v>1264</v>
      </c>
      <c r="Y578" s="228" t="str">
        <f>[1]【準特定地域】判定表!S579</f>
        <v/>
      </c>
      <c r="Z578" s="1" t="str">
        <f>[1]【準特定地域】判定表!T579</f>
        <v/>
      </c>
      <c r="AB578" t="s">
        <v>1264</v>
      </c>
      <c r="AC578" s="240"/>
    </row>
    <row r="579" spans="1:29" x14ac:dyDescent="0.2">
      <c r="A579" s="11"/>
      <c r="B579" s="111" t="s">
        <v>855</v>
      </c>
      <c r="C579" s="114" t="s">
        <v>860</v>
      </c>
      <c r="D579" s="132" t="s">
        <v>860</v>
      </c>
      <c r="E579" s="303">
        <v>66418</v>
      </c>
      <c r="F579" s="141">
        <f>[1]H27輸送実績!Z579</f>
        <v>1</v>
      </c>
      <c r="G579" s="147">
        <f>[1]H27輸送実績!AA579</f>
        <v>1</v>
      </c>
      <c r="H579" s="153">
        <v>59.713150403289575</v>
      </c>
      <c r="I579" s="161">
        <f>[1]H27輸送実績!W579</f>
        <v>46.506919973443644</v>
      </c>
      <c r="J579" s="168">
        <f t="shared" si="56"/>
        <v>22.116117372226952</v>
      </c>
      <c r="K579" s="175" t="str">
        <f t="shared" si="57"/>
        <v>○</v>
      </c>
      <c r="L579" s="182" t="str">
        <f t="shared" si="58"/>
        <v>○</v>
      </c>
      <c r="M579" s="188">
        <v>18634.153091886761</v>
      </c>
      <c r="N579" s="194">
        <f>[1]H27輸送実績!X579</f>
        <v>16626.678923446198</v>
      </c>
      <c r="O579" s="168">
        <f t="shared" si="59"/>
        <v>10.77309045676248</v>
      </c>
      <c r="P579" s="175" t="str">
        <f t="shared" si="60"/>
        <v>○</v>
      </c>
      <c r="Q579" s="182" t="str">
        <f t="shared" si="61"/>
        <v>○</v>
      </c>
      <c r="R579" s="206">
        <v>9</v>
      </c>
      <c r="S579" s="203">
        <v>7</v>
      </c>
      <c r="T579" s="210">
        <v>7</v>
      </c>
      <c r="U579" s="210">
        <v>15</v>
      </c>
      <c r="V579" s="214">
        <f>[1]H27輸送実績!S579</f>
        <v>9</v>
      </c>
      <c r="W579" s="221" t="str">
        <f t="shared" si="62"/>
        <v/>
      </c>
      <c r="X579" s="82" t="s">
        <v>1264</v>
      </c>
      <c r="Y579" s="228" t="str">
        <f>[1]【準特定地域】判定表!S580</f>
        <v/>
      </c>
      <c r="Z579" s="1" t="str">
        <f>[1]【準特定地域】判定表!T580</f>
        <v/>
      </c>
      <c r="AB579" t="s">
        <v>1264</v>
      </c>
      <c r="AC579" s="240"/>
    </row>
    <row r="580" spans="1:29" x14ac:dyDescent="0.2">
      <c r="A580" s="11"/>
      <c r="B580" s="111" t="s">
        <v>855</v>
      </c>
      <c r="C580" s="114" t="s">
        <v>862</v>
      </c>
      <c r="D580" s="129" t="s">
        <v>862</v>
      </c>
      <c r="E580" s="302">
        <v>51909</v>
      </c>
      <c r="F580" s="141">
        <f>[1]H27輸送実績!Z580</f>
        <v>1</v>
      </c>
      <c r="G580" s="147">
        <f>[1]H27輸送実績!AA580</f>
        <v>1</v>
      </c>
      <c r="H580" s="153">
        <v>61.063064114534704</v>
      </c>
      <c r="I580" s="161">
        <f>[1]H27輸送実績!W580</f>
        <v>47.397440997083002</v>
      </c>
      <c r="J580" s="168">
        <f t="shared" si="56"/>
        <v>22.379524047170939</v>
      </c>
      <c r="K580" s="175" t="str">
        <f t="shared" si="57"/>
        <v>○</v>
      </c>
      <c r="L580" s="182" t="str">
        <f t="shared" si="58"/>
        <v>○</v>
      </c>
      <c r="M580" s="188">
        <v>20212.22377840025</v>
      </c>
      <c r="N580" s="194">
        <f>[1]H27輸送実績!X580</f>
        <v>17413.749668522938</v>
      </c>
      <c r="O580" s="168">
        <f t="shared" si="59"/>
        <v>13.845453823185427</v>
      </c>
      <c r="P580" s="175" t="str">
        <f t="shared" si="60"/>
        <v>○</v>
      </c>
      <c r="Q580" s="182" t="str">
        <f t="shared" si="61"/>
        <v>○</v>
      </c>
      <c r="R580" s="206">
        <v>7</v>
      </c>
      <c r="S580" s="203">
        <v>6</v>
      </c>
      <c r="T580" s="210">
        <v>5</v>
      </c>
      <c r="U580" s="210">
        <v>5</v>
      </c>
      <c r="V580" s="214">
        <f>[1]H27輸送実績!S580</f>
        <v>3</v>
      </c>
      <c r="W580" s="221" t="str">
        <f t="shared" si="62"/>
        <v/>
      </c>
      <c r="X580" s="82" t="s">
        <v>1264</v>
      </c>
      <c r="Y580" s="228" t="str">
        <f>[1]【準特定地域】判定表!S581</f>
        <v/>
      </c>
      <c r="Z580" s="1" t="str">
        <f>[1]【準特定地域】判定表!T581</f>
        <v/>
      </c>
      <c r="AB580" t="s">
        <v>1264</v>
      </c>
      <c r="AC580" s="240"/>
    </row>
    <row r="581" spans="1:29" x14ac:dyDescent="0.2">
      <c r="A581" s="11"/>
      <c r="B581" s="111" t="s">
        <v>855</v>
      </c>
      <c r="C581" s="114" t="s">
        <v>865</v>
      </c>
      <c r="D581" s="128" t="s">
        <v>865</v>
      </c>
      <c r="E581" s="302">
        <v>47942</v>
      </c>
      <c r="F581" s="141">
        <f>[1]H27輸送実績!Z581</f>
        <v>1</v>
      </c>
      <c r="G581" s="147">
        <f>[1]H27輸送実績!AA581</f>
        <v>1</v>
      </c>
      <c r="H581" s="153">
        <v>67.711239650674827</v>
      </c>
      <c r="I581" s="161">
        <f>[1]H27輸送実績!W581</f>
        <v>44.488816471633832</v>
      </c>
      <c r="J581" s="168">
        <f t="shared" ref="J581:J644" si="63">(1-I581/H581)*100</f>
        <v>34.296260560058364</v>
      </c>
      <c r="K581" s="175" t="str">
        <f t="shared" ref="K581:K644" si="64">IF(0&lt;J581,"○","")</f>
        <v>○</v>
      </c>
      <c r="L581" s="182" t="str">
        <f t="shared" ref="L581:L644" si="65">IF(9.9999999999&lt;J581,"○","")</f>
        <v>○</v>
      </c>
      <c r="M581" s="188">
        <v>20826.755132131111</v>
      </c>
      <c r="N581" s="194">
        <f>[1]H27輸送実績!X581</f>
        <v>16694.563768330619</v>
      </c>
      <c r="O581" s="168">
        <f t="shared" ref="O581:O644" si="66">(1-N581/M581)*100</f>
        <v>19.840783346155678</v>
      </c>
      <c r="P581" s="175" t="str">
        <f t="shared" ref="P581:P644" si="67">IF(0&lt;O581,"○","")</f>
        <v>○</v>
      </c>
      <c r="Q581" s="182" t="str">
        <f t="shared" ref="Q581:Q644" si="68">IF(9.9999999999&lt;O581,"○","")</f>
        <v>○</v>
      </c>
      <c r="R581" s="206">
        <v>1</v>
      </c>
      <c r="S581" s="203">
        <v>1</v>
      </c>
      <c r="T581" s="210">
        <v>0</v>
      </c>
      <c r="U581" s="210">
        <v>0</v>
      </c>
      <c r="V581" s="214">
        <f>[1]H27輸送実績!S581</f>
        <v>1</v>
      </c>
      <c r="W581" s="221" t="str">
        <f t="shared" ref="W581:W644" si="69">IF(R581&lt;S581,IF(S581&lt;T581,IF(T581&lt;U581,IF(U581&lt;V581,"○",""),""),""),"")</f>
        <v/>
      </c>
      <c r="X581" s="82" t="s">
        <v>1264</v>
      </c>
      <c r="Y581" s="228" t="str">
        <f>[1]【準特定地域】判定表!S582</f>
        <v/>
      </c>
      <c r="Z581" s="1" t="str">
        <f>[1]【準特定地域】判定表!T582</f>
        <v/>
      </c>
      <c r="AB581" t="s">
        <v>1264</v>
      </c>
      <c r="AC581" s="240"/>
    </row>
    <row r="582" spans="1:29" x14ac:dyDescent="0.2">
      <c r="A582" s="11"/>
      <c r="B582" s="111" t="s">
        <v>855</v>
      </c>
      <c r="C582" s="114" t="s">
        <v>867</v>
      </c>
      <c r="D582" s="128" t="s">
        <v>867</v>
      </c>
      <c r="E582" s="302">
        <v>36934</v>
      </c>
      <c r="F582" s="141">
        <f>[1]H27輸送実績!Z582</f>
        <v>1</v>
      </c>
      <c r="G582" s="147">
        <f>[1]H27輸送実績!AA582</f>
        <v>1</v>
      </c>
      <c r="H582" s="153">
        <v>66.620510835913308</v>
      </c>
      <c r="I582" s="161">
        <f>[1]H27輸送実績!W582</f>
        <v>61.90388475616956</v>
      </c>
      <c r="J582" s="168">
        <f t="shared" si="63"/>
        <v>7.0798407585928373</v>
      </c>
      <c r="K582" s="175" t="str">
        <f t="shared" si="64"/>
        <v>○</v>
      </c>
      <c r="L582" s="182" t="str">
        <f t="shared" si="65"/>
        <v/>
      </c>
      <c r="M582" s="188">
        <v>21003.173374613001</v>
      </c>
      <c r="N582" s="194">
        <f>[1]H27輸送実績!X582</f>
        <v>17901.87743535246</v>
      </c>
      <c r="O582" s="168">
        <f t="shared" si="66"/>
        <v>14.765844589033128</v>
      </c>
      <c r="P582" s="175" t="str">
        <f t="shared" si="67"/>
        <v>○</v>
      </c>
      <c r="Q582" s="182" t="str">
        <f t="shared" si="68"/>
        <v>○</v>
      </c>
      <c r="R582" s="206">
        <v>1</v>
      </c>
      <c r="S582" s="203">
        <v>2</v>
      </c>
      <c r="T582" s="210">
        <v>4</v>
      </c>
      <c r="U582" s="210">
        <v>1</v>
      </c>
      <c r="V582" s="214">
        <f>[1]H27輸送実績!S582</f>
        <v>3</v>
      </c>
      <c r="W582" s="221" t="str">
        <f t="shared" si="69"/>
        <v/>
      </c>
      <c r="X582" s="82" t="s">
        <v>1264</v>
      </c>
      <c r="Y582" s="228" t="str">
        <f>[1]【準特定地域】判定表!S583</f>
        <v/>
      </c>
      <c r="Z582" s="1" t="str">
        <f>[1]【準特定地域】判定表!T583</f>
        <v/>
      </c>
      <c r="AB582" t="s">
        <v>1264</v>
      </c>
      <c r="AC582" s="240"/>
    </row>
    <row r="583" spans="1:29" x14ac:dyDescent="0.2">
      <c r="A583" s="11"/>
      <c r="B583" s="111" t="s">
        <v>855</v>
      </c>
      <c r="C583" s="114" t="s">
        <v>648</v>
      </c>
      <c r="D583" s="128" t="s">
        <v>648</v>
      </c>
      <c r="E583" s="302">
        <v>25173</v>
      </c>
      <c r="F583" s="141">
        <f>[1]H27輸送実績!Z583</f>
        <v>1</v>
      </c>
      <c r="G583" s="147">
        <f>[1]H27輸送実績!AA583</f>
        <v>1</v>
      </c>
      <c r="H583" s="153">
        <v>66.794103169915331</v>
      </c>
      <c r="I583" s="161">
        <f>[1]H27輸送実績!W583</f>
        <v>37.745642249429345</v>
      </c>
      <c r="J583" s="168">
        <f t="shared" si="63"/>
        <v>43.489559020787446</v>
      </c>
      <c r="K583" s="175" t="str">
        <f t="shared" si="64"/>
        <v>○</v>
      </c>
      <c r="L583" s="182" t="str">
        <f t="shared" si="65"/>
        <v>○</v>
      </c>
      <c r="M583" s="188">
        <v>23214.412285883045</v>
      </c>
      <c r="N583" s="194">
        <f>[1]H27輸送実績!X583</f>
        <v>15026.405893338868</v>
      </c>
      <c r="O583" s="168">
        <f t="shared" si="66"/>
        <v>35.271219842698322</v>
      </c>
      <c r="P583" s="175" t="str">
        <f t="shared" si="67"/>
        <v>○</v>
      </c>
      <c r="Q583" s="182" t="str">
        <f t="shared" si="68"/>
        <v>○</v>
      </c>
      <c r="R583" s="206">
        <v>2</v>
      </c>
      <c r="S583" s="203">
        <v>4</v>
      </c>
      <c r="T583" s="210">
        <v>5</v>
      </c>
      <c r="U583" s="210">
        <v>2</v>
      </c>
      <c r="V583" s="214">
        <f>[1]H27輸送実績!S583</f>
        <v>2</v>
      </c>
      <c r="W583" s="221" t="str">
        <f t="shared" si="69"/>
        <v/>
      </c>
      <c r="X583" s="82" t="s">
        <v>1264</v>
      </c>
      <c r="Y583" s="228" t="str">
        <f>[1]【準特定地域】判定表!S584</f>
        <v/>
      </c>
      <c r="Z583" s="1" t="str">
        <f>[1]【準特定地域】判定表!T584</f>
        <v/>
      </c>
      <c r="AB583" t="s">
        <v>1264</v>
      </c>
      <c r="AC583" s="240"/>
    </row>
    <row r="584" spans="1:29" x14ac:dyDescent="0.2">
      <c r="A584" s="11"/>
      <c r="B584" s="111" t="s">
        <v>855</v>
      </c>
      <c r="C584" s="114" t="s">
        <v>870</v>
      </c>
      <c r="D584" s="128" t="s">
        <v>870</v>
      </c>
      <c r="E584" s="302">
        <v>59489</v>
      </c>
      <c r="F584" s="141">
        <f>[1]H27輸送実績!Z584</f>
        <v>1</v>
      </c>
      <c r="G584" s="147">
        <f>[1]H27輸送実績!AA584</f>
        <v>1</v>
      </c>
      <c r="H584" s="153">
        <v>60.0386846244593</v>
      </c>
      <c r="I584" s="161">
        <f>[1]H27輸送実績!W584</f>
        <v>47.989028878822197</v>
      </c>
      <c r="J584" s="168">
        <f t="shared" si="63"/>
        <v>20.069819685436883</v>
      </c>
      <c r="K584" s="175" t="str">
        <f t="shared" si="64"/>
        <v>○</v>
      </c>
      <c r="L584" s="182" t="str">
        <f t="shared" si="65"/>
        <v>○</v>
      </c>
      <c r="M584" s="188">
        <v>17843.786865906408</v>
      </c>
      <c r="N584" s="194">
        <f>[1]H27輸送実績!X584</f>
        <v>16193.728765571914</v>
      </c>
      <c r="O584" s="168">
        <f t="shared" si="66"/>
        <v>9.2472417023048532</v>
      </c>
      <c r="P584" s="175" t="str">
        <f t="shared" si="67"/>
        <v>○</v>
      </c>
      <c r="Q584" s="182" t="str">
        <f t="shared" si="68"/>
        <v/>
      </c>
      <c r="R584" s="206">
        <v>0</v>
      </c>
      <c r="S584" s="203">
        <v>1</v>
      </c>
      <c r="T584" s="210">
        <v>0</v>
      </c>
      <c r="U584" s="210">
        <v>1</v>
      </c>
      <c r="V584" s="214">
        <f>[1]H27輸送実績!S584</f>
        <v>2</v>
      </c>
      <c r="W584" s="221" t="str">
        <f t="shared" si="69"/>
        <v/>
      </c>
      <c r="X584" s="82" t="s">
        <v>1264</v>
      </c>
      <c r="Y584" s="228" t="str">
        <f>[1]【準特定地域】判定表!S585</f>
        <v/>
      </c>
      <c r="Z584" s="1" t="str">
        <f>[1]【準特定地域】判定表!T585</f>
        <v/>
      </c>
      <c r="AB584" t="s">
        <v>1264</v>
      </c>
      <c r="AC584" s="240"/>
    </row>
    <row r="585" spans="1:29" x14ac:dyDescent="0.2">
      <c r="A585" s="11"/>
      <c r="B585" s="111" t="s">
        <v>855</v>
      </c>
      <c r="C585" s="114" t="s">
        <v>871</v>
      </c>
      <c r="D585" s="128" t="s">
        <v>871</v>
      </c>
      <c r="E585" s="302">
        <v>33514</v>
      </c>
      <c r="F585" s="141">
        <f>[1]H27輸送実績!Z585</f>
        <v>1</v>
      </c>
      <c r="G585" s="147">
        <f>[1]H27輸送実績!AA585</f>
        <v>1</v>
      </c>
      <c r="H585" s="153">
        <v>63.126845865940794</v>
      </c>
      <c r="I585" s="161">
        <f>[1]H27輸送実績!W585</f>
        <v>47.528029625845996</v>
      </c>
      <c r="J585" s="168">
        <f t="shared" si="63"/>
        <v>24.710273459917818</v>
      </c>
      <c r="K585" s="175" t="str">
        <f t="shared" si="64"/>
        <v>○</v>
      </c>
      <c r="L585" s="182" t="str">
        <f t="shared" si="65"/>
        <v>○</v>
      </c>
      <c r="M585" s="188">
        <v>19838.550527390267</v>
      </c>
      <c r="N585" s="194">
        <f>[1]H27輸送実績!X585</f>
        <v>16843.740688715789</v>
      </c>
      <c r="O585" s="168">
        <f t="shared" si="66"/>
        <v>15.095910533078861</v>
      </c>
      <c r="P585" s="175" t="str">
        <f t="shared" si="67"/>
        <v>○</v>
      </c>
      <c r="Q585" s="182" t="str">
        <f t="shared" si="68"/>
        <v>○</v>
      </c>
      <c r="R585" s="206">
        <v>6</v>
      </c>
      <c r="S585" s="203">
        <v>0</v>
      </c>
      <c r="T585" s="210">
        <v>0</v>
      </c>
      <c r="U585" s="210">
        <v>1</v>
      </c>
      <c r="V585" s="214">
        <f>[1]H27輸送実績!S585</f>
        <v>0</v>
      </c>
      <c r="W585" s="221" t="str">
        <f t="shared" si="69"/>
        <v/>
      </c>
      <c r="X585" s="82" t="s">
        <v>1264</v>
      </c>
      <c r="Y585" s="228" t="str">
        <f>[1]【準特定地域】判定表!S586</f>
        <v/>
      </c>
      <c r="Z585" s="1" t="str">
        <f>[1]【準特定地域】判定表!T586</f>
        <v/>
      </c>
      <c r="AB585" t="s">
        <v>1264</v>
      </c>
      <c r="AC585" s="240"/>
    </row>
    <row r="586" spans="1:29" ht="39.6" x14ac:dyDescent="0.2">
      <c r="A586" s="11"/>
      <c r="B586" s="111" t="s">
        <v>855</v>
      </c>
      <c r="C586" s="116" t="s">
        <v>872</v>
      </c>
      <c r="D586" s="133" t="s">
        <v>1166</v>
      </c>
      <c r="E586" s="304">
        <v>10191</v>
      </c>
      <c r="F586" s="141">
        <f>[1]H27輸送実績!Z586</f>
        <v>0.66666666666666663</v>
      </c>
      <c r="G586" s="147">
        <f>[1]H27輸送実績!AA586</f>
        <v>0.76923076923076927</v>
      </c>
      <c r="H586" s="153">
        <v>61.786747304759402</v>
      </c>
      <c r="I586" s="161">
        <f>[1]H27輸送実績!W586</f>
        <v>18.516764459346184</v>
      </c>
      <c r="J586" s="168">
        <f t="shared" si="63"/>
        <v>70.031171299545264</v>
      </c>
      <c r="K586" s="175" t="str">
        <f t="shared" si="64"/>
        <v>○</v>
      </c>
      <c r="L586" s="182" t="str">
        <f t="shared" si="65"/>
        <v>○</v>
      </c>
      <c r="M586" s="188">
        <v>18525.900604785696</v>
      </c>
      <c r="N586" s="194">
        <f>[1]H27輸送実績!X586</f>
        <v>7795.8927074601843</v>
      </c>
      <c r="O586" s="168">
        <f t="shared" si="66"/>
        <v>57.91895425884821</v>
      </c>
      <c r="P586" s="175" t="str">
        <f t="shared" si="67"/>
        <v>○</v>
      </c>
      <c r="Q586" s="182" t="str">
        <f t="shared" si="68"/>
        <v>○</v>
      </c>
      <c r="R586" s="206">
        <v>0</v>
      </c>
      <c r="S586" s="203">
        <v>0</v>
      </c>
      <c r="T586" s="210">
        <v>0</v>
      </c>
      <c r="U586" s="210">
        <v>0</v>
      </c>
      <c r="V586" s="214">
        <f>[1]H27輸送実績!S586</f>
        <v>0</v>
      </c>
      <c r="W586" s="221" t="str">
        <f t="shared" si="69"/>
        <v/>
      </c>
      <c r="X586" s="82" t="s">
        <v>1264</v>
      </c>
      <c r="Y586" s="228" t="str">
        <f>[1]【準特定地域】判定表!S587</f>
        <v/>
      </c>
      <c r="Z586" s="1" t="str">
        <f>[1]【準特定地域】判定表!T587</f>
        <v/>
      </c>
      <c r="AB586" t="s">
        <v>1264</v>
      </c>
      <c r="AC586" s="240"/>
    </row>
    <row r="587" spans="1:29" x14ac:dyDescent="0.2">
      <c r="A587" s="11"/>
      <c r="B587" s="111" t="s">
        <v>855</v>
      </c>
      <c r="C587" s="114" t="s">
        <v>710</v>
      </c>
      <c r="D587" s="129" t="s">
        <v>1167</v>
      </c>
      <c r="E587" s="302">
        <v>15774</v>
      </c>
      <c r="F587" s="141">
        <f>[1]H27輸送実績!Z587</f>
        <v>1</v>
      </c>
      <c r="G587" s="147">
        <f>[1]H27輸送実績!AA587</f>
        <v>1</v>
      </c>
      <c r="H587" s="153">
        <v>56.757924662402274</v>
      </c>
      <c r="I587" s="161">
        <f>[1]H27輸送実績!W587</f>
        <v>84.530284490669928</v>
      </c>
      <c r="J587" s="168">
        <f t="shared" si="63"/>
        <v>-48.931246153657717</v>
      </c>
      <c r="K587" s="175" t="str">
        <f t="shared" si="64"/>
        <v/>
      </c>
      <c r="L587" s="182" t="str">
        <f t="shared" si="65"/>
        <v/>
      </c>
      <c r="M587" s="188">
        <v>15530.277185501067</v>
      </c>
      <c r="N587" s="194">
        <f>[1]H27輸送実績!X587</f>
        <v>13682.930559804221</v>
      </c>
      <c r="O587" s="168">
        <f t="shared" si="66"/>
        <v>11.895129775413881</v>
      </c>
      <c r="P587" s="175" t="str">
        <f t="shared" si="67"/>
        <v>○</v>
      </c>
      <c r="Q587" s="182" t="str">
        <f t="shared" si="68"/>
        <v>○</v>
      </c>
      <c r="R587" s="206">
        <v>0</v>
      </c>
      <c r="S587" s="203">
        <v>0</v>
      </c>
      <c r="T587" s="210">
        <v>2</v>
      </c>
      <c r="U587" s="210">
        <v>1</v>
      </c>
      <c r="V587" s="214">
        <f>[1]H27輸送実績!S587</f>
        <v>0</v>
      </c>
      <c r="W587" s="221" t="str">
        <f t="shared" si="69"/>
        <v/>
      </c>
      <c r="X587" s="82" t="s">
        <v>1264</v>
      </c>
      <c r="Y587" s="228" t="str">
        <f>[1]【準特定地域】判定表!S588</f>
        <v/>
      </c>
      <c r="Z587" s="1" t="str">
        <f>[1]【準特定地域】判定表!T588</f>
        <v/>
      </c>
      <c r="AB587" t="s">
        <v>1264</v>
      </c>
      <c r="AC587" s="240"/>
    </row>
    <row r="588" spans="1:29" s="101" customFormat="1" ht="26.4" x14ac:dyDescent="0.2">
      <c r="A588" s="17"/>
      <c r="B588" s="26" t="s">
        <v>855</v>
      </c>
      <c r="C588" s="118" t="s">
        <v>331</v>
      </c>
      <c r="D588" s="134" t="s">
        <v>1168</v>
      </c>
      <c r="E588" s="305"/>
      <c r="F588" s="143" t="e">
        <f>[1]H27輸送実績!Z588</f>
        <v>#DIV/0!</v>
      </c>
      <c r="G588" s="149" t="e">
        <f>[1]H27輸送実績!AA588</f>
        <v>#DIV/0!</v>
      </c>
      <c r="H588" s="155">
        <v>64.606602007827121</v>
      </c>
      <c r="I588" s="163" t="str">
        <f>[1]H27輸送実績!W588</f>
        <v/>
      </c>
      <c r="J588" s="170" t="e">
        <f t="shared" si="63"/>
        <v>#VALUE!</v>
      </c>
      <c r="K588" s="177" t="e">
        <f t="shared" si="64"/>
        <v>#VALUE!</v>
      </c>
      <c r="L588" s="184" t="e">
        <f t="shared" si="65"/>
        <v>#VALUE!</v>
      </c>
      <c r="M588" s="191">
        <v>19271.992513187</v>
      </c>
      <c r="N588" s="197" t="str">
        <f>[1]H27輸送実績!X588</f>
        <v/>
      </c>
      <c r="O588" s="170" t="e">
        <f t="shared" si="66"/>
        <v>#VALUE!</v>
      </c>
      <c r="P588" s="177" t="e">
        <f t="shared" si="67"/>
        <v>#VALUE!</v>
      </c>
      <c r="Q588" s="184" t="e">
        <f t="shared" si="68"/>
        <v>#VALUE!</v>
      </c>
      <c r="R588" s="313"/>
      <c r="S588" s="205"/>
      <c r="T588" s="212"/>
      <c r="U588" s="212">
        <v>0</v>
      </c>
      <c r="V588" s="216">
        <f>[1]H27輸送実績!S588</f>
        <v>0</v>
      </c>
      <c r="W588" s="223" t="str">
        <f t="shared" si="69"/>
        <v/>
      </c>
      <c r="X588" s="82" t="s">
        <v>1264</v>
      </c>
      <c r="Y588" s="83" t="str">
        <f>[1]【準特定地域】判定表!S589</f>
        <v/>
      </c>
      <c r="Z588" s="237" t="str">
        <f>[1]【準特定地域】判定表!T589</f>
        <v/>
      </c>
      <c r="AB588" s="101" t="e">
        <v>#VALUE!</v>
      </c>
      <c r="AC588" s="240"/>
    </row>
    <row r="589" spans="1:29" x14ac:dyDescent="0.2">
      <c r="A589" s="11"/>
      <c r="B589" s="111" t="s">
        <v>855</v>
      </c>
      <c r="C589" s="114" t="s">
        <v>873</v>
      </c>
      <c r="D589" s="128" t="s">
        <v>135</v>
      </c>
      <c r="E589" s="302">
        <v>33701</v>
      </c>
      <c r="F589" s="141">
        <f>[1]H27輸送実績!Z589</f>
        <v>1</v>
      </c>
      <c r="G589" s="147">
        <f>[1]H27輸送実績!AA589</f>
        <v>1</v>
      </c>
      <c r="H589" s="153">
        <v>70.294232840497401</v>
      </c>
      <c r="I589" s="161">
        <f>[1]H27輸送実績!W589</f>
        <v>61.309974517655625</v>
      </c>
      <c r="J589" s="168">
        <f t="shared" si="63"/>
        <v>12.78093231805758</v>
      </c>
      <c r="K589" s="175" t="str">
        <f t="shared" si="64"/>
        <v>○</v>
      </c>
      <c r="L589" s="182" t="str">
        <f t="shared" si="65"/>
        <v>○</v>
      </c>
      <c r="M589" s="188">
        <v>20436.992068931755</v>
      </c>
      <c r="N589" s="194">
        <f>[1]H27輸送実績!X589</f>
        <v>22235.802693847832</v>
      </c>
      <c r="O589" s="168">
        <f t="shared" si="66"/>
        <v>-8.8017386259625852</v>
      </c>
      <c r="P589" s="175" t="str">
        <f t="shared" si="67"/>
        <v/>
      </c>
      <c r="Q589" s="182" t="str">
        <f t="shared" si="68"/>
        <v/>
      </c>
      <c r="R589" s="206">
        <v>4</v>
      </c>
      <c r="S589" s="203">
        <v>4</v>
      </c>
      <c r="T589" s="210">
        <v>0</v>
      </c>
      <c r="U589" s="210">
        <v>7</v>
      </c>
      <c r="V589" s="214">
        <f>[1]H27輸送実績!S589</f>
        <v>5</v>
      </c>
      <c r="W589" s="221" t="str">
        <f t="shared" si="69"/>
        <v/>
      </c>
      <c r="X589" s="82" t="s">
        <v>1264</v>
      </c>
      <c r="Y589" s="228" t="str">
        <f>[1]【準特定地域】判定表!S590</f>
        <v/>
      </c>
      <c r="Z589" s="1" t="str">
        <f>[1]【準特定地域】判定表!T590</f>
        <v/>
      </c>
      <c r="AB589" t="s">
        <v>1264</v>
      </c>
      <c r="AC589" s="240"/>
    </row>
    <row r="590" spans="1:29" x14ac:dyDescent="0.2">
      <c r="A590" s="11"/>
      <c r="B590" s="111" t="s">
        <v>855</v>
      </c>
      <c r="C590" s="114" t="s">
        <v>769</v>
      </c>
      <c r="D590" s="128" t="s">
        <v>507</v>
      </c>
      <c r="E590" s="302">
        <v>17189</v>
      </c>
      <c r="F590" s="141">
        <f>[1]H27輸送実績!Z590</f>
        <v>0.8571428571428571</v>
      </c>
      <c r="G590" s="147">
        <f>[1]H27輸送実績!AA590</f>
        <v>0.74193548387096775</v>
      </c>
      <c r="H590" s="153">
        <v>52.607111258571109</v>
      </c>
      <c r="I590" s="161">
        <f>[1]H27輸送実績!W590</f>
        <v>37.25565455791638</v>
      </c>
      <c r="J590" s="168">
        <f t="shared" si="63"/>
        <v>29.181333727298252</v>
      </c>
      <c r="K590" s="175" t="str">
        <f t="shared" si="64"/>
        <v>○</v>
      </c>
      <c r="L590" s="182" t="str">
        <f t="shared" si="65"/>
        <v>○</v>
      </c>
      <c r="M590" s="188">
        <v>16949.126299491261</v>
      </c>
      <c r="N590" s="194">
        <f>[1]H27輸送実績!X590</f>
        <v>13059.140311367864</v>
      </c>
      <c r="O590" s="168">
        <f t="shared" si="66"/>
        <v>22.950952865577246</v>
      </c>
      <c r="P590" s="175" t="str">
        <f t="shared" si="67"/>
        <v>○</v>
      </c>
      <c r="Q590" s="182" t="str">
        <f t="shared" si="68"/>
        <v>○</v>
      </c>
      <c r="R590" s="206">
        <v>0</v>
      </c>
      <c r="S590" s="203">
        <v>0</v>
      </c>
      <c r="T590" s="210">
        <v>0</v>
      </c>
      <c r="U590" s="210">
        <v>0</v>
      </c>
      <c r="V590" s="214">
        <f>[1]H27輸送実績!S590</f>
        <v>0</v>
      </c>
      <c r="W590" s="221" t="str">
        <f t="shared" si="69"/>
        <v/>
      </c>
      <c r="X590" s="82" t="s">
        <v>1264</v>
      </c>
      <c r="Y590" s="228" t="str">
        <f>[1]【準特定地域】判定表!S591</f>
        <v/>
      </c>
      <c r="Z590" s="1" t="str">
        <f>[1]【準特定地域】判定表!T591</f>
        <v/>
      </c>
      <c r="AB590" t="s">
        <v>1264</v>
      </c>
      <c r="AC590" s="240"/>
    </row>
    <row r="591" spans="1:29" x14ac:dyDescent="0.2">
      <c r="A591" s="11"/>
      <c r="B591" s="111" t="s">
        <v>855</v>
      </c>
      <c r="C591" s="114" t="s">
        <v>876</v>
      </c>
      <c r="D591" s="128" t="s">
        <v>1169</v>
      </c>
      <c r="E591" s="302">
        <v>17453</v>
      </c>
      <c r="F591" s="141">
        <f>[1]H27輸送実績!Z591</f>
        <v>1</v>
      </c>
      <c r="G591" s="147">
        <f>[1]H27輸送実績!AA591</f>
        <v>1</v>
      </c>
      <c r="H591" s="153">
        <v>51.859085290482078</v>
      </c>
      <c r="I591" s="161">
        <f>[1]H27輸送実績!W591</f>
        <v>36.777239018824872</v>
      </c>
      <c r="J591" s="168">
        <f t="shared" si="63"/>
        <v>29.082360761240121</v>
      </c>
      <c r="K591" s="175" t="str">
        <f t="shared" si="64"/>
        <v>○</v>
      </c>
      <c r="L591" s="182" t="str">
        <f t="shared" si="65"/>
        <v>○</v>
      </c>
      <c r="M591" s="188">
        <v>16912.546353522866</v>
      </c>
      <c r="N591" s="194">
        <f>[1]H27輸送実績!X591</f>
        <v>12857.672561323445</v>
      </c>
      <c r="O591" s="168">
        <f t="shared" si="66"/>
        <v>23.975536902843697</v>
      </c>
      <c r="P591" s="175" t="str">
        <f t="shared" si="67"/>
        <v>○</v>
      </c>
      <c r="Q591" s="182" t="str">
        <f t="shared" si="68"/>
        <v>○</v>
      </c>
      <c r="R591" s="206">
        <v>0</v>
      </c>
      <c r="S591" s="203">
        <v>2</v>
      </c>
      <c r="T591" s="210">
        <v>1</v>
      </c>
      <c r="U591" s="210">
        <v>0</v>
      </c>
      <c r="V591" s="214">
        <f>[1]H27輸送実績!S591</f>
        <v>0</v>
      </c>
      <c r="W591" s="221" t="str">
        <f t="shared" si="69"/>
        <v/>
      </c>
      <c r="X591" s="82" t="s">
        <v>1264</v>
      </c>
      <c r="Y591" s="228" t="str">
        <f>[1]【準特定地域】判定表!S592</f>
        <v/>
      </c>
      <c r="Z591" s="1" t="str">
        <f>[1]【準特定地域】判定表!T592</f>
        <v/>
      </c>
      <c r="AB591" t="s">
        <v>1264</v>
      </c>
      <c r="AC591" s="240"/>
    </row>
    <row r="592" spans="1:29" x14ac:dyDescent="0.2">
      <c r="A592" s="11"/>
      <c r="B592" s="111" t="s">
        <v>855</v>
      </c>
      <c r="C592" s="114" t="s">
        <v>877</v>
      </c>
      <c r="D592" s="128" t="s">
        <v>1170</v>
      </c>
      <c r="E592" s="302">
        <v>15347</v>
      </c>
      <c r="F592" s="141">
        <f>[1]H27輸送実績!Z592</f>
        <v>1</v>
      </c>
      <c r="G592" s="147">
        <f>[1]H27輸送実績!AA592</f>
        <v>1</v>
      </c>
      <c r="H592" s="153">
        <v>57.132527472527471</v>
      </c>
      <c r="I592" s="161">
        <f>[1]H27輸送実績!W592</f>
        <v>43.291934110779287</v>
      </c>
      <c r="J592" s="168">
        <f t="shared" si="63"/>
        <v>24.225417593162703</v>
      </c>
      <c r="K592" s="175" t="str">
        <f t="shared" si="64"/>
        <v>○</v>
      </c>
      <c r="L592" s="182" t="str">
        <f t="shared" si="65"/>
        <v>○</v>
      </c>
      <c r="M592" s="188">
        <v>17200.109890109889</v>
      </c>
      <c r="N592" s="194">
        <f>[1]H27輸送実績!X592</f>
        <v>14383.254732916233</v>
      </c>
      <c r="O592" s="168">
        <f t="shared" si="66"/>
        <v>16.37696023566312</v>
      </c>
      <c r="P592" s="175" t="str">
        <f t="shared" si="67"/>
        <v>○</v>
      </c>
      <c r="Q592" s="182" t="str">
        <f t="shared" si="68"/>
        <v>○</v>
      </c>
      <c r="R592" s="206">
        <v>1</v>
      </c>
      <c r="S592" s="203">
        <v>0</v>
      </c>
      <c r="T592" s="210">
        <v>0</v>
      </c>
      <c r="U592" s="210">
        <v>0</v>
      </c>
      <c r="V592" s="214">
        <f>[1]H27輸送実績!S592</f>
        <v>0</v>
      </c>
      <c r="W592" s="221" t="str">
        <f t="shared" si="69"/>
        <v/>
      </c>
      <c r="X592" s="82" t="s">
        <v>1264</v>
      </c>
      <c r="Y592" s="228" t="str">
        <f>[1]【準特定地域】判定表!S593</f>
        <v/>
      </c>
      <c r="Z592" s="1" t="str">
        <f>[1]【準特定地域】判定表!T593</f>
        <v/>
      </c>
      <c r="AB592" t="s">
        <v>1264</v>
      </c>
      <c r="AC592" s="240"/>
    </row>
    <row r="593" spans="1:29" x14ac:dyDescent="0.2">
      <c r="A593" s="105"/>
      <c r="B593" s="111" t="s">
        <v>878</v>
      </c>
      <c r="C593" s="114" t="s">
        <v>879</v>
      </c>
      <c r="D593" s="128" t="s">
        <v>97</v>
      </c>
      <c r="E593" s="301">
        <v>121317</v>
      </c>
      <c r="F593" s="309">
        <f>[1]H27輸送実績!Z593</f>
        <v>1</v>
      </c>
      <c r="G593" s="147">
        <f>[1]H27輸送実績!AA593</f>
        <v>1</v>
      </c>
      <c r="H593" s="153">
        <v>63.123662915938844</v>
      </c>
      <c r="I593" s="161">
        <f>[1]H27輸送実績!W593</f>
        <v>58.515367860600193</v>
      </c>
      <c r="J593" s="168">
        <f t="shared" si="63"/>
        <v>7.3004240287441347</v>
      </c>
      <c r="K593" s="175" t="str">
        <f t="shared" si="64"/>
        <v>○</v>
      </c>
      <c r="L593" s="182" t="str">
        <f t="shared" si="65"/>
        <v/>
      </c>
      <c r="M593" s="188">
        <v>20129.82908778925</v>
      </c>
      <c r="N593" s="194">
        <f>[1]H27輸送実績!X593</f>
        <v>20040.592273167298</v>
      </c>
      <c r="O593" s="168">
        <f t="shared" si="66"/>
        <v>0.44330637002816253</v>
      </c>
      <c r="P593" s="175" t="str">
        <f t="shared" si="67"/>
        <v>○</v>
      </c>
      <c r="Q593" s="182" t="str">
        <f t="shared" si="68"/>
        <v/>
      </c>
      <c r="R593" s="206">
        <v>100</v>
      </c>
      <c r="S593" s="203">
        <v>54</v>
      </c>
      <c r="T593" s="210">
        <v>49</v>
      </c>
      <c r="U593" s="210">
        <v>43</v>
      </c>
      <c r="V593" s="214">
        <f>[1]H27輸送実績!S593</f>
        <v>24</v>
      </c>
      <c r="W593" s="221" t="str">
        <f t="shared" si="69"/>
        <v/>
      </c>
      <c r="X593" s="82" t="s">
        <v>1259</v>
      </c>
      <c r="Y593" s="228" t="str">
        <f>[1]【準特定地域】判定表!S594</f>
        <v>○</v>
      </c>
      <c r="Z593" s="1" t="str">
        <f>[1]【準特定地域】判定表!T594</f>
        <v>継続</v>
      </c>
      <c r="AB593" t="s">
        <v>1264</v>
      </c>
      <c r="AC593" s="240"/>
    </row>
    <row r="594" spans="1:29" x14ac:dyDescent="0.2">
      <c r="A594" s="105"/>
      <c r="B594" s="111" t="s">
        <v>878</v>
      </c>
      <c r="C594" s="114" t="s">
        <v>880</v>
      </c>
      <c r="D594" s="128" t="s">
        <v>880</v>
      </c>
      <c r="E594" s="301">
        <v>477112</v>
      </c>
      <c r="F594" s="309">
        <f>[1]H27輸送実績!Z594</f>
        <v>1</v>
      </c>
      <c r="G594" s="147">
        <f>[1]H27輸送実績!AA594</f>
        <v>1</v>
      </c>
      <c r="H594" s="153">
        <v>77.599842614573632</v>
      </c>
      <c r="I594" s="161">
        <f>[1]H27輸送実績!W594</f>
        <v>64.606930856203888</v>
      </c>
      <c r="J594" s="168">
        <f t="shared" si="63"/>
        <v>16.743476946085465</v>
      </c>
      <c r="K594" s="175" t="str">
        <f t="shared" si="64"/>
        <v>○</v>
      </c>
      <c r="L594" s="182" t="str">
        <f t="shared" si="65"/>
        <v>○</v>
      </c>
      <c r="M594" s="188">
        <v>24564.315653264759</v>
      </c>
      <c r="N594" s="194">
        <f>[1]H27輸送実績!X594</f>
        <v>22219.000627891754</v>
      </c>
      <c r="O594" s="168">
        <f t="shared" si="66"/>
        <v>9.5476505776837968</v>
      </c>
      <c r="P594" s="175" t="str">
        <f t="shared" si="67"/>
        <v>○</v>
      </c>
      <c r="Q594" s="182" t="str">
        <f t="shared" si="68"/>
        <v/>
      </c>
      <c r="R594" s="206">
        <v>146</v>
      </c>
      <c r="S594" s="203">
        <v>146</v>
      </c>
      <c r="T594" s="210">
        <v>187</v>
      </c>
      <c r="U594" s="210">
        <v>152</v>
      </c>
      <c r="V594" s="214">
        <f>[1]H27輸送実績!S594</f>
        <v>158</v>
      </c>
      <c r="W594" s="221" t="str">
        <f t="shared" si="69"/>
        <v/>
      </c>
      <c r="X594" s="83"/>
      <c r="Y594" s="228" t="str">
        <f>[1]【準特定地域】判定表!S595</f>
        <v>○</v>
      </c>
      <c r="Z594" s="1" t="str">
        <f>[1]【準特定地域】判定表!T595</f>
        <v>指定</v>
      </c>
      <c r="AB594" t="s">
        <v>1287</v>
      </c>
      <c r="AC594" s="240"/>
    </row>
    <row r="595" spans="1:29" x14ac:dyDescent="0.2">
      <c r="A595" s="11"/>
      <c r="B595" s="111" t="s">
        <v>878</v>
      </c>
      <c r="C595" s="114" t="s">
        <v>881</v>
      </c>
      <c r="D595" s="128" t="s">
        <v>881</v>
      </c>
      <c r="E595" s="302">
        <v>83603</v>
      </c>
      <c r="F595" s="141">
        <f>[1]H27輸送実績!Z595</f>
        <v>1</v>
      </c>
      <c r="G595" s="147">
        <f>[1]H27輸送実績!AA595</f>
        <v>1</v>
      </c>
      <c r="H595" s="153">
        <v>56.532997010463376</v>
      </c>
      <c r="I595" s="161">
        <f>[1]H27輸送実績!W595</f>
        <v>45.032530854792014</v>
      </c>
      <c r="J595" s="168">
        <f t="shared" si="63"/>
        <v>20.342926722145659</v>
      </c>
      <c r="K595" s="175" t="str">
        <f t="shared" si="64"/>
        <v>○</v>
      </c>
      <c r="L595" s="182" t="str">
        <f t="shared" si="65"/>
        <v>○</v>
      </c>
      <c r="M595" s="188">
        <v>17726.625560538119</v>
      </c>
      <c r="N595" s="194">
        <f>[1]H27輸送実績!X595</f>
        <v>16162.959012646656</v>
      </c>
      <c r="O595" s="168">
        <f t="shared" si="66"/>
        <v>8.82100511770496</v>
      </c>
      <c r="P595" s="175" t="str">
        <f t="shared" si="67"/>
        <v>○</v>
      </c>
      <c r="Q595" s="182" t="str">
        <f t="shared" si="68"/>
        <v/>
      </c>
      <c r="R595" s="206">
        <v>8</v>
      </c>
      <c r="S595" s="203">
        <v>5</v>
      </c>
      <c r="T595" s="210">
        <v>14</v>
      </c>
      <c r="U595" s="210">
        <v>11</v>
      </c>
      <c r="V595" s="214">
        <f>[1]H27輸送実績!S595</f>
        <v>20</v>
      </c>
      <c r="W595" s="221" t="str">
        <f t="shared" si="69"/>
        <v/>
      </c>
      <c r="X595" s="82" t="s">
        <v>1264</v>
      </c>
      <c r="Y595" s="228" t="str">
        <f>[1]【準特定地域】判定表!S596</f>
        <v/>
      </c>
      <c r="Z595" s="1" t="str">
        <f>[1]【準特定地域】判定表!T596</f>
        <v/>
      </c>
      <c r="AB595" t="s">
        <v>1264</v>
      </c>
      <c r="AC595" s="240"/>
    </row>
    <row r="596" spans="1:29" x14ac:dyDescent="0.2">
      <c r="A596" s="11"/>
      <c r="B596" s="111" t="s">
        <v>878</v>
      </c>
      <c r="C596" s="114" t="s">
        <v>353</v>
      </c>
      <c r="D596" s="128" t="s">
        <v>353</v>
      </c>
      <c r="E596" s="303">
        <v>55904</v>
      </c>
      <c r="F596" s="141">
        <f>[1]H27輸送実績!Z596</f>
        <v>1</v>
      </c>
      <c r="G596" s="147">
        <f>[1]H27輸送実績!AA596</f>
        <v>1</v>
      </c>
      <c r="H596" s="153">
        <v>63.695633235326149</v>
      </c>
      <c r="I596" s="161">
        <f>[1]H27輸送実績!W596</f>
        <v>46.244587155963302</v>
      </c>
      <c r="J596" s="168">
        <f t="shared" si="63"/>
        <v>27.397554891854568</v>
      </c>
      <c r="K596" s="175" t="str">
        <f t="shared" si="64"/>
        <v>○</v>
      </c>
      <c r="L596" s="182" t="str">
        <f t="shared" si="65"/>
        <v>○</v>
      </c>
      <c r="M596" s="188">
        <v>17490.072234926854</v>
      </c>
      <c r="N596" s="194">
        <f>[1]H27輸送実績!X596</f>
        <v>15092.293577981651</v>
      </c>
      <c r="O596" s="168">
        <f t="shared" si="66"/>
        <v>13.709369662618954</v>
      </c>
      <c r="P596" s="175" t="str">
        <f t="shared" si="67"/>
        <v>○</v>
      </c>
      <c r="Q596" s="182" t="str">
        <f t="shared" si="68"/>
        <v>○</v>
      </c>
      <c r="R596" s="206">
        <v>2</v>
      </c>
      <c r="S596" s="203">
        <v>1</v>
      </c>
      <c r="T596" s="210">
        <v>2</v>
      </c>
      <c r="U596" s="210">
        <v>4</v>
      </c>
      <c r="V596" s="214">
        <f>[1]H27輸送実績!S596</f>
        <v>7</v>
      </c>
      <c r="W596" s="221" t="str">
        <f t="shared" si="69"/>
        <v/>
      </c>
      <c r="X596" s="82" t="s">
        <v>1264</v>
      </c>
      <c r="Y596" s="228" t="str">
        <f>[1]【準特定地域】判定表!S597</f>
        <v/>
      </c>
      <c r="Z596" s="1" t="str">
        <f>[1]【準特定地域】判定表!T597</f>
        <v/>
      </c>
      <c r="AB596" t="s">
        <v>1264</v>
      </c>
      <c r="AC596" s="240"/>
    </row>
    <row r="597" spans="1:29" x14ac:dyDescent="0.2">
      <c r="A597" s="11"/>
      <c r="B597" s="111" t="s">
        <v>878</v>
      </c>
      <c r="C597" s="114" t="s">
        <v>882</v>
      </c>
      <c r="D597" s="130" t="s">
        <v>882</v>
      </c>
      <c r="E597" s="302">
        <v>22776</v>
      </c>
      <c r="F597" s="141">
        <f>[1]H27輸送実績!Z597</f>
        <v>0.75</v>
      </c>
      <c r="G597" s="147">
        <f>[1]H27輸送実績!AA597</f>
        <v>0.7931034482758621</v>
      </c>
      <c r="H597" s="153">
        <v>51.739388542594241</v>
      </c>
      <c r="I597" s="161">
        <f>[1]H27輸送実績!W597</f>
        <v>40.789232741256178</v>
      </c>
      <c r="J597" s="168">
        <f t="shared" si="63"/>
        <v>21.164061095007703</v>
      </c>
      <c r="K597" s="175" t="str">
        <f t="shared" si="64"/>
        <v>○</v>
      </c>
      <c r="L597" s="182" t="str">
        <f t="shared" si="65"/>
        <v>○</v>
      </c>
      <c r="M597" s="188">
        <v>15424.65617888592</v>
      </c>
      <c r="N597" s="194">
        <f>[1]H27輸送実績!X597</f>
        <v>14746.383446255264</v>
      </c>
      <c r="O597" s="168">
        <f t="shared" si="66"/>
        <v>4.3973280490952611</v>
      </c>
      <c r="P597" s="175" t="str">
        <f t="shared" si="67"/>
        <v>○</v>
      </c>
      <c r="Q597" s="182" t="str">
        <f t="shared" si="68"/>
        <v/>
      </c>
      <c r="R597" s="206">
        <v>0</v>
      </c>
      <c r="S597" s="203">
        <v>1</v>
      </c>
      <c r="T597" s="210">
        <v>4</v>
      </c>
      <c r="U597" s="210">
        <v>0</v>
      </c>
      <c r="V597" s="214">
        <f>[1]H27輸送実績!S597</f>
        <v>2</v>
      </c>
      <c r="W597" s="221" t="str">
        <f t="shared" si="69"/>
        <v/>
      </c>
      <c r="X597" s="82" t="s">
        <v>1264</v>
      </c>
      <c r="Y597" s="228" t="str">
        <f>[1]【準特定地域】判定表!S598</f>
        <v/>
      </c>
      <c r="Z597" s="1" t="str">
        <f>[1]【準特定地域】判定表!T598</f>
        <v/>
      </c>
      <c r="AB597" t="s">
        <v>1264</v>
      </c>
      <c r="AC597" s="240"/>
    </row>
    <row r="598" spans="1:29" x14ac:dyDescent="0.2">
      <c r="A598" s="11"/>
      <c r="B598" s="111" t="s">
        <v>878</v>
      </c>
      <c r="C598" s="114" t="s">
        <v>336</v>
      </c>
      <c r="D598" s="128" t="s">
        <v>336</v>
      </c>
      <c r="E598" s="302">
        <v>36277</v>
      </c>
      <c r="F598" s="141">
        <f>[1]H27輸送実績!Z598</f>
        <v>1</v>
      </c>
      <c r="G598" s="147">
        <f>[1]H27輸送実績!AA598</f>
        <v>1</v>
      </c>
      <c r="H598" s="153">
        <v>63.366229508196724</v>
      </c>
      <c r="I598" s="161">
        <f>[1]H27輸送実績!W598</f>
        <v>40.950214927706135</v>
      </c>
      <c r="J598" s="168">
        <f t="shared" si="63"/>
        <v>35.375332814446494</v>
      </c>
      <c r="K598" s="175" t="str">
        <f t="shared" si="64"/>
        <v>○</v>
      </c>
      <c r="L598" s="182" t="str">
        <f t="shared" si="65"/>
        <v>○</v>
      </c>
      <c r="M598" s="188">
        <v>18504.8087431694</v>
      </c>
      <c r="N598" s="194">
        <f>[1]H27輸送実績!X598</f>
        <v>13344.431418522861</v>
      </c>
      <c r="O598" s="168">
        <f t="shared" si="66"/>
        <v>27.886682841568767</v>
      </c>
      <c r="P598" s="175" t="str">
        <f t="shared" si="67"/>
        <v>○</v>
      </c>
      <c r="Q598" s="182" t="str">
        <f t="shared" si="68"/>
        <v>○</v>
      </c>
      <c r="R598" s="206">
        <v>4</v>
      </c>
      <c r="S598" s="203">
        <v>3</v>
      </c>
      <c r="T598" s="210">
        <v>2</v>
      </c>
      <c r="U598" s="210">
        <v>0</v>
      </c>
      <c r="V598" s="214">
        <f>[1]H27輸送実績!S598</f>
        <v>4</v>
      </c>
      <c r="W598" s="221" t="str">
        <f t="shared" si="69"/>
        <v/>
      </c>
      <c r="X598" s="82" t="s">
        <v>1264</v>
      </c>
      <c r="Y598" s="228" t="str">
        <f>[1]【準特定地域】判定表!S599</f>
        <v/>
      </c>
      <c r="Z598" s="1" t="str">
        <f>[1]【準特定地域】判定表!T599</f>
        <v/>
      </c>
      <c r="AB598" t="s">
        <v>1264</v>
      </c>
      <c r="AC598" s="240"/>
    </row>
    <row r="599" spans="1:29" x14ac:dyDescent="0.2">
      <c r="A599" s="11"/>
      <c r="B599" s="111" t="s">
        <v>878</v>
      </c>
      <c r="C599" s="114" t="s">
        <v>884</v>
      </c>
      <c r="D599" s="128" t="s">
        <v>884</v>
      </c>
      <c r="E599" s="302">
        <v>29977</v>
      </c>
      <c r="F599" s="141">
        <f>[1]H27輸送実績!Z599</f>
        <v>0.8</v>
      </c>
      <c r="G599" s="147">
        <f>[1]H27輸送実績!AA599</f>
        <v>0.98</v>
      </c>
      <c r="H599" s="153">
        <v>67.053507728894175</v>
      </c>
      <c r="I599" s="161">
        <f>[1]H27輸送実績!W599</f>
        <v>44.411941065615899</v>
      </c>
      <c r="J599" s="168">
        <f t="shared" si="63"/>
        <v>33.76641644881726</v>
      </c>
      <c r="K599" s="175" t="str">
        <f t="shared" si="64"/>
        <v>○</v>
      </c>
      <c r="L599" s="182" t="str">
        <f t="shared" si="65"/>
        <v>○</v>
      </c>
      <c r="M599" s="188">
        <v>18773.577820889917</v>
      </c>
      <c r="N599" s="194">
        <f>[1]H27輸送実績!X599</f>
        <v>13700.274113414425</v>
      </c>
      <c r="O599" s="168">
        <f t="shared" si="66"/>
        <v>27.023637986736215</v>
      </c>
      <c r="P599" s="175" t="str">
        <f t="shared" si="67"/>
        <v>○</v>
      </c>
      <c r="Q599" s="182" t="str">
        <f t="shared" si="68"/>
        <v>○</v>
      </c>
      <c r="R599" s="206">
        <v>0</v>
      </c>
      <c r="S599" s="203">
        <v>0</v>
      </c>
      <c r="T599" s="210">
        <v>0</v>
      </c>
      <c r="U599" s="210">
        <v>1</v>
      </c>
      <c r="V599" s="214">
        <f>[1]H27輸送実績!S599</f>
        <v>0</v>
      </c>
      <c r="W599" s="221" t="str">
        <f t="shared" si="69"/>
        <v/>
      </c>
      <c r="X599" s="82" t="s">
        <v>1264</v>
      </c>
      <c r="Y599" s="228" t="str">
        <f>[1]【準特定地域】判定表!S600</f>
        <v/>
      </c>
      <c r="Z599" s="1" t="str">
        <f>[1]【準特定地域】判定表!T600</f>
        <v/>
      </c>
      <c r="AB599" t="s">
        <v>1264</v>
      </c>
      <c r="AC599" s="240"/>
    </row>
    <row r="600" spans="1:29" x14ac:dyDescent="0.2">
      <c r="A600" s="11"/>
      <c r="B600" s="111" t="s">
        <v>878</v>
      </c>
      <c r="C600" s="114" t="s">
        <v>861</v>
      </c>
      <c r="D600" s="128" t="s">
        <v>861</v>
      </c>
      <c r="E600" s="302">
        <v>65920</v>
      </c>
      <c r="F600" s="141">
        <f>[1]H27輸送実績!Z600</f>
        <v>1</v>
      </c>
      <c r="G600" s="147">
        <f>[1]H27輸送実績!AA600</f>
        <v>1</v>
      </c>
      <c r="H600" s="153">
        <v>81.312476984366114</v>
      </c>
      <c r="I600" s="161">
        <f>[1]H27輸送実績!W600</f>
        <v>55.209025614399444</v>
      </c>
      <c r="J600" s="168">
        <f t="shared" si="63"/>
        <v>32.102639518638156</v>
      </c>
      <c r="K600" s="175" t="str">
        <f t="shared" si="64"/>
        <v>○</v>
      </c>
      <c r="L600" s="182" t="str">
        <f t="shared" si="65"/>
        <v>○</v>
      </c>
      <c r="M600" s="188">
        <v>28347.661611596533</v>
      </c>
      <c r="N600" s="194">
        <f>[1]H27輸送実績!X600</f>
        <v>21322.949117341639</v>
      </c>
      <c r="O600" s="168">
        <f t="shared" si="66"/>
        <v>24.780571288395826</v>
      </c>
      <c r="P600" s="175" t="str">
        <f t="shared" si="67"/>
        <v>○</v>
      </c>
      <c r="Q600" s="182" t="str">
        <f t="shared" si="68"/>
        <v>○</v>
      </c>
      <c r="R600" s="206">
        <v>4</v>
      </c>
      <c r="S600" s="203">
        <v>3</v>
      </c>
      <c r="T600" s="210">
        <v>6</v>
      </c>
      <c r="U600" s="210">
        <v>4</v>
      </c>
      <c r="V600" s="214">
        <f>[1]H27輸送実績!S600</f>
        <v>1</v>
      </c>
      <c r="W600" s="221" t="str">
        <f t="shared" si="69"/>
        <v/>
      </c>
      <c r="X600" s="82" t="s">
        <v>1264</v>
      </c>
      <c r="Y600" s="228" t="str">
        <f>[1]【準特定地域】判定表!S601</f>
        <v/>
      </c>
      <c r="Z600" s="1" t="str">
        <f>[1]【準特定地域】判定表!T601</f>
        <v/>
      </c>
      <c r="AB600" t="s">
        <v>1264</v>
      </c>
      <c r="AC600" s="240"/>
    </row>
    <row r="601" spans="1:29" x14ac:dyDescent="0.2">
      <c r="A601" s="11"/>
      <c r="B601" s="111" t="s">
        <v>878</v>
      </c>
      <c r="C601" s="114" t="s">
        <v>886</v>
      </c>
      <c r="D601" s="129" t="s">
        <v>886</v>
      </c>
      <c r="E601" s="302">
        <v>38533</v>
      </c>
      <c r="F601" s="141">
        <f>[1]H27輸送実績!Z601</f>
        <v>1</v>
      </c>
      <c r="G601" s="147">
        <f>[1]H27輸送実績!AA601</f>
        <v>1</v>
      </c>
      <c r="H601" s="153">
        <v>72.105433670569511</v>
      </c>
      <c r="I601" s="161">
        <f>[1]H27輸送実績!W601</f>
        <v>47.491280026324446</v>
      </c>
      <c r="J601" s="168">
        <f t="shared" si="63"/>
        <v>34.136336738089071</v>
      </c>
      <c r="K601" s="175" t="str">
        <f t="shared" si="64"/>
        <v>○</v>
      </c>
      <c r="L601" s="182" t="str">
        <f t="shared" si="65"/>
        <v>○</v>
      </c>
      <c r="M601" s="188">
        <v>23522.62134818688</v>
      </c>
      <c r="N601" s="194">
        <f>[1]H27輸送実績!X601</f>
        <v>16720.302731161566</v>
      </c>
      <c r="O601" s="168">
        <f t="shared" si="66"/>
        <v>28.918199703748726</v>
      </c>
      <c r="P601" s="175" t="str">
        <f t="shared" si="67"/>
        <v>○</v>
      </c>
      <c r="Q601" s="182" t="str">
        <f t="shared" si="68"/>
        <v>○</v>
      </c>
      <c r="R601" s="206">
        <v>5</v>
      </c>
      <c r="S601" s="203">
        <v>5</v>
      </c>
      <c r="T601" s="210">
        <v>5</v>
      </c>
      <c r="U601" s="210">
        <v>2</v>
      </c>
      <c r="V601" s="214">
        <f>[1]H27輸送実績!S601</f>
        <v>3</v>
      </c>
      <c r="W601" s="221" t="str">
        <f t="shared" si="69"/>
        <v/>
      </c>
      <c r="X601" s="82" t="s">
        <v>1264</v>
      </c>
      <c r="Y601" s="228" t="str">
        <f>[1]【準特定地域】判定表!S602</f>
        <v/>
      </c>
      <c r="Z601" s="1" t="str">
        <f>[1]【準特定地域】判定表!T602</f>
        <v/>
      </c>
      <c r="AB601" t="s">
        <v>1264</v>
      </c>
      <c r="AC601" s="240"/>
    </row>
    <row r="602" spans="1:29" x14ac:dyDescent="0.2">
      <c r="A602" s="11"/>
      <c r="B602" s="111" t="s">
        <v>878</v>
      </c>
      <c r="C602" s="114" t="s">
        <v>697</v>
      </c>
      <c r="D602" s="128" t="s">
        <v>697</v>
      </c>
      <c r="E602" s="302">
        <v>17748</v>
      </c>
      <c r="F602" s="141">
        <f>[1]H27輸送実績!Z602</f>
        <v>1</v>
      </c>
      <c r="G602" s="147">
        <f>[1]H27輸送実績!AA602</f>
        <v>1</v>
      </c>
      <c r="H602" s="153">
        <v>64.964702873220219</v>
      </c>
      <c r="I602" s="161">
        <f>[1]H27輸送実績!W602</f>
        <v>53.252706661571771</v>
      </c>
      <c r="J602" s="168">
        <f t="shared" si="63"/>
        <v>18.028245637488126</v>
      </c>
      <c r="K602" s="175" t="str">
        <f t="shared" si="64"/>
        <v>○</v>
      </c>
      <c r="L602" s="182" t="str">
        <f t="shared" si="65"/>
        <v>○</v>
      </c>
      <c r="M602" s="188">
        <v>19019.694773637992</v>
      </c>
      <c r="N602" s="194">
        <f>[1]H27輸送実績!X602</f>
        <v>17152.846771111959</v>
      </c>
      <c r="O602" s="168">
        <f t="shared" si="66"/>
        <v>9.8153415433014928</v>
      </c>
      <c r="P602" s="175" t="str">
        <f t="shared" si="67"/>
        <v>○</v>
      </c>
      <c r="Q602" s="182" t="str">
        <f t="shared" si="68"/>
        <v/>
      </c>
      <c r="R602" s="206">
        <v>0</v>
      </c>
      <c r="S602" s="203">
        <v>0</v>
      </c>
      <c r="T602" s="210">
        <v>0</v>
      </c>
      <c r="U602" s="210">
        <v>1</v>
      </c>
      <c r="V602" s="214">
        <f>[1]H27輸送実績!S602</f>
        <v>0</v>
      </c>
      <c r="W602" s="221" t="str">
        <f t="shared" si="69"/>
        <v/>
      </c>
      <c r="X602" s="82" t="s">
        <v>1264</v>
      </c>
      <c r="Y602" s="228" t="str">
        <f>[1]【準特定地域】判定表!S603</f>
        <v/>
      </c>
      <c r="Z602" s="1" t="str">
        <f>[1]【準特定地域】判定表!T603</f>
        <v/>
      </c>
      <c r="AB602" t="s">
        <v>1264</v>
      </c>
      <c r="AC602" s="240"/>
    </row>
    <row r="603" spans="1:29" x14ac:dyDescent="0.2">
      <c r="A603" s="11"/>
      <c r="B603" s="111" t="s">
        <v>878</v>
      </c>
      <c r="C603" s="114" t="s">
        <v>888</v>
      </c>
      <c r="D603" s="128" t="s">
        <v>888</v>
      </c>
      <c r="E603" s="302">
        <v>71569</v>
      </c>
      <c r="F603" s="141">
        <f>[1]H27輸送実績!Z603</f>
        <v>1</v>
      </c>
      <c r="G603" s="147">
        <f>[1]H27輸送実績!AA603</f>
        <v>1</v>
      </c>
      <c r="H603" s="153">
        <v>55.221152725274358</v>
      </c>
      <c r="I603" s="161">
        <f>[1]H27輸送実績!W603</f>
        <v>41.178033536165643</v>
      </c>
      <c r="J603" s="168">
        <f t="shared" si="63"/>
        <v>25.430688234585286</v>
      </c>
      <c r="K603" s="175" t="str">
        <f t="shared" si="64"/>
        <v>○</v>
      </c>
      <c r="L603" s="182" t="str">
        <f t="shared" si="65"/>
        <v>○</v>
      </c>
      <c r="M603" s="188">
        <v>17031.291112258325</v>
      </c>
      <c r="N603" s="194">
        <f>[1]H27輸送実績!X603</f>
        <v>14387.510669346622</v>
      </c>
      <c r="O603" s="168">
        <f t="shared" si="66"/>
        <v>15.523077055554724</v>
      </c>
      <c r="P603" s="175" t="str">
        <f t="shared" si="67"/>
        <v>○</v>
      </c>
      <c r="Q603" s="182" t="str">
        <f t="shared" si="68"/>
        <v>○</v>
      </c>
      <c r="R603" s="206">
        <v>2</v>
      </c>
      <c r="S603" s="203">
        <v>3</v>
      </c>
      <c r="T603" s="210">
        <v>4</v>
      </c>
      <c r="U603" s="210">
        <v>5</v>
      </c>
      <c r="V603" s="214">
        <f>[1]H27輸送実績!S603</f>
        <v>4</v>
      </c>
      <c r="W603" s="221" t="str">
        <f t="shared" si="69"/>
        <v/>
      </c>
      <c r="X603" s="82" t="s">
        <v>1264</v>
      </c>
      <c r="Y603" s="228" t="str">
        <f>[1]【準特定地域】判定表!S604</f>
        <v/>
      </c>
      <c r="Z603" s="1" t="str">
        <f>[1]【準特定地域】判定表!T604</f>
        <v/>
      </c>
      <c r="AB603" t="s">
        <v>1264</v>
      </c>
      <c r="AC603" s="240"/>
    </row>
    <row r="604" spans="1:29" x14ac:dyDescent="0.2">
      <c r="A604" s="11"/>
      <c r="B604" s="111" t="s">
        <v>878</v>
      </c>
      <c r="C604" s="114" t="s">
        <v>787</v>
      </c>
      <c r="D604" s="128" t="s">
        <v>787</v>
      </c>
      <c r="E604" s="302">
        <v>22067</v>
      </c>
      <c r="F604" s="141">
        <f>[1]H27輸送実績!Z604</f>
        <v>1</v>
      </c>
      <c r="G604" s="147">
        <f>[1]H27輸送実績!AA604</f>
        <v>1</v>
      </c>
      <c r="H604" s="153">
        <v>62.543629869025345</v>
      </c>
      <c r="I604" s="161">
        <f>[1]H27輸送実績!W604</f>
        <v>38.096084216172727</v>
      </c>
      <c r="J604" s="168">
        <f t="shared" si="63"/>
        <v>39.088786026728897</v>
      </c>
      <c r="K604" s="175" t="str">
        <f t="shared" si="64"/>
        <v>○</v>
      </c>
      <c r="L604" s="182" t="str">
        <f t="shared" si="65"/>
        <v>○</v>
      </c>
      <c r="M604" s="188">
        <v>17882.973294778021</v>
      </c>
      <c r="N604" s="194">
        <f>[1]H27輸送実績!X604</f>
        <v>13043.516159313396</v>
      </c>
      <c r="O604" s="168">
        <f t="shared" si="66"/>
        <v>27.061814921335181</v>
      </c>
      <c r="P604" s="175" t="str">
        <f t="shared" si="67"/>
        <v>○</v>
      </c>
      <c r="Q604" s="182" t="str">
        <f t="shared" si="68"/>
        <v>○</v>
      </c>
      <c r="R604" s="206">
        <v>1</v>
      </c>
      <c r="S604" s="203">
        <v>0</v>
      </c>
      <c r="T604" s="210">
        <v>1</v>
      </c>
      <c r="U604" s="210">
        <v>0</v>
      </c>
      <c r="V604" s="214">
        <f>[1]H27輸送実績!S604</f>
        <v>0</v>
      </c>
      <c r="W604" s="221" t="str">
        <f t="shared" si="69"/>
        <v/>
      </c>
      <c r="X604" s="82" t="s">
        <v>1264</v>
      </c>
      <c r="Y604" s="228" t="str">
        <f>[1]【準特定地域】判定表!S605</f>
        <v/>
      </c>
      <c r="Z604" s="1" t="str">
        <f>[1]【準特定地域】判定表!T605</f>
        <v/>
      </c>
      <c r="AB604" t="s">
        <v>1264</v>
      </c>
      <c r="AC604" s="240"/>
    </row>
    <row r="605" spans="1:29" x14ac:dyDescent="0.2">
      <c r="A605" s="11"/>
      <c r="B605" s="111" t="s">
        <v>878</v>
      </c>
      <c r="C605" s="114" t="s">
        <v>889</v>
      </c>
      <c r="D605" s="128" t="s">
        <v>889</v>
      </c>
      <c r="E605" s="302">
        <v>34077</v>
      </c>
      <c r="F605" s="141">
        <f>[1]H27輸送実績!Z605</f>
        <v>1</v>
      </c>
      <c r="G605" s="147">
        <f>[1]H27輸送実績!AA605</f>
        <v>1</v>
      </c>
      <c r="H605" s="153">
        <v>79.726122780550071</v>
      </c>
      <c r="I605" s="161">
        <f>[1]H27輸送実績!W605</f>
        <v>60.368820418487012</v>
      </c>
      <c r="J605" s="168">
        <f t="shared" si="63"/>
        <v>24.279748828806024</v>
      </c>
      <c r="K605" s="175" t="str">
        <f t="shared" si="64"/>
        <v>○</v>
      </c>
      <c r="L605" s="182" t="str">
        <f t="shared" si="65"/>
        <v>○</v>
      </c>
      <c r="M605" s="188">
        <v>24991.81849831728</v>
      </c>
      <c r="N605" s="194">
        <f>[1]H27輸送実績!X605</f>
        <v>20106.001379627502</v>
      </c>
      <c r="O605" s="168">
        <f t="shared" si="66"/>
        <v>19.549666299868274</v>
      </c>
      <c r="P605" s="175" t="str">
        <f t="shared" si="67"/>
        <v>○</v>
      </c>
      <c r="Q605" s="182" t="str">
        <f t="shared" si="68"/>
        <v>○</v>
      </c>
      <c r="R605" s="206">
        <v>6</v>
      </c>
      <c r="S605" s="203">
        <v>3</v>
      </c>
      <c r="T605" s="210">
        <v>6</v>
      </c>
      <c r="U605" s="210">
        <v>5</v>
      </c>
      <c r="V605" s="214">
        <f>[1]H27輸送実績!S605</f>
        <v>0</v>
      </c>
      <c r="W605" s="221" t="str">
        <f t="shared" si="69"/>
        <v/>
      </c>
      <c r="X605" s="82" t="s">
        <v>1264</v>
      </c>
      <c r="Y605" s="228" t="str">
        <f>[1]【準特定地域】判定表!S606</f>
        <v/>
      </c>
      <c r="Z605" s="1" t="str">
        <f>[1]【準特定地域】判定表!T606</f>
        <v/>
      </c>
      <c r="AB605" t="s">
        <v>1264</v>
      </c>
      <c r="AC605" s="240"/>
    </row>
    <row r="606" spans="1:29" x14ac:dyDescent="0.2">
      <c r="A606" s="11"/>
      <c r="B606" s="111" t="s">
        <v>878</v>
      </c>
      <c r="C606" s="114" t="s">
        <v>890</v>
      </c>
      <c r="D606" s="128" t="s">
        <v>890</v>
      </c>
      <c r="E606" s="302">
        <v>28408</v>
      </c>
      <c r="F606" s="141">
        <f>[1]H27輸送実績!Z606</f>
        <v>1</v>
      </c>
      <c r="G606" s="147">
        <f>[1]H27輸送実績!AA606</f>
        <v>1</v>
      </c>
      <c r="H606" s="153">
        <v>60.084475714934179</v>
      </c>
      <c r="I606" s="161">
        <f>[1]H27輸送実績!W606</f>
        <v>44.51579649955503</v>
      </c>
      <c r="J606" s="168">
        <f t="shared" si="63"/>
        <v>25.911317407916577</v>
      </c>
      <c r="K606" s="175" t="str">
        <f t="shared" si="64"/>
        <v>○</v>
      </c>
      <c r="L606" s="182" t="str">
        <f t="shared" si="65"/>
        <v>○</v>
      </c>
      <c r="M606" s="188">
        <v>16580.118020880618</v>
      </c>
      <c r="N606" s="194">
        <f>[1]H27輸送実績!X606</f>
        <v>13190.670424206466</v>
      </c>
      <c r="O606" s="168">
        <f t="shared" si="66"/>
        <v>20.442843605851056</v>
      </c>
      <c r="P606" s="175" t="str">
        <f t="shared" si="67"/>
        <v>○</v>
      </c>
      <c r="Q606" s="182" t="str">
        <f t="shared" si="68"/>
        <v>○</v>
      </c>
      <c r="R606" s="206">
        <v>1</v>
      </c>
      <c r="S606" s="203">
        <v>1</v>
      </c>
      <c r="T606" s="210">
        <v>0</v>
      </c>
      <c r="U606" s="210">
        <v>1</v>
      </c>
      <c r="V606" s="214">
        <f>[1]H27輸送実績!S606</f>
        <v>3</v>
      </c>
      <c r="W606" s="221" t="str">
        <f t="shared" si="69"/>
        <v/>
      </c>
      <c r="X606" s="82" t="s">
        <v>1264</v>
      </c>
      <c r="Y606" s="228" t="str">
        <f>[1]【準特定地域】判定表!S607</f>
        <v/>
      </c>
      <c r="Z606" s="1" t="str">
        <f>[1]【準特定地域】判定表!T607</f>
        <v/>
      </c>
      <c r="AB606" t="s">
        <v>1264</v>
      </c>
      <c r="AC606" s="240"/>
    </row>
    <row r="607" spans="1:29" x14ac:dyDescent="0.2">
      <c r="A607" s="11"/>
      <c r="B607" s="111" t="s">
        <v>878</v>
      </c>
      <c r="C607" s="114" t="s">
        <v>798</v>
      </c>
      <c r="D607" s="128" t="s">
        <v>994</v>
      </c>
      <c r="E607" s="302">
        <v>28050</v>
      </c>
      <c r="F607" s="141">
        <f>[1]H27輸送実績!Z607</f>
        <v>1</v>
      </c>
      <c r="G607" s="147">
        <f>[1]H27輸送実績!AA607</f>
        <v>1</v>
      </c>
      <c r="H607" s="153">
        <v>65.592071731949034</v>
      </c>
      <c r="I607" s="161">
        <f>[1]H27輸送実績!W607</f>
        <v>50.539438141545112</v>
      </c>
      <c r="J607" s="168">
        <f t="shared" si="63"/>
        <v>22.948861337874138</v>
      </c>
      <c r="K607" s="175" t="str">
        <f t="shared" si="64"/>
        <v>○</v>
      </c>
      <c r="L607" s="182" t="str">
        <f t="shared" si="65"/>
        <v>○</v>
      </c>
      <c r="M607" s="188">
        <v>19320.339782916471</v>
      </c>
      <c r="N607" s="194">
        <f>[1]H27輸送実績!X607</f>
        <v>16899.378714208535</v>
      </c>
      <c r="O607" s="168">
        <f t="shared" si="66"/>
        <v>12.530634015291032</v>
      </c>
      <c r="P607" s="175" t="str">
        <f t="shared" si="67"/>
        <v>○</v>
      </c>
      <c r="Q607" s="182" t="str">
        <f t="shared" si="68"/>
        <v>○</v>
      </c>
      <c r="R607" s="206">
        <v>2</v>
      </c>
      <c r="S607" s="203">
        <v>3</v>
      </c>
      <c r="T607" s="210">
        <v>4</v>
      </c>
      <c r="U607" s="210">
        <v>2</v>
      </c>
      <c r="V607" s="214">
        <f>[1]H27輸送実績!S607</f>
        <v>3</v>
      </c>
      <c r="W607" s="221" t="str">
        <f t="shared" si="69"/>
        <v/>
      </c>
      <c r="X607" s="82" t="s">
        <v>1264</v>
      </c>
      <c r="Y607" s="228" t="str">
        <f>[1]【準特定地域】判定表!S608</f>
        <v/>
      </c>
      <c r="Z607" s="1" t="str">
        <f>[1]【準特定地域】判定表!T608</f>
        <v/>
      </c>
      <c r="AB607" t="s">
        <v>1264</v>
      </c>
      <c r="AC607" s="240"/>
    </row>
    <row r="608" spans="1:29" x14ac:dyDescent="0.2">
      <c r="A608" s="11"/>
      <c r="B608" s="111" t="s">
        <v>878</v>
      </c>
      <c r="C608" s="114" t="s">
        <v>892</v>
      </c>
      <c r="D608" s="128" t="s">
        <v>1171</v>
      </c>
      <c r="E608" s="302">
        <v>15669</v>
      </c>
      <c r="F608" s="141">
        <f>[1]H27輸送実績!Z608</f>
        <v>0.66666666666666663</v>
      </c>
      <c r="G608" s="147">
        <f>[1]H27輸送実績!AA608</f>
        <v>0.4642857142857143</v>
      </c>
      <c r="H608" s="153">
        <v>79.166752888429045</v>
      </c>
      <c r="I608" s="161">
        <f>[1]H27輸送実績!W608</f>
        <v>71.074110917682162</v>
      </c>
      <c r="J608" s="168">
        <f t="shared" si="63"/>
        <v>10.222273461375853</v>
      </c>
      <c r="K608" s="175" t="str">
        <f t="shared" si="64"/>
        <v>○</v>
      </c>
      <c r="L608" s="182" t="str">
        <f t="shared" si="65"/>
        <v>○</v>
      </c>
      <c r="M608" s="188">
        <v>23064.321434730125</v>
      </c>
      <c r="N608" s="194">
        <f>[1]H27輸送実績!X608</f>
        <v>23957.473265356875</v>
      </c>
      <c r="O608" s="168">
        <f t="shared" si="66"/>
        <v>-3.8724392267697416</v>
      </c>
      <c r="P608" s="175" t="str">
        <f t="shared" si="67"/>
        <v/>
      </c>
      <c r="Q608" s="182" t="str">
        <f t="shared" si="68"/>
        <v/>
      </c>
      <c r="R608" s="206">
        <v>0</v>
      </c>
      <c r="S608" s="203">
        <v>0</v>
      </c>
      <c r="T608" s="210">
        <v>0</v>
      </c>
      <c r="U608" s="210">
        <v>0</v>
      </c>
      <c r="V608" s="214">
        <f>[1]H27輸送実績!S608</f>
        <v>0</v>
      </c>
      <c r="W608" s="221" t="str">
        <f t="shared" si="69"/>
        <v/>
      </c>
      <c r="X608" s="82" t="s">
        <v>1264</v>
      </c>
      <c r="Y608" s="228" t="str">
        <f>[1]【準特定地域】判定表!S609</f>
        <v/>
      </c>
      <c r="Z608" s="1" t="str">
        <f>[1]【準特定地域】判定表!T609</f>
        <v/>
      </c>
      <c r="AB608" t="s">
        <v>1264</v>
      </c>
      <c r="AC608" s="240"/>
    </row>
    <row r="609" spans="1:29" x14ac:dyDescent="0.2">
      <c r="A609" s="105"/>
      <c r="B609" s="111" t="s">
        <v>894</v>
      </c>
      <c r="C609" s="114" t="s">
        <v>15</v>
      </c>
      <c r="D609" s="130" t="s">
        <v>1172</v>
      </c>
      <c r="E609" s="301">
        <v>598173</v>
      </c>
      <c r="F609" s="309">
        <f>[1]H27輸送実績!Z609</f>
        <v>1</v>
      </c>
      <c r="G609" s="147">
        <f>[1]H27輸送実績!AA609</f>
        <v>1</v>
      </c>
      <c r="H609" s="153">
        <v>59.266211076520449</v>
      </c>
      <c r="I609" s="161">
        <f>[1]H27輸送実績!W609</f>
        <v>49.591941662669022</v>
      </c>
      <c r="J609" s="168">
        <f t="shared" si="63"/>
        <v>16.323414704814986</v>
      </c>
      <c r="K609" s="175" t="str">
        <f t="shared" si="64"/>
        <v>○</v>
      </c>
      <c r="L609" s="182" t="str">
        <f t="shared" si="65"/>
        <v>○</v>
      </c>
      <c r="M609" s="188">
        <v>19630.785048207235</v>
      </c>
      <c r="N609" s="194">
        <f>[1]H27輸送実績!X609</f>
        <v>18496.617876251225</v>
      </c>
      <c r="O609" s="168">
        <f t="shared" si="66"/>
        <v>5.7774926941069449</v>
      </c>
      <c r="P609" s="175" t="str">
        <f t="shared" si="67"/>
        <v>○</v>
      </c>
      <c r="Q609" s="182" t="str">
        <f t="shared" si="68"/>
        <v/>
      </c>
      <c r="R609" s="206">
        <v>321</v>
      </c>
      <c r="S609" s="203">
        <v>370</v>
      </c>
      <c r="T609" s="210">
        <v>343</v>
      </c>
      <c r="U609" s="210">
        <v>322</v>
      </c>
      <c r="V609" s="214">
        <f>[1]H27輸送実績!S609</f>
        <v>314</v>
      </c>
      <c r="W609" s="221" t="str">
        <f t="shared" si="69"/>
        <v/>
      </c>
      <c r="X609" s="83"/>
      <c r="Y609" s="228" t="str">
        <f>[1]【準特定地域】判定表!S610</f>
        <v>○</v>
      </c>
      <c r="Z609" s="1" t="str">
        <f>[1]【準特定地域】判定表!T610</f>
        <v>指定</v>
      </c>
      <c r="AB609" t="s">
        <v>1287</v>
      </c>
      <c r="AC609" s="240"/>
    </row>
    <row r="610" spans="1:29" x14ac:dyDescent="0.2">
      <c r="A610" s="105"/>
      <c r="B610" s="111" t="s">
        <v>894</v>
      </c>
      <c r="C610" s="114" t="s">
        <v>266</v>
      </c>
      <c r="D610" s="128" t="s">
        <v>1173</v>
      </c>
      <c r="E610" s="301">
        <v>95417</v>
      </c>
      <c r="F610" s="309">
        <f>[1]H27輸送実績!Z610</f>
        <v>1</v>
      </c>
      <c r="G610" s="147">
        <f>[1]H27輸送実績!AA610</f>
        <v>1</v>
      </c>
      <c r="H610" s="153">
        <v>66.280289841434154</v>
      </c>
      <c r="I610" s="161">
        <f>[1]H27輸送実績!W610</f>
        <v>59.879908266028515</v>
      </c>
      <c r="J610" s="168">
        <f t="shared" si="63"/>
        <v>9.6565383022880766</v>
      </c>
      <c r="K610" s="175" t="str">
        <f t="shared" si="64"/>
        <v>○</v>
      </c>
      <c r="L610" s="182" t="str">
        <f t="shared" si="65"/>
        <v/>
      </c>
      <c r="M610" s="188">
        <v>20123.700183503504</v>
      </c>
      <c r="N610" s="194">
        <f>[1]H27輸送実績!X610</f>
        <v>20444.909761691095</v>
      </c>
      <c r="O610" s="168">
        <f t="shared" si="66"/>
        <v>-1.5961755306357794</v>
      </c>
      <c r="P610" s="175" t="str">
        <f t="shared" si="67"/>
        <v/>
      </c>
      <c r="Q610" s="182" t="str">
        <f t="shared" si="68"/>
        <v/>
      </c>
      <c r="R610" s="206">
        <v>5</v>
      </c>
      <c r="S610" s="203">
        <v>15</v>
      </c>
      <c r="T610" s="210">
        <v>5</v>
      </c>
      <c r="U610" s="210">
        <v>4</v>
      </c>
      <c r="V610" s="214">
        <f>[1]H27輸送実績!S610</f>
        <v>7</v>
      </c>
      <c r="W610" s="221" t="str">
        <f t="shared" si="69"/>
        <v/>
      </c>
      <c r="X610" s="82" t="s">
        <v>1259</v>
      </c>
      <c r="Y610" s="228" t="str">
        <f>[1]【準特定地域】判定表!S611</f>
        <v/>
      </c>
      <c r="Z610" s="1" t="str">
        <f>[1]【準特定地域】判定表!T611</f>
        <v>解除</v>
      </c>
      <c r="AB610" t="s">
        <v>1264</v>
      </c>
      <c r="AC610" s="240"/>
    </row>
    <row r="611" spans="1:29" x14ac:dyDescent="0.2">
      <c r="A611" s="105"/>
      <c r="B611" s="111" t="s">
        <v>894</v>
      </c>
      <c r="C611" s="114" t="s">
        <v>593</v>
      </c>
      <c r="D611" s="129" t="s">
        <v>1174</v>
      </c>
      <c r="E611" s="301">
        <v>125170</v>
      </c>
      <c r="F611" s="309">
        <f>[1]H27輸送実績!Z611</f>
        <v>1</v>
      </c>
      <c r="G611" s="147">
        <f>[1]H27輸送実績!AA611</f>
        <v>1</v>
      </c>
      <c r="H611" s="153">
        <v>60.192585902894251</v>
      </c>
      <c r="I611" s="161">
        <f>[1]H27輸送実績!W611</f>
        <v>51.577675983691115</v>
      </c>
      <c r="J611" s="168">
        <f t="shared" si="63"/>
        <v>14.312244257292994</v>
      </c>
      <c r="K611" s="175" t="str">
        <f t="shared" si="64"/>
        <v>○</v>
      </c>
      <c r="L611" s="182" t="str">
        <f t="shared" si="65"/>
        <v>○</v>
      </c>
      <c r="M611" s="188">
        <v>17842.084892271967</v>
      </c>
      <c r="N611" s="194">
        <f>[1]H27輸送実績!X611</f>
        <v>16647.246647344895</v>
      </c>
      <c r="O611" s="168">
        <f t="shared" si="66"/>
        <v>6.6967411720173953</v>
      </c>
      <c r="P611" s="175" t="str">
        <f t="shared" si="67"/>
        <v>○</v>
      </c>
      <c r="Q611" s="182" t="str">
        <f t="shared" si="68"/>
        <v/>
      </c>
      <c r="R611" s="206">
        <v>31</v>
      </c>
      <c r="S611" s="203">
        <v>37</v>
      </c>
      <c r="T611" s="210">
        <v>23</v>
      </c>
      <c r="U611" s="210">
        <v>15</v>
      </c>
      <c r="V611" s="214">
        <f>[1]H27輸送実績!S611</f>
        <v>30</v>
      </c>
      <c r="W611" s="221" t="str">
        <f t="shared" si="69"/>
        <v/>
      </c>
      <c r="X611" s="82" t="s">
        <v>1259</v>
      </c>
      <c r="Y611" s="228" t="str">
        <f>[1]【準特定地域】判定表!S612</f>
        <v>○</v>
      </c>
      <c r="Z611" s="1" t="str">
        <f>[1]【準特定地域】判定表!T612</f>
        <v>継続</v>
      </c>
      <c r="AB611" t="s">
        <v>1264</v>
      </c>
      <c r="AC611" s="240"/>
    </row>
    <row r="612" spans="1:29" x14ac:dyDescent="0.2">
      <c r="A612" s="105"/>
      <c r="B612" s="111" t="s">
        <v>894</v>
      </c>
      <c r="C612" s="114" t="s">
        <v>895</v>
      </c>
      <c r="D612" s="128" t="s">
        <v>1175</v>
      </c>
      <c r="E612" s="301">
        <v>102585</v>
      </c>
      <c r="F612" s="309">
        <f>[1]H27輸送実績!Z612</f>
        <v>1</v>
      </c>
      <c r="G612" s="147">
        <f>[1]H27輸送実績!AA612</f>
        <v>1</v>
      </c>
      <c r="H612" s="156">
        <v>56.103191120360734</v>
      </c>
      <c r="I612" s="164">
        <f>[1]H27輸送実績!W612</f>
        <v>56.143964421855145</v>
      </c>
      <c r="J612" s="168">
        <f t="shared" si="63"/>
        <v>-7.2675547825684639E-2</v>
      </c>
      <c r="K612" s="175" t="str">
        <f t="shared" si="64"/>
        <v/>
      </c>
      <c r="L612" s="182" t="str">
        <f t="shared" si="65"/>
        <v/>
      </c>
      <c r="M612" s="188">
        <v>18473.426600377694</v>
      </c>
      <c r="N612" s="194">
        <f>[1]H27輸送実績!X612</f>
        <v>19792.090216010165</v>
      </c>
      <c r="O612" s="168">
        <f t="shared" si="66"/>
        <v>-7.1381646954740363</v>
      </c>
      <c r="P612" s="175" t="str">
        <f t="shared" si="67"/>
        <v/>
      </c>
      <c r="Q612" s="182" t="str">
        <f t="shared" si="68"/>
        <v/>
      </c>
      <c r="R612" s="206">
        <v>14</v>
      </c>
      <c r="S612" s="203">
        <v>15</v>
      </c>
      <c r="T612" s="210">
        <v>11</v>
      </c>
      <c r="U612" s="210">
        <v>9</v>
      </c>
      <c r="V612" s="214">
        <f>[1]H27輸送実績!S612</f>
        <v>18</v>
      </c>
      <c r="W612" s="221" t="str">
        <f t="shared" si="69"/>
        <v/>
      </c>
      <c r="X612" s="82" t="s">
        <v>1264</v>
      </c>
      <c r="Y612" s="228">
        <f>[1]【準特定地域】判定表!S613</f>
        <v>0</v>
      </c>
      <c r="Z612" s="239" t="str">
        <f>[1]【準特定地域】判定表!T613</f>
        <v/>
      </c>
      <c r="AA612" t="s">
        <v>1284</v>
      </c>
      <c r="AB612" t="s">
        <v>1264</v>
      </c>
      <c r="AC612" s="240"/>
    </row>
    <row r="613" spans="1:29" x14ac:dyDescent="0.2">
      <c r="A613" s="11"/>
      <c r="B613" s="111" t="s">
        <v>894</v>
      </c>
      <c r="C613" s="114" t="s">
        <v>896</v>
      </c>
      <c r="D613" s="130" t="s">
        <v>896</v>
      </c>
      <c r="E613" s="302">
        <v>20911</v>
      </c>
      <c r="F613" s="141">
        <f>[1]H27輸送実績!Z613</f>
        <v>1</v>
      </c>
      <c r="G613" s="147">
        <f>[1]H27輸送実績!AA613</f>
        <v>1</v>
      </c>
      <c r="H613" s="153">
        <v>53.810428153291127</v>
      </c>
      <c r="I613" s="161">
        <f>[1]H27輸送実績!W613</f>
        <v>47.855282199710565</v>
      </c>
      <c r="J613" s="168">
        <f t="shared" si="63"/>
        <v>11.066899405847487</v>
      </c>
      <c r="K613" s="175" t="str">
        <f t="shared" si="64"/>
        <v>○</v>
      </c>
      <c r="L613" s="182" t="str">
        <f t="shared" si="65"/>
        <v>○</v>
      </c>
      <c r="M613" s="188">
        <v>17249.268259478595</v>
      </c>
      <c r="N613" s="194">
        <f>[1]H27輸送実績!X613</f>
        <v>17623.412124135713</v>
      </c>
      <c r="O613" s="168">
        <f t="shared" si="66"/>
        <v>-2.1690419502376601</v>
      </c>
      <c r="P613" s="175" t="str">
        <f t="shared" si="67"/>
        <v/>
      </c>
      <c r="Q613" s="182" t="str">
        <f t="shared" si="68"/>
        <v/>
      </c>
      <c r="R613" s="206">
        <v>1</v>
      </c>
      <c r="S613" s="203">
        <v>6</v>
      </c>
      <c r="T613" s="210">
        <v>2</v>
      </c>
      <c r="U613" s="210">
        <v>2</v>
      </c>
      <c r="V613" s="214">
        <f>[1]H27輸送実績!S613</f>
        <v>1</v>
      </c>
      <c r="W613" s="221" t="str">
        <f t="shared" si="69"/>
        <v/>
      </c>
      <c r="X613" s="82" t="s">
        <v>1264</v>
      </c>
      <c r="Y613" s="228" t="str">
        <f>[1]【準特定地域】判定表!S614</f>
        <v/>
      </c>
      <c r="Z613" s="1" t="str">
        <f>[1]【準特定地域】判定表!T614</f>
        <v/>
      </c>
      <c r="AB613" t="s">
        <v>1264</v>
      </c>
      <c r="AC613" s="240"/>
    </row>
    <row r="614" spans="1:29" x14ac:dyDescent="0.2">
      <c r="A614" s="11"/>
      <c r="B614" s="111" t="s">
        <v>894</v>
      </c>
      <c r="C614" s="114" t="s">
        <v>899</v>
      </c>
      <c r="D614" s="132" t="s">
        <v>899</v>
      </c>
      <c r="E614" s="303">
        <v>53350</v>
      </c>
      <c r="F614" s="141">
        <f>[1]H27輸送実績!Z614</f>
        <v>1</v>
      </c>
      <c r="G614" s="147">
        <f>[1]H27輸送実績!AA614</f>
        <v>1</v>
      </c>
      <c r="H614" s="153">
        <v>72.139183415097321</v>
      </c>
      <c r="I614" s="161">
        <f>[1]H27輸送実績!W614</f>
        <v>50.159669079627712</v>
      </c>
      <c r="J614" s="168">
        <f t="shared" si="63"/>
        <v>30.468205065473096</v>
      </c>
      <c r="K614" s="175" t="str">
        <f t="shared" si="64"/>
        <v>○</v>
      </c>
      <c r="L614" s="182" t="str">
        <f t="shared" si="65"/>
        <v>○</v>
      </c>
      <c r="M614" s="188">
        <v>21403.030542807406</v>
      </c>
      <c r="N614" s="194">
        <f>[1]H27輸送実績!X614</f>
        <v>18130.816959669079</v>
      </c>
      <c r="O614" s="168">
        <f t="shared" si="66"/>
        <v>15.288552602836758</v>
      </c>
      <c r="P614" s="175" t="str">
        <f t="shared" si="67"/>
        <v>○</v>
      </c>
      <c r="Q614" s="182" t="str">
        <f t="shared" si="68"/>
        <v>○</v>
      </c>
      <c r="R614" s="206">
        <v>4</v>
      </c>
      <c r="S614" s="203">
        <v>4</v>
      </c>
      <c r="T614" s="210">
        <v>3</v>
      </c>
      <c r="U614" s="210">
        <v>3</v>
      </c>
      <c r="V614" s="214">
        <f>[1]H27輸送実績!S614</f>
        <v>8</v>
      </c>
      <c r="W614" s="221" t="str">
        <f t="shared" si="69"/>
        <v/>
      </c>
      <c r="X614" s="82" t="s">
        <v>1264</v>
      </c>
      <c r="Y614" s="228" t="str">
        <f>[1]【準特定地域】判定表!S615</f>
        <v/>
      </c>
      <c r="Z614" s="1" t="str">
        <f>[1]【準特定地域】判定表!T615</f>
        <v/>
      </c>
      <c r="AB614" t="s">
        <v>1264</v>
      </c>
      <c r="AC614" s="240"/>
    </row>
    <row r="615" spans="1:29" ht="26.4" x14ac:dyDescent="0.2">
      <c r="A615" s="11"/>
      <c r="B615" s="111" t="s">
        <v>894</v>
      </c>
      <c r="C615" s="114" t="s">
        <v>110</v>
      </c>
      <c r="D615" s="129" t="s">
        <v>1176</v>
      </c>
      <c r="E615" s="302">
        <v>26428</v>
      </c>
      <c r="F615" s="141">
        <f>[1]H27輸送実績!Z615</f>
        <v>1</v>
      </c>
      <c r="G615" s="147">
        <f>[1]H27輸送実績!AA615</f>
        <v>1</v>
      </c>
      <c r="H615" s="153">
        <v>67.821856178796892</v>
      </c>
      <c r="I615" s="161">
        <f>[1]H27輸送実績!W615</f>
        <v>55.849757353669403</v>
      </c>
      <c r="J615" s="168">
        <f t="shared" si="63"/>
        <v>17.652272437908177</v>
      </c>
      <c r="K615" s="175" t="str">
        <f t="shared" si="64"/>
        <v>○</v>
      </c>
      <c r="L615" s="182" t="str">
        <f t="shared" si="65"/>
        <v>○</v>
      </c>
      <c r="M615" s="188">
        <v>20132.573833538932</v>
      </c>
      <c r="N615" s="194">
        <f>[1]H27輸送実績!X615</f>
        <v>17180.152520550659</v>
      </c>
      <c r="O615" s="168">
        <f t="shared" si="66"/>
        <v>14.664897481065353</v>
      </c>
      <c r="P615" s="175" t="str">
        <f t="shared" si="67"/>
        <v>○</v>
      </c>
      <c r="Q615" s="182" t="str">
        <f t="shared" si="68"/>
        <v>○</v>
      </c>
      <c r="R615" s="206">
        <v>4</v>
      </c>
      <c r="S615" s="203">
        <v>4</v>
      </c>
      <c r="T615" s="210">
        <v>3</v>
      </c>
      <c r="U615" s="210">
        <v>2</v>
      </c>
      <c r="V615" s="214">
        <f>[1]H27輸送実績!S615</f>
        <v>2</v>
      </c>
      <c r="W615" s="221" t="str">
        <f t="shared" si="69"/>
        <v/>
      </c>
      <c r="X615" s="82" t="s">
        <v>1264</v>
      </c>
      <c r="Y615" s="228" t="str">
        <f>[1]【準特定地域】判定表!S616</f>
        <v/>
      </c>
      <c r="Z615" s="1" t="str">
        <f>[1]【準特定地域】判定表!T616</f>
        <v/>
      </c>
      <c r="AB615" t="s">
        <v>1264</v>
      </c>
      <c r="AC615" s="240"/>
    </row>
    <row r="616" spans="1:29" x14ac:dyDescent="0.2">
      <c r="A616" s="11"/>
      <c r="B616" s="111" t="s">
        <v>894</v>
      </c>
      <c r="C616" s="114" t="s">
        <v>901</v>
      </c>
      <c r="D616" s="128" t="s">
        <v>901</v>
      </c>
      <c r="E616" s="302">
        <v>21785</v>
      </c>
      <c r="F616" s="141">
        <f>[1]H27輸送実績!Z616</f>
        <v>1</v>
      </c>
      <c r="G616" s="147">
        <f>[1]H27輸送実績!AA616</f>
        <v>1</v>
      </c>
      <c r="H616" s="153">
        <v>56.896722121561524</v>
      </c>
      <c r="I616" s="161">
        <f>[1]H27輸送実績!W616</f>
        <v>37.232578783843763</v>
      </c>
      <c r="J616" s="168">
        <f t="shared" si="63"/>
        <v>34.561118118025746</v>
      </c>
      <c r="K616" s="175" t="str">
        <f t="shared" si="64"/>
        <v>○</v>
      </c>
      <c r="L616" s="182" t="str">
        <f t="shared" si="65"/>
        <v>○</v>
      </c>
      <c r="M616" s="188">
        <v>18677.812551474221</v>
      </c>
      <c r="N616" s="194">
        <f>[1]H27輸送実績!X616</f>
        <v>13491.566799822458</v>
      </c>
      <c r="O616" s="168">
        <f t="shared" si="66"/>
        <v>27.766879752963458</v>
      </c>
      <c r="P616" s="175" t="str">
        <f t="shared" si="67"/>
        <v>○</v>
      </c>
      <c r="Q616" s="182" t="str">
        <f t="shared" si="68"/>
        <v>○</v>
      </c>
      <c r="R616" s="206">
        <v>0</v>
      </c>
      <c r="S616" s="203">
        <v>1</v>
      </c>
      <c r="T616" s="210">
        <v>3</v>
      </c>
      <c r="U616" s="210">
        <v>5</v>
      </c>
      <c r="V616" s="214">
        <f>[1]H27輸送実績!S616</f>
        <v>1</v>
      </c>
      <c r="W616" s="221" t="str">
        <f t="shared" si="69"/>
        <v/>
      </c>
      <c r="X616" s="82" t="s">
        <v>1264</v>
      </c>
      <c r="Y616" s="228" t="str">
        <f>[1]【準特定地域】判定表!S617</f>
        <v/>
      </c>
      <c r="Z616" s="1" t="str">
        <f>[1]【準特定地域】判定表!T617</f>
        <v/>
      </c>
      <c r="AB616" t="s">
        <v>1264</v>
      </c>
      <c r="AC616" s="240"/>
    </row>
    <row r="617" spans="1:29" x14ac:dyDescent="0.2">
      <c r="A617" s="11"/>
      <c r="B617" s="111" t="s">
        <v>894</v>
      </c>
      <c r="C617" s="114" t="s">
        <v>902</v>
      </c>
      <c r="D617" s="128" t="s">
        <v>902</v>
      </c>
      <c r="E617" s="302">
        <v>41252</v>
      </c>
      <c r="F617" s="141">
        <f>[1]H27輸送実績!Z617</f>
        <v>1</v>
      </c>
      <c r="G617" s="147">
        <f>[1]H27輸送実績!AA617</f>
        <v>1</v>
      </c>
      <c r="H617" s="153">
        <v>40.57901064926142</v>
      </c>
      <c r="I617" s="161">
        <f>[1]H27輸送実績!W617</f>
        <v>35.787848481060131</v>
      </c>
      <c r="J617" s="168">
        <f t="shared" si="63"/>
        <v>11.806996009865745</v>
      </c>
      <c r="K617" s="175" t="str">
        <f t="shared" si="64"/>
        <v>○</v>
      </c>
      <c r="L617" s="182" t="str">
        <f t="shared" si="65"/>
        <v>○</v>
      </c>
      <c r="M617" s="188">
        <v>12749.427459063323</v>
      </c>
      <c r="N617" s="194">
        <f>[1]H27輸送実績!X617</f>
        <v>11265.074801016794</v>
      </c>
      <c r="O617" s="168">
        <f t="shared" si="66"/>
        <v>11.642504440396117</v>
      </c>
      <c r="P617" s="175" t="str">
        <f t="shared" si="67"/>
        <v>○</v>
      </c>
      <c r="Q617" s="182" t="str">
        <f t="shared" si="68"/>
        <v>○</v>
      </c>
      <c r="R617" s="206">
        <v>0</v>
      </c>
      <c r="S617" s="203">
        <v>5</v>
      </c>
      <c r="T617" s="210">
        <v>1</v>
      </c>
      <c r="U617" s="210">
        <v>2</v>
      </c>
      <c r="V617" s="214">
        <f>[1]H27輸送実績!S617</f>
        <v>3</v>
      </c>
      <c r="W617" s="221" t="str">
        <f t="shared" si="69"/>
        <v/>
      </c>
      <c r="X617" s="82" t="s">
        <v>1264</v>
      </c>
      <c r="Y617" s="228" t="str">
        <f>[1]【準特定地域】判定表!S618</f>
        <v/>
      </c>
      <c r="Z617" s="1" t="str">
        <f>[1]【準特定地域】判定表!T618</f>
        <v/>
      </c>
      <c r="AB617" t="s">
        <v>1264</v>
      </c>
      <c r="AC617" s="240"/>
    </row>
    <row r="618" spans="1:29" x14ac:dyDescent="0.2">
      <c r="A618" s="11"/>
      <c r="B618" s="111" t="s">
        <v>894</v>
      </c>
      <c r="C618" s="114" t="s">
        <v>903</v>
      </c>
      <c r="D618" s="128" t="s">
        <v>903</v>
      </c>
      <c r="E618" s="302">
        <v>15252</v>
      </c>
      <c r="F618" s="141">
        <f>[1]H27輸送実績!Z618</f>
        <v>1</v>
      </c>
      <c r="G618" s="147">
        <f>[1]H27輸送実績!AA618</f>
        <v>1</v>
      </c>
      <c r="H618" s="153">
        <v>59.407860713670054</v>
      </c>
      <c r="I618" s="161">
        <f>[1]H27輸送実績!W618</f>
        <v>35.752521739130437</v>
      </c>
      <c r="J618" s="168">
        <f t="shared" si="63"/>
        <v>39.818533591963536</v>
      </c>
      <c r="K618" s="175" t="str">
        <f t="shared" si="64"/>
        <v>○</v>
      </c>
      <c r="L618" s="182" t="str">
        <f t="shared" si="65"/>
        <v>○</v>
      </c>
      <c r="M618" s="188">
        <v>18581.623857955525</v>
      </c>
      <c r="N618" s="194">
        <f>[1]H27輸送実績!X618</f>
        <v>12326.608695652174</v>
      </c>
      <c r="O618" s="168">
        <f t="shared" si="66"/>
        <v>33.662371007608861</v>
      </c>
      <c r="P618" s="175" t="str">
        <f t="shared" si="67"/>
        <v>○</v>
      </c>
      <c r="Q618" s="182" t="str">
        <f t="shared" si="68"/>
        <v>○</v>
      </c>
      <c r="R618" s="206">
        <v>0</v>
      </c>
      <c r="S618" s="203">
        <v>1</v>
      </c>
      <c r="T618" s="210">
        <v>0</v>
      </c>
      <c r="U618" s="210">
        <v>1</v>
      </c>
      <c r="V618" s="214">
        <f>[1]H27輸送実績!S618</f>
        <v>0</v>
      </c>
      <c r="W618" s="221" t="str">
        <f t="shared" si="69"/>
        <v/>
      </c>
      <c r="X618" s="82" t="s">
        <v>1264</v>
      </c>
      <c r="Y618" s="228" t="str">
        <f>[1]【準特定地域】判定表!S619</f>
        <v/>
      </c>
      <c r="Z618" s="1" t="str">
        <f>[1]【準特定地域】判定表!T619</f>
        <v/>
      </c>
      <c r="AB618" t="s">
        <v>1264</v>
      </c>
      <c r="AC618" s="240"/>
    </row>
    <row r="619" spans="1:29" x14ac:dyDescent="0.2">
      <c r="A619" s="11"/>
      <c r="B619" s="111" t="s">
        <v>894</v>
      </c>
      <c r="C619" s="114" t="s">
        <v>868</v>
      </c>
      <c r="D619" s="128" t="s">
        <v>868</v>
      </c>
      <c r="E619" s="302">
        <v>15533</v>
      </c>
      <c r="F619" s="141">
        <f>[1]H27輸送実績!Z619</f>
        <v>1</v>
      </c>
      <c r="G619" s="147">
        <f>[1]H27輸送実績!AA619</f>
        <v>1</v>
      </c>
      <c r="H619" s="153">
        <v>58.79430257923778</v>
      </c>
      <c r="I619" s="161">
        <f>[1]H27輸送実績!W619</f>
        <v>58.953425791761539</v>
      </c>
      <c r="J619" s="168">
        <f t="shared" si="63"/>
        <v>-0.27064393239346618</v>
      </c>
      <c r="K619" s="175" t="str">
        <f t="shared" si="64"/>
        <v/>
      </c>
      <c r="L619" s="182" t="str">
        <f t="shared" si="65"/>
        <v/>
      </c>
      <c r="M619" s="188">
        <v>19080.84178108559</v>
      </c>
      <c r="N619" s="194">
        <f>[1]H27輸送実績!X619</f>
        <v>20811.840198716622</v>
      </c>
      <c r="O619" s="168">
        <f t="shared" si="66"/>
        <v>-9.0719185111997049</v>
      </c>
      <c r="P619" s="175" t="str">
        <f t="shared" si="67"/>
        <v/>
      </c>
      <c r="Q619" s="182" t="str">
        <f t="shared" si="68"/>
        <v/>
      </c>
      <c r="R619" s="206">
        <v>2</v>
      </c>
      <c r="S619" s="203">
        <v>1</v>
      </c>
      <c r="T619" s="210">
        <v>1</v>
      </c>
      <c r="U619" s="210">
        <v>0</v>
      </c>
      <c r="V619" s="214">
        <f>[1]H27輸送実績!S619</f>
        <v>0</v>
      </c>
      <c r="W619" s="221" t="str">
        <f t="shared" si="69"/>
        <v/>
      </c>
      <c r="X619" s="82" t="s">
        <v>1264</v>
      </c>
      <c r="Y619" s="228" t="str">
        <f>[1]【準特定地域】判定表!S620</f>
        <v/>
      </c>
      <c r="Z619" s="1" t="str">
        <f>[1]【準特定地域】判定表!T620</f>
        <v/>
      </c>
      <c r="AB619" t="s">
        <v>1264</v>
      </c>
      <c r="AC619" s="240"/>
    </row>
    <row r="620" spans="1:29" x14ac:dyDescent="0.2">
      <c r="A620" s="11"/>
      <c r="B620" s="111" t="s">
        <v>894</v>
      </c>
      <c r="C620" s="114" t="s">
        <v>122</v>
      </c>
      <c r="D620" s="128" t="s">
        <v>122</v>
      </c>
      <c r="E620" s="302">
        <v>34815</v>
      </c>
      <c r="F620" s="141">
        <f>[1]H27輸送実績!Z620</f>
        <v>1</v>
      </c>
      <c r="G620" s="147">
        <f>[1]H27輸送実績!AA620</f>
        <v>1</v>
      </c>
      <c r="H620" s="153">
        <v>71.854176884093505</v>
      </c>
      <c r="I620" s="161">
        <f>[1]H27輸送実績!W620</f>
        <v>45.929242819843346</v>
      </c>
      <c r="J620" s="168">
        <f t="shared" si="63"/>
        <v>36.07992630138834</v>
      </c>
      <c r="K620" s="175" t="str">
        <f t="shared" si="64"/>
        <v>○</v>
      </c>
      <c r="L620" s="182" t="str">
        <f t="shared" si="65"/>
        <v>○</v>
      </c>
      <c r="M620" s="188">
        <v>21565.636750040871</v>
      </c>
      <c r="N620" s="194">
        <f>[1]H27輸送実績!X620</f>
        <v>16228.590078328982</v>
      </c>
      <c r="O620" s="168">
        <f t="shared" si="66"/>
        <v>24.747920655307219</v>
      </c>
      <c r="P620" s="175" t="str">
        <f t="shared" si="67"/>
        <v>○</v>
      </c>
      <c r="Q620" s="182" t="str">
        <f t="shared" si="68"/>
        <v>○</v>
      </c>
      <c r="R620" s="206">
        <v>0</v>
      </c>
      <c r="S620" s="203">
        <v>1</v>
      </c>
      <c r="T620" s="210">
        <v>1</v>
      </c>
      <c r="U620" s="210">
        <v>1</v>
      </c>
      <c r="V620" s="214">
        <f>[1]H27輸送実績!S620</f>
        <v>3</v>
      </c>
      <c r="W620" s="221" t="str">
        <f t="shared" si="69"/>
        <v/>
      </c>
      <c r="X620" s="82" t="s">
        <v>1264</v>
      </c>
      <c r="Y620" s="228" t="str">
        <f>[1]【準特定地域】判定表!S621</f>
        <v/>
      </c>
      <c r="Z620" s="1" t="str">
        <f>[1]【準特定地域】判定表!T621</f>
        <v/>
      </c>
      <c r="AB620" t="s">
        <v>1264</v>
      </c>
      <c r="AC620" s="240"/>
    </row>
    <row r="621" spans="1:29" x14ac:dyDescent="0.2">
      <c r="A621" s="11"/>
      <c r="B621" s="111" t="s">
        <v>894</v>
      </c>
      <c r="C621" s="114" t="s">
        <v>904</v>
      </c>
      <c r="D621" s="128" t="s">
        <v>904</v>
      </c>
      <c r="E621" s="302">
        <v>28964</v>
      </c>
      <c r="F621" s="141">
        <f>[1]H27輸送実績!Z621</f>
        <v>1</v>
      </c>
      <c r="G621" s="147">
        <f>[1]H27輸送実績!AA621</f>
        <v>1</v>
      </c>
      <c r="H621" s="153">
        <v>52.06328509011469</v>
      </c>
      <c r="I621" s="161">
        <f>[1]H27輸送実績!W621</f>
        <v>31.196746842014189</v>
      </c>
      <c r="J621" s="168">
        <f t="shared" si="63"/>
        <v>40.079180965978757</v>
      </c>
      <c r="K621" s="175" t="str">
        <f t="shared" si="64"/>
        <v>○</v>
      </c>
      <c r="L621" s="182" t="str">
        <f t="shared" si="65"/>
        <v>○</v>
      </c>
      <c r="M621" s="188">
        <v>18055.434188967778</v>
      </c>
      <c r="N621" s="194">
        <f>[1]H27輸送実績!X621</f>
        <v>11903.789582972833</v>
      </c>
      <c r="O621" s="168">
        <f t="shared" si="66"/>
        <v>34.070876067625775</v>
      </c>
      <c r="P621" s="175" t="str">
        <f t="shared" si="67"/>
        <v>○</v>
      </c>
      <c r="Q621" s="182" t="str">
        <f t="shared" si="68"/>
        <v>○</v>
      </c>
      <c r="R621" s="206">
        <v>0</v>
      </c>
      <c r="S621" s="203">
        <v>4</v>
      </c>
      <c r="T621" s="210">
        <v>1</v>
      </c>
      <c r="U621" s="210">
        <v>1</v>
      </c>
      <c r="V621" s="214">
        <f>[1]H27輸送実績!S621</f>
        <v>1</v>
      </c>
      <c r="W621" s="221" t="str">
        <f t="shared" si="69"/>
        <v/>
      </c>
      <c r="X621" s="82" t="s">
        <v>1264</v>
      </c>
      <c r="Y621" s="228" t="str">
        <f>[1]【準特定地域】判定表!S622</f>
        <v/>
      </c>
      <c r="Z621" s="1" t="str">
        <f>[1]【準特定地域】判定表!T622</f>
        <v/>
      </c>
      <c r="AB621" t="s">
        <v>1264</v>
      </c>
      <c r="AC621" s="240"/>
    </row>
    <row r="622" spans="1:29" x14ac:dyDescent="0.2">
      <c r="A622" s="11"/>
      <c r="B622" s="111" t="s">
        <v>894</v>
      </c>
      <c r="C622" s="114" t="s">
        <v>906</v>
      </c>
      <c r="D622" s="128" t="s">
        <v>1177</v>
      </c>
      <c r="E622" s="302">
        <v>42258</v>
      </c>
      <c r="F622" s="141">
        <f>[1]H27輸送実績!Z622</f>
        <v>1</v>
      </c>
      <c r="G622" s="147">
        <f>[1]H27輸送実績!AA622</f>
        <v>1</v>
      </c>
      <c r="H622" s="153">
        <v>40.57321652065081</v>
      </c>
      <c r="I622" s="161">
        <f>[1]H27輸送実績!W622</f>
        <v>34.881843783649465</v>
      </c>
      <c r="J622" s="168">
        <f t="shared" si="63"/>
        <v>14.027413217546037</v>
      </c>
      <c r="K622" s="175" t="str">
        <f t="shared" si="64"/>
        <v>○</v>
      </c>
      <c r="L622" s="182" t="str">
        <f t="shared" si="65"/>
        <v>○</v>
      </c>
      <c r="M622" s="188">
        <v>14083.222159567593</v>
      </c>
      <c r="N622" s="194">
        <f>[1]H27輸送実績!X622</f>
        <v>11225.793092023523</v>
      </c>
      <c r="O622" s="168">
        <f t="shared" si="66"/>
        <v>20.289597331977347</v>
      </c>
      <c r="P622" s="175" t="str">
        <f t="shared" si="67"/>
        <v>○</v>
      </c>
      <c r="Q622" s="182" t="str">
        <f t="shared" si="68"/>
        <v>○</v>
      </c>
      <c r="R622" s="206">
        <v>2</v>
      </c>
      <c r="S622" s="203">
        <v>0</v>
      </c>
      <c r="T622" s="210">
        <v>0</v>
      </c>
      <c r="U622" s="210">
        <v>1</v>
      </c>
      <c r="V622" s="214">
        <f>[1]H27輸送実績!S622</f>
        <v>0</v>
      </c>
      <c r="W622" s="221" t="str">
        <f t="shared" si="69"/>
        <v/>
      </c>
      <c r="X622" s="82" t="s">
        <v>1264</v>
      </c>
      <c r="Y622" s="228" t="str">
        <f>[1]【準特定地域】判定表!S623</f>
        <v/>
      </c>
      <c r="Z622" s="1" t="str">
        <f>[1]【準特定地域】判定表!T623</f>
        <v/>
      </c>
      <c r="AB622" t="s">
        <v>1264</v>
      </c>
      <c r="AC622" s="240"/>
    </row>
    <row r="623" spans="1:29" x14ac:dyDescent="0.2">
      <c r="A623" s="11"/>
      <c r="B623" s="111" t="s">
        <v>894</v>
      </c>
      <c r="C623" s="114" t="s">
        <v>282</v>
      </c>
      <c r="D623" s="129" t="s">
        <v>282</v>
      </c>
      <c r="E623" s="302">
        <v>35952</v>
      </c>
      <c r="F623" s="141">
        <f>[1]H27輸送実績!Z623</f>
        <v>1</v>
      </c>
      <c r="G623" s="147">
        <f>[1]H27輸送実績!AA623</f>
        <v>1</v>
      </c>
      <c r="H623" s="153">
        <v>76.547911547911553</v>
      </c>
      <c r="I623" s="161">
        <f>[1]H27輸送実績!W623</f>
        <v>49.580869565217391</v>
      </c>
      <c r="J623" s="168">
        <f t="shared" si="63"/>
        <v>35.22897155177828</v>
      </c>
      <c r="K623" s="175" t="str">
        <f t="shared" si="64"/>
        <v>○</v>
      </c>
      <c r="L623" s="182" t="str">
        <f t="shared" si="65"/>
        <v>○</v>
      </c>
      <c r="M623" s="188">
        <v>21773.010773010774</v>
      </c>
      <c r="N623" s="194">
        <f>[1]H27輸送実績!X623</f>
        <v>15427.478260869566</v>
      </c>
      <c r="O623" s="168">
        <f t="shared" si="66"/>
        <v>29.144028716538163</v>
      </c>
      <c r="P623" s="175" t="str">
        <f t="shared" si="67"/>
        <v>○</v>
      </c>
      <c r="Q623" s="182" t="str">
        <f t="shared" si="68"/>
        <v>○</v>
      </c>
      <c r="R623" s="206">
        <v>0</v>
      </c>
      <c r="S623" s="203">
        <v>1</v>
      </c>
      <c r="T623" s="210">
        <v>0</v>
      </c>
      <c r="U623" s="210">
        <v>0</v>
      </c>
      <c r="V623" s="214">
        <f>[1]H27輸送実績!S623</f>
        <v>0</v>
      </c>
      <c r="W623" s="221" t="str">
        <f t="shared" si="69"/>
        <v/>
      </c>
      <c r="X623" s="82" t="s">
        <v>1264</v>
      </c>
      <c r="Y623" s="228" t="str">
        <f>[1]【準特定地域】判定表!S624</f>
        <v/>
      </c>
      <c r="Z623" s="1" t="str">
        <f>[1]【準特定地域】判定表!T624</f>
        <v/>
      </c>
      <c r="AB623" t="s">
        <v>1264</v>
      </c>
      <c r="AC623" s="240"/>
    </row>
    <row r="624" spans="1:29" x14ac:dyDescent="0.2">
      <c r="A624" s="11"/>
      <c r="B624" s="111" t="s">
        <v>894</v>
      </c>
      <c r="C624" s="114" t="s">
        <v>784</v>
      </c>
      <c r="D624" s="129" t="s">
        <v>784</v>
      </c>
      <c r="E624" s="302">
        <v>48690</v>
      </c>
      <c r="F624" s="141">
        <f>[1]H27輸送実績!Z624</f>
        <v>1</v>
      </c>
      <c r="G624" s="147">
        <f>[1]H27輸送実績!AA624</f>
        <v>1</v>
      </c>
      <c r="H624" s="153">
        <v>57.463352990732943</v>
      </c>
      <c r="I624" s="161">
        <f>[1]H27輸送実績!W624</f>
        <v>43.601274149989614</v>
      </c>
      <c r="J624" s="168">
        <f t="shared" si="63"/>
        <v>24.123337952414392</v>
      </c>
      <c r="K624" s="175" t="str">
        <f t="shared" si="64"/>
        <v>○</v>
      </c>
      <c r="L624" s="182" t="str">
        <f t="shared" si="65"/>
        <v>○</v>
      </c>
      <c r="M624" s="188">
        <v>17806.515023869699</v>
      </c>
      <c r="N624" s="194">
        <f>[1]H27輸送実績!X624</f>
        <v>14755.14161069178</v>
      </c>
      <c r="O624" s="168">
        <f t="shared" si="66"/>
        <v>17.136275172809167</v>
      </c>
      <c r="P624" s="175" t="str">
        <f t="shared" si="67"/>
        <v>○</v>
      </c>
      <c r="Q624" s="182" t="str">
        <f t="shared" si="68"/>
        <v>○</v>
      </c>
      <c r="R624" s="206">
        <v>1</v>
      </c>
      <c r="S624" s="203">
        <v>2</v>
      </c>
      <c r="T624" s="210">
        <v>0</v>
      </c>
      <c r="U624" s="210">
        <v>0</v>
      </c>
      <c r="V624" s="214">
        <f>[1]H27輸送実績!S624</f>
        <v>1</v>
      </c>
      <c r="W624" s="221" t="str">
        <f t="shared" si="69"/>
        <v/>
      </c>
      <c r="X624" s="82" t="s">
        <v>1264</v>
      </c>
      <c r="Y624" s="228" t="str">
        <f>[1]【準特定地域】判定表!S625</f>
        <v/>
      </c>
      <c r="Z624" s="1" t="str">
        <f>[1]【準特定地域】判定表!T625</f>
        <v/>
      </c>
      <c r="AB624" t="s">
        <v>1264</v>
      </c>
      <c r="AC624" s="240"/>
    </row>
    <row r="625" spans="1:29" x14ac:dyDescent="0.2">
      <c r="A625" s="11"/>
      <c r="B625" s="111" t="s">
        <v>894</v>
      </c>
      <c r="C625" s="114" t="s">
        <v>911</v>
      </c>
      <c r="D625" s="128" t="s">
        <v>116</v>
      </c>
      <c r="E625" s="302">
        <v>10279</v>
      </c>
      <c r="F625" s="141">
        <f>[1]H27輸送実績!Z625</f>
        <v>1</v>
      </c>
      <c r="G625" s="147">
        <f>[1]H27輸送実績!AA625</f>
        <v>1</v>
      </c>
      <c r="H625" s="153">
        <v>68.641196013289033</v>
      </c>
      <c r="I625" s="161">
        <f>[1]H27輸送実績!W625</f>
        <v>50.821114369501466</v>
      </c>
      <c r="J625" s="168">
        <f t="shared" si="63"/>
        <v>25.961205047093838</v>
      </c>
      <c r="K625" s="175" t="str">
        <f t="shared" si="64"/>
        <v>○</v>
      </c>
      <c r="L625" s="182" t="str">
        <f t="shared" si="65"/>
        <v>○</v>
      </c>
      <c r="M625" s="188">
        <v>20625.059326056005</v>
      </c>
      <c r="N625" s="194">
        <f>[1]H27輸送実績!X625</f>
        <v>16167.155425219942</v>
      </c>
      <c r="O625" s="168">
        <f t="shared" si="66"/>
        <v>21.614017348324978</v>
      </c>
      <c r="P625" s="175" t="str">
        <f t="shared" si="67"/>
        <v>○</v>
      </c>
      <c r="Q625" s="182" t="str">
        <f t="shared" si="68"/>
        <v>○</v>
      </c>
      <c r="R625" s="206">
        <v>0</v>
      </c>
      <c r="S625" s="203">
        <v>0</v>
      </c>
      <c r="T625" s="210">
        <v>0</v>
      </c>
      <c r="U625" s="210">
        <v>0</v>
      </c>
      <c r="V625" s="214">
        <f>[1]H27輸送実績!S625</f>
        <v>0</v>
      </c>
      <c r="W625" s="221" t="str">
        <f t="shared" si="69"/>
        <v/>
      </c>
      <c r="X625" s="82" t="s">
        <v>1264</v>
      </c>
      <c r="Y625" s="228" t="str">
        <f>[1]【準特定地域】判定表!S626</f>
        <v/>
      </c>
      <c r="Z625" s="1" t="str">
        <f>[1]【準特定地域】判定表!T626</f>
        <v/>
      </c>
      <c r="AB625" t="s">
        <v>1264</v>
      </c>
      <c r="AC625" s="240"/>
    </row>
    <row r="626" spans="1:29" x14ac:dyDescent="0.2">
      <c r="A626" s="11"/>
      <c r="B626" s="111" t="s">
        <v>894</v>
      </c>
      <c r="C626" s="114" t="s">
        <v>543</v>
      </c>
      <c r="D626" s="128" t="s">
        <v>1178</v>
      </c>
      <c r="E626" s="302">
        <v>36064</v>
      </c>
      <c r="F626" s="141">
        <f>[1]H27輸送実績!Z626</f>
        <v>1</v>
      </c>
      <c r="G626" s="147">
        <f>[1]H27輸送実績!AA626</f>
        <v>1</v>
      </c>
      <c r="H626" s="153">
        <v>57.633941034643208</v>
      </c>
      <c r="I626" s="161">
        <f>[1]H27輸送実績!W626</f>
        <v>51.232299774039667</v>
      </c>
      <c r="J626" s="168">
        <f t="shared" si="63"/>
        <v>11.107415432089873</v>
      </c>
      <c r="K626" s="175" t="str">
        <f t="shared" si="64"/>
        <v>○</v>
      </c>
      <c r="L626" s="182" t="str">
        <f t="shared" si="65"/>
        <v>○</v>
      </c>
      <c r="M626" s="188">
        <v>17766.338141364577</v>
      </c>
      <c r="N626" s="194">
        <f>[1]H27輸送実績!X626</f>
        <v>17040.8611599297</v>
      </c>
      <c r="O626" s="168">
        <f t="shared" si="66"/>
        <v>4.0834356278842909</v>
      </c>
      <c r="P626" s="175" t="str">
        <f t="shared" si="67"/>
        <v>○</v>
      </c>
      <c r="Q626" s="182" t="str">
        <f t="shared" si="68"/>
        <v/>
      </c>
      <c r="R626" s="206">
        <v>4</v>
      </c>
      <c r="S626" s="203">
        <v>2</v>
      </c>
      <c r="T626" s="210">
        <v>6</v>
      </c>
      <c r="U626" s="210">
        <v>0</v>
      </c>
      <c r="V626" s="214">
        <f>[1]H27輸送実績!S626</f>
        <v>0</v>
      </c>
      <c r="W626" s="221" t="str">
        <f t="shared" si="69"/>
        <v/>
      </c>
      <c r="X626" s="82" t="s">
        <v>1264</v>
      </c>
      <c r="Y626" s="228" t="str">
        <f>[1]【準特定地域】判定表!S627</f>
        <v/>
      </c>
      <c r="Z626" s="1" t="str">
        <f>[1]【準特定地域】判定表!T627</f>
        <v/>
      </c>
      <c r="AB626" t="s">
        <v>1264</v>
      </c>
      <c r="AC626" s="240"/>
    </row>
    <row r="627" spans="1:29" x14ac:dyDescent="0.2">
      <c r="A627" s="11"/>
      <c r="B627" s="111" t="s">
        <v>894</v>
      </c>
      <c r="C627" s="114" t="s">
        <v>912</v>
      </c>
      <c r="D627" s="128" t="s">
        <v>1179</v>
      </c>
      <c r="E627" s="302">
        <v>15533</v>
      </c>
      <c r="F627" s="141">
        <f>[1]H27輸送実績!Z627</f>
        <v>1</v>
      </c>
      <c r="G627" s="147">
        <f>[1]H27輸送実績!AA627</f>
        <v>1</v>
      </c>
      <c r="H627" s="153">
        <v>58.079404811570015</v>
      </c>
      <c r="I627" s="161">
        <f>[1]H27輸送実績!W627</f>
        <v>33.464037122969835</v>
      </c>
      <c r="J627" s="168">
        <f t="shared" si="63"/>
        <v>42.38226574198044</v>
      </c>
      <c r="K627" s="175" t="str">
        <f t="shared" si="64"/>
        <v>○</v>
      </c>
      <c r="L627" s="182" t="str">
        <f t="shared" si="65"/>
        <v>○</v>
      </c>
      <c r="M627" s="188">
        <v>17234.459741343348</v>
      </c>
      <c r="N627" s="194">
        <f>[1]H27輸送実績!X627</f>
        <v>13243.310131477185</v>
      </c>
      <c r="O627" s="168">
        <f t="shared" si="66"/>
        <v>23.157961837886255</v>
      </c>
      <c r="P627" s="175" t="str">
        <f t="shared" si="67"/>
        <v>○</v>
      </c>
      <c r="Q627" s="182" t="str">
        <f t="shared" si="68"/>
        <v>○</v>
      </c>
      <c r="R627" s="206">
        <v>0</v>
      </c>
      <c r="S627" s="203">
        <v>0</v>
      </c>
      <c r="T627" s="210">
        <v>0</v>
      </c>
      <c r="U627" s="210">
        <v>0</v>
      </c>
      <c r="V627" s="214">
        <f>[1]H27輸送実績!S627</f>
        <v>0</v>
      </c>
      <c r="W627" s="221" t="str">
        <f t="shared" si="69"/>
        <v/>
      </c>
      <c r="X627" s="82" t="s">
        <v>1264</v>
      </c>
      <c r="Y627" s="228" t="str">
        <f>[1]【準特定地域】判定表!S628</f>
        <v/>
      </c>
      <c r="Z627" s="1" t="str">
        <f>[1]【準特定地域】判定表!T628</f>
        <v/>
      </c>
      <c r="AB627" t="s">
        <v>1264</v>
      </c>
      <c r="AC627" s="240"/>
    </row>
    <row r="628" spans="1:29" x14ac:dyDescent="0.2">
      <c r="A628" s="11"/>
      <c r="B628" s="111" t="s">
        <v>894</v>
      </c>
      <c r="C628" s="114" t="s">
        <v>915</v>
      </c>
      <c r="D628" s="129" t="s">
        <v>1180</v>
      </c>
      <c r="E628" s="302">
        <v>12640</v>
      </c>
      <c r="F628" s="141">
        <f>[1]H27輸送実績!Z628</f>
        <v>1</v>
      </c>
      <c r="G628" s="147">
        <f>[1]H27輸送実績!AA628</f>
        <v>1</v>
      </c>
      <c r="H628" s="153">
        <v>63.872823189063475</v>
      </c>
      <c r="I628" s="161">
        <f>[1]H27輸送実績!W628</f>
        <v>52.121044885945551</v>
      </c>
      <c r="J628" s="168">
        <f t="shared" si="63"/>
        <v>18.398714377056223</v>
      </c>
      <c r="K628" s="175" t="str">
        <f t="shared" si="64"/>
        <v>○</v>
      </c>
      <c r="L628" s="182" t="str">
        <f t="shared" si="65"/>
        <v>○</v>
      </c>
      <c r="M628" s="188">
        <v>17803.959385104088</v>
      </c>
      <c r="N628" s="194">
        <f>[1]H27輸送実績!X628</f>
        <v>16399.26416482708</v>
      </c>
      <c r="O628" s="168">
        <f t="shared" si="66"/>
        <v>7.8897911969641132</v>
      </c>
      <c r="P628" s="175" t="str">
        <f t="shared" si="67"/>
        <v>○</v>
      </c>
      <c r="Q628" s="182" t="str">
        <f t="shared" si="68"/>
        <v/>
      </c>
      <c r="R628" s="206">
        <v>0</v>
      </c>
      <c r="S628" s="203">
        <v>0</v>
      </c>
      <c r="T628" s="210">
        <v>2</v>
      </c>
      <c r="U628" s="210">
        <v>2</v>
      </c>
      <c r="V628" s="214">
        <f>[1]H27輸送実績!S628</f>
        <v>0</v>
      </c>
      <c r="W628" s="221" t="str">
        <f t="shared" si="69"/>
        <v/>
      </c>
      <c r="X628" s="82" t="s">
        <v>1264</v>
      </c>
      <c r="Y628" s="228" t="str">
        <f>[1]【準特定地域】判定表!S629</f>
        <v/>
      </c>
      <c r="Z628" s="1" t="str">
        <f>[1]【準特定地域】判定表!T629</f>
        <v/>
      </c>
      <c r="AB628" t="s">
        <v>1264</v>
      </c>
      <c r="AC628" s="240"/>
    </row>
    <row r="629" spans="1:29" x14ac:dyDescent="0.2">
      <c r="A629" s="11"/>
      <c r="B629" s="111" t="s">
        <v>894</v>
      </c>
      <c r="C629" s="114" t="s">
        <v>916</v>
      </c>
      <c r="D629" s="128" t="s">
        <v>40</v>
      </c>
      <c r="E629" s="302">
        <v>10811</v>
      </c>
      <c r="F629" s="141">
        <f>[1]H27輸送実績!Z629</f>
        <v>1</v>
      </c>
      <c r="G629" s="147">
        <f>[1]H27輸送実績!AA629</f>
        <v>1</v>
      </c>
      <c r="H629" s="153">
        <v>52.307232660956068</v>
      </c>
      <c r="I629" s="161">
        <f>[1]H27輸送実績!W629</f>
        <v>39.863873620028642</v>
      </c>
      <c r="J629" s="168">
        <f t="shared" si="63"/>
        <v>23.788983679527711</v>
      </c>
      <c r="K629" s="175" t="str">
        <f t="shared" si="64"/>
        <v>○</v>
      </c>
      <c r="L629" s="182" t="str">
        <f t="shared" si="65"/>
        <v>○</v>
      </c>
      <c r="M629" s="188">
        <v>14330.063553467809</v>
      </c>
      <c r="N629" s="194">
        <f>[1]H27輸送実績!X629</f>
        <v>11045.406254330454</v>
      </c>
      <c r="O629" s="168">
        <f t="shared" si="66"/>
        <v>22.921442650144307</v>
      </c>
      <c r="P629" s="175" t="str">
        <f t="shared" si="67"/>
        <v>○</v>
      </c>
      <c r="Q629" s="182" t="str">
        <f t="shared" si="68"/>
        <v>○</v>
      </c>
      <c r="R629" s="206">
        <v>2</v>
      </c>
      <c r="S629" s="203">
        <v>4</v>
      </c>
      <c r="T629" s="210">
        <v>0</v>
      </c>
      <c r="U629" s="210">
        <v>1</v>
      </c>
      <c r="V629" s="214">
        <f>[1]H27輸送実績!S629</f>
        <v>0</v>
      </c>
      <c r="W629" s="221" t="str">
        <f t="shared" si="69"/>
        <v/>
      </c>
      <c r="X629" s="82" t="s">
        <v>1264</v>
      </c>
      <c r="Y629" s="228" t="str">
        <f>[1]【準特定地域】判定表!S630</f>
        <v/>
      </c>
      <c r="Z629" s="1" t="str">
        <f>[1]【準特定地域】判定表!T630</f>
        <v/>
      </c>
      <c r="AB629" t="s">
        <v>1264</v>
      </c>
      <c r="AC629" s="240"/>
    </row>
    <row r="630" spans="1:29" x14ac:dyDescent="0.2">
      <c r="A630" s="108" t="s">
        <v>917</v>
      </c>
      <c r="B630" s="110" t="s">
        <v>917</v>
      </c>
      <c r="C630" s="115" t="s">
        <v>919</v>
      </c>
      <c r="D630" s="122" t="s">
        <v>614</v>
      </c>
      <c r="E630" s="298">
        <v>320583</v>
      </c>
      <c r="F630" s="309">
        <f>[1]H27輸送実績!Z630</f>
        <v>0.98947368421052628</v>
      </c>
      <c r="G630" s="310">
        <f>[1]H27輸送実績!AA630</f>
        <v>0.99594868332207964</v>
      </c>
      <c r="H630" s="277">
        <v>101.31621467399465</v>
      </c>
      <c r="I630" s="165">
        <f>[1]H27輸送実績!W630</f>
        <v>96.643964759314684</v>
      </c>
      <c r="J630" s="171">
        <f t="shared" si="63"/>
        <v>4.611551990679752</v>
      </c>
      <c r="K630" s="178" t="str">
        <f t="shared" si="64"/>
        <v>○</v>
      </c>
      <c r="L630" s="185" t="str">
        <f t="shared" si="65"/>
        <v/>
      </c>
      <c r="M630" s="188">
        <v>24097.881102166066</v>
      </c>
      <c r="N630" s="194">
        <f>[1]H27輸送実績!X630</f>
        <v>25581.480418551469</v>
      </c>
      <c r="O630" s="171">
        <f t="shared" si="66"/>
        <v>-6.1565550518549506</v>
      </c>
      <c r="P630" s="178" t="str">
        <f t="shared" si="67"/>
        <v/>
      </c>
      <c r="Q630" s="185" t="str">
        <f t="shared" si="68"/>
        <v/>
      </c>
      <c r="R630" s="206">
        <v>1363</v>
      </c>
      <c r="S630" s="203">
        <v>1344</v>
      </c>
      <c r="T630" s="210">
        <v>1340</v>
      </c>
      <c r="U630" s="210">
        <v>1315</v>
      </c>
      <c r="V630" s="214">
        <f>[1]H27輸送実績!S630</f>
        <v>1262</v>
      </c>
      <c r="W630" s="224" t="str">
        <f t="shared" si="69"/>
        <v/>
      </c>
      <c r="X630" s="82" t="s">
        <v>1259</v>
      </c>
      <c r="Y630" s="228" t="str">
        <f>[1]【準特定地域】判定表!S631</f>
        <v>○</v>
      </c>
      <c r="Z630" s="1" t="str">
        <f>[1]【準特定地域】判定表!T631</f>
        <v>継続</v>
      </c>
      <c r="AB630" t="s">
        <v>1264</v>
      </c>
      <c r="AC630" s="240"/>
    </row>
    <row r="631" spans="1:29" ht="26.4" x14ac:dyDescent="0.2">
      <c r="A631" s="11">
        <f>COUNTA(C630:C645)</f>
        <v>16</v>
      </c>
      <c r="B631" s="10" t="s">
        <v>917</v>
      </c>
      <c r="C631" s="287" t="s">
        <v>1282</v>
      </c>
      <c r="D631" s="121" t="s">
        <v>1156</v>
      </c>
      <c r="E631" s="306">
        <v>51024</v>
      </c>
      <c r="F631" s="141">
        <f>[1]H27輸送実績!Z631</f>
        <v>1</v>
      </c>
      <c r="G631" s="147">
        <f>[1]H27輸送実績!AA631</f>
        <v>1</v>
      </c>
      <c r="H631" s="152">
        <v>96.5</v>
      </c>
      <c r="I631" s="160">
        <f>[1]H27輸送実績!W631</f>
        <v>74.247715655897849</v>
      </c>
      <c r="J631" s="168">
        <f t="shared" si="63"/>
        <v>23.059362014613626</v>
      </c>
      <c r="K631" s="175" t="str">
        <f t="shared" si="64"/>
        <v>○</v>
      </c>
      <c r="L631" s="182" t="str">
        <f t="shared" si="65"/>
        <v>○</v>
      </c>
      <c r="M631" s="187">
        <v>22700</v>
      </c>
      <c r="N631" s="193">
        <f>[1]H27輸送実績!X631</f>
        <v>18973.653569102644</v>
      </c>
      <c r="O631" s="168">
        <f t="shared" si="66"/>
        <v>16.415623043600689</v>
      </c>
      <c r="P631" s="175" t="str">
        <f t="shared" si="67"/>
        <v>○</v>
      </c>
      <c r="Q631" s="182" t="str">
        <f t="shared" si="68"/>
        <v>○</v>
      </c>
      <c r="R631" s="312">
        <v>15</v>
      </c>
      <c r="S631" s="207">
        <v>13</v>
      </c>
      <c r="T631" s="202">
        <v>7</v>
      </c>
      <c r="U631" s="202">
        <v>15</v>
      </c>
      <c r="V631" s="217">
        <f>[1]H27輸送実績!S631</f>
        <v>8</v>
      </c>
      <c r="W631" s="221" t="str">
        <f t="shared" si="69"/>
        <v/>
      </c>
      <c r="X631" s="82" t="s">
        <v>1264</v>
      </c>
      <c r="Y631" s="233" t="str">
        <f>[1]【準特定地域】判定表!S632</f>
        <v/>
      </c>
      <c r="Z631" s="1" t="str">
        <f>[1]【準特定地域】判定表!T632</f>
        <v/>
      </c>
      <c r="AB631" t="s">
        <v>1264</v>
      </c>
      <c r="AC631" s="240"/>
    </row>
    <row r="632" spans="1:29" x14ac:dyDescent="0.2">
      <c r="A632" s="12">
        <f>SUBTOTAL(3,C630:C645)</f>
        <v>16</v>
      </c>
      <c r="B632" s="111" t="s">
        <v>917</v>
      </c>
      <c r="C632" s="115" t="s">
        <v>815</v>
      </c>
      <c r="D632" s="122" t="s">
        <v>1181</v>
      </c>
      <c r="E632" s="140">
        <v>48211</v>
      </c>
      <c r="F632" s="141">
        <f>[1]H27輸送実績!Z632</f>
        <v>1</v>
      </c>
      <c r="G632" s="147">
        <f>[1]H27輸送実績!AA632</f>
        <v>1</v>
      </c>
      <c r="H632" s="153">
        <v>94.301754509582864</v>
      </c>
      <c r="I632" s="161">
        <f>[1]H27輸送実績!W632</f>
        <v>82.457491894099931</v>
      </c>
      <c r="J632" s="168">
        <f t="shared" si="63"/>
        <v>12.559959967955137</v>
      </c>
      <c r="K632" s="175" t="str">
        <f t="shared" si="64"/>
        <v>○</v>
      </c>
      <c r="L632" s="182" t="str">
        <f t="shared" si="65"/>
        <v>○</v>
      </c>
      <c r="M632" s="188">
        <v>21857.084977452087</v>
      </c>
      <c r="N632" s="194">
        <f>[1]H27輸送実績!X632</f>
        <v>19450.419974980214</v>
      </c>
      <c r="O632" s="168">
        <f t="shared" si="66"/>
        <v>11.010914790122307</v>
      </c>
      <c r="P632" s="175" t="str">
        <f t="shared" si="67"/>
        <v>○</v>
      </c>
      <c r="Q632" s="182" t="str">
        <f t="shared" si="68"/>
        <v>○</v>
      </c>
      <c r="R632" s="206">
        <v>46</v>
      </c>
      <c r="S632" s="203">
        <v>40</v>
      </c>
      <c r="T632" s="210">
        <v>35</v>
      </c>
      <c r="U632" s="210">
        <v>36</v>
      </c>
      <c r="V632" s="214">
        <f>[1]H27輸送実績!S632</f>
        <v>39</v>
      </c>
      <c r="W632" s="221" t="str">
        <f t="shared" si="69"/>
        <v/>
      </c>
      <c r="X632" s="82" t="s">
        <v>1264</v>
      </c>
      <c r="Y632" s="228" t="str">
        <f>[1]【準特定地域】判定表!S633</f>
        <v/>
      </c>
      <c r="Z632" s="1" t="str">
        <f>[1]【準特定地域】判定表!T633</f>
        <v/>
      </c>
      <c r="AB632" t="s">
        <v>1264</v>
      </c>
      <c r="AC632" s="240"/>
    </row>
    <row r="633" spans="1:29" x14ac:dyDescent="0.2">
      <c r="A633" s="11"/>
      <c r="B633" s="111" t="s">
        <v>917</v>
      </c>
      <c r="C633" s="115" t="s">
        <v>863</v>
      </c>
      <c r="D633" s="122" t="s">
        <v>1182</v>
      </c>
      <c r="E633" s="140">
        <v>4491</v>
      </c>
      <c r="F633" s="141">
        <f>[1]H27輸送実績!Z633</f>
        <v>1</v>
      </c>
      <c r="G633" s="147">
        <f>[1]H27輸送実績!AA633</f>
        <v>1</v>
      </c>
      <c r="H633" s="153">
        <v>56.195739014647138</v>
      </c>
      <c r="I633" s="161">
        <f>[1]H27輸送実績!W633</f>
        <v>56.592727272727274</v>
      </c>
      <c r="J633" s="168">
        <f t="shared" si="63"/>
        <v>-0.70643836177091135</v>
      </c>
      <c r="K633" s="175" t="str">
        <f t="shared" si="64"/>
        <v/>
      </c>
      <c r="L633" s="182" t="str">
        <f t="shared" si="65"/>
        <v/>
      </c>
      <c r="M633" s="188">
        <v>15400.79893475366</v>
      </c>
      <c r="N633" s="194">
        <f>[1]H27輸送実績!X633</f>
        <v>16992.121212121212</v>
      </c>
      <c r="O633" s="168">
        <f t="shared" si="66"/>
        <v>-10.332725491120787</v>
      </c>
      <c r="P633" s="175" t="str">
        <f t="shared" si="67"/>
        <v/>
      </c>
      <c r="Q633" s="182" t="str">
        <f t="shared" si="68"/>
        <v/>
      </c>
      <c r="R633" s="206">
        <v>0</v>
      </c>
      <c r="S633" s="203">
        <v>0</v>
      </c>
      <c r="T633" s="210">
        <v>0</v>
      </c>
      <c r="U633" s="210">
        <v>0</v>
      </c>
      <c r="V633" s="214">
        <f>[1]H27輸送実績!S633</f>
        <v>0</v>
      </c>
      <c r="W633" s="221" t="str">
        <f t="shared" si="69"/>
        <v/>
      </c>
      <c r="X633" s="82" t="s">
        <v>1264</v>
      </c>
      <c r="Y633" s="228" t="str">
        <f>[1]【準特定地域】判定表!S634</f>
        <v/>
      </c>
      <c r="Z633" s="1" t="str">
        <f>[1]【準特定地域】判定表!T634</f>
        <v/>
      </c>
      <c r="AB633" t="s">
        <v>1264</v>
      </c>
      <c r="AC633" s="240"/>
    </row>
    <row r="634" spans="1:29" x14ac:dyDescent="0.2">
      <c r="A634" s="11"/>
      <c r="B634" s="111" t="s">
        <v>917</v>
      </c>
      <c r="C634" s="115" t="s">
        <v>921</v>
      </c>
      <c r="D634" s="122" t="s">
        <v>1183</v>
      </c>
      <c r="E634" s="140">
        <v>7981</v>
      </c>
      <c r="F634" s="141">
        <f>[1]H27輸送実績!Z634</f>
        <v>1</v>
      </c>
      <c r="G634" s="147">
        <f>[1]H27輸送実績!AA634</f>
        <v>1</v>
      </c>
      <c r="H634" s="153">
        <v>45.862108355091387</v>
      </c>
      <c r="I634" s="161">
        <f>[1]H27輸送実績!W634</f>
        <v>59.250868232890703</v>
      </c>
      <c r="J634" s="168">
        <f t="shared" si="63"/>
        <v>-29.193511502209347</v>
      </c>
      <c r="K634" s="175" t="str">
        <f t="shared" si="64"/>
        <v/>
      </c>
      <c r="L634" s="182" t="str">
        <f t="shared" si="65"/>
        <v/>
      </c>
      <c r="M634" s="188">
        <v>10326.370757180157</v>
      </c>
      <c r="N634" s="194">
        <f>[1]H27輸送実績!X634</f>
        <v>14310.316649642493</v>
      </c>
      <c r="O634" s="168">
        <f t="shared" si="66"/>
        <v>-38.580310412467121</v>
      </c>
      <c r="P634" s="175" t="str">
        <f t="shared" si="67"/>
        <v/>
      </c>
      <c r="Q634" s="182" t="str">
        <f t="shared" si="68"/>
        <v/>
      </c>
      <c r="R634" s="206">
        <v>0</v>
      </c>
      <c r="S634" s="203">
        <v>0</v>
      </c>
      <c r="T634" s="210">
        <v>0</v>
      </c>
      <c r="U634" s="210">
        <v>0</v>
      </c>
      <c r="V634" s="214">
        <f>[1]H27輸送実績!S634</f>
        <v>0</v>
      </c>
      <c r="W634" s="221" t="str">
        <f t="shared" si="69"/>
        <v/>
      </c>
      <c r="X634" s="82" t="s">
        <v>1264</v>
      </c>
      <c r="Y634" s="228" t="str">
        <f>[1]【準特定地域】判定表!S635</f>
        <v/>
      </c>
      <c r="Z634" s="1" t="str">
        <f>[1]【準特定地域】判定表!T635</f>
        <v/>
      </c>
      <c r="AB634" t="s">
        <v>1264</v>
      </c>
      <c r="AC634" s="240"/>
    </row>
    <row r="635" spans="1:29" s="102" customFormat="1" ht="39.6" x14ac:dyDescent="0.2">
      <c r="A635" s="16"/>
      <c r="B635" s="25" t="s">
        <v>917</v>
      </c>
      <c r="C635" s="29" t="s">
        <v>1281</v>
      </c>
      <c r="D635" s="123" t="s">
        <v>1156</v>
      </c>
      <c r="E635" s="307">
        <v>0</v>
      </c>
      <c r="F635" s="142" t="e">
        <f>[1]H27輸送実績!Z635</f>
        <v>#DIV/0!</v>
      </c>
      <c r="G635" s="148" t="e">
        <f>[1]H27輸送実績!AA635</f>
        <v>#DIV/0!</v>
      </c>
      <c r="H635" s="154">
        <v>54.217769493631565</v>
      </c>
      <c r="I635" s="162" t="str">
        <f>[1]H27輸送実績!W635</f>
        <v/>
      </c>
      <c r="J635" s="169" t="e">
        <f t="shared" si="63"/>
        <v>#VALUE!</v>
      </c>
      <c r="K635" s="176" t="e">
        <f t="shared" si="64"/>
        <v>#VALUE!</v>
      </c>
      <c r="L635" s="183" t="e">
        <f t="shared" si="65"/>
        <v>#VALUE!</v>
      </c>
      <c r="M635" s="189">
        <v>13476.545511028271</v>
      </c>
      <c r="N635" s="195" t="str">
        <f>[1]H27輸送実績!X635</f>
        <v/>
      </c>
      <c r="O635" s="169" t="e">
        <f t="shared" si="66"/>
        <v>#VALUE!</v>
      </c>
      <c r="P635" s="176" t="e">
        <f t="shared" si="67"/>
        <v>#VALUE!</v>
      </c>
      <c r="Q635" s="183" t="e">
        <f t="shared" si="68"/>
        <v>#VALUE!</v>
      </c>
      <c r="R635" s="314">
        <v>0</v>
      </c>
      <c r="S635" s="204">
        <v>0</v>
      </c>
      <c r="T635" s="211">
        <v>0</v>
      </c>
      <c r="U635" s="211">
        <v>0</v>
      </c>
      <c r="V635" s="215">
        <f>[1]H27輸送実績!S635</f>
        <v>0</v>
      </c>
      <c r="W635" s="222" t="str">
        <f t="shared" si="69"/>
        <v/>
      </c>
      <c r="X635" s="253" t="s">
        <v>1264</v>
      </c>
      <c r="Y635" s="86" t="str">
        <f>[1]【準特定地域】判定表!S636</f>
        <v/>
      </c>
      <c r="Z635" s="238" t="str">
        <f>[1]【準特定地域】判定表!T636</f>
        <v/>
      </c>
      <c r="AB635" s="102" t="e">
        <v>#VALUE!</v>
      </c>
      <c r="AC635" s="246"/>
    </row>
    <row r="636" spans="1:29" x14ac:dyDescent="0.2">
      <c r="A636" s="11"/>
      <c r="B636" s="111" t="s">
        <v>917</v>
      </c>
      <c r="C636" s="115" t="s">
        <v>308</v>
      </c>
      <c r="D636" s="122" t="s">
        <v>308</v>
      </c>
      <c r="E636" s="140">
        <v>2331</v>
      </c>
      <c r="F636" s="141">
        <f>[1]H27輸送実績!Z636</f>
        <v>1</v>
      </c>
      <c r="G636" s="147">
        <f>[1]H27輸送実績!AA636</f>
        <v>1</v>
      </c>
      <c r="H636" s="153">
        <v>44.142606662770312</v>
      </c>
      <c r="I636" s="161">
        <f>[1]H27輸送実績!W636</f>
        <v>40.008941877794335</v>
      </c>
      <c r="J636" s="168">
        <f t="shared" si="63"/>
        <v>9.3643422930488001</v>
      </c>
      <c r="K636" s="175" t="str">
        <f t="shared" si="64"/>
        <v>○</v>
      </c>
      <c r="L636" s="182" t="str">
        <f t="shared" si="65"/>
        <v/>
      </c>
      <c r="M636" s="188">
        <v>11011.689070718878</v>
      </c>
      <c r="N636" s="194">
        <f>[1]H27輸送実績!X636</f>
        <v>10801.043219076006</v>
      </c>
      <c r="O636" s="168">
        <f t="shared" si="66"/>
        <v>1.9129295268879298</v>
      </c>
      <c r="P636" s="175" t="str">
        <f t="shared" si="67"/>
        <v>○</v>
      </c>
      <c r="Q636" s="182" t="str">
        <f t="shared" si="68"/>
        <v/>
      </c>
      <c r="R636" s="206">
        <v>0</v>
      </c>
      <c r="S636" s="203">
        <v>0</v>
      </c>
      <c r="T636" s="210">
        <v>0</v>
      </c>
      <c r="U636" s="210">
        <v>0</v>
      </c>
      <c r="V636" s="214">
        <f>[1]H27輸送実績!S636</f>
        <v>0</v>
      </c>
      <c r="W636" s="221" t="str">
        <f t="shared" si="69"/>
        <v/>
      </c>
      <c r="X636" s="82" t="s">
        <v>1264</v>
      </c>
      <c r="Y636" s="228" t="str">
        <f>[1]【準特定地域】判定表!S637</f>
        <v/>
      </c>
      <c r="Z636" s="1" t="str">
        <f>[1]【準特定地域】判定表!T637</f>
        <v/>
      </c>
      <c r="AB636" t="s">
        <v>1264</v>
      </c>
      <c r="AC636" s="240"/>
    </row>
    <row r="637" spans="1:29" x14ac:dyDescent="0.2">
      <c r="A637" s="11"/>
      <c r="B637" s="111" t="s">
        <v>917</v>
      </c>
      <c r="C637" s="115" t="s">
        <v>858</v>
      </c>
      <c r="D637" s="122" t="s">
        <v>1185</v>
      </c>
      <c r="E637" s="140">
        <v>1502</v>
      </c>
      <c r="F637" s="141">
        <f>[1]H27輸送実績!Z637</f>
        <v>1</v>
      </c>
      <c r="G637" s="147">
        <f>[1]H27輸送実績!AA637</f>
        <v>1</v>
      </c>
      <c r="H637" s="153">
        <v>26.448763250883392</v>
      </c>
      <c r="I637" s="161">
        <f>[1]H27輸送実績!W637</f>
        <v>37.245942571785271</v>
      </c>
      <c r="J637" s="168">
        <f t="shared" si="63"/>
        <v>-40.823002642822061</v>
      </c>
      <c r="K637" s="175" t="str">
        <f t="shared" si="64"/>
        <v/>
      </c>
      <c r="L637" s="182" t="str">
        <f t="shared" si="65"/>
        <v/>
      </c>
      <c r="M637" s="188">
        <v>9791.5194346289754</v>
      </c>
      <c r="N637" s="194">
        <f>[1]H27輸送実績!X637</f>
        <v>10310.861423220973</v>
      </c>
      <c r="O637" s="168">
        <f t="shared" si="66"/>
        <v>-5.3039979347360156</v>
      </c>
      <c r="P637" s="175" t="str">
        <f t="shared" si="67"/>
        <v/>
      </c>
      <c r="Q637" s="182" t="str">
        <f t="shared" si="68"/>
        <v/>
      </c>
      <c r="R637" s="206">
        <v>0</v>
      </c>
      <c r="S637" s="203">
        <v>0</v>
      </c>
      <c r="T637" s="210">
        <v>0</v>
      </c>
      <c r="U637" s="210">
        <v>0</v>
      </c>
      <c r="V637" s="214">
        <f>[1]H27輸送実績!S637</f>
        <v>0</v>
      </c>
      <c r="W637" s="221" t="str">
        <f t="shared" si="69"/>
        <v/>
      </c>
      <c r="X637" s="82" t="s">
        <v>1264</v>
      </c>
      <c r="Y637" s="228" t="str">
        <f>[1]【準特定地域】判定表!S638</f>
        <v/>
      </c>
      <c r="Z637" s="1" t="str">
        <f>[1]【準特定地域】判定表!T638</f>
        <v/>
      </c>
      <c r="AB637" t="s">
        <v>1264</v>
      </c>
      <c r="AC637" s="240"/>
    </row>
    <row r="638" spans="1:29" x14ac:dyDescent="0.2">
      <c r="A638" s="18"/>
      <c r="B638" s="111" t="s">
        <v>917</v>
      </c>
      <c r="C638" s="115" t="s">
        <v>922</v>
      </c>
      <c r="D638" s="122" t="s">
        <v>1025</v>
      </c>
      <c r="E638" s="140">
        <v>712</v>
      </c>
      <c r="F638" s="141">
        <f>[1]H27輸送実績!Z638</f>
        <v>1</v>
      </c>
      <c r="G638" s="147">
        <f>[1]H27輸送実績!AA638</f>
        <v>1</v>
      </c>
      <c r="H638" s="153" t="e">
        <v>#DIV/0!</v>
      </c>
      <c r="I638" s="161">
        <f>[1]H27輸送実績!W638</f>
        <v>13.659375000000001</v>
      </c>
      <c r="J638" s="168" t="e">
        <f t="shared" si="63"/>
        <v>#DIV/0!</v>
      </c>
      <c r="K638" s="175" t="e">
        <f t="shared" si="64"/>
        <v>#DIV/0!</v>
      </c>
      <c r="L638" s="182" t="e">
        <f t="shared" si="65"/>
        <v>#DIV/0!</v>
      </c>
      <c r="M638" s="188" t="e">
        <v>#DIV/0!</v>
      </c>
      <c r="N638" s="194">
        <f>[1]H27輸送実績!X638</f>
        <v>9425</v>
      </c>
      <c r="O638" s="168" t="e">
        <f t="shared" si="66"/>
        <v>#DIV/0!</v>
      </c>
      <c r="P638" s="175" t="e">
        <f t="shared" si="67"/>
        <v>#DIV/0!</v>
      </c>
      <c r="Q638" s="182" t="e">
        <f t="shared" si="68"/>
        <v>#DIV/0!</v>
      </c>
      <c r="R638" s="206">
        <v>0</v>
      </c>
      <c r="S638" s="203">
        <v>0</v>
      </c>
      <c r="T638" s="210">
        <v>0</v>
      </c>
      <c r="U638" s="210">
        <v>0</v>
      </c>
      <c r="V638" s="214">
        <f>[1]H27輸送実績!S638</f>
        <v>0</v>
      </c>
      <c r="W638" s="221" t="str">
        <f t="shared" si="69"/>
        <v/>
      </c>
      <c r="X638" s="82" t="s">
        <v>1264</v>
      </c>
      <c r="Y638" s="228" t="str">
        <f>[1]【準特定地域】判定表!S639</f>
        <v/>
      </c>
      <c r="Z638" s="1" t="str">
        <f>[1]【準特定地域】判定表!T639</f>
        <v/>
      </c>
      <c r="AB638" t="e">
        <v>#DIV/0!</v>
      </c>
      <c r="AC638" s="240"/>
    </row>
    <row r="639" spans="1:29" x14ac:dyDescent="0.2">
      <c r="A639" s="18"/>
      <c r="B639" s="111" t="s">
        <v>917</v>
      </c>
      <c r="C639" s="115" t="s">
        <v>923</v>
      </c>
      <c r="D639" s="122" t="s">
        <v>1186</v>
      </c>
      <c r="E639" s="140">
        <v>1276</v>
      </c>
      <c r="F639" s="141">
        <f>[1]H27輸送実績!Z639</f>
        <v>1</v>
      </c>
      <c r="G639" s="147">
        <f>[1]H27輸送実績!AA639</f>
        <v>1</v>
      </c>
      <c r="H639" s="153" t="e">
        <v>#DIV/0!</v>
      </c>
      <c r="I639" s="161">
        <f>[1]H27輸送実績!W639</f>
        <v>21.91988950276243</v>
      </c>
      <c r="J639" s="168" t="e">
        <f t="shared" si="63"/>
        <v>#DIV/0!</v>
      </c>
      <c r="K639" s="175" t="e">
        <f t="shared" si="64"/>
        <v>#DIV/0!</v>
      </c>
      <c r="L639" s="182" t="e">
        <f t="shared" si="65"/>
        <v>#DIV/0!</v>
      </c>
      <c r="M639" s="188" t="e">
        <v>#DIV/0!</v>
      </c>
      <c r="N639" s="194">
        <f>[1]H27輸送実績!X639</f>
        <v>9723.7569060773476</v>
      </c>
      <c r="O639" s="168" t="e">
        <f t="shared" si="66"/>
        <v>#DIV/0!</v>
      </c>
      <c r="P639" s="175" t="e">
        <f t="shared" si="67"/>
        <v>#DIV/0!</v>
      </c>
      <c r="Q639" s="182" t="e">
        <f t="shared" si="68"/>
        <v>#DIV/0!</v>
      </c>
      <c r="R639" s="206">
        <v>0</v>
      </c>
      <c r="S639" s="203">
        <v>0</v>
      </c>
      <c r="T639" s="210">
        <v>0</v>
      </c>
      <c r="U639" s="210">
        <v>0</v>
      </c>
      <c r="V639" s="214">
        <f>[1]H27輸送実績!S639</f>
        <v>0</v>
      </c>
      <c r="W639" s="221" t="str">
        <f t="shared" si="69"/>
        <v/>
      </c>
      <c r="X639" s="82" t="s">
        <v>1264</v>
      </c>
      <c r="Y639" s="228" t="str">
        <f>[1]【準特定地域】判定表!S640</f>
        <v/>
      </c>
      <c r="Z639" s="1" t="str">
        <f>[1]【準特定地域】判定表!T640</f>
        <v/>
      </c>
      <c r="AB639" t="e">
        <v>#DIV/0!</v>
      </c>
      <c r="AC639" s="240"/>
    </row>
    <row r="640" spans="1:29" x14ac:dyDescent="0.2">
      <c r="A640" s="18"/>
      <c r="B640" s="111" t="s">
        <v>917</v>
      </c>
      <c r="C640" s="114" t="s">
        <v>637</v>
      </c>
      <c r="D640" s="122" t="s">
        <v>1187</v>
      </c>
      <c r="E640" s="140">
        <v>584</v>
      </c>
      <c r="F640" s="141">
        <f>[1]H27輸送実績!Z640</f>
        <v>1</v>
      </c>
      <c r="G640" s="147">
        <f>[1]H27輸送実績!AA640</f>
        <v>1</v>
      </c>
      <c r="H640" s="157" t="e">
        <v>#DIV/0!</v>
      </c>
      <c r="I640" s="161">
        <f>[1]H27輸送実績!W640</f>
        <v>16.954545454545453</v>
      </c>
      <c r="J640" s="168" t="e">
        <f t="shared" si="63"/>
        <v>#DIV/0!</v>
      </c>
      <c r="K640" s="175" t="e">
        <f t="shared" si="64"/>
        <v>#DIV/0!</v>
      </c>
      <c r="L640" s="182" t="e">
        <f t="shared" si="65"/>
        <v>#DIV/0!</v>
      </c>
      <c r="M640" s="190" t="e">
        <v>#DIV/0!</v>
      </c>
      <c r="N640" s="196">
        <f>[1]H27輸送実績!X640</f>
        <v>7636.363636363636</v>
      </c>
      <c r="O640" s="168" t="e">
        <f t="shared" si="66"/>
        <v>#DIV/0!</v>
      </c>
      <c r="P640" s="175" t="e">
        <f t="shared" si="67"/>
        <v>#DIV/0!</v>
      </c>
      <c r="Q640" s="182" t="e">
        <f t="shared" si="68"/>
        <v>#DIV/0!</v>
      </c>
      <c r="R640" s="206">
        <v>0</v>
      </c>
      <c r="S640" s="203">
        <v>0</v>
      </c>
      <c r="T640" s="210">
        <v>0</v>
      </c>
      <c r="U640" s="210">
        <v>0</v>
      </c>
      <c r="V640" s="214">
        <f>[1]H27輸送実績!S640</f>
        <v>0</v>
      </c>
      <c r="W640" s="221" t="str">
        <f t="shared" si="69"/>
        <v/>
      </c>
      <c r="X640" s="82" t="s">
        <v>1264</v>
      </c>
      <c r="Y640" s="228" t="str">
        <f>[1]【準特定地域】判定表!S641</f>
        <v/>
      </c>
      <c r="Z640" s="1" t="str">
        <f>[1]【準特定地域】判定表!T641</f>
        <v/>
      </c>
      <c r="AB640" t="e">
        <v>#DIV/0!</v>
      </c>
      <c r="AC640" s="240"/>
    </row>
    <row r="641" spans="1:29" x14ac:dyDescent="0.2">
      <c r="A641" s="19" t="s">
        <v>925</v>
      </c>
      <c r="B641" s="111" t="s">
        <v>917</v>
      </c>
      <c r="C641" s="114" t="s">
        <v>926</v>
      </c>
      <c r="D641" s="122" t="s">
        <v>926</v>
      </c>
      <c r="E641" s="140">
        <v>340</v>
      </c>
      <c r="F641" s="141" t="e">
        <f>[1]H27輸送実績!Z641</f>
        <v>#DIV/0!</v>
      </c>
      <c r="G641" s="147" t="e">
        <f>[1]H27輸送実績!AA641</f>
        <v>#DIV/0!</v>
      </c>
      <c r="H641" s="157" t="e">
        <v>#DIV/0!</v>
      </c>
      <c r="I641" s="161">
        <f>[1]H27輸送実績!W641</f>
        <v>53</v>
      </c>
      <c r="J641" s="168" t="e">
        <f t="shared" si="63"/>
        <v>#DIV/0!</v>
      </c>
      <c r="K641" s="175" t="e">
        <f t="shared" si="64"/>
        <v>#DIV/0!</v>
      </c>
      <c r="L641" s="182" t="e">
        <f t="shared" si="65"/>
        <v>#DIV/0!</v>
      </c>
      <c r="M641" s="190" t="e">
        <v>#DIV/0!</v>
      </c>
      <c r="N641" s="196">
        <f>[1]H27輸送実績!X641</f>
        <v>26285.714285714286</v>
      </c>
      <c r="O641" s="168" t="e">
        <f t="shared" si="66"/>
        <v>#DIV/0!</v>
      </c>
      <c r="P641" s="175" t="e">
        <f t="shared" si="67"/>
        <v>#DIV/0!</v>
      </c>
      <c r="Q641" s="182" t="e">
        <f t="shared" si="68"/>
        <v>#DIV/0!</v>
      </c>
      <c r="R641" s="206">
        <v>0</v>
      </c>
      <c r="S641" s="203">
        <v>0</v>
      </c>
      <c r="T641" s="210">
        <v>0</v>
      </c>
      <c r="U641" s="210">
        <v>0</v>
      </c>
      <c r="V641" s="214">
        <f>[1]H27輸送実績!S641</f>
        <v>0</v>
      </c>
      <c r="W641" s="221" t="str">
        <f t="shared" si="69"/>
        <v/>
      </c>
      <c r="X641" s="82" t="s">
        <v>1264</v>
      </c>
      <c r="Y641" s="228" t="str">
        <f>[1]【準特定地域】判定表!S642</f>
        <v/>
      </c>
      <c r="Z641" s="1" t="str">
        <f>[1]【準特定地域】判定表!T642</f>
        <v/>
      </c>
      <c r="AB641" t="e">
        <v>#DIV/0!</v>
      </c>
      <c r="AC641" s="240"/>
    </row>
    <row r="642" spans="1:29" x14ac:dyDescent="0.2">
      <c r="A642" s="11"/>
      <c r="B642" s="111" t="s">
        <v>927</v>
      </c>
      <c r="C642" s="114" t="s">
        <v>1279</v>
      </c>
      <c r="D642" s="122" t="s">
        <v>1188</v>
      </c>
      <c r="E642" s="140">
        <v>4795</v>
      </c>
      <c r="F642" s="141">
        <f>[1]H27輸送実績!Z642</f>
        <v>1</v>
      </c>
      <c r="G642" s="147">
        <f>[1]H27輸送実績!AA642</f>
        <v>1</v>
      </c>
      <c r="H642" s="157" t="e">
        <v>#DIV/0!</v>
      </c>
      <c r="I642" s="161">
        <f>[1]H27輸送実績!W642</f>
        <v>57.085790884718499</v>
      </c>
      <c r="J642" s="168" t="e">
        <f t="shared" si="63"/>
        <v>#DIV/0!</v>
      </c>
      <c r="K642" s="175" t="e">
        <f t="shared" si="64"/>
        <v>#DIV/0!</v>
      </c>
      <c r="L642" s="182" t="e">
        <f t="shared" si="65"/>
        <v>#DIV/0!</v>
      </c>
      <c r="M642" s="190" t="e">
        <v>#DIV/0!</v>
      </c>
      <c r="N642" s="196">
        <f>[1]H27輸送実績!X642</f>
        <v>14660.857908847185</v>
      </c>
      <c r="O642" s="168" t="e">
        <f t="shared" si="66"/>
        <v>#DIV/0!</v>
      </c>
      <c r="P642" s="175" t="e">
        <f t="shared" si="67"/>
        <v>#DIV/0!</v>
      </c>
      <c r="Q642" s="182" t="e">
        <f t="shared" si="68"/>
        <v>#DIV/0!</v>
      </c>
      <c r="R642" s="206">
        <v>0</v>
      </c>
      <c r="S642" s="203">
        <v>0</v>
      </c>
      <c r="T642" s="210">
        <v>0</v>
      </c>
      <c r="U642" s="210">
        <v>0</v>
      </c>
      <c r="V642" s="214">
        <f>[1]H27輸送実績!S642</f>
        <v>0</v>
      </c>
      <c r="W642" s="221" t="str">
        <f t="shared" si="69"/>
        <v/>
      </c>
      <c r="X642" s="82" t="s">
        <v>1264</v>
      </c>
      <c r="Y642" s="228" t="str">
        <f>[1]【準特定地域】判定表!S643</f>
        <v/>
      </c>
      <c r="Z642" s="1" t="str">
        <f>[1]【準特定地域】判定表!T643</f>
        <v/>
      </c>
      <c r="AB642" t="e">
        <v>#DIV/0!</v>
      </c>
      <c r="AC642" s="240"/>
    </row>
    <row r="643" spans="1:29" s="102" customFormat="1" ht="26.4" x14ac:dyDescent="0.2">
      <c r="A643" s="256"/>
      <c r="B643" s="25" t="s">
        <v>927</v>
      </c>
      <c r="C643" s="33" t="s">
        <v>1280</v>
      </c>
      <c r="D643" s="123" t="s">
        <v>32</v>
      </c>
      <c r="E643" s="307">
        <v>0</v>
      </c>
      <c r="F643" s="142" t="e">
        <f>[1]H27輸送実績!Z643</f>
        <v>#DIV/0!</v>
      </c>
      <c r="G643" s="148" t="e">
        <f>[1]H27輸送実績!AA643</f>
        <v>#DIV/0!</v>
      </c>
      <c r="H643" s="154" t="e">
        <v>#DIV/0!</v>
      </c>
      <c r="I643" s="162" t="str">
        <f>[1]H27輸送実績!W643</f>
        <v/>
      </c>
      <c r="J643" s="169" t="e">
        <f t="shared" si="63"/>
        <v>#VALUE!</v>
      </c>
      <c r="K643" s="176" t="e">
        <f t="shared" si="64"/>
        <v>#VALUE!</v>
      </c>
      <c r="L643" s="183" t="e">
        <f t="shared" si="65"/>
        <v>#VALUE!</v>
      </c>
      <c r="M643" s="189" t="e">
        <v>#DIV/0!</v>
      </c>
      <c r="N643" s="311" t="str">
        <f>[1]H27輸送実績!X643</f>
        <v/>
      </c>
      <c r="O643" s="169" t="e">
        <f t="shared" si="66"/>
        <v>#VALUE!</v>
      </c>
      <c r="P643" s="176" t="e">
        <f t="shared" si="67"/>
        <v>#VALUE!</v>
      </c>
      <c r="Q643" s="183" t="e">
        <f t="shared" si="68"/>
        <v>#VALUE!</v>
      </c>
      <c r="R643" s="314">
        <v>0</v>
      </c>
      <c r="S643" s="204">
        <v>0</v>
      </c>
      <c r="T643" s="211">
        <v>0</v>
      </c>
      <c r="U643" s="211">
        <v>0</v>
      </c>
      <c r="V643" s="215">
        <f>[1]H27輸送実績!S643</f>
        <v>0</v>
      </c>
      <c r="W643" s="222" t="str">
        <f t="shared" si="69"/>
        <v/>
      </c>
      <c r="X643" s="253" t="s">
        <v>1264</v>
      </c>
      <c r="Y643" s="86" t="str">
        <f>[1]【準特定地域】判定表!S644</f>
        <v/>
      </c>
      <c r="Z643" s="238" t="str">
        <f>[1]【準特定地域】判定表!T644</f>
        <v/>
      </c>
      <c r="AB643" s="102" t="e">
        <v>#VALUE!</v>
      </c>
      <c r="AC643" s="246"/>
    </row>
    <row r="644" spans="1:29" x14ac:dyDescent="0.2">
      <c r="A644" s="18"/>
      <c r="B644" s="111" t="s">
        <v>927</v>
      </c>
      <c r="C644" s="114" t="s">
        <v>1256</v>
      </c>
      <c r="D644" s="122" t="s">
        <v>1189</v>
      </c>
      <c r="E644" s="140">
        <v>1412</v>
      </c>
      <c r="F644" s="141">
        <f>[1]H27輸送実績!Z644</f>
        <v>1</v>
      </c>
      <c r="G644" s="147">
        <f>[1]H27輸送実績!AA644</f>
        <v>1</v>
      </c>
      <c r="H644" s="153" t="e">
        <v>#DIV/0!</v>
      </c>
      <c r="I644" s="161">
        <f>[1]H27輸送実績!W644</f>
        <v>22.120689655172413</v>
      </c>
      <c r="J644" s="168" t="e">
        <f t="shared" si="63"/>
        <v>#DIV/0!</v>
      </c>
      <c r="K644" s="175" t="e">
        <f t="shared" si="64"/>
        <v>#DIV/0!</v>
      </c>
      <c r="L644" s="182" t="e">
        <f t="shared" si="65"/>
        <v>#DIV/0!</v>
      </c>
      <c r="M644" s="188" t="e">
        <v>#DIV/0!</v>
      </c>
      <c r="N644" s="196">
        <f>[1]H27輸送実績!X644</f>
        <v>40844.827586206899</v>
      </c>
      <c r="O644" s="168" t="e">
        <f t="shared" si="66"/>
        <v>#DIV/0!</v>
      </c>
      <c r="P644" s="175" t="e">
        <f t="shared" si="67"/>
        <v>#DIV/0!</v>
      </c>
      <c r="Q644" s="182" t="e">
        <f t="shared" si="68"/>
        <v>#DIV/0!</v>
      </c>
      <c r="R644" s="206">
        <v>0</v>
      </c>
      <c r="S644" s="203">
        <v>0</v>
      </c>
      <c r="T644" s="210">
        <v>0</v>
      </c>
      <c r="U644" s="210">
        <v>0</v>
      </c>
      <c r="V644" s="214">
        <f>[1]H27輸送実績!S644</f>
        <v>0</v>
      </c>
      <c r="W644" s="221" t="str">
        <f t="shared" si="69"/>
        <v/>
      </c>
      <c r="X644" s="82" t="s">
        <v>1264</v>
      </c>
      <c r="Y644" s="228" t="str">
        <f>[1]【準特定地域】判定表!S645</f>
        <v/>
      </c>
      <c r="Z644" s="1" t="str">
        <f>[1]【準特定地域】判定表!T645</f>
        <v/>
      </c>
      <c r="AB644" t="e">
        <v>#DIV/0!</v>
      </c>
      <c r="AC644" s="240"/>
    </row>
    <row r="645" spans="1:29" s="100" customFormat="1" ht="26.4" x14ac:dyDescent="0.2">
      <c r="A645" s="11"/>
      <c r="B645" s="110" t="s">
        <v>927</v>
      </c>
      <c r="C645" s="115" t="s">
        <v>1084</v>
      </c>
      <c r="D645" s="122" t="s">
        <v>323</v>
      </c>
      <c r="E645" s="140">
        <v>681</v>
      </c>
      <c r="F645" s="141">
        <f>[1]H27輸送実績!Z645</f>
        <v>1</v>
      </c>
      <c r="G645" s="147">
        <f>[1]H27輸送実績!AA645</f>
        <v>1</v>
      </c>
      <c r="H645" s="153" t="e">
        <v>#DIV/0!</v>
      </c>
      <c r="I645" s="161">
        <f>[1]H27輸送実績!W645</f>
        <v>31.444444444444443</v>
      </c>
      <c r="J645" s="168" t="e">
        <f>(1-I645/H645)*100</f>
        <v>#DIV/0!</v>
      </c>
      <c r="K645" s="175" t="e">
        <f>IF(0&lt;J645,"○","")</f>
        <v>#DIV/0!</v>
      </c>
      <c r="L645" s="182" t="e">
        <f>IF(9.9999999999&lt;J645,"○","")</f>
        <v>#DIV/0!</v>
      </c>
      <c r="M645" s="188" t="e">
        <v>#DIV/0!</v>
      </c>
      <c r="N645" s="196">
        <f>[1]H27輸送実績!X645</f>
        <v>39000</v>
      </c>
      <c r="O645" s="168" t="e">
        <f>(1-N645/M645)*100</f>
        <v>#DIV/0!</v>
      </c>
      <c r="P645" s="175" t="e">
        <f>IF(0&lt;O645,"○","")</f>
        <v>#DIV/0!</v>
      </c>
      <c r="Q645" s="182" t="e">
        <f>IF(9.9999999999&lt;O645,"○","")</f>
        <v>#DIV/0!</v>
      </c>
      <c r="R645" s="206"/>
      <c r="S645" s="203">
        <v>0</v>
      </c>
      <c r="T645" s="210">
        <v>0</v>
      </c>
      <c r="U645" s="210">
        <v>0</v>
      </c>
      <c r="V645" s="214">
        <f>[1]H27輸送実績!S645</f>
        <v>0</v>
      </c>
      <c r="W645" s="221" t="str">
        <f>IF(R645&lt;S645,IF(S645&lt;T645,IF(T645&lt;U645,IF(U645&lt;V645,"○",""),""),""),"")</f>
        <v/>
      </c>
      <c r="X645" s="88" t="s">
        <v>1264</v>
      </c>
      <c r="Y645" s="234" t="str">
        <f>[1]【準特定地域】判定表!S646</f>
        <v/>
      </c>
      <c r="Z645" s="1" t="str">
        <f>[1]【準特定地域】判定表!T646</f>
        <v/>
      </c>
      <c r="AB645" s="100" t="e">
        <v>#DIV/0!</v>
      </c>
      <c r="AC645" s="240"/>
    </row>
    <row r="646" spans="1:29" s="100" customFormat="1" ht="26.4" x14ac:dyDescent="0.2">
      <c r="A646" s="13"/>
      <c r="B646" s="110" t="s">
        <v>927</v>
      </c>
      <c r="C646" s="119" t="s">
        <v>1260</v>
      </c>
      <c r="D646" s="122" t="s">
        <v>1184</v>
      </c>
      <c r="E646" s="140">
        <v>364</v>
      </c>
      <c r="F646" s="141">
        <f>[1]H27輸送実績!Z646</f>
        <v>1</v>
      </c>
      <c r="G646" s="147">
        <f>[1]H27輸送実績!AA646</f>
        <v>1</v>
      </c>
      <c r="H646" s="153" t="e">
        <v>#DIV/0!</v>
      </c>
      <c r="I646" s="161">
        <f>[1]H27輸送実績!W646</f>
        <v>15.457489878542511</v>
      </c>
      <c r="J646" s="168" t="e">
        <f>(1-I646/H646)*100</f>
        <v>#DIV/0!</v>
      </c>
      <c r="K646" s="175" t="e">
        <f>IF(0&lt;J646,"○","")</f>
        <v>#DIV/0!</v>
      </c>
      <c r="L646" s="182" t="e">
        <f>IF(9.9999999999&lt;J646,"○","")</f>
        <v>#DIV/0!</v>
      </c>
      <c r="M646" s="188" t="e">
        <v>#DIV/0!</v>
      </c>
      <c r="N646" s="196">
        <f>[1]H27輸送実績!X646</f>
        <v>849.39271255060726</v>
      </c>
      <c r="O646" s="168" t="e">
        <f>(1-N646/M646)*100</f>
        <v>#DIV/0!</v>
      </c>
      <c r="P646" s="175" t="e">
        <f>IF(0&lt;O646,"○","")</f>
        <v>#DIV/0!</v>
      </c>
      <c r="Q646" s="182" t="e">
        <f>IF(9.9999999999&lt;O646,"○","")</f>
        <v>#DIV/0!</v>
      </c>
      <c r="R646" s="206"/>
      <c r="S646" s="203"/>
      <c r="T646" s="210">
        <v>0</v>
      </c>
      <c r="U646" s="210">
        <v>0</v>
      </c>
      <c r="V646" s="214">
        <f>[1]H27輸送実績!S646</f>
        <v>0</v>
      </c>
      <c r="W646" s="221" t="str">
        <f>IF(R646&lt;S646,IF(S646&lt;T646,IF(T646&lt;U646,IF(U646&lt;V646,"○",""),""),""),"")</f>
        <v/>
      </c>
      <c r="X646" s="89" t="s">
        <v>1264</v>
      </c>
      <c r="Y646" s="235" t="str">
        <f>[1]【準特定地域】判定表!S647</f>
        <v/>
      </c>
      <c r="Z646" s="1" t="str">
        <f>[1]【準特定地域】判定表!T647</f>
        <v/>
      </c>
      <c r="AB646" s="100" t="e">
        <v>#DIV/0!</v>
      </c>
      <c r="AC646" s="240"/>
    </row>
    <row r="647" spans="1:29" x14ac:dyDescent="0.2">
      <c r="F647" s="144">
        <f>[1]H27輸送実績!Z647</f>
        <v>0.98761792452830188</v>
      </c>
      <c r="G647" s="150">
        <f>[1]H27輸送実績!AA647</f>
        <v>0.9968915514366713</v>
      </c>
      <c r="H647" s="158">
        <v>85.831893135626942</v>
      </c>
      <c r="I647" s="166">
        <f>[1]H27輸送実績!W647</f>
        <v>75.724100605802732</v>
      </c>
      <c r="J647" s="172">
        <f>(1-I647/H647)*100</f>
        <v>11.776266560790427</v>
      </c>
      <c r="K647" s="179">
        <f>COUNTIF(K5:K645,"○")</f>
        <v>565</v>
      </c>
      <c r="L647" s="186">
        <f>COUNTIF(L5:L645,"○")</f>
        <v>484</v>
      </c>
      <c r="M647" s="192">
        <v>30965.234269358785</v>
      </c>
      <c r="N647" s="198">
        <f>[1]H27輸送実績!X647</f>
        <v>29548.645797120986</v>
      </c>
      <c r="O647" s="172">
        <f>(1-N647/M647)*100</f>
        <v>4.5747707248563145</v>
      </c>
      <c r="P647" s="199">
        <f>COUNTIF(P5:P645,"○")</f>
        <v>524</v>
      </c>
      <c r="Q647" s="186">
        <f>COUNTIF(Q5:Q645,"○")</f>
        <v>367</v>
      </c>
      <c r="R647" s="208">
        <v>78850</v>
      </c>
      <c r="S647" s="208">
        <v>75937</v>
      </c>
      <c r="T647" s="208">
        <v>72822</v>
      </c>
      <c r="U647" s="208">
        <v>70467</v>
      </c>
      <c r="V647" s="218">
        <v>70467</v>
      </c>
      <c r="W647" s="225">
        <f>COUNTIF(W5:W645,"○")</f>
        <v>1</v>
      </c>
      <c r="AB647">
        <v>29</v>
      </c>
    </row>
  </sheetData>
  <protectedRanges>
    <protectedRange sqref="C365:C393 C395:C400" name="範囲1_7"/>
    <protectedRange sqref="C587:C629 C511:C585" name="範囲1_9"/>
    <protectedRange sqref="C586" name="範囲1_1_1"/>
    <protectedRange sqref="Y587:Y640 Y451:Y585 Y5:Y449 Y642:Y646" name="範囲1_1"/>
    <protectedRange sqref="Y586" name="範囲1_1_2"/>
    <protectedRange sqref="Y450" name="範囲1_2_2"/>
    <protectedRange sqref="Y641" name="範囲1_3"/>
    <protectedRange sqref="C60:C170 C172:C177" name="範囲1_10"/>
    <protectedRange sqref="C178:C267" name="範囲1_4_2"/>
    <protectedRange sqref="C316:C364" name="範囲1_12"/>
    <protectedRange sqref="C474:C510" name="範囲1_8"/>
    <protectedRange sqref="C5:C59" name="範囲1_13"/>
    <protectedRange sqref="C451:C473 C401:C449" name="範囲1"/>
    <protectedRange sqref="C450" name="範囲1_2"/>
    <protectedRange sqref="E178:E267" name="範囲2_1_3"/>
    <protectedRange sqref="E316:E364" name="範囲2_5_3"/>
    <protectedRange sqref="C630:C640 C642:C645" name="範囲1_11"/>
    <protectedRange sqref="C641" name="範囲1_3_3"/>
    <protectedRange sqref="C646" name="範囲1_5_1"/>
    <protectedRange sqref="C171" name="範囲1_4"/>
    <protectedRange sqref="C394" name="範囲1_5"/>
    <protectedRange sqref="E268:E315" name="範囲2_2_2_2_1"/>
    <protectedRange sqref="E5:E9 E11:E16 E18:E34 E36:E39 E41:E59" name="範囲2_7_4"/>
    <protectedRange sqref="E10" name="範囲2_1_2_4"/>
    <protectedRange sqref="E40" name="範囲2_4_1_4"/>
    <protectedRange sqref="E401:E473" name="範囲2_8_2_1"/>
    <protectedRange sqref="E511:E585 E587:E629" name="範囲2_4_2_1"/>
    <protectedRange sqref="E586" name="範囲2_1_1_1_1_1"/>
    <protectedRange sqref="E645:E646" name="範囲2_2_1"/>
    <protectedRange sqref="E630:E640 E642:E644" name="範囲2_6_2_1"/>
    <protectedRange sqref="E641" name="範囲2_7_1_2_1"/>
    <protectedRange sqref="E483:E510" name="範囲2_5_2_1_2"/>
    <protectedRange sqref="E474:E480" name="範囲2_2_1_1_1_2"/>
    <protectedRange sqref="E481:E482" name="範囲2_3_1_1_1_2"/>
    <protectedRange sqref="AC587:AC640 AC451:AC585 AC5:AC449 AC642:AC646" name="範囲1_7_1"/>
    <protectedRange sqref="AC586" name="範囲1_1_1_1"/>
    <protectedRange sqref="AC450" name="範囲1_2_1"/>
    <protectedRange sqref="AC641" name="範囲1_3_1"/>
    <protectedRange sqref="X587:X640 X451:X585 X5:X449 X642:X646" name="範囲1_7_3"/>
    <protectedRange sqref="X586" name="範囲1_1_1_3"/>
    <protectedRange sqref="X450" name="範囲1_2_1_2"/>
    <protectedRange sqref="X641" name="範囲1_3_1_2"/>
    <protectedRange sqref="E396:E400 E365:E394" name="範囲2_2_1_3"/>
    <protectedRange sqref="E394:E395" name="範囲2_6_1_1_2"/>
    <protectedRange sqref="E98:E109 E112:E117" name="範囲2_9_4_2"/>
    <protectedRange sqref="E93:E96" name="範囲2_2_3_2_4_2"/>
    <protectedRange sqref="E84:E85" name="範囲2_8_1_1_3_2"/>
    <protectedRange sqref="E74:E76 E78:E82" name="範囲2_1_3_2_2_3_2"/>
    <protectedRange sqref="E88:E89" name="範囲2_1_6_2_1_3_2"/>
    <protectedRange sqref="E77" name="範囲2_1_3_2_1_1_3_2"/>
    <protectedRange sqref="E139:E153 E155" name="範囲2_10_1_3_2"/>
    <protectedRange sqref="E156:E175" name="範囲2_12_1_3_2"/>
    <protectedRange sqref="E176:E177" name="範囲2_5_1_2_1_3_2"/>
    <protectedRange sqref="E60:E73" name="範囲2_6_1_2_4_2"/>
    <protectedRange sqref="E118:E138" name="範囲2_11_1"/>
  </protectedRanges>
  <autoFilter ref="A4:AC647" xr:uid="{00000000-0009-0000-0000-00000C000000}"/>
  <mergeCells count="11">
    <mergeCell ref="A3:A4"/>
    <mergeCell ref="B3:B4"/>
    <mergeCell ref="C3:C4"/>
    <mergeCell ref="D3:D4"/>
    <mergeCell ref="E3:E4"/>
    <mergeCell ref="X3:X4"/>
    <mergeCell ref="Y3:Y4"/>
    <mergeCell ref="F3:G3"/>
    <mergeCell ref="H3:L3"/>
    <mergeCell ref="M3:P3"/>
    <mergeCell ref="R3:W3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&amp;L&amp;U★平成26年度輸送実績関係（準特定地域）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</sheetPr>
  <dimension ref="A1:S649"/>
  <sheetViews>
    <sheetView zoomScale="85" zoomScaleNormal="85" workbookViewId="0">
      <pane xSplit="3" ySplit="4" topLeftCell="G5" activePane="bottomRight" state="frozen"/>
      <selection pane="topRight"/>
      <selection pane="bottomLeft"/>
      <selection pane="bottomRight" activeCell="M5" sqref="M5"/>
    </sheetView>
  </sheetViews>
  <sheetFormatPr defaultRowHeight="13.2" x14ac:dyDescent="0.2"/>
  <cols>
    <col min="1" max="1" width="7.88671875" customWidth="1"/>
    <col min="2" max="2" width="9" style="1" customWidth="1"/>
    <col min="3" max="3" width="19" customWidth="1"/>
    <col min="5" max="6" width="13.6640625" customWidth="1"/>
    <col min="7" max="7" width="9" customWidth="1"/>
    <col min="8" max="9" width="15.33203125" customWidth="1"/>
    <col min="10" max="10" width="9" customWidth="1"/>
    <col min="11" max="15" width="14.21875" customWidth="1"/>
  </cols>
  <sheetData>
    <row r="1" spans="1:19" ht="14.4" x14ac:dyDescent="0.2">
      <c r="A1" s="8" t="s">
        <v>1290</v>
      </c>
      <c r="C1" s="27"/>
    </row>
    <row r="2" spans="1:19" x14ac:dyDescent="0.2">
      <c r="A2" s="254"/>
      <c r="B2" s="360" t="s">
        <v>1204</v>
      </c>
      <c r="C2" s="360"/>
      <c r="D2" s="260" t="s">
        <v>1203</v>
      </c>
      <c r="E2" s="219" t="s">
        <v>436</v>
      </c>
      <c r="F2" s="260" t="s">
        <v>1203</v>
      </c>
      <c r="G2" s="63" t="s">
        <v>436</v>
      </c>
      <c r="H2" s="260" t="s">
        <v>1203</v>
      </c>
      <c r="I2" s="260" t="s">
        <v>1203</v>
      </c>
      <c r="J2" s="63" t="s">
        <v>436</v>
      </c>
      <c r="K2" s="260" t="s">
        <v>1203</v>
      </c>
      <c r="L2" s="260" t="s">
        <v>1203</v>
      </c>
      <c r="M2" s="260" t="s">
        <v>1203</v>
      </c>
      <c r="N2" s="260" t="s">
        <v>1203</v>
      </c>
      <c r="O2" s="260" t="s">
        <v>1203</v>
      </c>
      <c r="Q2" s="63" t="s">
        <v>436</v>
      </c>
      <c r="R2" s="63" t="s">
        <v>436</v>
      </c>
      <c r="S2" s="63" t="s">
        <v>436</v>
      </c>
    </row>
    <row r="3" spans="1:19" ht="15.75" customHeight="1" x14ac:dyDescent="0.2">
      <c r="A3" s="334" t="s">
        <v>11</v>
      </c>
      <c r="B3" s="334" t="s">
        <v>18</v>
      </c>
      <c r="C3" s="334" t="s">
        <v>44</v>
      </c>
      <c r="D3" s="340" t="s">
        <v>928</v>
      </c>
      <c r="E3" s="334" t="s">
        <v>821</v>
      </c>
      <c r="F3" s="340" t="s">
        <v>931</v>
      </c>
      <c r="G3" s="64" t="s">
        <v>932</v>
      </c>
      <c r="H3" s="340" t="s">
        <v>804</v>
      </c>
      <c r="I3" s="340" t="s">
        <v>934</v>
      </c>
      <c r="J3" s="64" t="s">
        <v>935</v>
      </c>
      <c r="K3" s="340" t="s">
        <v>937</v>
      </c>
      <c r="L3" s="340" t="s">
        <v>513</v>
      </c>
      <c r="M3" s="272" t="s">
        <v>938</v>
      </c>
      <c r="N3" s="359" t="s">
        <v>1205</v>
      </c>
      <c r="O3" s="359" t="s">
        <v>940</v>
      </c>
      <c r="Q3" s="358" t="s">
        <v>1196</v>
      </c>
      <c r="R3" s="358" t="s">
        <v>1194</v>
      </c>
      <c r="S3" s="334" t="s">
        <v>1195</v>
      </c>
    </row>
    <row r="4" spans="1:19" ht="15.75" customHeight="1" x14ac:dyDescent="0.2">
      <c r="A4" s="334"/>
      <c r="B4" s="334"/>
      <c r="C4" s="334"/>
      <c r="D4" s="340"/>
      <c r="E4" s="334"/>
      <c r="F4" s="340"/>
      <c r="G4" s="65" t="s">
        <v>933</v>
      </c>
      <c r="H4" s="340"/>
      <c r="I4" s="340"/>
      <c r="J4" s="65" t="s">
        <v>933</v>
      </c>
      <c r="K4" s="340"/>
      <c r="L4" s="340"/>
      <c r="M4" s="273" t="s">
        <v>221</v>
      </c>
      <c r="N4" s="359"/>
      <c r="O4" s="359"/>
      <c r="Q4" s="334"/>
      <c r="R4" s="334"/>
      <c r="S4" s="334"/>
    </row>
    <row r="5" spans="1:19" x14ac:dyDescent="0.2">
      <c r="A5" s="10" t="s">
        <v>7</v>
      </c>
      <c r="B5" s="247" t="s">
        <v>7</v>
      </c>
      <c r="C5" s="28" t="s">
        <v>42</v>
      </c>
      <c r="D5" s="261">
        <v>1240</v>
      </c>
      <c r="E5" s="266">
        <f t="shared" ref="E5:E68" si="0">D5*366</f>
        <v>453840</v>
      </c>
      <c r="F5" s="261">
        <v>298406</v>
      </c>
      <c r="G5" s="70">
        <f t="shared" ref="G5:G68" si="1">IF(F5="","",IF(F5=0,0,F5/E5))</f>
        <v>0.6575136612021858</v>
      </c>
      <c r="H5" s="261">
        <v>26847340</v>
      </c>
      <c r="I5" s="261">
        <v>8575154</v>
      </c>
      <c r="J5" s="70">
        <f t="shared" ref="J5:J68" si="2">IF(I5="","",IF(I5=0,0,I5/H5))</f>
        <v>0.31940423148066066</v>
      </c>
      <c r="K5" s="261">
        <v>2405375</v>
      </c>
      <c r="L5" s="261">
        <v>3283036</v>
      </c>
      <c r="M5" s="261">
        <v>3296315</v>
      </c>
      <c r="N5" s="261">
        <v>50</v>
      </c>
      <c r="O5" s="261">
        <v>0</v>
      </c>
      <c r="Q5" s="70">
        <f t="shared" ref="Q5:Q68" si="3">IF(J5="","",G5*J5)</f>
        <v>0.21001264564431965</v>
      </c>
      <c r="R5" s="274">
        <f t="shared" ref="R5:R68" si="4">IF(I5="","",IF(I5=0,0,I5/F5))</f>
        <v>28.73653344771888</v>
      </c>
      <c r="S5" s="266">
        <f t="shared" ref="S5:S68" si="5">IF(M5="","",IF(M5=0,0,M5*1000/F5))</f>
        <v>11046.409924733416</v>
      </c>
    </row>
    <row r="6" spans="1:19" x14ac:dyDescent="0.2">
      <c r="A6" s="11">
        <f>COUNTA(D5:D59)</f>
        <v>9</v>
      </c>
      <c r="B6" s="248" t="s">
        <v>7</v>
      </c>
      <c r="C6" s="28" t="s">
        <v>53</v>
      </c>
      <c r="D6" s="261">
        <v>94</v>
      </c>
      <c r="E6" s="266">
        <f t="shared" si="0"/>
        <v>34404</v>
      </c>
      <c r="F6" s="261">
        <v>26941</v>
      </c>
      <c r="G6" s="70">
        <f t="shared" si="1"/>
        <v>0.78307754912219507</v>
      </c>
      <c r="H6" s="261">
        <v>2108924</v>
      </c>
      <c r="I6" s="261">
        <v>755518</v>
      </c>
      <c r="J6" s="70">
        <f t="shared" si="2"/>
        <v>0.35824809239213928</v>
      </c>
      <c r="K6" s="261">
        <v>267845</v>
      </c>
      <c r="L6" s="261">
        <v>427391</v>
      </c>
      <c r="M6" s="261">
        <v>256848</v>
      </c>
      <c r="N6" s="261">
        <v>0</v>
      </c>
      <c r="O6" s="261">
        <v>0</v>
      </c>
      <c r="Q6" s="70">
        <f t="shared" si="3"/>
        <v>0.2805360381681381</v>
      </c>
      <c r="R6" s="274">
        <f t="shared" si="4"/>
        <v>28.043428232062656</v>
      </c>
      <c r="S6" s="266">
        <f t="shared" si="5"/>
        <v>9533.7218366059169</v>
      </c>
    </row>
    <row r="7" spans="1:19" x14ac:dyDescent="0.2">
      <c r="A7" s="12"/>
      <c r="B7" s="248" t="s">
        <v>7</v>
      </c>
      <c r="C7" s="249" t="s">
        <v>33</v>
      </c>
      <c r="D7" s="261"/>
      <c r="E7" s="266">
        <f t="shared" si="0"/>
        <v>0</v>
      </c>
      <c r="F7" s="261"/>
      <c r="G7" s="70" t="str">
        <f t="shared" si="1"/>
        <v/>
      </c>
      <c r="H7" s="261"/>
      <c r="I7" s="261"/>
      <c r="J7" s="70" t="str">
        <f t="shared" si="2"/>
        <v/>
      </c>
      <c r="K7" s="261"/>
      <c r="L7" s="261"/>
      <c r="M7" s="261"/>
      <c r="N7" s="261"/>
      <c r="O7" s="261"/>
      <c r="Q7" s="70" t="str">
        <f t="shared" si="3"/>
        <v/>
      </c>
      <c r="R7" s="274" t="str">
        <f t="shared" si="4"/>
        <v/>
      </c>
      <c r="S7" s="266" t="str">
        <f t="shared" si="5"/>
        <v/>
      </c>
    </row>
    <row r="8" spans="1:19" x14ac:dyDescent="0.2">
      <c r="A8" s="11"/>
      <c r="B8" s="248" t="s">
        <v>7</v>
      </c>
      <c r="C8" s="249" t="s">
        <v>68</v>
      </c>
      <c r="D8" s="261"/>
      <c r="E8" s="266">
        <f t="shared" si="0"/>
        <v>0</v>
      </c>
      <c r="F8" s="261"/>
      <c r="G8" s="70" t="str">
        <f t="shared" si="1"/>
        <v/>
      </c>
      <c r="H8" s="261"/>
      <c r="I8" s="261"/>
      <c r="J8" s="70" t="str">
        <f t="shared" si="2"/>
        <v/>
      </c>
      <c r="K8" s="261"/>
      <c r="L8" s="261"/>
      <c r="M8" s="261"/>
      <c r="N8" s="261"/>
      <c r="O8" s="261"/>
      <c r="Q8" s="70" t="str">
        <f t="shared" si="3"/>
        <v/>
      </c>
      <c r="R8" s="274" t="str">
        <f t="shared" si="4"/>
        <v/>
      </c>
      <c r="S8" s="266" t="str">
        <f t="shared" si="5"/>
        <v/>
      </c>
    </row>
    <row r="9" spans="1:19" x14ac:dyDescent="0.2">
      <c r="A9" s="11"/>
      <c r="B9" s="248" t="s">
        <v>7</v>
      </c>
      <c r="C9" s="249" t="s">
        <v>28</v>
      </c>
      <c r="D9" s="261"/>
      <c r="E9" s="266">
        <f t="shared" si="0"/>
        <v>0</v>
      </c>
      <c r="F9" s="261"/>
      <c r="G9" s="70" t="str">
        <f t="shared" si="1"/>
        <v/>
      </c>
      <c r="H9" s="261"/>
      <c r="I9" s="261"/>
      <c r="J9" s="70" t="str">
        <f t="shared" si="2"/>
        <v/>
      </c>
      <c r="K9" s="261"/>
      <c r="L9" s="261"/>
      <c r="M9" s="261"/>
      <c r="N9" s="261"/>
      <c r="O9" s="261"/>
      <c r="Q9" s="70" t="str">
        <f t="shared" si="3"/>
        <v/>
      </c>
      <c r="R9" s="274" t="str">
        <f t="shared" si="4"/>
        <v/>
      </c>
      <c r="S9" s="266" t="str">
        <f t="shared" si="5"/>
        <v/>
      </c>
    </row>
    <row r="10" spans="1:19" x14ac:dyDescent="0.2">
      <c r="A10" s="11"/>
      <c r="B10" s="248" t="s">
        <v>7</v>
      </c>
      <c r="C10" s="249" t="s">
        <v>70</v>
      </c>
      <c r="D10" s="261"/>
      <c r="E10" s="266">
        <f t="shared" si="0"/>
        <v>0</v>
      </c>
      <c r="F10" s="261"/>
      <c r="G10" s="70" t="str">
        <f t="shared" si="1"/>
        <v/>
      </c>
      <c r="H10" s="261"/>
      <c r="I10" s="261"/>
      <c r="J10" s="70" t="str">
        <f t="shared" si="2"/>
        <v/>
      </c>
      <c r="K10" s="261"/>
      <c r="L10" s="261"/>
      <c r="M10" s="261"/>
      <c r="N10" s="261"/>
      <c r="O10" s="261"/>
      <c r="Q10" s="70" t="str">
        <f t="shared" si="3"/>
        <v/>
      </c>
      <c r="R10" s="274" t="str">
        <f t="shared" si="4"/>
        <v/>
      </c>
      <c r="S10" s="266" t="str">
        <f t="shared" si="5"/>
        <v/>
      </c>
    </row>
    <row r="11" spans="1:19" x14ac:dyDescent="0.2">
      <c r="A11" s="11"/>
      <c r="B11" s="248" t="s">
        <v>7</v>
      </c>
      <c r="C11" s="249" t="s">
        <v>77</v>
      </c>
      <c r="D11" s="261"/>
      <c r="E11" s="266">
        <f t="shared" si="0"/>
        <v>0</v>
      </c>
      <c r="F11" s="261"/>
      <c r="G11" s="70" t="str">
        <f t="shared" si="1"/>
        <v/>
      </c>
      <c r="H11" s="261"/>
      <c r="I11" s="261"/>
      <c r="J11" s="70" t="str">
        <f t="shared" si="2"/>
        <v/>
      </c>
      <c r="K11" s="261"/>
      <c r="L11" s="261"/>
      <c r="M11" s="261"/>
      <c r="N11" s="261"/>
      <c r="O11" s="261"/>
      <c r="Q11" s="70" t="str">
        <f t="shared" si="3"/>
        <v/>
      </c>
      <c r="R11" s="274" t="str">
        <f t="shared" si="4"/>
        <v/>
      </c>
      <c r="S11" s="266" t="str">
        <f t="shared" si="5"/>
        <v/>
      </c>
    </row>
    <row r="12" spans="1:19" x14ac:dyDescent="0.2">
      <c r="A12" s="11"/>
      <c r="B12" s="248" t="s">
        <v>7</v>
      </c>
      <c r="C12" s="249" t="s">
        <v>81</v>
      </c>
      <c r="D12" s="261"/>
      <c r="E12" s="266">
        <f t="shared" si="0"/>
        <v>0</v>
      </c>
      <c r="F12" s="261"/>
      <c r="G12" s="70" t="str">
        <f t="shared" si="1"/>
        <v/>
      </c>
      <c r="H12" s="261"/>
      <c r="I12" s="261"/>
      <c r="J12" s="70" t="str">
        <f t="shared" si="2"/>
        <v/>
      </c>
      <c r="K12" s="261"/>
      <c r="L12" s="261"/>
      <c r="M12" s="261"/>
      <c r="N12" s="261"/>
      <c r="O12" s="261"/>
      <c r="Q12" s="70" t="str">
        <f t="shared" si="3"/>
        <v/>
      </c>
      <c r="R12" s="274" t="str">
        <f t="shared" si="4"/>
        <v/>
      </c>
      <c r="S12" s="266" t="str">
        <f t="shared" si="5"/>
        <v/>
      </c>
    </row>
    <row r="13" spans="1:19" x14ac:dyDescent="0.2">
      <c r="A13" s="11"/>
      <c r="B13" s="248" t="s">
        <v>7</v>
      </c>
      <c r="C13" s="249" t="s">
        <v>84</v>
      </c>
      <c r="D13" s="261"/>
      <c r="E13" s="266">
        <f t="shared" si="0"/>
        <v>0</v>
      </c>
      <c r="F13" s="261"/>
      <c r="G13" s="70" t="str">
        <f t="shared" si="1"/>
        <v/>
      </c>
      <c r="H13" s="261"/>
      <c r="I13" s="261"/>
      <c r="J13" s="70" t="str">
        <f t="shared" si="2"/>
        <v/>
      </c>
      <c r="K13" s="261"/>
      <c r="L13" s="261"/>
      <c r="M13" s="261"/>
      <c r="N13" s="261"/>
      <c r="O13" s="261"/>
      <c r="Q13" s="70" t="str">
        <f t="shared" si="3"/>
        <v/>
      </c>
      <c r="R13" s="274" t="str">
        <f t="shared" si="4"/>
        <v/>
      </c>
      <c r="S13" s="266" t="str">
        <f t="shared" si="5"/>
        <v/>
      </c>
    </row>
    <row r="14" spans="1:19" x14ac:dyDescent="0.2">
      <c r="A14" s="11"/>
      <c r="B14" s="248" t="s">
        <v>7</v>
      </c>
      <c r="C14" s="249" t="s">
        <v>88</v>
      </c>
      <c r="D14" s="261"/>
      <c r="E14" s="266">
        <f t="shared" si="0"/>
        <v>0</v>
      </c>
      <c r="F14" s="261"/>
      <c r="G14" s="70" t="str">
        <f t="shared" si="1"/>
        <v/>
      </c>
      <c r="H14" s="261"/>
      <c r="I14" s="261"/>
      <c r="J14" s="70" t="str">
        <f t="shared" si="2"/>
        <v/>
      </c>
      <c r="K14" s="261"/>
      <c r="L14" s="261"/>
      <c r="M14" s="261"/>
      <c r="N14" s="261"/>
      <c r="O14" s="261"/>
      <c r="Q14" s="70" t="str">
        <f t="shared" si="3"/>
        <v/>
      </c>
      <c r="R14" s="274" t="str">
        <f t="shared" si="4"/>
        <v/>
      </c>
      <c r="S14" s="266" t="str">
        <f t="shared" si="5"/>
        <v/>
      </c>
    </row>
    <row r="15" spans="1:19" x14ac:dyDescent="0.2">
      <c r="A15" s="11"/>
      <c r="B15" s="248" t="s">
        <v>7</v>
      </c>
      <c r="C15" s="249" t="s">
        <v>94</v>
      </c>
      <c r="D15" s="261"/>
      <c r="E15" s="266">
        <f t="shared" si="0"/>
        <v>0</v>
      </c>
      <c r="F15" s="261"/>
      <c r="G15" s="70" t="str">
        <f t="shared" si="1"/>
        <v/>
      </c>
      <c r="H15" s="261"/>
      <c r="I15" s="261"/>
      <c r="J15" s="70" t="str">
        <f t="shared" si="2"/>
        <v/>
      </c>
      <c r="K15" s="261"/>
      <c r="L15" s="261"/>
      <c r="M15" s="261"/>
      <c r="N15" s="261"/>
      <c r="O15" s="261"/>
      <c r="Q15" s="70" t="str">
        <f t="shared" si="3"/>
        <v/>
      </c>
      <c r="R15" s="274" t="str">
        <f t="shared" si="4"/>
        <v/>
      </c>
      <c r="S15" s="266" t="str">
        <f t="shared" si="5"/>
        <v/>
      </c>
    </row>
    <row r="16" spans="1:19" x14ac:dyDescent="0.2">
      <c r="A16" s="11"/>
      <c r="B16" s="248" t="s">
        <v>7</v>
      </c>
      <c r="C16" s="249" t="s">
        <v>98</v>
      </c>
      <c r="D16" s="261"/>
      <c r="E16" s="266">
        <f t="shared" si="0"/>
        <v>0</v>
      </c>
      <c r="F16" s="261"/>
      <c r="G16" s="70" t="str">
        <f t="shared" si="1"/>
        <v/>
      </c>
      <c r="H16" s="261"/>
      <c r="I16" s="261"/>
      <c r="J16" s="70" t="str">
        <f t="shared" si="2"/>
        <v/>
      </c>
      <c r="K16" s="261"/>
      <c r="L16" s="261"/>
      <c r="M16" s="261"/>
      <c r="N16" s="261"/>
      <c r="O16" s="261"/>
      <c r="Q16" s="70" t="str">
        <f t="shared" si="3"/>
        <v/>
      </c>
      <c r="R16" s="274" t="str">
        <f t="shared" si="4"/>
        <v/>
      </c>
      <c r="S16" s="266" t="str">
        <f t="shared" si="5"/>
        <v/>
      </c>
    </row>
    <row r="17" spans="1:19" x14ac:dyDescent="0.2">
      <c r="A17" s="11"/>
      <c r="B17" s="248" t="s">
        <v>7</v>
      </c>
      <c r="C17" s="28" t="s">
        <v>24</v>
      </c>
      <c r="D17" s="261">
        <v>91</v>
      </c>
      <c r="E17" s="266">
        <f t="shared" si="0"/>
        <v>33306</v>
      </c>
      <c r="F17" s="261">
        <v>26662</v>
      </c>
      <c r="G17" s="70">
        <f t="shared" si="1"/>
        <v>0.80051642346724317</v>
      </c>
      <c r="H17" s="261">
        <v>2144831</v>
      </c>
      <c r="I17" s="261">
        <v>879355</v>
      </c>
      <c r="J17" s="70">
        <f t="shared" si="2"/>
        <v>0.40998801304158694</v>
      </c>
      <c r="K17" s="261">
        <v>112778</v>
      </c>
      <c r="L17" s="261">
        <v>191533</v>
      </c>
      <c r="M17" s="261">
        <v>285250</v>
      </c>
      <c r="N17" s="261">
        <v>0</v>
      </c>
      <c r="O17" s="261">
        <v>0</v>
      </c>
      <c r="Q17" s="70">
        <f t="shared" si="3"/>
        <v>0.32820213786449265</v>
      </c>
      <c r="R17" s="274">
        <f t="shared" si="4"/>
        <v>32.981584277248515</v>
      </c>
      <c r="S17" s="266">
        <f t="shared" si="5"/>
        <v>10698.747280774136</v>
      </c>
    </row>
    <row r="18" spans="1:19" x14ac:dyDescent="0.2">
      <c r="A18" s="11"/>
      <c r="B18" s="248" t="s">
        <v>7</v>
      </c>
      <c r="C18" s="249" t="s">
        <v>103</v>
      </c>
      <c r="D18" s="261"/>
      <c r="E18" s="266">
        <f t="shared" si="0"/>
        <v>0</v>
      </c>
      <c r="F18" s="261"/>
      <c r="G18" s="70" t="str">
        <f t="shared" si="1"/>
        <v/>
      </c>
      <c r="H18" s="261"/>
      <c r="I18" s="261"/>
      <c r="J18" s="70" t="str">
        <f t="shared" si="2"/>
        <v/>
      </c>
      <c r="K18" s="261"/>
      <c r="L18" s="261"/>
      <c r="M18" s="261"/>
      <c r="N18" s="261"/>
      <c r="O18" s="261"/>
      <c r="Q18" s="70" t="str">
        <f t="shared" si="3"/>
        <v/>
      </c>
      <c r="R18" s="274" t="str">
        <f t="shared" si="4"/>
        <v/>
      </c>
      <c r="S18" s="266" t="str">
        <f t="shared" si="5"/>
        <v/>
      </c>
    </row>
    <row r="19" spans="1:19" x14ac:dyDescent="0.2">
      <c r="A19" s="11"/>
      <c r="B19" s="248" t="s">
        <v>7</v>
      </c>
      <c r="C19" s="249" t="s">
        <v>113</v>
      </c>
      <c r="D19" s="261"/>
      <c r="E19" s="266">
        <f t="shared" si="0"/>
        <v>0</v>
      </c>
      <c r="F19" s="261"/>
      <c r="G19" s="70" t="str">
        <f t="shared" si="1"/>
        <v/>
      </c>
      <c r="H19" s="261"/>
      <c r="I19" s="261"/>
      <c r="J19" s="70" t="str">
        <f t="shared" si="2"/>
        <v/>
      </c>
      <c r="K19" s="261"/>
      <c r="L19" s="261"/>
      <c r="M19" s="261"/>
      <c r="N19" s="261"/>
      <c r="O19" s="261"/>
      <c r="Q19" s="70" t="str">
        <f t="shared" si="3"/>
        <v/>
      </c>
      <c r="R19" s="274" t="str">
        <f t="shared" si="4"/>
        <v/>
      </c>
      <c r="S19" s="266" t="str">
        <f t="shared" si="5"/>
        <v/>
      </c>
    </row>
    <row r="20" spans="1:19" x14ac:dyDescent="0.2">
      <c r="A20" s="11"/>
      <c r="B20" s="248" t="s">
        <v>7</v>
      </c>
      <c r="C20" s="249" t="s">
        <v>63</v>
      </c>
      <c r="D20" s="261"/>
      <c r="E20" s="266">
        <f t="shared" si="0"/>
        <v>0</v>
      </c>
      <c r="F20" s="261"/>
      <c r="G20" s="70" t="str">
        <f t="shared" si="1"/>
        <v/>
      </c>
      <c r="H20" s="261"/>
      <c r="I20" s="261"/>
      <c r="J20" s="70" t="str">
        <f t="shared" si="2"/>
        <v/>
      </c>
      <c r="K20" s="261"/>
      <c r="L20" s="261"/>
      <c r="M20" s="261"/>
      <c r="N20" s="261"/>
      <c r="O20" s="261"/>
      <c r="Q20" s="70" t="str">
        <f t="shared" si="3"/>
        <v/>
      </c>
      <c r="R20" s="274" t="str">
        <f t="shared" si="4"/>
        <v/>
      </c>
      <c r="S20" s="266" t="str">
        <f t="shared" si="5"/>
        <v/>
      </c>
    </row>
    <row r="21" spans="1:19" x14ac:dyDescent="0.2">
      <c r="A21" s="11"/>
      <c r="B21" s="248" t="s">
        <v>7</v>
      </c>
      <c r="C21" s="249" t="s">
        <v>121</v>
      </c>
      <c r="D21" s="261"/>
      <c r="E21" s="266">
        <f t="shared" si="0"/>
        <v>0</v>
      </c>
      <c r="F21" s="261"/>
      <c r="G21" s="70" t="str">
        <f t="shared" si="1"/>
        <v/>
      </c>
      <c r="H21" s="261"/>
      <c r="I21" s="261"/>
      <c r="J21" s="70" t="str">
        <f t="shared" si="2"/>
        <v/>
      </c>
      <c r="K21" s="261"/>
      <c r="L21" s="261"/>
      <c r="M21" s="261"/>
      <c r="N21" s="261"/>
      <c r="O21" s="261"/>
      <c r="Q21" s="70" t="str">
        <f t="shared" si="3"/>
        <v/>
      </c>
      <c r="R21" s="274" t="str">
        <f t="shared" si="4"/>
        <v/>
      </c>
      <c r="S21" s="266" t="str">
        <f t="shared" si="5"/>
        <v/>
      </c>
    </row>
    <row r="22" spans="1:19" x14ac:dyDescent="0.2">
      <c r="A22" s="11"/>
      <c r="B22" s="248" t="s">
        <v>7</v>
      </c>
      <c r="C22" s="249" t="s">
        <v>74</v>
      </c>
      <c r="D22" s="261"/>
      <c r="E22" s="266">
        <f t="shared" si="0"/>
        <v>0</v>
      </c>
      <c r="F22" s="261"/>
      <c r="G22" s="70" t="str">
        <f t="shared" si="1"/>
        <v/>
      </c>
      <c r="H22" s="261"/>
      <c r="I22" s="261"/>
      <c r="J22" s="70" t="str">
        <f t="shared" si="2"/>
        <v/>
      </c>
      <c r="K22" s="261"/>
      <c r="L22" s="261"/>
      <c r="M22" s="261"/>
      <c r="N22" s="261"/>
      <c r="O22" s="261"/>
      <c r="Q22" s="70" t="str">
        <f t="shared" si="3"/>
        <v/>
      </c>
      <c r="R22" s="274" t="str">
        <f t="shared" si="4"/>
        <v/>
      </c>
      <c r="S22" s="266" t="str">
        <f t="shared" si="5"/>
        <v/>
      </c>
    </row>
    <row r="23" spans="1:19" x14ac:dyDescent="0.2">
      <c r="A23" s="11"/>
      <c r="B23" s="248" t="s">
        <v>7</v>
      </c>
      <c r="C23" s="28" t="s">
        <v>129</v>
      </c>
      <c r="D23" s="261">
        <v>23</v>
      </c>
      <c r="E23" s="266">
        <f t="shared" si="0"/>
        <v>8418</v>
      </c>
      <c r="F23" s="261">
        <v>6741</v>
      </c>
      <c r="G23" s="70">
        <f t="shared" si="1"/>
        <v>0.80078403421240196</v>
      </c>
      <c r="H23" s="261">
        <v>684781</v>
      </c>
      <c r="I23" s="261">
        <v>229970</v>
      </c>
      <c r="J23" s="70">
        <f t="shared" si="2"/>
        <v>0.33582999528316354</v>
      </c>
      <c r="K23" s="261">
        <v>88777</v>
      </c>
      <c r="L23" s="261">
        <v>107744</v>
      </c>
      <c r="M23" s="261">
        <v>77459</v>
      </c>
      <c r="N23" s="261">
        <v>0</v>
      </c>
      <c r="O23" s="261">
        <v>0</v>
      </c>
      <c r="Q23" s="70">
        <f t="shared" si="3"/>
        <v>0.26892729843238361</v>
      </c>
      <c r="R23" s="274">
        <f t="shared" si="4"/>
        <v>34.115116451565051</v>
      </c>
      <c r="S23" s="266">
        <f t="shared" si="5"/>
        <v>11490.728378578846</v>
      </c>
    </row>
    <row r="24" spans="1:19" x14ac:dyDescent="0.2">
      <c r="A24" s="11"/>
      <c r="B24" s="248" t="s">
        <v>7</v>
      </c>
      <c r="C24" s="249" t="s">
        <v>130</v>
      </c>
      <c r="D24" s="261"/>
      <c r="E24" s="266">
        <f t="shared" si="0"/>
        <v>0</v>
      </c>
      <c r="F24" s="261"/>
      <c r="G24" s="70" t="str">
        <f t="shared" si="1"/>
        <v/>
      </c>
      <c r="H24" s="261"/>
      <c r="I24" s="261"/>
      <c r="J24" s="70" t="str">
        <f t="shared" si="2"/>
        <v/>
      </c>
      <c r="K24" s="261"/>
      <c r="L24" s="261"/>
      <c r="M24" s="261"/>
      <c r="N24" s="261"/>
      <c r="O24" s="261"/>
      <c r="Q24" s="70" t="str">
        <f t="shared" si="3"/>
        <v/>
      </c>
      <c r="R24" s="274" t="str">
        <f t="shared" si="4"/>
        <v/>
      </c>
      <c r="S24" s="266" t="str">
        <f t="shared" si="5"/>
        <v/>
      </c>
    </row>
    <row r="25" spans="1:19" x14ac:dyDescent="0.2">
      <c r="A25" s="11"/>
      <c r="B25" s="248" t="s">
        <v>7</v>
      </c>
      <c r="C25" s="28" t="s">
        <v>134</v>
      </c>
      <c r="D25" s="261">
        <v>19</v>
      </c>
      <c r="E25" s="266">
        <f t="shared" si="0"/>
        <v>6954</v>
      </c>
      <c r="F25" s="261">
        <v>5044</v>
      </c>
      <c r="G25" s="70">
        <f t="shared" si="1"/>
        <v>0.72533793500143806</v>
      </c>
      <c r="H25" s="261">
        <v>493415</v>
      </c>
      <c r="I25" s="261">
        <v>176477</v>
      </c>
      <c r="J25" s="70">
        <f t="shared" si="2"/>
        <v>0.35766444068380571</v>
      </c>
      <c r="K25" s="261">
        <v>30962</v>
      </c>
      <c r="L25" s="261">
        <v>42034</v>
      </c>
      <c r="M25" s="261">
        <v>57780</v>
      </c>
      <c r="N25" s="261">
        <v>0</v>
      </c>
      <c r="O25" s="261">
        <v>0</v>
      </c>
      <c r="Q25" s="70">
        <f t="shared" si="3"/>
        <v>0.25942758682903594</v>
      </c>
      <c r="R25" s="274">
        <f t="shared" si="4"/>
        <v>34.987509912767642</v>
      </c>
      <c r="S25" s="266">
        <f t="shared" si="5"/>
        <v>11455.194290245836</v>
      </c>
    </row>
    <row r="26" spans="1:19" x14ac:dyDescent="0.2">
      <c r="A26" s="11"/>
      <c r="B26" s="248" t="s">
        <v>7</v>
      </c>
      <c r="C26" s="249" t="s">
        <v>58</v>
      </c>
      <c r="D26" s="261"/>
      <c r="E26" s="266">
        <f t="shared" si="0"/>
        <v>0</v>
      </c>
      <c r="F26" s="261"/>
      <c r="G26" s="70" t="str">
        <f t="shared" si="1"/>
        <v/>
      </c>
      <c r="H26" s="261"/>
      <c r="I26" s="261"/>
      <c r="J26" s="70" t="str">
        <f t="shared" si="2"/>
        <v/>
      </c>
      <c r="K26" s="261"/>
      <c r="L26" s="261"/>
      <c r="M26" s="261"/>
      <c r="N26" s="261"/>
      <c r="O26" s="261"/>
      <c r="Q26" s="70" t="str">
        <f t="shared" si="3"/>
        <v/>
      </c>
      <c r="R26" s="274" t="str">
        <f t="shared" si="4"/>
        <v/>
      </c>
      <c r="S26" s="266" t="str">
        <f t="shared" si="5"/>
        <v/>
      </c>
    </row>
    <row r="27" spans="1:19" x14ac:dyDescent="0.2">
      <c r="A27" s="11"/>
      <c r="B27" s="248" t="s">
        <v>7</v>
      </c>
      <c r="C27" s="249" t="s">
        <v>142</v>
      </c>
      <c r="D27" s="261"/>
      <c r="E27" s="266">
        <f t="shared" si="0"/>
        <v>0</v>
      </c>
      <c r="F27" s="261"/>
      <c r="G27" s="70" t="str">
        <f t="shared" si="1"/>
        <v/>
      </c>
      <c r="H27" s="261"/>
      <c r="I27" s="261"/>
      <c r="J27" s="70" t="str">
        <f t="shared" si="2"/>
        <v/>
      </c>
      <c r="K27" s="261"/>
      <c r="L27" s="261"/>
      <c r="M27" s="261"/>
      <c r="N27" s="261"/>
      <c r="O27" s="261"/>
      <c r="Q27" s="70" t="str">
        <f t="shared" si="3"/>
        <v/>
      </c>
      <c r="R27" s="274" t="str">
        <f t="shared" si="4"/>
        <v/>
      </c>
      <c r="S27" s="266" t="str">
        <f t="shared" si="5"/>
        <v/>
      </c>
    </row>
    <row r="28" spans="1:19" x14ac:dyDescent="0.2">
      <c r="A28" s="11"/>
      <c r="B28" s="248" t="s">
        <v>7</v>
      </c>
      <c r="C28" s="249" t="s">
        <v>102</v>
      </c>
      <c r="D28" s="261"/>
      <c r="E28" s="266">
        <f t="shared" si="0"/>
        <v>0</v>
      </c>
      <c r="F28" s="261"/>
      <c r="G28" s="70" t="str">
        <f t="shared" si="1"/>
        <v/>
      </c>
      <c r="H28" s="261"/>
      <c r="I28" s="261"/>
      <c r="J28" s="70" t="str">
        <f t="shared" si="2"/>
        <v/>
      </c>
      <c r="K28" s="261"/>
      <c r="L28" s="261"/>
      <c r="M28" s="261"/>
      <c r="N28" s="261"/>
      <c r="O28" s="261"/>
      <c r="Q28" s="70" t="str">
        <f t="shared" si="3"/>
        <v/>
      </c>
      <c r="R28" s="274" t="str">
        <f t="shared" si="4"/>
        <v/>
      </c>
      <c r="S28" s="266" t="str">
        <f t="shared" si="5"/>
        <v/>
      </c>
    </row>
    <row r="29" spans="1:19" x14ac:dyDescent="0.2">
      <c r="A29" s="11"/>
      <c r="B29" s="248" t="s">
        <v>7</v>
      </c>
      <c r="C29" s="249" t="s">
        <v>20</v>
      </c>
      <c r="D29" s="261"/>
      <c r="E29" s="266">
        <f t="shared" si="0"/>
        <v>0</v>
      </c>
      <c r="F29" s="261"/>
      <c r="G29" s="70" t="str">
        <f t="shared" si="1"/>
        <v/>
      </c>
      <c r="H29" s="261"/>
      <c r="I29" s="261"/>
      <c r="J29" s="70" t="str">
        <f t="shared" si="2"/>
        <v/>
      </c>
      <c r="K29" s="261"/>
      <c r="L29" s="261"/>
      <c r="M29" s="261"/>
      <c r="N29" s="261"/>
      <c r="O29" s="261"/>
      <c r="Q29" s="70" t="str">
        <f t="shared" si="3"/>
        <v/>
      </c>
      <c r="R29" s="274" t="str">
        <f t="shared" si="4"/>
        <v/>
      </c>
      <c r="S29" s="266" t="str">
        <f t="shared" si="5"/>
        <v/>
      </c>
    </row>
    <row r="30" spans="1:19" x14ac:dyDescent="0.2">
      <c r="A30" s="11"/>
      <c r="B30" s="248" t="s">
        <v>7</v>
      </c>
      <c r="C30" s="249" t="s">
        <v>119</v>
      </c>
      <c r="D30" s="261"/>
      <c r="E30" s="266">
        <f t="shared" si="0"/>
        <v>0</v>
      </c>
      <c r="F30" s="261"/>
      <c r="G30" s="70" t="str">
        <f t="shared" si="1"/>
        <v/>
      </c>
      <c r="H30" s="261"/>
      <c r="I30" s="261"/>
      <c r="J30" s="70" t="str">
        <f t="shared" si="2"/>
        <v/>
      </c>
      <c r="K30" s="261"/>
      <c r="L30" s="261"/>
      <c r="M30" s="261"/>
      <c r="N30" s="261"/>
      <c r="O30" s="261"/>
      <c r="Q30" s="70" t="str">
        <f t="shared" si="3"/>
        <v/>
      </c>
      <c r="R30" s="274" t="str">
        <f t="shared" si="4"/>
        <v/>
      </c>
      <c r="S30" s="266" t="str">
        <f t="shared" si="5"/>
        <v/>
      </c>
    </row>
    <row r="31" spans="1:19" x14ac:dyDescent="0.2">
      <c r="A31" s="11"/>
      <c r="B31" s="248" t="s">
        <v>7</v>
      </c>
      <c r="C31" s="28" t="s">
        <v>144</v>
      </c>
      <c r="D31" s="261">
        <v>67</v>
      </c>
      <c r="E31" s="266">
        <f t="shared" si="0"/>
        <v>24522</v>
      </c>
      <c r="F31" s="261">
        <v>18128</v>
      </c>
      <c r="G31" s="70">
        <f t="shared" si="1"/>
        <v>0.73925454693744397</v>
      </c>
      <c r="H31" s="261">
        <v>1966353</v>
      </c>
      <c r="I31" s="261">
        <v>635091</v>
      </c>
      <c r="J31" s="70">
        <f t="shared" si="2"/>
        <v>0.32297913955429164</v>
      </c>
      <c r="K31" s="261">
        <v>150278</v>
      </c>
      <c r="L31" s="261">
        <v>198155</v>
      </c>
      <c r="M31" s="261">
        <v>207359</v>
      </c>
      <c r="N31" s="261">
        <v>3</v>
      </c>
      <c r="O31" s="261">
        <v>0</v>
      </c>
      <c r="Q31" s="70">
        <f t="shared" si="3"/>
        <v>0.23876379748145335</v>
      </c>
      <c r="R31" s="274">
        <f t="shared" si="4"/>
        <v>35.033704766107675</v>
      </c>
      <c r="S31" s="266">
        <f t="shared" si="5"/>
        <v>11438.603265666372</v>
      </c>
    </row>
    <row r="32" spans="1:19" x14ac:dyDescent="0.2">
      <c r="A32" s="11"/>
      <c r="B32" s="248" t="s">
        <v>7</v>
      </c>
      <c r="C32" s="249" t="s">
        <v>148</v>
      </c>
      <c r="D32" s="261"/>
      <c r="E32" s="266">
        <f t="shared" si="0"/>
        <v>0</v>
      </c>
      <c r="F32" s="261"/>
      <c r="G32" s="70" t="str">
        <f t="shared" si="1"/>
        <v/>
      </c>
      <c r="H32" s="261"/>
      <c r="I32" s="261"/>
      <c r="J32" s="70" t="str">
        <f t="shared" si="2"/>
        <v/>
      </c>
      <c r="K32" s="261"/>
      <c r="L32" s="261"/>
      <c r="M32" s="261"/>
      <c r="N32" s="261"/>
      <c r="O32" s="261"/>
      <c r="Q32" s="70" t="str">
        <f t="shared" si="3"/>
        <v/>
      </c>
      <c r="R32" s="274" t="str">
        <f t="shared" si="4"/>
        <v/>
      </c>
      <c r="S32" s="266" t="str">
        <f t="shared" si="5"/>
        <v/>
      </c>
    </row>
    <row r="33" spans="1:19" x14ac:dyDescent="0.2">
      <c r="A33" s="11"/>
      <c r="B33" s="248" t="s">
        <v>7</v>
      </c>
      <c r="C33" s="249" t="s">
        <v>151</v>
      </c>
      <c r="D33" s="261"/>
      <c r="E33" s="266">
        <f t="shared" si="0"/>
        <v>0</v>
      </c>
      <c r="F33" s="261"/>
      <c r="G33" s="70" t="str">
        <f t="shared" si="1"/>
        <v/>
      </c>
      <c r="H33" s="261"/>
      <c r="I33" s="261"/>
      <c r="J33" s="70" t="str">
        <f t="shared" si="2"/>
        <v/>
      </c>
      <c r="K33" s="261"/>
      <c r="L33" s="261"/>
      <c r="M33" s="261"/>
      <c r="N33" s="261"/>
      <c r="O33" s="261"/>
      <c r="Q33" s="70" t="str">
        <f t="shared" si="3"/>
        <v/>
      </c>
      <c r="R33" s="274" t="str">
        <f t="shared" si="4"/>
        <v/>
      </c>
      <c r="S33" s="266" t="str">
        <f t="shared" si="5"/>
        <v/>
      </c>
    </row>
    <row r="34" spans="1:19" x14ac:dyDescent="0.2">
      <c r="A34" s="11"/>
      <c r="B34" s="248" t="s">
        <v>7</v>
      </c>
      <c r="C34" s="249" t="s">
        <v>126</v>
      </c>
      <c r="D34" s="261"/>
      <c r="E34" s="266">
        <f t="shared" si="0"/>
        <v>0</v>
      </c>
      <c r="F34" s="261"/>
      <c r="G34" s="70" t="str">
        <f t="shared" si="1"/>
        <v/>
      </c>
      <c r="H34" s="261"/>
      <c r="I34" s="261"/>
      <c r="J34" s="70" t="str">
        <f t="shared" si="2"/>
        <v/>
      </c>
      <c r="K34" s="261"/>
      <c r="L34" s="261"/>
      <c r="M34" s="261"/>
      <c r="N34" s="261"/>
      <c r="O34" s="261"/>
      <c r="Q34" s="70" t="str">
        <f t="shared" si="3"/>
        <v/>
      </c>
      <c r="R34" s="274" t="str">
        <f t="shared" si="4"/>
        <v/>
      </c>
      <c r="S34" s="266" t="str">
        <f t="shared" si="5"/>
        <v/>
      </c>
    </row>
    <row r="35" spans="1:19" x14ac:dyDescent="0.2">
      <c r="A35" s="11"/>
      <c r="B35" s="248" t="s">
        <v>7</v>
      </c>
      <c r="C35" s="28" t="s">
        <v>155</v>
      </c>
      <c r="D35" s="261">
        <v>61</v>
      </c>
      <c r="E35" s="266">
        <f t="shared" si="0"/>
        <v>22326</v>
      </c>
      <c r="F35" s="261">
        <v>17399</v>
      </c>
      <c r="G35" s="70">
        <f t="shared" si="1"/>
        <v>0.77931559616590518</v>
      </c>
      <c r="H35" s="261">
        <v>1332813</v>
      </c>
      <c r="I35" s="261">
        <v>506577</v>
      </c>
      <c r="J35" s="70">
        <f t="shared" si="2"/>
        <v>0.38008107664015883</v>
      </c>
      <c r="K35" s="261">
        <v>93784</v>
      </c>
      <c r="L35" s="261">
        <v>121618</v>
      </c>
      <c r="M35" s="261">
        <v>160398</v>
      </c>
      <c r="N35" s="261">
        <v>0</v>
      </c>
      <c r="O35" s="261">
        <v>0</v>
      </c>
      <c r="Q35" s="70">
        <f t="shared" si="3"/>
        <v>0.2962031108332045</v>
      </c>
      <c r="R35" s="274">
        <f t="shared" si="4"/>
        <v>29.115293982412783</v>
      </c>
      <c r="S35" s="266">
        <f t="shared" si="5"/>
        <v>9218.8056784872697</v>
      </c>
    </row>
    <row r="36" spans="1:19" x14ac:dyDescent="0.2">
      <c r="A36" s="11"/>
      <c r="B36" s="248" t="s">
        <v>7</v>
      </c>
      <c r="C36" s="249" t="s">
        <v>161</v>
      </c>
      <c r="D36" s="261"/>
      <c r="E36" s="266">
        <f t="shared" si="0"/>
        <v>0</v>
      </c>
      <c r="F36" s="261"/>
      <c r="G36" s="70" t="str">
        <f t="shared" si="1"/>
        <v/>
      </c>
      <c r="H36" s="261"/>
      <c r="I36" s="261"/>
      <c r="J36" s="70" t="str">
        <f t="shared" si="2"/>
        <v/>
      </c>
      <c r="K36" s="261"/>
      <c r="L36" s="261"/>
      <c r="M36" s="261"/>
      <c r="N36" s="261"/>
      <c r="O36" s="261"/>
      <c r="Q36" s="70" t="str">
        <f t="shared" si="3"/>
        <v/>
      </c>
      <c r="R36" s="274" t="str">
        <f t="shared" si="4"/>
        <v/>
      </c>
      <c r="S36" s="266" t="str">
        <f t="shared" si="5"/>
        <v/>
      </c>
    </row>
    <row r="37" spans="1:19" x14ac:dyDescent="0.2">
      <c r="A37" s="11"/>
      <c r="B37" s="248" t="s">
        <v>7</v>
      </c>
      <c r="C37" s="249" t="s">
        <v>166</v>
      </c>
      <c r="D37" s="261"/>
      <c r="E37" s="266">
        <f t="shared" si="0"/>
        <v>0</v>
      </c>
      <c r="F37" s="261"/>
      <c r="G37" s="70" t="str">
        <f t="shared" si="1"/>
        <v/>
      </c>
      <c r="H37" s="261"/>
      <c r="I37" s="261"/>
      <c r="J37" s="70" t="str">
        <f t="shared" si="2"/>
        <v/>
      </c>
      <c r="K37" s="261"/>
      <c r="L37" s="261"/>
      <c r="M37" s="261"/>
      <c r="N37" s="261"/>
      <c r="O37" s="261"/>
      <c r="Q37" s="70" t="str">
        <f t="shared" si="3"/>
        <v/>
      </c>
      <c r="R37" s="274" t="str">
        <f t="shared" si="4"/>
        <v/>
      </c>
      <c r="S37" s="266" t="str">
        <f t="shared" si="5"/>
        <v/>
      </c>
    </row>
    <row r="38" spans="1:19" x14ac:dyDescent="0.2">
      <c r="A38" s="11"/>
      <c r="B38" s="248" t="s">
        <v>7</v>
      </c>
      <c r="C38" s="249" t="s">
        <v>168</v>
      </c>
      <c r="D38" s="261"/>
      <c r="E38" s="266">
        <f t="shared" si="0"/>
        <v>0</v>
      </c>
      <c r="F38" s="261"/>
      <c r="G38" s="70" t="str">
        <f t="shared" si="1"/>
        <v/>
      </c>
      <c r="H38" s="261"/>
      <c r="I38" s="261"/>
      <c r="J38" s="70" t="str">
        <f t="shared" si="2"/>
        <v/>
      </c>
      <c r="K38" s="261"/>
      <c r="L38" s="261"/>
      <c r="M38" s="261"/>
      <c r="N38" s="261"/>
      <c r="O38" s="261"/>
      <c r="Q38" s="70" t="str">
        <f t="shared" si="3"/>
        <v/>
      </c>
      <c r="R38" s="274" t="str">
        <f t="shared" si="4"/>
        <v/>
      </c>
      <c r="S38" s="266" t="str">
        <f t="shared" si="5"/>
        <v/>
      </c>
    </row>
    <row r="39" spans="1:19" x14ac:dyDescent="0.2">
      <c r="A39" s="11"/>
      <c r="B39" s="248" t="s">
        <v>7</v>
      </c>
      <c r="C39" s="249" t="s">
        <v>140</v>
      </c>
      <c r="D39" s="261"/>
      <c r="E39" s="266">
        <f t="shared" si="0"/>
        <v>0</v>
      </c>
      <c r="F39" s="261"/>
      <c r="G39" s="70" t="str">
        <f t="shared" si="1"/>
        <v/>
      </c>
      <c r="H39" s="261"/>
      <c r="I39" s="261"/>
      <c r="J39" s="70" t="str">
        <f t="shared" si="2"/>
        <v/>
      </c>
      <c r="K39" s="261"/>
      <c r="L39" s="261"/>
      <c r="M39" s="261"/>
      <c r="N39" s="261"/>
      <c r="O39" s="261"/>
      <c r="Q39" s="70" t="str">
        <f t="shared" si="3"/>
        <v/>
      </c>
      <c r="R39" s="274" t="str">
        <f t="shared" si="4"/>
        <v/>
      </c>
      <c r="S39" s="266" t="str">
        <f t="shared" si="5"/>
        <v/>
      </c>
    </row>
    <row r="40" spans="1:19" x14ac:dyDescent="0.2">
      <c r="A40" s="11"/>
      <c r="B40" s="248" t="s">
        <v>7</v>
      </c>
      <c r="C40" s="28" t="s">
        <v>176</v>
      </c>
      <c r="D40" s="261">
        <v>23</v>
      </c>
      <c r="E40" s="266">
        <f t="shared" si="0"/>
        <v>8418</v>
      </c>
      <c r="F40" s="261">
        <v>6569</v>
      </c>
      <c r="G40" s="70">
        <f t="shared" si="1"/>
        <v>0.78035162746495601</v>
      </c>
      <c r="H40" s="261">
        <v>659722</v>
      </c>
      <c r="I40" s="261">
        <v>232149</v>
      </c>
      <c r="J40" s="70">
        <f t="shared" si="2"/>
        <v>0.35188912905739084</v>
      </c>
      <c r="K40" s="261">
        <v>59915</v>
      </c>
      <c r="L40" s="261">
        <v>77553</v>
      </c>
      <c r="M40" s="261">
        <v>74151</v>
      </c>
      <c r="N40" s="261">
        <v>0</v>
      </c>
      <c r="O40" s="261">
        <v>0</v>
      </c>
      <c r="Q40" s="70">
        <f t="shared" si="3"/>
        <v>0.27459725454716088</v>
      </c>
      <c r="R40" s="274">
        <f t="shared" si="4"/>
        <v>35.340082204292891</v>
      </c>
      <c r="S40" s="266">
        <f t="shared" si="5"/>
        <v>11288.019485462019</v>
      </c>
    </row>
    <row r="41" spans="1:19" x14ac:dyDescent="0.2">
      <c r="A41" s="11"/>
      <c r="B41" s="248" t="s">
        <v>7</v>
      </c>
      <c r="C41" s="249" t="s">
        <v>114</v>
      </c>
      <c r="D41" s="261"/>
      <c r="E41" s="266">
        <f t="shared" si="0"/>
        <v>0</v>
      </c>
      <c r="F41" s="261"/>
      <c r="G41" s="70" t="str">
        <f t="shared" si="1"/>
        <v/>
      </c>
      <c r="H41" s="261"/>
      <c r="I41" s="261"/>
      <c r="J41" s="70" t="str">
        <f t="shared" si="2"/>
        <v/>
      </c>
      <c r="K41" s="261"/>
      <c r="L41" s="261"/>
      <c r="M41" s="261"/>
      <c r="N41" s="261"/>
      <c r="O41" s="261"/>
      <c r="Q41" s="70" t="str">
        <f t="shared" si="3"/>
        <v/>
      </c>
      <c r="R41" s="274" t="str">
        <f t="shared" si="4"/>
        <v/>
      </c>
      <c r="S41" s="266" t="str">
        <f t="shared" si="5"/>
        <v/>
      </c>
    </row>
    <row r="42" spans="1:19" x14ac:dyDescent="0.2">
      <c r="A42" s="11"/>
      <c r="B42" s="248" t="s">
        <v>7</v>
      </c>
      <c r="C42" s="249" t="s">
        <v>186</v>
      </c>
      <c r="D42" s="261"/>
      <c r="E42" s="266">
        <f t="shared" si="0"/>
        <v>0</v>
      </c>
      <c r="F42" s="261"/>
      <c r="G42" s="70" t="str">
        <f t="shared" si="1"/>
        <v/>
      </c>
      <c r="H42" s="261"/>
      <c r="I42" s="261"/>
      <c r="J42" s="70" t="str">
        <f t="shared" si="2"/>
        <v/>
      </c>
      <c r="K42" s="261"/>
      <c r="L42" s="261"/>
      <c r="M42" s="261"/>
      <c r="N42" s="261"/>
      <c r="O42" s="261"/>
      <c r="Q42" s="70" t="str">
        <f t="shared" si="3"/>
        <v/>
      </c>
      <c r="R42" s="274" t="str">
        <f t="shared" si="4"/>
        <v/>
      </c>
      <c r="S42" s="266" t="str">
        <f t="shared" si="5"/>
        <v/>
      </c>
    </row>
    <row r="43" spans="1:19" x14ac:dyDescent="0.2">
      <c r="A43" s="11"/>
      <c r="B43" s="248" t="s">
        <v>7</v>
      </c>
      <c r="C43" s="249" t="s">
        <v>159</v>
      </c>
      <c r="D43" s="261"/>
      <c r="E43" s="266">
        <f t="shared" si="0"/>
        <v>0</v>
      </c>
      <c r="F43" s="261"/>
      <c r="G43" s="70" t="str">
        <f t="shared" si="1"/>
        <v/>
      </c>
      <c r="H43" s="261"/>
      <c r="I43" s="261"/>
      <c r="J43" s="70" t="str">
        <f t="shared" si="2"/>
        <v/>
      </c>
      <c r="K43" s="261"/>
      <c r="L43" s="261"/>
      <c r="M43" s="261"/>
      <c r="N43" s="261"/>
      <c r="O43" s="261"/>
      <c r="Q43" s="70" t="str">
        <f t="shared" si="3"/>
        <v/>
      </c>
      <c r="R43" s="274" t="str">
        <f t="shared" si="4"/>
        <v/>
      </c>
      <c r="S43" s="266" t="str">
        <f t="shared" si="5"/>
        <v/>
      </c>
    </row>
    <row r="44" spans="1:19" x14ac:dyDescent="0.2">
      <c r="A44" s="11"/>
      <c r="B44" s="248" t="s">
        <v>7</v>
      </c>
      <c r="C44" s="249" t="s">
        <v>187</v>
      </c>
      <c r="D44" s="261"/>
      <c r="E44" s="266">
        <f t="shared" si="0"/>
        <v>0</v>
      </c>
      <c r="F44" s="261"/>
      <c r="G44" s="70" t="str">
        <f t="shared" si="1"/>
        <v/>
      </c>
      <c r="H44" s="261"/>
      <c r="I44" s="261"/>
      <c r="J44" s="70" t="str">
        <f t="shared" si="2"/>
        <v/>
      </c>
      <c r="K44" s="261"/>
      <c r="L44" s="261"/>
      <c r="M44" s="261"/>
      <c r="N44" s="261"/>
      <c r="O44" s="261"/>
      <c r="Q44" s="70" t="str">
        <f t="shared" si="3"/>
        <v/>
      </c>
      <c r="R44" s="274" t="str">
        <f t="shared" si="4"/>
        <v/>
      </c>
      <c r="S44" s="266" t="str">
        <f t="shared" si="5"/>
        <v/>
      </c>
    </row>
    <row r="45" spans="1:19" x14ac:dyDescent="0.2">
      <c r="A45" s="11"/>
      <c r="B45" s="248" t="s">
        <v>7</v>
      </c>
      <c r="C45" s="249" t="s">
        <v>111</v>
      </c>
      <c r="D45" s="261"/>
      <c r="E45" s="266">
        <f t="shared" si="0"/>
        <v>0</v>
      </c>
      <c r="F45" s="261"/>
      <c r="G45" s="70" t="str">
        <f t="shared" si="1"/>
        <v/>
      </c>
      <c r="H45" s="261"/>
      <c r="I45" s="261"/>
      <c r="J45" s="70" t="str">
        <f t="shared" si="2"/>
        <v/>
      </c>
      <c r="K45" s="261"/>
      <c r="L45" s="261"/>
      <c r="M45" s="261"/>
      <c r="N45" s="261"/>
      <c r="O45" s="261"/>
      <c r="Q45" s="70" t="str">
        <f t="shared" si="3"/>
        <v/>
      </c>
      <c r="R45" s="274" t="str">
        <f t="shared" si="4"/>
        <v/>
      </c>
      <c r="S45" s="266" t="str">
        <f t="shared" si="5"/>
        <v/>
      </c>
    </row>
    <row r="46" spans="1:19" x14ac:dyDescent="0.2">
      <c r="A46" s="11"/>
      <c r="B46" s="248" t="s">
        <v>7</v>
      </c>
      <c r="C46" s="249" t="s">
        <v>12</v>
      </c>
      <c r="D46" s="261"/>
      <c r="E46" s="266">
        <f t="shared" si="0"/>
        <v>0</v>
      </c>
      <c r="F46" s="261"/>
      <c r="G46" s="70" t="str">
        <f t="shared" si="1"/>
        <v/>
      </c>
      <c r="H46" s="261"/>
      <c r="I46" s="261"/>
      <c r="J46" s="70" t="str">
        <f t="shared" si="2"/>
        <v/>
      </c>
      <c r="K46" s="261"/>
      <c r="L46" s="261"/>
      <c r="M46" s="261"/>
      <c r="N46" s="261"/>
      <c r="O46" s="261"/>
      <c r="Q46" s="70" t="str">
        <f t="shared" si="3"/>
        <v/>
      </c>
      <c r="R46" s="274" t="str">
        <f t="shared" si="4"/>
        <v/>
      </c>
      <c r="S46" s="266" t="str">
        <f t="shared" si="5"/>
        <v/>
      </c>
    </row>
    <row r="47" spans="1:19" x14ac:dyDescent="0.2">
      <c r="A47" s="11"/>
      <c r="B47" s="248" t="s">
        <v>7</v>
      </c>
      <c r="C47" s="249" t="s">
        <v>185</v>
      </c>
      <c r="D47" s="261"/>
      <c r="E47" s="266">
        <f t="shared" si="0"/>
        <v>0</v>
      </c>
      <c r="F47" s="261"/>
      <c r="G47" s="70" t="str">
        <f t="shared" si="1"/>
        <v/>
      </c>
      <c r="H47" s="261"/>
      <c r="I47" s="261"/>
      <c r="J47" s="70" t="str">
        <f t="shared" si="2"/>
        <v/>
      </c>
      <c r="K47" s="261"/>
      <c r="L47" s="261"/>
      <c r="M47" s="261"/>
      <c r="N47" s="261"/>
      <c r="O47" s="261"/>
      <c r="Q47" s="70" t="str">
        <f t="shared" si="3"/>
        <v/>
      </c>
      <c r="R47" s="274" t="str">
        <f t="shared" si="4"/>
        <v/>
      </c>
      <c r="S47" s="266" t="str">
        <f t="shared" si="5"/>
        <v/>
      </c>
    </row>
    <row r="48" spans="1:19" x14ac:dyDescent="0.2">
      <c r="A48" s="11"/>
      <c r="B48" s="248" t="s">
        <v>7</v>
      </c>
      <c r="C48" s="28" t="s">
        <v>190</v>
      </c>
      <c r="D48" s="261">
        <v>159</v>
      </c>
      <c r="E48" s="266">
        <f t="shared" si="0"/>
        <v>58194</v>
      </c>
      <c r="F48" s="261">
        <v>44249</v>
      </c>
      <c r="G48" s="70">
        <f t="shared" si="1"/>
        <v>0.76037048492971782</v>
      </c>
      <c r="H48" s="261">
        <v>4437896</v>
      </c>
      <c r="I48" s="261">
        <v>1469397</v>
      </c>
      <c r="J48" s="70">
        <f t="shared" si="2"/>
        <v>0.33110217093866101</v>
      </c>
      <c r="K48" s="261">
        <v>349388</v>
      </c>
      <c r="L48" s="261">
        <v>461093</v>
      </c>
      <c r="M48" s="261">
        <v>471774</v>
      </c>
      <c r="N48" s="261">
        <v>0</v>
      </c>
      <c r="O48" s="261">
        <v>0</v>
      </c>
      <c r="Q48" s="70">
        <f t="shared" si="3"/>
        <v>0.25176031827791201</v>
      </c>
      <c r="R48" s="274">
        <f t="shared" si="4"/>
        <v>33.207462315532553</v>
      </c>
      <c r="S48" s="266">
        <f t="shared" si="5"/>
        <v>10661.800266672693</v>
      </c>
    </row>
    <row r="49" spans="1:19" x14ac:dyDescent="0.2">
      <c r="A49" s="11"/>
      <c r="B49" s="248" t="s">
        <v>7</v>
      </c>
      <c r="C49" s="249" t="s">
        <v>188</v>
      </c>
      <c r="D49" s="261"/>
      <c r="E49" s="266">
        <f t="shared" si="0"/>
        <v>0</v>
      </c>
      <c r="F49" s="261"/>
      <c r="G49" s="70" t="str">
        <f t="shared" si="1"/>
        <v/>
      </c>
      <c r="H49" s="261"/>
      <c r="I49" s="261"/>
      <c r="J49" s="70" t="str">
        <f t="shared" si="2"/>
        <v/>
      </c>
      <c r="K49" s="261"/>
      <c r="L49" s="261"/>
      <c r="M49" s="261"/>
      <c r="N49" s="261"/>
      <c r="O49" s="261"/>
      <c r="Q49" s="70" t="str">
        <f t="shared" si="3"/>
        <v/>
      </c>
      <c r="R49" s="274" t="str">
        <f t="shared" si="4"/>
        <v/>
      </c>
      <c r="S49" s="266" t="str">
        <f t="shared" si="5"/>
        <v/>
      </c>
    </row>
    <row r="50" spans="1:19" x14ac:dyDescent="0.2">
      <c r="A50" s="11"/>
      <c r="B50" s="248" t="s">
        <v>7</v>
      </c>
      <c r="C50" s="249" t="s">
        <v>90</v>
      </c>
      <c r="D50" s="261"/>
      <c r="E50" s="266">
        <f t="shared" si="0"/>
        <v>0</v>
      </c>
      <c r="F50" s="261"/>
      <c r="G50" s="70" t="str">
        <f t="shared" si="1"/>
        <v/>
      </c>
      <c r="H50" s="261"/>
      <c r="I50" s="261"/>
      <c r="J50" s="70" t="str">
        <f t="shared" si="2"/>
        <v/>
      </c>
      <c r="K50" s="261"/>
      <c r="L50" s="261"/>
      <c r="M50" s="261"/>
      <c r="N50" s="261"/>
      <c r="O50" s="261"/>
      <c r="Q50" s="70" t="str">
        <f t="shared" si="3"/>
        <v/>
      </c>
      <c r="R50" s="274" t="str">
        <f t="shared" si="4"/>
        <v/>
      </c>
      <c r="S50" s="266" t="str">
        <f t="shared" si="5"/>
        <v/>
      </c>
    </row>
    <row r="51" spans="1:19" x14ac:dyDescent="0.2">
      <c r="A51" s="11"/>
      <c r="B51" s="248" t="s">
        <v>7</v>
      </c>
      <c r="C51" s="249" t="s">
        <v>194</v>
      </c>
      <c r="D51" s="261"/>
      <c r="E51" s="266">
        <f t="shared" si="0"/>
        <v>0</v>
      </c>
      <c r="F51" s="261"/>
      <c r="G51" s="70" t="str">
        <f t="shared" si="1"/>
        <v/>
      </c>
      <c r="H51" s="261"/>
      <c r="I51" s="261"/>
      <c r="J51" s="70" t="str">
        <f t="shared" si="2"/>
        <v/>
      </c>
      <c r="K51" s="261"/>
      <c r="L51" s="261"/>
      <c r="M51" s="261"/>
      <c r="N51" s="261"/>
      <c r="O51" s="261"/>
      <c r="Q51" s="70" t="str">
        <f t="shared" si="3"/>
        <v/>
      </c>
      <c r="R51" s="274" t="str">
        <f t="shared" si="4"/>
        <v/>
      </c>
      <c r="S51" s="266" t="str">
        <f t="shared" si="5"/>
        <v/>
      </c>
    </row>
    <row r="52" spans="1:19" x14ac:dyDescent="0.2">
      <c r="A52" s="11"/>
      <c r="B52" s="248" t="s">
        <v>7</v>
      </c>
      <c r="C52" s="249" t="s">
        <v>55</v>
      </c>
      <c r="D52" s="261"/>
      <c r="E52" s="266">
        <f t="shared" si="0"/>
        <v>0</v>
      </c>
      <c r="F52" s="261"/>
      <c r="G52" s="70" t="str">
        <f t="shared" si="1"/>
        <v/>
      </c>
      <c r="H52" s="261"/>
      <c r="I52" s="261"/>
      <c r="J52" s="70" t="str">
        <f t="shared" si="2"/>
        <v/>
      </c>
      <c r="K52" s="261"/>
      <c r="L52" s="261"/>
      <c r="M52" s="261"/>
      <c r="N52" s="261"/>
      <c r="O52" s="261"/>
      <c r="Q52" s="70" t="str">
        <f t="shared" si="3"/>
        <v/>
      </c>
      <c r="R52" s="274" t="str">
        <f t="shared" si="4"/>
        <v/>
      </c>
      <c r="S52" s="266" t="str">
        <f t="shared" si="5"/>
        <v/>
      </c>
    </row>
    <row r="53" spans="1:19" x14ac:dyDescent="0.2">
      <c r="A53" s="11"/>
      <c r="B53" s="248" t="s">
        <v>7</v>
      </c>
      <c r="C53" s="249" t="s">
        <v>170</v>
      </c>
      <c r="D53" s="261"/>
      <c r="E53" s="266">
        <f t="shared" si="0"/>
        <v>0</v>
      </c>
      <c r="F53" s="261"/>
      <c r="G53" s="70" t="str">
        <f t="shared" si="1"/>
        <v/>
      </c>
      <c r="H53" s="261"/>
      <c r="I53" s="261"/>
      <c r="J53" s="70" t="str">
        <f t="shared" si="2"/>
        <v/>
      </c>
      <c r="K53" s="261"/>
      <c r="L53" s="261"/>
      <c r="M53" s="261"/>
      <c r="N53" s="261"/>
      <c r="O53" s="261"/>
      <c r="Q53" s="70" t="str">
        <f t="shared" si="3"/>
        <v/>
      </c>
      <c r="R53" s="274" t="str">
        <f t="shared" si="4"/>
        <v/>
      </c>
      <c r="S53" s="266" t="str">
        <f t="shared" si="5"/>
        <v/>
      </c>
    </row>
    <row r="54" spans="1:19" x14ac:dyDescent="0.2">
      <c r="A54" s="11"/>
      <c r="B54" s="248" t="s">
        <v>7</v>
      </c>
      <c r="C54" s="249" t="s">
        <v>133</v>
      </c>
      <c r="D54" s="261"/>
      <c r="E54" s="266">
        <f t="shared" si="0"/>
        <v>0</v>
      </c>
      <c r="F54" s="261"/>
      <c r="G54" s="70" t="str">
        <f t="shared" si="1"/>
        <v/>
      </c>
      <c r="H54" s="261"/>
      <c r="I54" s="261"/>
      <c r="J54" s="70" t="str">
        <f t="shared" si="2"/>
        <v/>
      </c>
      <c r="K54" s="261"/>
      <c r="L54" s="261"/>
      <c r="M54" s="261"/>
      <c r="N54" s="261"/>
      <c r="O54" s="261"/>
      <c r="Q54" s="70" t="str">
        <f t="shared" si="3"/>
        <v/>
      </c>
      <c r="R54" s="274" t="str">
        <f t="shared" si="4"/>
        <v/>
      </c>
      <c r="S54" s="266" t="str">
        <f t="shared" si="5"/>
        <v/>
      </c>
    </row>
    <row r="55" spans="1:19" x14ac:dyDescent="0.2">
      <c r="A55" s="11"/>
      <c r="B55" s="248" t="s">
        <v>7</v>
      </c>
      <c r="C55" s="249" t="s">
        <v>137</v>
      </c>
      <c r="D55" s="261"/>
      <c r="E55" s="266">
        <f t="shared" si="0"/>
        <v>0</v>
      </c>
      <c r="F55" s="261"/>
      <c r="G55" s="70" t="str">
        <f t="shared" si="1"/>
        <v/>
      </c>
      <c r="H55" s="261"/>
      <c r="I55" s="261"/>
      <c r="J55" s="70" t="str">
        <f t="shared" si="2"/>
        <v/>
      </c>
      <c r="K55" s="261"/>
      <c r="L55" s="261"/>
      <c r="M55" s="261"/>
      <c r="N55" s="261"/>
      <c r="O55" s="261"/>
      <c r="Q55" s="70" t="str">
        <f t="shared" si="3"/>
        <v/>
      </c>
      <c r="R55" s="274" t="str">
        <f t="shared" si="4"/>
        <v/>
      </c>
      <c r="S55" s="266" t="str">
        <f t="shared" si="5"/>
        <v/>
      </c>
    </row>
    <row r="56" spans="1:19" x14ac:dyDescent="0.2">
      <c r="A56" s="11"/>
      <c r="B56" s="248" t="s">
        <v>7</v>
      </c>
      <c r="C56" s="249" t="s">
        <v>184</v>
      </c>
      <c r="D56" s="261"/>
      <c r="E56" s="266">
        <f t="shared" si="0"/>
        <v>0</v>
      </c>
      <c r="F56" s="261"/>
      <c r="G56" s="70" t="str">
        <f t="shared" si="1"/>
        <v/>
      </c>
      <c r="H56" s="261"/>
      <c r="I56" s="261"/>
      <c r="J56" s="70" t="str">
        <f t="shared" si="2"/>
        <v/>
      </c>
      <c r="K56" s="261"/>
      <c r="L56" s="261"/>
      <c r="M56" s="261"/>
      <c r="N56" s="261"/>
      <c r="O56" s="261"/>
      <c r="Q56" s="70" t="str">
        <f t="shared" si="3"/>
        <v/>
      </c>
      <c r="R56" s="274" t="str">
        <f t="shared" si="4"/>
        <v/>
      </c>
      <c r="S56" s="266" t="str">
        <f t="shared" si="5"/>
        <v/>
      </c>
    </row>
    <row r="57" spans="1:19" x14ac:dyDescent="0.2">
      <c r="A57" s="11"/>
      <c r="B57" s="248" t="s">
        <v>7</v>
      </c>
      <c r="C57" s="249" t="s">
        <v>189</v>
      </c>
      <c r="D57" s="261"/>
      <c r="E57" s="266">
        <f t="shared" si="0"/>
        <v>0</v>
      </c>
      <c r="F57" s="261"/>
      <c r="G57" s="70" t="str">
        <f t="shared" si="1"/>
        <v/>
      </c>
      <c r="H57" s="261"/>
      <c r="I57" s="261"/>
      <c r="J57" s="70" t="str">
        <f t="shared" si="2"/>
        <v/>
      </c>
      <c r="K57" s="261"/>
      <c r="L57" s="261"/>
      <c r="M57" s="261"/>
      <c r="N57" s="261"/>
      <c r="O57" s="261"/>
      <c r="Q57" s="70" t="str">
        <f t="shared" si="3"/>
        <v/>
      </c>
      <c r="R57" s="274" t="str">
        <f t="shared" si="4"/>
        <v/>
      </c>
      <c r="S57" s="266" t="str">
        <f t="shared" si="5"/>
        <v/>
      </c>
    </row>
    <row r="58" spans="1:19" x14ac:dyDescent="0.2">
      <c r="A58" s="11"/>
      <c r="B58" s="248" t="s">
        <v>7</v>
      </c>
      <c r="C58" s="249" t="s">
        <v>108</v>
      </c>
      <c r="D58" s="261"/>
      <c r="E58" s="266">
        <f t="shared" si="0"/>
        <v>0</v>
      </c>
      <c r="F58" s="261"/>
      <c r="G58" s="70" t="str">
        <f t="shared" si="1"/>
        <v/>
      </c>
      <c r="H58" s="261"/>
      <c r="I58" s="261"/>
      <c r="J58" s="70" t="str">
        <f t="shared" si="2"/>
        <v/>
      </c>
      <c r="K58" s="261"/>
      <c r="L58" s="261"/>
      <c r="M58" s="261"/>
      <c r="N58" s="261"/>
      <c r="O58" s="261"/>
      <c r="Q58" s="70" t="str">
        <f t="shared" si="3"/>
        <v/>
      </c>
      <c r="R58" s="274" t="str">
        <f t="shared" si="4"/>
        <v/>
      </c>
      <c r="S58" s="266" t="str">
        <f t="shared" si="5"/>
        <v/>
      </c>
    </row>
    <row r="59" spans="1:19" x14ac:dyDescent="0.2">
      <c r="A59" s="13"/>
      <c r="B59" s="248" t="s">
        <v>7</v>
      </c>
      <c r="C59" s="249" t="s">
        <v>85</v>
      </c>
      <c r="D59" s="261"/>
      <c r="E59" s="266">
        <f t="shared" si="0"/>
        <v>0</v>
      </c>
      <c r="F59" s="261"/>
      <c r="G59" s="70" t="str">
        <f t="shared" si="1"/>
        <v/>
      </c>
      <c r="H59" s="261"/>
      <c r="I59" s="261"/>
      <c r="J59" s="70" t="str">
        <f t="shared" si="2"/>
        <v/>
      </c>
      <c r="K59" s="261"/>
      <c r="L59" s="261"/>
      <c r="M59" s="261"/>
      <c r="N59" s="261"/>
      <c r="O59" s="261"/>
      <c r="Q59" s="70" t="str">
        <f t="shared" si="3"/>
        <v/>
      </c>
      <c r="R59" s="274" t="str">
        <f t="shared" si="4"/>
        <v/>
      </c>
      <c r="S59" s="266" t="str">
        <f t="shared" si="5"/>
        <v/>
      </c>
    </row>
    <row r="60" spans="1:19" x14ac:dyDescent="0.2">
      <c r="A60" s="14" t="s">
        <v>0</v>
      </c>
      <c r="B60" s="112" t="s">
        <v>165</v>
      </c>
      <c r="C60" s="28" t="s">
        <v>197</v>
      </c>
      <c r="D60" s="47">
        <v>80</v>
      </c>
      <c r="E60" s="266">
        <f t="shared" si="0"/>
        <v>29280</v>
      </c>
      <c r="F60" s="261">
        <v>19983</v>
      </c>
      <c r="G60" s="268">
        <f t="shared" si="1"/>
        <v>0.68247950819672132</v>
      </c>
      <c r="H60" s="261">
        <v>1555381</v>
      </c>
      <c r="I60" s="261">
        <v>472546</v>
      </c>
      <c r="J60" s="70">
        <f t="shared" si="2"/>
        <v>0.30381366366182949</v>
      </c>
      <c r="K60" s="261">
        <v>93988</v>
      </c>
      <c r="L60" s="261">
        <v>132523</v>
      </c>
      <c r="M60" s="261">
        <v>165077</v>
      </c>
      <c r="N60" s="261">
        <v>2</v>
      </c>
      <c r="O60" s="261">
        <v>0</v>
      </c>
      <c r="Q60" s="70">
        <f t="shared" si="3"/>
        <v>0.2073465997593695</v>
      </c>
      <c r="R60" s="274">
        <f t="shared" si="4"/>
        <v>23.647400290246711</v>
      </c>
      <c r="S60" s="266">
        <f t="shared" si="5"/>
        <v>8260.8717409798337</v>
      </c>
    </row>
    <row r="61" spans="1:19" x14ac:dyDescent="0.2">
      <c r="A61" s="11">
        <f>COUNTA(D60:D177)</f>
        <v>8</v>
      </c>
      <c r="B61" s="112" t="s">
        <v>165</v>
      </c>
      <c r="C61" s="28" t="s">
        <v>99</v>
      </c>
      <c r="D61" s="47">
        <v>26</v>
      </c>
      <c r="E61" s="266">
        <f t="shared" si="0"/>
        <v>9516</v>
      </c>
      <c r="F61" s="261">
        <v>6982</v>
      </c>
      <c r="G61" s="268">
        <f t="shared" si="1"/>
        <v>0.73371164354770912</v>
      </c>
      <c r="H61" s="261">
        <v>557447</v>
      </c>
      <c r="I61" s="261">
        <v>189266</v>
      </c>
      <c r="J61" s="70">
        <f t="shared" si="2"/>
        <v>0.3395228604692464</v>
      </c>
      <c r="K61" s="261">
        <v>33649</v>
      </c>
      <c r="L61" s="261">
        <v>47920</v>
      </c>
      <c r="M61" s="261">
        <v>73910</v>
      </c>
      <c r="N61" s="261">
        <v>0</v>
      </c>
      <c r="O61" s="261">
        <v>0</v>
      </c>
      <c r="Q61" s="70">
        <f t="shared" si="3"/>
        <v>0.24911187597691029</v>
      </c>
      <c r="R61" s="274">
        <f t="shared" si="4"/>
        <v>27.10770552850186</v>
      </c>
      <c r="S61" s="266">
        <f t="shared" si="5"/>
        <v>10585.792036665713</v>
      </c>
    </row>
    <row r="62" spans="1:19" x14ac:dyDescent="0.2">
      <c r="A62" s="12"/>
      <c r="B62" s="111" t="s">
        <v>165</v>
      </c>
      <c r="C62" s="114" t="s">
        <v>180</v>
      </c>
      <c r="D62" s="47"/>
      <c r="E62" s="266">
        <f t="shared" si="0"/>
        <v>0</v>
      </c>
      <c r="F62" s="261"/>
      <c r="G62" s="268" t="str">
        <f t="shared" si="1"/>
        <v/>
      </c>
      <c r="H62" s="261"/>
      <c r="I62" s="261"/>
      <c r="J62" s="70" t="str">
        <f t="shared" si="2"/>
        <v/>
      </c>
      <c r="K62" s="261"/>
      <c r="L62" s="261"/>
      <c r="M62" s="261"/>
      <c r="N62" s="261"/>
      <c r="O62" s="261"/>
      <c r="Q62" s="70" t="str">
        <f t="shared" si="3"/>
        <v/>
      </c>
      <c r="R62" s="274" t="str">
        <f t="shared" si="4"/>
        <v/>
      </c>
      <c r="S62" s="266" t="str">
        <f t="shared" si="5"/>
        <v/>
      </c>
    </row>
    <row r="63" spans="1:19" x14ac:dyDescent="0.2">
      <c r="A63" s="11"/>
      <c r="B63" s="112" t="s">
        <v>165</v>
      </c>
      <c r="C63" s="249" t="s">
        <v>14</v>
      </c>
      <c r="D63" s="47"/>
      <c r="E63" s="266">
        <f t="shared" si="0"/>
        <v>0</v>
      </c>
      <c r="F63" s="261"/>
      <c r="G63" s="268" t="str">
        <f t="shared" si="1"/>
        <v/>
      </c>
      <c r="H63" s="261"/>
      <c r="I63" s="261"/>
      <c r="J63" s="70" t="str">
        <f t="shared" si="2"/>
        <v/>
      </c>
      <c r="K63" s="261"/>
      <c r="L63" s="261"/>
      <c r="M63" s="261"/>
      <c r="N63" s="261"/>
      <c r="O63" s="261"/>
      <c r="Q63" s="70" t="str">
        <f t="shared" si="3"/>
        <v/>
      </c>
      <c r="R63" s="274" t="str">
        <f t="shared" si="4"/>
        <v/>
      </c>
      <c r="S63" s="266" t="str">
        <f t="shared" si="5"/>
        <v/>
      </c>
    </row>
    <row r="64" spans="1:19" x14ac:dyDescent="0.2">
      <c r="A64" s="11"/>
      <c r="B64" s="112" t="s">
        <v>165</v>
      </c>
      <c r="C64" s="249" t="s">
        <v>199</v>
      </c>
      <c r="D64" s="47"/>
      <c r="E64" s="266">
        <f t="shared" si="0"/>
        <v>0</v>
      </c>
      <c r="F64" s="261"/>
      <c r="G64" s="268" t="str">
        <f t="shared" si="1"/>
        <v/>
      </c>
      <c r="H64" s="261"/>
      <c r="I64" s="261"/>
      <c r="J64" s="70" t="str">
        <f t="shared" si="2"/>
        <v/>
      </c>
      <c r="K64" s="261"/>
      <c r="L64" s="261"/>
      <c r="M64" s="261"/>
      <c r="N64" s="261"/>
      <c r="O64" s="261"/>
      <c r="Q64" s="70" t="str">
        <f t="shared" si="3"/>
        <v/>
      </c>
      <c r="R64" s="274" t="str">
        <f t="shared" si="4"/>
        <v/>
      </c>
      <c r="S64" s="266" t="str">
        <f t="shared" si="5"/>
        <v/>
      </c>
    </row>
    <row r="65" spans="1:19" x14ac:dyDescent="0.2">
      <c r="A65" s="11"/>
      <c r="B65" s="112" t="s">
        <v>165</v>
      </c>
      <c r="C65" s="249" t="s">
        <v>201</v>
      </c>
      <c r="D65" s="47"/>
      <c r="E65" s="266">
        <f t="shared" si="0"/>
        <v>0</v>
      </c>
      <c r="F65" s="261"/>
      <c r="G65" s="268" t="str">
        <f t="shared" si="1"/>
        <v/>
      </c>
      <c r="H65" s="261"/>
      <c r="I65" s="261"/>
      <c r="J65" s="70" t="str">
        <f t="shared" si="2"/>
        <v/>
      </c>
      <c r="K65" s="261"/>
      <c r="L65" s="261"/>
      <c r="M65" s="261"/>
      <c r="N65" s="261"/>
      <c r="O65" s="261"/>
      <c r="Q65" s="70" t="str">
        <f t="shared" si="3"/>
        <v/>
      </c>
      <c r="R65" s="274" t="str">
        <f t="shared" si="4"/>
        <v/>
      </c>
      <c r="S65" s="266" t="str">
        <f t="shared" si="5"/>
        <v/>
      </c>
    </row>
    <row r="66" spans="1:19" x14ac:dyDescent="0.2">
      <c r="A66" s="11"/>
      <c r="B66" s="112" t="s">
        <v>165</v>
      </c>
      <c r="C66" s="249" t="s">
        <v>204</v>
      </c>
      <c r="D66" s="47"/>
      <c r="E66" s="266">
        <f t="shared" si="0"/>
        <v>0</v>
      </c>
      <c r="F66" s="261"/>
      <c r="G66" s="268" t="str">
        <f t="shared" si="1"/>
        <v/>
      </c>
      <c r="H66" s="261"/>
      <c r="I66" s="261"/>
      <c r="J66" s="70" t="str">
        <f t="shared" si="2"/>
        <v/>
      </c>
      <c r="K66" s="261"/>
      <c r="L66" s="261"/>
      <c r="M66" s="261"/>
      <c r="N66" s="261"/>
      <c r="O66" s="261"/>
      <c r="Q66" s="70" t="str">
        <f t="shared" si="3"/>
        <v/>
      </c>
      <c r="R66" s="274" t="str">
        <f t="shared" si="4"/>
        <v/>
      </c>
      <c r="S66" s="266" t="str">
        <f t="shared" si="5"/>
        <v/>
      </c>
    </row>
    <row r="67" spans="1:19" x14ac:dyDescent="0.2">
      <c r="A67" s="11"/>
      <c r="B67" s="112" t="s">
        <v>165</v>
      </c>
      <c r="C67" s="249" t="s">
        <v>205</v>
      </c>
      <c r="D67" s="47"/>
      <c r="E67" s="266">
        <f t="shared" si="0"/>
        <v>0</v>
      </c>
      <c r="F67" s="261"/>
      <c r="G67" s="268" t="str">
        <f t="shared" si="1"/>
        <v/>
      </c>
      <c r="H67" s="261"/>
      <c r="I67" s="261"/>
      <c r="J67" s="70" t="str">
        <f t="shared" si="2"/>
        <v/>
      </c>
      <c r="K67" s="261"/>
      <c r="L67" s="261"/>
      <c r="M67" s="261"/>
      <c r="N67" s="261"/>
      <c r="O67" s="261"/>
      <c r="Q67" s="70" t="str">
        <f t="shared" si="3"/>
        <v/>
      </c>
      <c r="R67" s="274" t="str">
        <f t="shared" si="4"/>
        <v/>
      </c>
      <c r="S67" s="266" t="str">
        <f t="shared" si="5"/>
        <v/>
      </c>
    </row>
    <row r="68" spans="1:19" x14ac:dyDescent="0.2">
      <c r="A68" s="11"/>
      <c r="B68" s="112" t="s">
        <v>165</v>
      </c>
      <c r="C68" s="249" t="s">
        <v>210</v>
      </c>
      <c r="D68" s="47"/>
      <c r="E68" s="266">
        <f t="shared" si="0"/>
        <v>0</v>
      </c>
      <c r="F68" s="261"/>
      <c r="G68" s="268" t="str">
        <f t="shared" si="1"/>
        <v/>
      </c>
      <c r="H68" s="261"/>
      <c r="I68" s="261"/>
      <c r="J68" s="70" t="str">
        <f t="shared" si="2"/>
        <v/>
      </c>
      <c r="K68" s="261"/>
      <c r="L68" s="261"/>
      <c r="M68" s="261"/>
      <c r="N68" s="261"/>
      <c r="O68" s="261"/>
      <c r="Q68" s="70" t="str">
        <f t="shared" si="3"/>
        <v/>
      </c>
      <c r="R68" s="274" t="str">
        <f t="shared" si="4"/>
        <v/>
      </c>
      <c r="S68" s="266" t="str">
        <f t="shared" si="5"/>
        <v/>
      </c>
    </row>
    <row r="69" spans="1:19" x14ac:dyDescent="0.2">
      <c r="A69" s="11"/>
      <c r="B69" s="112" t="s">
        <v>165</v>
      </c>
      <c r="C69" s="249" t="s">
        <v>211</v>
      </c>
      <c r="D69" s="47"/>
      <c r="E69" s="266">
        <f t="shared" ref="E69:E132" si="6">D69*366</f>
        <v>0</v>
      </c>
      <c r="F69" s="261"/>
      <c r="G69" s="268" t="str">
        <f t="shared" ref="G69:G132" si="7">IF(F69="","",IF(F69=0,0,F69/E69))</f>
        <v/>
      </c>
      <c r="H69" s="261"/>
      <c r="I69" s="261"/>
      <c r="J69" s="70" t="str">
        <f t="shared" ref="J69:J132" si="8">IF(I69="","",IF(I69=0,0,I69/H69))</f>
        <v/>
      </c>
      <c r="K69" s="261"/>
      <c r="L69" s="261"/>
      <c r="M69" s="261"/>
      <c r="N69" s="261"/>
      <c r="O69" s="261"/>
      <c r="Q69" s="70" t="str">
        <f t="shared" ref="Q69:Q132" si="9">IF(J69="","",G69*J69)</f>
        <v/>
      </c>
      <c r="R69" s="274" t="str">
        <f t="shared" ref="R69:R132" si="10">IF(I69="","",IF(I69=0,0,I69/F69))</f>
        <v/>
      </c>
      <c r="S69" s="266" t="str">
        <f t="shared" ref="S69:S132" si="11">IF(M69="","",IF(M69=0,0,M69*1000/F69))</f>
        <v/>
      </c>
    </row>
    <row r="70" spans="1:19" x14ac:dyDescent="0.2">
      <c r="A70" s="11"/>
      <c r="B70" s="112" t="s">
        <v>165</v>
      </c>
      <c r="C70" s="249" t="s">
        <v>214</v>
      </c>
      <c r="D70" s="47"/>
      <c r="E70" s="266">
        <f t="shared" si="6"/>
        <v>0</v>
      </c>
      <c r="F70" s="261"/>
      <c r="G70" s="268" t="str">
        <f t="shared" si="7"/>
        <v/>
      </c>
      <c r="H70" s="261"/>
      <c r="I70" s="261"/>
      <c r="J70" s="70" t="str">
        <f t="shared" si="8"/>
        <v/>
      </c>
      <c r="K70" s="261"/>
      <c r="L70" s="261"/>
      <c r="M70" s="261"/>
      <c r="N70" s="261"/>
      <c r="O70" s="261"/>
      <c r="Q70" s="70" t="str">
        <f t="shared" si="9"/>
        <v/>
      </c>
      <c r="R70" s="274" t="str">
        <f t="shared" si="10"/>
        <v/>
      </c>
      <c r="S70" s="266" t="str">
        <f t="shared" si="11"/>
        <v/>
      </c>
    </row>
    <row r="71" spans="1:19" x14ac:dyDescent="0.2">
      <c r="A71" s="11"/>
      <c r="B71" s="112" t="s">
        <v>165</v>
      </c>
      <c r="C71" s="249" t="s">
        <v>215</v>
      </c>
      <c r="D71" s="47"/>
      <c r="E71" s="266">
        <f t="shared" si="6"/>
        <v>0</v>
      </c>
      <c r="F71" s="261"/>
      <c r="G71" s="268" t="str">
        <f t="shared" si="7"/>
        <v/>
      </c>
      <c r="H71" s="261"/>
      <c r="I71" s="261"/>
      <c r="J71" s="70" t="str">
        <f t="shared" si="8"/>
        <v/>
      </c>
      <c r="K71" s="261"/>
      <c r="L71" s="261"/>
      <c r="M71" s="261"/>
      <c r="N71" s="261"/>
      <c r="O71" s="261"/>
      <c r="Q71" s="70" t="str">
        <f t="shared" si="9"/>
        <v/>
      </c>
      <c r="R71" s="274" t="str">
        <f t="shared" si="10"/>
        <v/>
      </c>
      <c r="S71" s="266" t="str">
        <f t="shared" si="11"/>
        <v/>
      </c>
    </row>
    <row r="72" spans="1:19" x14ac:dyDescent="0.2">
      <c r="A72" s="11"/>
      <c r="B72" s="111" t="s">
        <v>165</v>
      </c>
      <c r="C72" s="114" t="s">
        <v>217</v>
      </c>
      <c r="D72" s="47"/>
      <c r="E72" s="266">
        <f t="shared" si="6"/>
        <v>0</v>
      </c>
      <c r="F72" s="261"/>
      <c r="G72" s="268" t="str">
        <f t="shared" si="7"/>
        <v/>
      </c>
      <c r="H72" s="261"/>
      <c r="I72" s="261"/>
      <c r="J72" s="70" t="str">
        <f t="shared" si="8"/>
        <v/>
      </c>
      <c r="K72" s="261"/>
      <c r="L72" s="261"/>
      <c r="M72" s="261"/>
      <c r="N72" s="261"/>
      <c r="O72" s="261"/>
      <c r="Q72" s="70" t="str">
        <f t="shared" si="9"/>
        <v/>
      </c>
      <c r="R72" s="274" t="str">
        <f t="shared" si="10"/>
        <v/>
      </c>
      <c r="S72" s="266" t="str">
        <f t="shared" si="11"/>
        <v/>
      </c>
    </row>
    <row r="73" spans="1:19" x14ac:dyDescent="0.2">
      <c r="A73" s="11"/>
      <c r="B73" s="112" t="s">
        <v>165</v>
      </c>
      <c r="C73" s="249" t="s">
        <v>218</v>
      </c>
      <c r="D73" s="47"/>
      <c r="E73" s="266">
        <f t="shared" si="6"/>
        <v>0</v>
      </c>
      <c r="F73" s="261"/>
      <c r="G73" s="268" t="str">
        <f t="shared" si="7"/>
        <v/>
      </c>
      <c r="H73" s="261"/>
      <c r="I73" s="261"/>
      <c r="J73" s="70" t="str">
        <f t="shared" si="8"/>
        <v/>
      </c>
      <c r="K73" s="261"/>
      <c r="L73" s="261"/>
      <c r="M73" s="261"/>
      <c r="N73" s="261"/>
      <c r="O73" s="261"/>
      <c r="Q73" s="70" t="str">
        <f t="shared" si="9"/>
        <v/>
      </c>
      <c r="R73" s="274" t="str">
        <f t="shared" si="10"/>
        <v/>
      </c>
      <c r="S73" s="266" t="str">
        <f t="shared" si="11"/>
        <v/>
      </c>
    </row>
    <row r="74" spans="1:19" x14ac:dyDescent="0.2">
      <c r="A74" s="11"/>
      <c r="B74" s="112" t="s">
        <v>220</v>
      </c>
      <c r="C74" s="28" t="s">
        <v>223</v>
      </c>
      <c r="D74" s="47">
        <v>82</v>
      </c>
      <c r="E74" s="266">
        <f t="shared" si="6"/>
        <v>30012</v>
      </c>
      <c r="F74" s="261">
        <v>19655</v>
      </c>
      <c r="G74" s="268">
        <f t="shared" si="7"/>
        <v>0.65490470478475271</v>
      </c>
      <c r="H74" s="261">
        <v>2423615</v>
      </c>
      <c r="I74" s="261">
        <v>1230844</v>
      </c>
      <c r="J74" s="70">
        <f t="shared" si="8"/>
        <v>0.50785458911584558</v>
      </c>
      <c r="K74" s="261">
        <v>130974</v>
      </c>
      <c r="L74" s="261">
        <v>174131</v>
      </c>
      <c r="M74" s="261">
        <v>306612</v>
      </c>
      <c r="N74" s="261">
        <v>1</v>
      </c>
      <c r="O74" s="261">
        <v>1</v>
      </c>
      <c r="Q74" s="70">
        <f t="shared" si="9"/>
        <v>0.33259635975849472</v>
      </c>
      <c r="R74" s="274">
        <f t="shared" si="10"/>
        <v>62.622437038921397</v>
      </c>
      <c r="S74" s="266">
        <f t="shared" si="11"/>
        <v>15599.694734164335</v>
      </c>
    </row>
    <row r="75" spans="1:19" x14ac:dyDescent="0.2">
      <c r="A75" s="11"/>
      <c r="B75" s="112" t="s">
        <v>220</v>
      </c>
      <c r="C75" s="114" t="s">
        <v>76</v>
      </c>
      <c r="D75" s="47"/>
      <c r="E75" s="266">
        <f t="shared" si="6"/>
        <v>0</v>
      </c>
      <c r="F75" s="261"/>
      <c r="G75" s="268" t="str">
        <f t="shared" si="7"/>
        <v/>
      </c>
      <c r="H75" s="261"/>
      <c r="I75" s="261"/>
      <c r="J75" s="70" t="str">
        <f t="shared" si="8"/>
        <v/>
      </c>
      <c r="K75" s="261"/>
      <c r="L75" s="261"/>
      <c r="M75" s="261"/>
      <c r="N75" s="261"/>
      <c r="O75" s="261"/>
      <c r="Q75" s="70" t="str">
        <f t="shared" si="9"/>
        <v/>
      </c>
      <c r="R75" s="274" t="str">
        <f t="shared" si="10"/>
        <v/>
      </c>
      <c r="S75" s="266" t="str">
        <f t="shared" si="11"/>
        <v/>
      </c>
    </row>
    <row r="76" spans="1:19" x14ac:dyDescent="0.2">
      <c r="A76" s="11"/>
      <c r="B76" s="112" t="s">
        <v>220</v>
      </c>
      <c r="C76" s="114" t="s">
        <v>225</v>
      </c>
      <c r="D76" s="47"/>
      <c r="E76" s="266">
        <f t="shared" si="6"/>
        <v>0</v>
      </c>
      <c r="F76" s="261"/>
      <c r="G76" s="268" t="str">
        <f t="shared" si="7"/>
        <v/>
      </c>
      <c r="H76" s="261"/>
      <c r="I76" s="261"/>
      <c r="J76" s="70" t="str">
        <f t="shared" si="8"/>
        <v/>
      </c>
      <c r="K76" s="261"/>
      <c r="L76" s="261"/>
      <c r="M76" s="261"/>
      <c r="N76" s="261"/>
      <c r="O76" s="261"/>
      <c r="Q76" s="70" t="str">
        <f t="shared" si="9"/>
        <v/>
      </c>
      <c r="R76" s="274" t="str">
        <f t="shared" si="10"/>
        <v/>
      </c>
      <c r="S76" s="266" t="str">
        <f t="shared" si="11"/>
        <v/>
      </c>
    </row>
    <row r="77" spans="1:19" x14ac:dyDescent="0.2">
      <c r="A77" s="11"/>
      <c r="B77" s="112" t="s">
        <v>220</v>
      </c>
      <c r="C77" s="114" t="s">
        <v>227</v>
      </c>
      <c r="D77" s="47"/>
      <c r="E77" s="266">
        <f t="shared" si="6"/>
        <v>0</v>
      </c>
      <c r="F77" s="261"/>
      <c r="G77" s="268" t="str">
        <f t="shared" si="7"/>
        <v/>
      </c>
      <c r="H77" s="261"/>
      <c r="I77" s="261"/>
      <c r="J77" s="70" t="str">
        <f t="shared" si="8"/>
        <v/>
      </c>
      <c r="K77" s="261"/>
      <c r="L77" s="261"/>
      <c r="M77" s="261"/>
      <c r="N77" s="261"/>
      <c r="O77" s="261"/>
      <c r="Q77" s="70" t="str">
        <f t="shared" si="9"/>
        <v/>
      </c>
      <c r="R77" s="274" t="str">
        <f t="shared" si="10"/>
        <v/>
      </c>
      <c r="S77" s="266" t="str">
        <f t="shared" si="11"/>
        <v/>
      </c>
    </row>
    <row r="78" spans="1:19" x14ac:dyDescent="0.2">
      <c r="A78" s="11"/>
      <c r="B78" s="112" t="s">
        <v>220</v>
      </c>
      <c r="C78" s="114" t="s">
        <v>26</v>
      </c>
      <c r="D78" s="47"/>
      <c r="E78" s="266">
        <f t="shared" si="6"/>
        <v>0</v>
      </c>
      <c r="F78" s="261"/>
      <c r="G78" s="268" t="str">
        <f t="shared" si="7"/>
        <v/>
      </c>
      <c r="H78" s="261"/>
      <c r="I78" s="261"/>
      <c r="J78" s="70" t="str">
        <f t="shared" si="8"/>
        <v/>
      </c>
      <c r="K78" s="261"/>
      <c r="L78" s="261"/>
      <c r="M78" s="261"/>
      <c r="N78" s="261"/>
      <c r="O78" s="261"/>
      <c r="Q78" s="70" t="str">
        <f t="shared" si="9"/>
        <v/>
      </c>
      <c r="R78" s="274" t="str">
        <f t="shared" si="10"/>
        <v/>
      </c>
      <c r="S78" s="266" t="str">
        <f t="shared" si="11"/>
        <v/>
      </c>
    </row>
    <row r="79" spans="1:19" x14ac:dyDescent="0.2">
      <c r="A79" s="11"/>
      <c r="B79" s="112" t="s">
        <v>220</v>
      </c>
      <c r="C79" s="114" t="s">
        <v>229</v>
      </c>
      <c r="D79" s="47"/>
      <c r="E79" s="266">
        <f t="shared" si="6"/>
        <v>0</v>
      </c>
      <c r="F79" s="261"/>
      <c r="G79" s="268" t="str">
        <f t="shared" si="7"/>
        <v/>
      </c>
      <c r="H79" s="261"/>
      <c r="I79" s="261"/>
      <c r="J79" s="70" t="str">
        <f t="shared" si="8"/>
        <v/>
      </c>
      <c r="K79" s="261"/>
      <c r="L79" s="261"/>
      <c r="M79" s="261"/>
      <c r="N79" s="261"/>
      <c r="O79" s="261"/>
      <c r="Q79" s="70" t="str">
        <f t="shared" si="9"/>
        <v/>
      </c>
      <c r="R79" s="274" t="str">
        <f t="shared" si="10"/>
        <v/>
      </c>
      <c r="S79" s="266" t="str">
        <f t="shared" si="11"/>
        <v/>
      </c>
    </row>
    <row r="80" spans="1:19" x14ac:dyDescent="0.2">
      <c r="A80" s="11"/>
      <c r="B80" s="112" t="s">
        <v>220</v>
      </c>
      <c r="C80" s="114" t="s">
        <v>230</v>
      </c>
      <c r="D80" s="47"/>
      <c r="E80" s="266">
        <f t="shared" si="6"/>
        <v>0</v>
      </c>
      <c r="F80" s="261"/>
      <c r="G80" s="268" t="str">
        <f t="shared" si="7"/>
        <v/>
      </c>
      <c r="H80" s="261"/>
      <c r="I80" s="261"/>
      <c r="J80" s="70" t="str">
        <f t="shared" si="8"/>
        <v/>
      </c>
      <c r="K80" s="261"/>
      <c r="L80" s="261"/>
      <c r="M80" s="261"/>
      <c r="N80" s="261"/>
      <c r="O80" s="261"/>
      <c r="Q80" s="70" t="str">
        <f t="shared" si="9"/>
        <v/>
      </c>
      <c r="R80" s="274" t="str">
        <f t="shared" si="10"/>
        <v/>
      </c>
      <c r="S80" s="266" t="str">
        <f t="shared" si="11"/>
        <v/>
      </c>
    </row>
    <row r="81" spans="1:19" x14ac:dyDescent="0.2">
      <c r="A81" s="11"/>
      <c r="B81" s="112" t="s">
        <v>220</v>
      </c>
      <c r="C81" s="114" t="s">
        <v>233</v>
      </c>
      <c r="D81" s="47"/>
      <c r="E81" s="266">
        <f t="shared" si="6"/>
        <v>0</v>
      </c>
      <c r="F81" s="261"/>
      <c r="G81" s="268" t="str">
        <f t="shared" si="7"/>
        <v/>
      </c>
      <c r="H81" s="261"/>
      <c r="I81" s="261"/>
      <c r="J81" s="70" t="str">
        <f t="shared" si="8"/>
        <v/>
      </c>
      <c r="K81" s="261"/>
      <c r="L81" s="261"/>
      <c r="M81" s="261"/>
      <c r="N81" s="261"/>
      <c r="O81" s="261"/>
      <c r="Q81" s="70" t="str">
        <f t="shared" si="9"/>
        <v/>
      </c>
      <c r="R81" s="274" t="str">
        <f t="shared" si="10"/>
        <v/>
      </c>
      <c r="S81" s="266" t="str">
        <f t="shared" si="11"/>
        <v/>
      </c>
    </row>
    <row r="82" spans="1:19" x14ac:dyDescent="0.2">
      <c r="A82" s="11"/>
      <c r="B82" s="112" t="s">
        <v>220</v>
      </c>
      <c r="C82" s="249" t="s">
        <v>235</v>
      </c>
      <c r="D82" s="47"/>
      <c r="E82" s="266">
        <f t="shared" si="6"/>
        <v>0</v>
      </c>
      <c r="F82" s="261"/>
      <c r="G82" s="268" t="str">
        <f t="shared" si="7"/>
        <v/>
      </c>
      <c r="H82" s="261"/>
      <c r="I82" s="261"/>
      <c r="J82" s="70" t="str">
        <f t="shared" si="8"/>
        <v/>
      </c>
      <c r="K82" s="261"/>
      <c r="L82" s="261"/>
      <c r="M82" s="261"/>
      <c r="N82" s="261"/>
      <c r="O82" s="261"/>
      <c r="Q82" s="70" t="str">
        <f t="shared" si="9"/>
        <v/>
      </c>
      <c r="R82" s="274" t="str">
        <f t="shared" si="10"/>
        <v/>
      </c>
      <c r="S82" s="266" t="str">
        <f t="shared" si="11"/>
        <v/>
      </c>
    </row>
    <row r="83" spans="1:19" ht="26.4" x14ac:dyDescent="0.2">
      <c r="A83" s="11"/>
      <c r="B83" s="112" t="s">
        <v>220</v>
      </c>
      <c r="C83" s="249" t="s">
        <v>236</v>
      </c>
      <c r="D83" s="47"/>
      <c r="E83" s="266">
        <f t="shared" si="6"/>
        <v>0</v>
      </c>
      <c r="F83" s="261"/>
      <c r="G83" s="268" t="str">
        <f t="shared" si="7"/>
        <v/>
      </c>
      <c r="H83" s="261"/>
      <c r="I83" s="261"/>
      <c r="J83" s="70" t="str">
        <f t="shared" si="8"/>
        <v/>
      </c>
      <c r="K83" s="261"/>
      <c r="L83" s="261"/>
      <c r="M83" s="261"/>
      <c r="N83" s="261"/>
      <c r="O83" s="261"/>
      <c r="Q83" s="70" t="str">
        <f t="shared" si="9"/>
        <v/>
      </c>
      <c r="R83" s="274" t="str">
        <f t="shared" si="10"/>
        <v/>
      </c>
      <c r="S83" s="266" t="str">
        <f t="shared" si="11"/>
        <v/>
      </c>
    </row>
    <row r="84" spans="1:19" x14ac:dyDescent="0.2">
      <c r="A84" s="11"/>
      <c r="B84" s="112" t="s">
        <v>220</v>
      </c>
      <c r="C84" s="249" t="s">
        <v>245</v>
      </c>
      <c r="D84" s="47"/>
      <c r="E84" s="266">
        <f t="shared" si="6"/>
        <v>0</v>
      </c>
      <c r="F84" s="261"/>
      <c r="G84" s="268" t="str">
        <f t="shared" si="7"/>
        <v/>
      </c>
      <c r="H84" s="261"/>
      <c r="I84" s="261"/>
      <c r="J84" s="70" t="str">
        <f t="shared" si="8"/>
        <v/>
      </c>
      <c r="K84" s="261"/>
      <c r="L84" s="261"/>
      <c r="M84" s="261"/>
      <c r="N84" s="261"/>
      <c r="O84" s="261"/>
      <c r="Q84" s="70" t="str">
        <f t="shared" si="9"/>
        <v/>
      </c>
      <c r="R84" s="274" t="str">
        <f t="shared" si="10"/>
        <v/>
      </c>
      <c r="S84" s="266" t="str">
        <f t="shared" si="11"/>
        <v/>
      </c>
    </row>
    <row r="85" spans="1:19" x14ac:dyDescent="0.2">
      <c r="A85" s="11"/>
      <c r="B85" s="112" t="s">
        <v>220</v>
      </c>
      <c r="C85" s="249" t="s">
        <v>213</v>
      </c>
      <c r="D85" s="47"/>
      <c r="E85" s="266">
        <f t="shared" si="6"/>
        <v>0</v>
      </c>
      <c r="F85" s="261"/>
      <c r="G85" s="268" t="str">
        <f t="shared" si="7"/>
        <v/>
      </c>
      <c r="H85" s="261"/>
      <c r="I85" s="261"/>
      <c r="J85" s="70" t="str">
        <f t="shared" si="8"/>
        <v/>
      </c>
      <c r="K85" s="261"/>
      <c r="L85" s="261"/>
      <c r="M85" s="261"/>
      <c r="N85" s="261"/>
      <c r="O85" s="261"/>
      <c r="Q85" s="70" t="str">
        <f t="shared" si="9"/>
        <v/>
      </c>
      <c r="R85" s="274" t="str">
        <f t="shared" si="10"/>
        <v/>
      </c>
      <c r="S85" s="266" t="str">
        <f t="shared" si="11"/>
        <v/>
      </c>
    </row>
    <row r="86" spans="1:19" x14ac:dyDescent="0.2">
      <c r="A86" s="11"/>
      <c r="B86" s="112" t="s">
        <v>220</v>
      </c>
      <c r="C86" s="249" t="s">
        <v>250</v>
      </c>
      <c r="D86" s="47"/>
      <c r="E86" s="266">
        <f t="shared" si="6"/>
        <v>0</v>
      </c>
      <c r="F86" s="261"/>
      <c r="G86" s="268" t="str">
        <f t="shared" si="7"/>
        <v/>
      </c>
      <c r="H86" s="261"/>
      <c r="I86" s="261"/>
      <c r="J86" s="70" t="str">
        <f t="shared" si="8"/>
        <v/>
      </c>
      <c r="K86" s="261"/>
      <c r="L86" s="261"/>
      <c r="M86" s="261"/>
      <c r="N86" s="261"/>
      <c r="O86" s="261"/>
      <c r="Q86" s="70" t="str">
        <f t="shared" si="9"/>
        <v/>
      </c>
      <c r="R86" s="274" t="str">
        <f t="shared" si="10"/>
        <v/>
      </c>
      <c r="S86" s="266" t="str">
        <f t="shared" si="11"/>
        <v/>
      </c>
    </row>
    <row r="87" spans="1:19" x14ac:dyDescent="0.2">
      <c r="A87" s="11"/>
      <c r="B87" s="112" t="s">
        <v>220</v>
      </c>
      <c r="C87" s="249" t="s">
        <v>252</v>
      </c>
      <c r="D87" s="47"/>
      <c r="E87" s="266">
        <f t="shared" si="6"/>
        <v>0</v>
      </c>
      <c r="F87" s="261"/>
      <c r="G87" s="268" t="str">
        <f t="shared" si="7"/>
        <v/>
      </c>
      <c r="H87" s="261"/>
      <c r="I87" s="261"/>
      <c r="J87" s="70" t="str">
        <f t="shared" si="8"/>
        <v/>
      </c>
      <c r="K87" s="261"/>
      <c r="L87" s="261"/>
      <c r="M87" s="261"/>
      <c r="N87" s="261"/>
      <c r="O87" s="261"/>
      <c r="Q87" s="70" t="str">
        <f t="shared" si="9"/>
        <v/>
      </c>
      <c r="R87" s="274" t="str">
        <f t="shared" si="10"/>
        <v/>
      </c>
      <c r="S87" s="266" t="str">
        <f t="shared" si="11"/>
        <v/>
      </c>
    </row>
    <row r="88" spans="1:19" x14ac:dyDescent="0.2">
      <c r="A88" s="11"/>
      <c r="B88" s="112" t="s">
        <v>220</v>
      </c>
      <c r="C88" s="249" t="s">
        <v>259</v>
      </c>
      <c r="D88" s="47"/>
      <c r="E88" s="266">
        <f t="shared" si="6"/>
        <v>0</v>
      </c>
      <c r="F88" s="261"/>
      <c r="G88" s="268" t="str">
        <f t="shared" si="7"/>
        <v/>
      </c>
      <c r="H88" s="261"/>
      <c r="I88" s="261"/>
      <c r="J88" s="70" t="str">
        <f t="shared" si="8"/>
        <v/>
      </c>
      <c r="K88" s="261"/>
      <c r="L88" s="261"/>
      <c r="M88" s="261"/>
      <c r="N88" s="261"/>
      <c r="O88" s="261"/>
      <c r="Q88" s="70" t="str">
        <f t="shared" si="9"/>
        <v/>
      </c>
      <c r="R88" s="274" t="str">
        <f t="shared" si="10"/>
        <v/>
      </c>
      <c r="S88" s="266" t="str">
        <f t="shared" si="11"/>
        <v/>
      </c>
    </row>
    <row r="89" spans="1:19" x14ac:dyDescent="0.2">
      <c r="A89" s="11"/>
      <c r="B89" s="112" t="s">
        <v>220</v>
      </c>
      <c r="C89" s="249" t="s">
        <v>260</v>
      </c>
      <c r="D89" s="47"/>
      <c r="E89" s="266">
        <f t="shared" si="6"/>
        <v>0</v>
      </c>
      <c r="F89" s="261"/>
      <c r="G89" s="268" t="str">
        <f t="shared" si="7"/>
        <v/>
      </c>
      <c r="H89" s="261"/>
      <c r="I89" s="261"/>
      <c r="J89" s="70" t="str">
        <f t="shared" si="8"/>
        <v/>
      </c>
      <c r="K89" s="261"/>
      <c r="L89" s="261"/>
      <c r="M89" s="261"/>
      <c r="N89" s="261"/>
      <c r="O89" s="261"/>
      <c r="Q89" s="70" t="str">
        <f t="shared" si="9"/>
        <v/>
      </c>
      <c r="R89" s="274" t="str">
        <f t="shared" si="10"/>
        <v/>
      </c>
      <c r="S89" s="266" t="str">
        <f t="shared" si="11"/>
        <v/>
      </c>
    </row>
    <row r="90" spans="1:19" x14ac:dyDescent="0.2">
      <c r="A90" s="11"/>
      <c r="B90" s="112" t="s">
        <v>220</v>
      </c>
      <c r="C90" s="249" t="s">
        <v>261</v>
      </c>
      <c r="D90" s="47"/>
      <c r="E90" s="266">
        <f t="shared" si="6"/>
        <v>0</v>
      </c>
      <c r="F90" s="261"/>
      <c r="G90" s="268" t="str">
        <f t="shared" si="7"/>
        <v/>
      </c>
      <c r="H90" s="261"/>
      <c r="I90" s="261"/>
      <c r="J90" s="70" t="str">
        <f t="shared" si="8"/>
        <v/>
      </c>
      <c r="K90" s="261"/>
      <c r="L90" s="261"/>
      <c r="M90" s="261"/>
      <c r="N90" s="261"/>
      <c r="O90" s="261"/>
      <c r="Q90" s="70" t="str">
        <f t="shared" si="9"/>
        <v/>
      </c>
      <c r="R90" s="274" t="str">
        <f t="shared" si="10"/>
        <v/>
      </c>
      <c r="S90" s="266" t="str">
        <f t="shared" si="11"/>
        <v/>
      </c>
    </row>
    <row r="91" spans="1:19" x14ac:dyDescent="0.2">
      <c r="A91" s="11" t="s">
        <v>265</v>
      </c>
      <c r="B91" s="111" t="s">
        <v>220</v>
      </c>
      <c r="C91" s="114" t="s">
        <v>271</v>
      </c>
      <c r="D91" s="47"/>
      <c r="E91" s="266">
        <f t="shared" si="6"/>
        <v>0</v>
      </c>
      <c r="F91" s="261"/>
      <c r="G91" s="268" t="str">
        <f t="shared" si="7"/>
        <v/>
      </c>
      <c r="H91" s="261"/>
      <c r="I91" s="261"/>
      <c r="J91" s="70" t="str">
        <f t="shared" si="8"/>
        <v/>
      </c>
      <c r="K91" s="261"/>
      <c r="L91" s="261"/>
      <c r="M91" s="261"/>
      <c r="N91" s="261"/>
      <c r="O91" s="261"/>
      <c r="Q91" s="70" t="str">
        <f t="shared" si="9"/>
        <v/>
      </c>
      <c r="R91" s="274" t="str">
        <f t="shared" si="10"/>
        <v/>
      </c>
      <c r="S91" s="266" t="str">
        <f t="shared" si="11"/>
        <v/>
      </c>
    </row>
    <row r="92" spans="1:19" x14ac:dyDescent="0.2">
      <c r="A92" s="11"/>
      <c r="B92" s="111" t="s">
        <v>220</v>
      </c>
      <c r="C92" s="114" t="s">
        <v>272</v>
      </c>
      <c r="D92" s="47"/>
      <c r="E92" s="266">
        <f t="shared" si="6"/>
        <v>0</v>
      </c>
      <c r="F92" s="261"/>
      <c r="G92" s="268" t="str">
        <f t="shared" si="7"/>
        <v/>
      </c>
      <c r="H92" s="261"/>
      <c r="I92" s="261"/>
      <c r="J92" s="70" t="str">
        <f t="shared" si="8"/>
        <v/>
      </c>
      <c r="K92" s="261"/>
      <c r="L92" s="261"/>
      <c r="M92" s="261"/>
      <c r="N92" s="261"/>
      <c r="O92" s="261"/>
      <c r="Q92" s="70" t="str">
        <f t="shared" si="9"/>
        <v/>
      </c>
      <c r="R92" s="274" t="str">
        <f t="shared" si="10"/>
        <v/>
      </c>
      <c r="S92" s="266" t="str">
        <f t="shared" si="11"/>
        <v/>
      </c>
    </row>
    <row r="93" spans="1:19" x14ac:dyDescent="0.2">
      <c r="A93" s="11"/>
      <c r="B93" s="112" t="s">
        <v>273</v>
      </c>
      <c r="C93" s="28" t="s">
        <v>275</v>
      </c>
      <c r="D93" s="47">
        <v>649</v>
      </c>
      <c r="E93" s="266">
        <f t="shared" si="6"/>
        <v>237534</v>
      </c>
      <c r="F93" s="261">
        <v>160256</v>
      </c>
      <c r="G93" s="268">
        <f t="shared" si="7"/>
        <v>0.67466552156743875</v>
      </c>
      <c r="H93" s="261">
        <v>13631652</v>
      </c>
      <c r="I93" s="261">
        <v>4353638</v>
      </c>
      <c r="J93" s="70">
        <f t="shared" si="8"/>
        <v>0.31937713785533844</v>
      </c>
      <c r="K93" s="261">
        <v>1200646</v>
      </c>
      <c r="L93" s="261">
        <v>1635154</v>
      </c>
      <c r="M93" s="261">
        <v>1772956.08</v>
      </c>
      <c r="N93" s="261">
        <v>89</v>
      </c>
      <c r="O93" s="261">
        <v>0</v>
      </c>
      <c r="Q93" s="70">
        <f t="shared" si="9"/>
        <v>0.21547274328788771</v>
      </c>
      <c r="R93" s="274">
        <f t="shared" si="10"/>
        <v>27.166770666932909</v>
      </c>
      <c r="S93" s="266">
        <f t="shared" si="11"/>
        <v>11063.274261182109</v>
      </c>
    </row>
    <row r="94" spans="1:19" x14ac:dyDescent="0.2">
      <c r="A94" s="11"/>
      <c r="B94" s="112" t="s">
        <v>273</v>
      </c>
      <c r="C94" s="249" t="s">
        <v>226</v>
      </c>
      <c r="D94" s="47"/>
      <c r="E94" s="266">
        <f t="shared" si="6"/>
        <v>0</v>
      </c>
      <c r="F94" s="261"/>
      <c r="G94" s="268" t="str">
        <f t="shared" si="7"/>
        <v/>
      </c>
      <c r="H94" s="261"/>
      <c r="I94" s="261"/>
      <c r="J94" s="70" t="str">
        <f t="shared" si="8"/>
        <v/>
      </c>
      <c r="K94" s="261"/>
      <c r="L94" s="261"/>
      <c r="M94" s="261"/>
      <c r="N94" s="261"/>
      <c r="O94" s="261"/>
      <c r="Q94" s="70" t="str">
        <f t="shared" si="9"/>
        <v/>
      </c>
      <c r="R94" s="274" t="str">
        <f t="shared" si="10"/>
        <v/>
      </c>
      <c r="S94" s="266" t="str">
        <f t="shared" si="11"/>
        <v/>
      </c>
    </row>
    <row r="95" spans="1:19" x14ac:dyDescent="0.2">
      <c r="A95" s="11"/>
      <c r="B95" s="112" t="s">
        <v>273</v>
      </c>
      <c r="C95" s="114" t="s">
        <v>279</v>
      </c>
      <c r="D95" s="47"/>
      <c r="E95" s="266">
        <f t="shared" si="6"/>
        <v>0</v>
      </c>
      <c r="F95" s="261"/>
      <c r="G95" s="268" t="str">
        <f t="shared" si="7"/>
        <v/>
      </c>
      <c r="H95" s="261"/>
      <c r="I95" s="261"/>
      <c r="J95" s="70" t="str">
        <f t="shared" si="8"/>
        <v/>
      </c>
      <c r="K95" s="261"/>
      <c r="L95" s="261"/>
      <c r="M95" s="261"/>
      <c r="N95" s="261"/>
      <c r="O95" s="261"/>
      <c r="Q95" s="70" t="str">
        <f t="shared" si="9"/>
        <v/>
      </c>
      <c r="R95" s="274" t="str">
        <f t="shared" si="10"/>
        <v/>
      </c>
      <c r="S95" s="266" t="str">
        <f t="shared" si="11"/>
        <v/>
      </c>
    </row>
    <row r="96" spans="1:19" x14ac:dyDescent="0.2">
      <c r="A96" s="11"/>
      <c r="B96" s="112" t="s">
        <v>273</v>
      </c>
      <c r="C96" s="114" t="s">
        <v>258</v>
      </c>
      <c r="D96" s="47"/>
      <c r="E96" s="266">
        <f t="shared" si="6"/>
        <v>0</v>
      </c>
      <c r="F96" s="261"/>
      <c r="G96" s="268" t="str">
        <f t="shared" si="7"/>
        <v/>
      </c>
      <c r="H96" s="261"/>
      <c r="I96" s="261"/>
      <c r="J96" s="70" t="str">
        <f t="shared" si="8"/>
        <v/>
      </c>
      <c r="K96" s="261"/>
      <c r="L96" s="261"/>
      <c r="M96" s="261"/>
      <c r="N96" s="261"/>
      <c r="O96" s="261"/>
      <c r="Q96" s="70" t="str">
        <f t="shared" si="9"/>
        <v/>
      </c>
      <c r="R96" s="274" t="str">
        <f t="shared" si="10"/>
        <v/>
      </c>
      <c r="S96" s="266" t="str">
        <f t="shared" si="11"/>
        <v/>
      </c>
    </row>
    <row r="97" spans="1:19" x14ac:dyDescent="0.2">
      <c r="A97" s="11"/>
      <c r="B97" s="112" t="s">
        <v>273</v>
      </c>
      <c r="C97" s="249" t="s">
        <v>248</v>
      </c>
      <c r="D97" s="47"/>
      <c r="E97" s="266">
        <f t="shared" si="6"/>
        <v>0</v>
      </c>
      <c r="F97" s="261"/>
      <c r="G97" s="268" t="str">
        <f t="shared" si="7"/>
        <v/>
      </c>
      <c r="H97" s="261"/>
      <c r="I97" s="261"/>
      <c r="J97" s="70" t="str">
        <f t="shared" si="8"/>
        <v/>
      </c>
      <c r="K97" s="261"/>
      <c r="L97" s="261"/>
      <c r="M97" s="261"/>
      <c r="N97" s="261"/>
      <c r="O97" s="261"/>
      <c r="Q97" s="70" t="str">
        <f t="shared" si="9"/>
        <v/>
      </c>
      <c r="R97" s="274" t="str">
        <f t="shared" si="10"/>
        <v/>
      </c>
      <c r="S97" s="266" t="str">
        <f t="shared" si="11"/>
        <v/>
      </c>
    </row>
    <row r="98" spans="1:19" x14ac:dyDescent="0.2">
      <c r="A98" s="11"/>
      <c r="B98" s="112" t="s">
        <v>273</v>
      </c>
      <c r="C98" s="249" t="s">
        <v>138</v>
      </c>
      <c r="D98" s="47"/>
      <c r="E98" s="266">
        <f t="shared" si="6"/>
        <v>0</v>
      </c>
      <c r="F98" s="261"/>
      <c r="G98" s="268" t="str">
        <f t="shared" si="7"/>
        <v/>
      </c>
      <c r="H98" s="261"/>
      <c r="I98" s="261"/>
      <c r="J98" s="70" t="str">
        <f t="shared" si="8"/>
        <v/>
      </c>
      <c r="K98" s="261"/>
      <c r="L98" s="261"/>
      <c r="M98" s="261"/>
      <c r="N98" s="261"/>
      <c r="O98" s="261"/>
      <c r="Q98" s="70" t="str">
        <f t="shared" si="9"/>
        <v/>
      </c>
      <c r="R98" s="274" t="str">
        <f t="shared" si="10"/>
        <v/>
      </c>
      <c r="S98" s="266" t="str">
        <f t="shared" si="11"/>
        <v/>
      </c>
    </row>
    <row r="99" spans="1:19" x14ac:dyDescent="0.2">
      <c r="A99" s="11"/>
      <c r="B99" s="112" t="s">
        <v>273</v>
      </c>
      <c r="C99" s="249" t="s">
        <v>281</v>
      </c>
      <c r="D99" s="47"/>
      <c r="E99" s="266">
        <f t="shared" si="6"/>
        <v>0</v>
      </c>
      <c r="F99" s="261"/>
      <c r="G99" s="268" t="str">
        <f t="shared" si="7"/>
        <v/>
      </c>
      <c r="H99" s="261"/>
      <c r="I99" s="261"/>
      <c r="J99" s="70" t="str">
        <f t="shared" si="8"/>
        <v/>
      </c>
      <c r="K99" s="261"/>
      <c r="L99" s="261"/>
      <c r="M99" s="261"/>
      <c r="N99" s="261"/>
      <c r="O99" s="261"/>
      <c r="Q99" s="70" t="str">
        <f t="shared" si="9"/>
        <v/>
      </c>
      <c r="R99" s="274" t="str">
        <f t="shared" si="10"/>
        <v/>
      </c>
      <c r="S99" s="266" t="str">
        <f t="shared" si="11"/>
        <v/>
      </c>
    </row>
    <row r="100" spans="1:19" x14ac:dyDescent="0.2">
      <c r="A100" s="11"/>
      <c r="B100" s="112" t="s">
        <v>273</v>
      </c>
      <c r="C100" s="114" t="s">
        <v>283</v>
      </c>
      <c r="D100" s="47"/>
      <c r="E100" s="266">
        <f t="shared" si="6"/>
        <v>0</v>
      </c>
      <c r="F100" s="261"/>
      <c r="G100" s="268" t="str">
        <f t="shared" si="7"/>
        <v/>
      </c>
      <c r="H100" s="261"/>
      <c r="I100" s="261"/>
      <c r="J100" s="70" t="str">
        <f t="shared" si="8"/>
        <v/>
      </c>
      <c r="K100" s="261"/>
      <c r="L100" s="261"/>
      <c r="M100" s="261"/>
      <c r="N100" s="261"/>
      <c r="O100" s="261"/>
      <c r="Q100" s="70" t="str">
        <f t="shared" si="9"/>
        <v/>
      </c>
      <c r="R100" s="274" t="str">
        <f t="shared" si="10"/>
        <v/>
      </c>
      <c r="S100" s="266" t="str">
        <f t="shared" si="11"/>
        <v/>
      </c>
    </row>
    <row r="101" spans="1:19" x14ac:dyDescent="0.2">
      <c r="A101" s="11"/>
      <c r="B101" s="112" t="s">
        <v>273</v>
      </c>
      <c r="C101" s="249" t="s">
        <v>284</v>
      </c>
      <c r="D101" s="47"/>
      <c r="E101" s="266">
        <f t="shared" si="6"/>
        <v>0</v>
      </c>
      <c r="F101" s="261"/>
      <c r="G101" s="268" t="str">
        <f t="shared" si="7"/>
        <v/>
      </c>
      <c r="H101" s="261"/>
      <c r="I101" s="261"/>
      <c r="J101" s="70" t="str">
        <f t="shared" si="8"/>
        <v/>
      </c>
      <c r="K101" s="261"/>
      <c r="L101" s="261"/>
      <c r="M101" s="261"/>
      <c r="N101" s="261"/>
      <c r="O101" s="261"/>
      <c r="Q101" s="70" t="str">
        <f t="shared" si="9"/>
        <v/>
      </c>
      <c r="R101" s="274" t="str">
        <f t="shared" si="10"/>
        <v/>
      </c>
      <c r="S101" s="266" t="str">
        <f t="shared" si="11"/>
        <v/>
      </c>
    </row>
    <row r="102" spans="1:19" x14ac:dyDescent="0.2">
      <c r="A102" s="11"/>
      <c r="B102" s="112" t="s">
        <v>273</v>
      </c>
      <c r="C102" s="249" t="s">
        <v>160</v>
      </c>
      <c r="D102" s="47"/>
      <c r="E102" s="266">
        <f t="shared" si="6"/>
        <v>0</v>
      </c>
      <c r="F102" s="261"/>
      <c r="G102" s="268" t="str">
        <f t="shared" si="7"/>
        <v/>
      </c>
      <c r="H102" s="261"/>
      <c r="I102" s="261"/>
      <c r="J102" s="70" t="str">
        <f t="shared" si="8"/>
        <v/>
      </c>
      <c r="K102" s="261"/>
      <c r="L102" s="261"/>
      <c r="M102" s="261"/>
      <c r="N102" s="261"/>
      <c r="O102" s="261"/>
      <c r="Q102" s="70" t="str">
        <f t="shared" si="9"/>
        <v/>
      </c>
      <c r="R102" s="274" t="str">
        <f t="shared" si="10"/>
        <v/>
      </c>
      <c r="S102" s="266" t="str">
        <f t="shared" si="11"/>
        <v/>
      </c>
    </row>
    <row r="103" spans="1:19" x14ac:dyDescent="0.2">
      <c r="A103" s="11"/>
      <c r="B103" s="112" t="s">
        <v>273</v>
      </c>
      <c r="C103" s="249" t="s">
        <v>288</v>
      </c>
      <c r="D103" s="47"/>
      <c r="E103" s="266">
        <f t="shared" si="6"/>
        <v>0</v>
      </c>
      <c r="F103" s="261"/>
      <c r="G103" s="268" t="str">
        <f t="shared" si="7"/>
        <v/>
      </c>
      <c r="H103" s="261"/>
      <c r="I103" s="261"/>
      <c r="J103" s="70" t="str">
        <f t="shared" si="8"/>
        <v/>
      </c>
      <c r="K103" s="261"/>
      <c r="L103" s="261"/>
      <c r="M103" s="261"/>
      <c r="N103" s="261"/>
      <c r="O103" s="261"/>
      <c r="Q103" s="70" t="str">
        <f t="shared" si="9"/>
        <v/>
      </c>
      <c r="R103" s="274" t="str">
        <f t="shared" si="10"/>
        <v/>
      </c>
      <c r="S103" s="266" t="str">
        <f t="shared" si="11"/>
        <v/>
      </c>
    </row>
    <row r="104" spans="1:19" x14ac:dyDescent="0.2">
      <c r="A104" s="11"/>
      <c r="B104" s="112" t="s">
        <v>273</v>
      </c>
      <c r="C104" s="249" t="s">
        <v>290</v>
      </c>
      <c r="D104" s="47"/>
      <c r="E104" s="266">
        <f t="shared" si="6"/>
        <v>0</v>
      </c>
      <c r="F104" s="261"/>
      <c r="G104" s="268" t="str">
        <f t="shared" si="7"/>
        <v/>
      </c>
      <c r="H104" s="261"/>
      <c r="I104" s="261"/>
      <c r="J104" s="70" t="str">
        <f t="shared" si="8"/>
        <v/>
      </c>
      <c r="K104" s="261"/>
      <c r="L104" s="261"/>
      <c r="M104" s="261"/>
      <c r="N104" s="261"/>
      <c r="O104" s="261"/>
      <c r="Q104" s="70" t="str">
        <f t="shared" si="9"/>
        <v/>
      </c>
      <c r="R104" s="274" t="str">
        <f t="shared" si="10"/>
        <v/>
      </c>
      <c r="S104" s="266" t="str">
        <f t="shared" si="11"/>
        <v/>
      </c>
    </row>
    <row r="105" spans="1:19" x14ac:dyDescent="0.2">
      <c r="A105" s="11"/>
      <c r="B105" s="112" t="s">
        <v>273</v>
      </c>
      <c r="C105" s="249" t="s">
        <v>152</v>
      </c>
      <c r="D105" s="47"/>
      <c r="E105" s="266">
        <f t="shared" si="6"/>
        <v>0</v>
      </c>
      <c r="F105" s="261"/>
      <c r="G105" s="268" t="str">
        <f t="shared" si="7"/>
        <v/>
      </c>
      <c r="H105" s="261"/>
      <c r="I105" s="261"/>
      <c r="J105" s="70" t="str">
        <f t="shared" si="8"/>
        <v/>
      </c>
      <c r="K105" s="261"/>
      <c r="L105" s="261"/>
      <c r="M105" s="261"/>
      <c r="N105" s="261"/>
      <c r="O105" s="261"/>
      <c r="Q105" s="70" t="str">
        <f t="shared" si="9"/>
        <v/>
      </c>
      <c r="R105" s="274" t="str">
        <f t="shared" si="10"/>
        <v/>
      </c>
      <c r="S105" s="266" t="str">
        <f t="shared" si="11"/>
        <v/>
      </c>
    </row>
    <row r="106" spans="1:19" x14ac:dyDescent="0.2">
      <c r="A106" s="11"/>
      <c r="B106" s="112" t="s">
        <v>273</v>
      </c>
      <c r="C106" s="249" t="s">
        <v>120</v>
      </c>
      <c r="D106" s="47"/>
      <c r="E106" s="266">
        <f t="shared" si="6"/>
        <v>0</v>
      </c>
      <c r="F106" s="261"/>
      <c r="G106" s="268" t="str">
        <f t="shared" si="7"/>
        <v/>
      </c>
      <c r="H106" s="261"/>
      <c r="I106" s="261"/>
      <c r="J106" s="70" t="str">
        <f t="shared" si="8"/>
        <v/>
      </c>
      <c r="K106" s="261"/>
      <c r="L106" s="261"/>
      <c r="M106" s="261"/>
      <c r="N106" s="261"/>
      <c r="O106" s="261"/>
      <c r="Q106" s="70" t="str">
        <f t="shared" si="9"/>
        <v/>
      </c>
      <c r="R106" s="274" t="str">
        <f t="shared" si="10"/>
        <v/>
      </c>
      <c r="S106" s="266" t="str">
        <f t="shared" si="11"/>
        <v/>
      </c>
    </row>
    <row r="107" spans="1:19" x14ac:dyDescent="0.2">
      <c r="A107" s="11"/>
      <c r="B107" s="112" t="s">
        <v>273</v>
      </c>
      <c r="C107" s="249" t="s">
        <v>294</v>
      </c>
      <c r="D107" s="47"/>
      <c r="E107" s="266">
        <f t="shared" si="6"/>
        <v>0</v>
      </c>
      <c r="F107" s="261"/>
      <c r="G107" s="268" t="str">
        <f t="shared" si="7"/>
        <v/>
      </c>
      <c r="H107" s="261"/>
      <c r="I107" s="261"/>
      <c r="J107" s="70" t="str">
        <f t="shared" si="8"/>
        <v/>
      </c>
      <c r="K107" s="261"/>
      <c r="L107" s="261"/>
      <c r="M107" s="261"/>
      <c r="N107" s="261"/>
      <c r="O107" s="261"/>
      <c r="Q107" s="70" t="str">
        <f t="shared" si="9"/>
        <v/>
      </c>
      <c r="R107" s="274" t="str">
        <f t="shared" si="10"/>
        <v/>
      </c>
      <c r="S107" s="266" t="str">
        <f t="shared" si="11"/>
        <v/>
      </c>
    </row>
    <row r="108" spans="1:19" x14ac:dyDescent="0.2">
      <c r="A108" s="11"/>
      <c r="B108" s="112" t="s">
        <v>273</v>
      </c>
      <c r="C108" s="249" t="s">
        <v>295</v>
      </c>
      <c r="D108" s="47"/>
      <c r="E108" s="266">
        <f t="shared" si="6"/>
        <v>0</v>
      </c>
      <c r="F108" s="261"/>
      <c r="G108" s="268" t="str">
        <f t="shared" si="7"/>
        <v/>
      </c>
      <c r="H108" s="261"/>
      <c r="I108" s="261"/>
      <c r="J108" s="70" t="str">
        <f t="shared" si="8"/>
        <v/>
      </c>
      <c r="K108" s="261"/>
      <c r="L108" s="261"/>
      <c r="M108" s="261"/>
      <c r="N108" s="261"/>
      <c r="O108" s="261"/>
      <c r="Q108" s="70" t="str">
        <f t="shared" si="9"/>
        <v/>
      </c>
      <c r="R108" s="274" t="str">
        <f t="shared" si="10"/>
        <v/>
      </c>
      <c r="S108" s="266" t="str">
        <f t="shared" si="11"/>
        <v/>
      </c>
    </row>
    <row r="109" spans="1:19" x14ac:dyDescent="0.2">
      <c r="A109" s="11"/>
      <c r="B109" s="112" t="s">
        <v>273</v>
      </c>
      <c r="C109" s="249" t="s">
        <v>293</v>
      </c>
      <c r="D109" s="47"/>
      <c r="E109" s="266">
        <f t="shared" si="6"/>
        <v>0</v>
      </c>
      <c r="F109" s="261"/>
      <c r="G109" s="268" t="str">
        <f t="shared" si="7"/>
        <v/>
      </c>
      <c r="H109" s="261"/>
      <c r="I109" s="261"/>
      <c r="J109" s="70" t="str">
        <f t="shared" si="8"/>
        <v/>
      </c>
      <c r="K109" s="261"/>
      <c r="L109" s="261"/>
      <c r="M109" s="261"/>
      <c r="N109" s="261"/>
      <c r="O109" s="261"/>
      <c r="Q109" s="70" t="str">
        <f t="shared" si="9"/>
        <v/>
      </c>
      <c r="R109" s="274" t="str">
        <f t="shared" si="10"/>
        <v/>
      </c>
      <c r="S109" s="266" t="str">
        <f t="shared" si="11"/>
        <v/>
      </c>
    </row>
    <row r="110" spans="1:19" x14ac:dyDescent="0.2">
      <c r="A110" s="11"/>
      <c r="B110" s="112" t="s">
        <v>273</v>
      </c>
      <c r="C110" s="249" t="s">
        <v>298</v>
      </c>
      <c r="D110" s="47"/>
      <c r="E110" s="266">
        <f t="shared" si="6"/>
        <v>0</v>
      </c>
      <c r="F110" s="261"/>
      <c r="G110" s="268" t="str">
        <f t="shared" si="7"/>
        <v/>
      </c>
      <c r="H110" s="261"/>
      <c r="I110" s="261"/>
      <c r="J110" s="70" t="str">
        <f t="shared" si="8"/>
        <v/>
      </c>
      <c r="K110" s="261"/>
      <c r="L110" s="261"/>
      <c r="M110" s="261"/>
      <c r="N110" s="261"/>
      <c r="O110" s="261"/>
      <c r="Q110" s="70" t="str">
        <f t="shared" si="9"/>
        <v/>
      </c>
      <c r="R110" s="274" t="str">
        <f t="shared" si="10"/>
        <v/>
      </c>
      <c r="S110" s="266" t="str">
        <f t="shared" si="11"/>
        <v/>
      </c>
    </row>
    <row r="111" spans="1:19" x14ac:dyDescent="0.2">
      <c r="A111" s="11"/>
      <c r="B111" s="112" t="s">
        <v>273</v>
      </c>
      <c r="C111" s="249" t="s">
        <v>299</v>
      </c>
      <c r="D111" s="47"/>
      <c r="E111" s="266">
        <f t="shared" si="6"/>
        <v>0</v>
      </c>
      <c r="F111" s="261"/>
      <c r="G111" s="268" t="str">
        <f t="shared" si="7"/>
        <v/>
      </c>
      <c r="H111" s="261"/>
      <c r="I111" s="261"/>
      <c r="J111" s="70" t="str">
        <f t="shared" si="8"/>
        <v/>
      </c>
      <c r="K111" s="261"/>
      <c r="L111" s="261"/>
      <c r="M111" s="261"/>
      <c r="N111" s="261"/>
      <c r="O111" s="261"/>
      <c r="Q111" s="70" t="str">
        <f t="shared" si="9"/>
        <v/>
      </c>
      <c r="R111" s="274" t="str">
        <f t="shared" si="10"/>
        <v/>
      </c>
      <c r="S111" s="266" t="str">
        <f t="shared" si="11"/>
        <v/>
      </c>
    </row>
    <row r="112" spans="1:19" x14ac:dyDescent="0.2">
      <c r="A112" s="11"/>
      <c r="B112" s="112" t="s">
        <v>273</v>
      </c>
      <c r="C112" s="249" t="s">
        <v>276</v>
      </c>
      <c r="D112" s="47"/>
      <c r="E112" s="266">
        <f t="shared" si="6"/>
        <v>0</v>
      </c>
      <c r="F112" s="261"/>
      <c r="G112" s="268" t="str">
        <f t="shared" si="7"/>
        <v/>
      </c>
      <c r="H112" s="261"/>
      <c r="I112" s="261"/>
      <c r="J112" s="70" t="str">
        <f t="shared" si="8"/>
        <v/>
      </c>
      <c r="K112" s="261"/>
      <c r="L112" s="261"/>
      <c r="M112" s="261"/>
      <c r="N112" s="261"/>
      <c r="O112" s="261"/>
      <c r="Q112" s="70" t="str">
        <f t="shared" si="9"/>
        <v/>
      </c>
      <c r="R112" s="274" t="str">
        <f t="shared" si="10"/>
        <v/>
      </c>
      <c r="S112" s="266" t="str">
        <f t="shared" si="11"/>
        <v/>
      </c>
    </row>
    <row r="113" spans="1:19" x14ac:dyDescent="0.2">
      <c r="A113" s="11"/>
      <c r="B113" s="112" t="s">
        <v>273</v>
      </c>
      <c r="C113" s="249" t="s">
        <v>300</v>
      </c>
      <c r="D113" s="47"/>
      <c r="E113" s="266">
        <f t="shared" si="6"/>
        <v>0</v>
      </c>
      <c r="F113" s="261"/>
      <c r="G113" s="268" t="str">
        <f t="shared" si="7"/>
        <v/>
      </c>
      <c r="H113" s="261"/>
      <c r="I113" s="261"/>
      <c r="J113" s="70" t="str">
        <f t="shared" si="8"/>
        <v/>
      </c>
      <c r="K113" s="261"/>
      <c r="L113" s="261"/>
      <c r="M113" s="261"/>
      <c r="N113" s="261"/>
      <c r="O113" s="261"/>
      <c r="Q113" s="70" t="str">
        <f t="shared" si="9"/>
        <v/>
      </c>
      <c r="R113" s="274" t="str">
        <f t="shared" si="10"/>
        <v/>
      </c>
      <c r="S113" s="266" t="str">
        <f t="shared" si="11"/>
        <v/>
      </c>
    </row>
    <row r="114" spans="1:19" x14ac:dyDescent="0.2">
      <c r="A114" s="11"/>
      <c r="B114" s="112" t="s">
        <v>273</v>
      </c>
      <c r="C114" s="249" t="s">
        <v>303</v>
      </c>
      <c r="D114" s="47"/>
      <c r="E114" s="266">
        <f t="shared" si="6"/>
        <v>0</v>
      </c>
      <c r="F114" s="261"/>
      <c r="G114" s="268" t="str">
        <f t="shared" si="7"/>
        <v/>
      </c>
      <c r="H114" s="261"/>
      <c r="I114" s="261"/>
      <c r="J114" s="70" t="str">
        <f t="shared" si="8"/>
        <v/>
      </c>
      <c r="K114" s="261"/>
      <c r="L114" s="261"/>
      <c r="M114" s="261"/>
      <c r="N114" s="261"/>
      <c r="O114" s="261"/>
      <c r="Q114" s="70" t="str">
        <f t="shared" si="9"/>
        <v/>
      </c>
      <c r="R114" s="274" t="str">
        <f t="shared" si="10"/>
        <v/>
      </c>
      <c r="S114" s="266" t="str">
        <f t="shared" si="11"/>
        <v/>
      </c>
    </row>
    <row r="115" spans="1:19" x14ac:dyDescent="0.2">
      <c r="A115" s="11"/>
      <c r="B115" s="112" t="s">
        <v>273</v>
      </c>
      <c r="C115" s="249" t="s">
        <v>305</v>
      </c>
      <c r="D115" s="47"/>
      <c r="E115" s="266">
        <f t="shared" si="6"/>
        <v>0</v>
      </c>
      <c r="F115" s="261"/>
      <c r="G115" s="268" t="str">
        <f t="shared" si="7"/>
        <v/>
      </c>
      <c r="H115" s="261"/>
      <c r="I115" s="261"/>
      <c r="J115" s="70" t="str">
        <f t="shared" si="8"/>
        <v/>
      </c>
      <c r="K115" s="261"/>
      <c r="L115" s="261"/>
      <c r="M115" s="261"/>
      <c r="N115" s="261"/>
      <c r="O115" s="261"/>
      <c r="Q115" s="70" t="str">
        <f t="shared" si="9"/>
        <v/>
      </c>
      <c r="R115" s="274" t="str">
        <f t="shared" si="10"/>
        <v/>
      </c>
      <c r="S115" s="266" t="str">
        <f t="shared" si="11"/>
        <v/>
      </c>
    </row>
    <row r="116" spans="1:19" x14ac:dyDescent="0.2">
      <c r="A116" s="11"/>
      <c r="B116" s="111" t="s">
        <v>273</v>
      </c>
      <c r="C116" s="114" t="s">
        <v>310</v>
      </c>
      <c r="D116" s="47"/>
      <c r="E116" s="266">
        <f t="shared" si="6"/>
        <v>0</v>
      </c>
      <c r="F116" s="261"/>
      <c r="G116" s="268" t="str">
        <f t="shared" si="7"/>
        <v/>
      </c>
      <c r="H116" s="261"/>
      <c r="I116" s="261"/>
      <c r="J116" s="70" t="str">
        <f t="shared" si="8"/>
        <v/>
      </c>
      <c r="K116" s="261"/>
      <c r="L116" s="261"/>
      <c r="M116" s="261"/>
      <c r="N116" s="261"/>
      <c r="O116" s="261"/>
      <c r="Q116" s="70" t="str">
        <f t="shared" si="9"/>
        <v/>
      </c>
      <c r="R116" s="274" t="str">
        <f t="shared" si="10"/>
        <v/>
      </c>
      <c r="S116" s="266" t="str">
        <f t="shared" si="11"/>
        <v/>
      </c>
    </row>
    <row r="117" spans="1:19" x14ac:dyDescent="0.2">
      <c r="A117" s="11"/>
      <c r="B117" s="112" t="s">
        <v>273</v>
      </c>
      <c r="C117" s="114" t="s">
        <v>313</v>
      </c>
      <c r="D117" s="47"/>
      <c r="E117" s="266">
        <f t="shared" si="6"/>
        <v>0</v>
      </c>
      <c r="F117" s="261"/>
      <c r="G117" s="268" t="str">
        <f t="shared" si="7"/>
        <v/>
      </c>
      <c r="H117" s="261"/>
      <c r="I117" s="261"/>
      <c r="J117" s="70" t="str">
        <f t="shared" si="8"/>
        <v/>
      </c>
      <c r="K117" s="261"/>
      <c r="L117" s="261"/>
      <c r="M117" s="261"/>
      <c r="N117" s="261"/>
      <c r="O117" s="261"/>
      <c r="Q117" s="70" t="str">
        <f t="shared" si="9"/>
        <v/>
      </c>
      <c r="R117" s="274" t="str">
        <f t="shared" si="10"/>
        <v/>
      </c>
      <c r="S117" s="266" t="str">
        <f t="shared" si="11"/>
        <v/>
      </c>
    </row>
    <row r="118" spans="1:19" x14ac:dyDescent="0.2">
      <c r="A118" s="11"/>
      <c r="B118" s="112" t="s">
        <v>315</v>
      </c>
      <c r="C118" s="28" t="s">
        <v>268</v>
      </c>
      <c r="D118" s="47">
        <v>46</v>
      </c>
      <c r="E118" s="266">
        <f t="shared" si="6"/>
        <v>16836</v>
      </c>
      <c r="F118" s="261">
        <v>11991</v>
      </c>
      <c r="G118" s="268">
        <f t="shared" si="7"/>
        <v>0.71222380612972203</v>
      </c>
      <c r="H118" s="261">
        <v>941206</v>
      </c>
      <c r="I118" s="261">
        <v>381180</v>
      </c>
      <c r="J118" s="70">
        <f t="shared" si="8"/>
        <v>0.40499104340601316</v>
      </c>
      <c r="K118" s="261">
        <v>78856</v>
      </c>
      <c r="L118" s="261">
        <v>106873</v>
      </c>
      <c r="M118" s="261">
        <v>138836</v>
      </c>
      <c r="N118" s="261">
        <v>1</v>
      </c>
      <c r="O118" s="261">
        <v>0</v>
      </c>
      <c r="Q118" s="70">
        <f t="shared" si="9"/>
        <v>0.28844426238307813</v>
      </c>
      <c r="R118" s="274">
        <f t="shared" si="10"/>
        <v>31.788841631223416</v>
      </c>
      <c r="S118" s="266">
        <f t="shared" si="11"/>
        <v>11578.350429488783</v>
      </c>
    </row>
    <row r="119" spans="1:19" x14ac:dyDescent="0.2">
      <c r="A119" s="11"/>
      <c r="B119" s="112" t="s">
        <v>315</v>
      </c>
      <c r="C119" s="28" t="s">
        <v>318</v>
      </c>
      <c r="D119" s="47">
        <v>16</v>
      </c>
      <c r="E119" s="266">
        <f t="shared" si="6"/>
        <v>5856</v>
      </c>
      <c r="F119" s="261">
        <v>3731</v>
      </c>
      <c r="G119" s="268">
        <f t="shared" si="7"/>
        <v>0.63712431693989069</v>
      </c>
      <c r="H119" s="261">
        <v>310875</v>
      </c>
      <c r="I119" s="261">
        <v>108861</v>
      </c>
      <c r="J119" s="70">
        <f t="shared" si="8"/>
        <v>0.35017611580217128</v>
      </c>
      <c r="K119" s="261">
        <v>23797</v>
      </c>
      <c r="L119" s="261">
        <v>32461</v>
      </c>
      <c r="M119" s="261">
        <v>44079</v>
      </c>
      <c r="N119" s="261">
        <v>0</v>
      </c>
      <c r="O119" s="261">
        <v>0</v>
      </c>
      <c r="Q119" s="70">
        <f t="shared" si="9"/>
        <v>0.22310571858912245</v>
      </c>
      <c r="R119" s="274">
        <f t="shared" si="10"/>
        <v>29.177432323773786</v>
      </c>
      <c r="S119" s="266">
        <f t="shared" si="11"/>
        <v>11814.258911819887</v>
      </c>
    </row>
    <row r="120" spans="1:19" x14ac:dyDescent="0.2">
      <c r="A120" s="11"/>
      <c r="B120" s="112" t="s">
        <v>315</v>
      </c>
      <c r="C120" s="249" t="s">
        <v>41</v>
      </c>
      <c r="D120" s="47"/>
      <c r="E120" s="266">
        <f t="shared" si="6"/>
        <v>0</v>
      </c>
      <c r="F120" s="261"/>
      <c r="G120" s="268" t="str">
        <f t="shared" si="7"/>
        <v/>
      </c>
      <c r="H120" s="261"/>
      <c r="I120" s="261"/>
      <c r="J120" s="70" t="str">
        <f t="shared" si="8"/>
        <v/>
      </c>
      <c r="K120" s="261"/>
      <c r="L120" s="261"/>
      <c r="M120" s="261"/>
      <c r="N120" s="261"/>
      <c r="O120" s="261"/>
      <c r="Q120" s="70" t="str">
        <f t="shared" si="9"/>
        <v/>
      </c>
      <c r="R120" s="274" t="str">
        <f t="shared" si="10"/>
        <v/>
      </c>
      <c r="S120" s="266" t="str">
        <f t="shared" si="11"/>
        <v/>
      </c>
    </row>
    <row r="121" spans="1:19" x14ac:dyDescent="0.2">
      <c r="A121" s="11"/>
      <c r="B121" s="112" t="s">
        <v>315</v>
      </c>
      <c r="C121" s="249" t="s">
        <v>320</v>
      </c>
      <c r="D121" s="47"/>
      <c r="E121" s="266">
        <f t="shared" si="6"/>
        <v>0</v>
      </c>
      <c r="F121" s="261"/>
      <c r="G121" s="268" t="str">
        <f t="shared" si="7"/>
        <v/>
      </c>
      <c r="H121" s="261"/>
      <c r="I121" s="261"/>
      <c r="J121" s="70" t="str">
        <f t="shared" si="8"/>
        <v/>
      </c>
      <c r="K121" s="261"/>
      <c r="L121" s="261"/>
      <c r="M121" s="261"/>
      <c r="N121" s="261"/>
      <c r="O121" s="261"/>
      <c r="Q121" s="70" t="str">
        <f t="shared" si="9"/>
        <v/>
      </c>
      <c r="R121" s="274" t="str">
        <f t="shared" si="10"/>
        <v/>
      </c>
      <c r="S121" s="266" t="str">
        <f t="shared" si="11"/>
        <v/>
      </c>
    </row>
    <row r="122" spans="1:19" x14ac:dyDescent="0.2">
      <c r="A122" s="11"/>
      <c r="B122" s="112" t="s">
        <v>315</v>
      </c>
      <c r="C122" s="249" t="s">
        <v>326</v>
      </c>
      <c r="D122" s="47"/>
      <c r="E122" s="266">
        <f t="shared" si="6"/>
        <v>0</v>
      </c>
      <c r="F122" s="261"/>
      <c r="G122" s="268" t="str">
        <f t="shared" si="7"/>
        <v/>
      </c>
      <c r="H122" s="261"/>
      <c r="I122" s="261"/>
      <c r="J122" s="70" t="str">
        <f t="shared" si="8"/>
        <v/>
      </c>
      <c r="K122" s="261"/>
      <c r="L122" s="261"/>
      <c r="M122" s="261"/>
      <c r="N122" s="261"/>
      <c r="O122" s="261"/>
      <c r="Q122" s="70" t="str">
        <f t="shared" si="9"/>
        <v/>
      </c>
      <c r="R122" s="274" t="str">
        <f t="shared" si="10"/>
        <v/>
      </c>
      <c r="S122" s="266" t="str">
        <f t="shared" si="11"/>
        <v/>
      </c>
    </row>
    <row r="123" spans="1:19" x14ac:dyDescent="0.2">
      <c r="A123" s="11"/>
      <c r="B123" s="112" t="s">
        <v>315</v>
      </c>
      <c r="C123" s="249" t="s">
        <v>91</v>
      </c>
      <c r="D123" s="47"/>
      <c r="E123" s="266">
        <f t="shared" si="6"/>
        <v>0</v>
      </c>
      <c r="F123" s="261"/>
      <c r="G123" s="268" t="str">
        <f t="shared" si="7"/>
        <v/>
      </c>
      <c r="H123" s="261"/>
      <c r="I123" s="261"/>
      <c r="J123" s="70" t="str">
        <f t="shared" si="8"/>
        <v/>
      </c>
      <c r="K123" s="261"/>
      <c r="L123" s="261"/>
      <c r="M123" s="261"/>
      <c r="N123" s="261"/>
      <c r="O123" s="261"/>
      <c r="Q123" s="70" t="str">
        <f t="shared" si="9"/>
        <v/>
      </c>
      <c r="R123" s="274" t="str">
        <f t="shared" si="10"/>
        <v/>
      </c>
      <c r="S123" s="266" t="str">
        <f t="shared" si="11"/>
        <v/>
      </c>
    </row>
    <row r="124" spans="1:19" x14ac:dyDescent="0.2">
      <c r="A124" s="11"/>
      <c r="B124" s="112" t="s">
        <v>315</v>
      </c>
      <c r="C124" s="249" t="s">
        <v>332</v>
      </c>
      <c r="D124" s="47"/>
      <c r="E124" s="266">
        <f t="shared" si="6"/>
        <v>0</v>
      </c>
      <c r="F124" s="261"/>
      <c r="G124" s="268" t="str">
        <f t="shared" si="7"/>
        <v/>
      </c>
      <c r="H124" s="261"/>
      <c r="I124" s="261"/>
      <c r="J124" s="70" t="str">
        <f t="shared" si="8"/>
        <v/>
      </c>
      <c r="K124" s="261"/>
      <c r="L124" s="261"/>
      <c r="M124" s="261"/>
      <c r="N124" s="261"/>
      <c r="O124" s="261"/>
      <c r="Q124" s="70" t="str">
        <f t="shared" si="9"/>
        <v/>
      </c>
      <c r="R124" s="274" t="str">
        <f t="shared" si="10"/>
        <v/>
      </c>
      <c r="S124" s="266" t="str">
        <f t="shared" si="11"/>
        <v/>
      </c>
    </row>
    <row r="125" spans="1:19" x14ac:dyDescent="0.2">
      <c r="A125" s="11"/>
      <c r="B125" s="112" t="s">
        <v>315</v>
      </c>
      <c r="C125" s="249" t="s">
        <v>333</v>
      </c>
      <c r="D125" s="47"/>
      <c r="E125" s="266">
        <f t="shared" si="6"/>
        <v>0</v>
      </c>
      <c r="F125" s="261"/>
      <c r="G125" s="268" t="str">
        <f t="shared" si="7"/>
        <v/>
      </c>
      <c r="H125" s="261"/>
      <c r="I125" s="261"/>
      <c r="J125" s="70" t="str">
        <f t="shared" si="8"/>
        <v/>
      </c>
      <c r="K125" s="261"/>
      <c r="L125" s="261"/>
      <c r="M125" s="261"/>
      <c r="N125" s="261"/>
      <c r="O125" s="261"/>
      <c r="Q125" s="70" t="str">
        <f t="shared" si="9"/>
        <v/>
      </c>
      <c r="R125" s="274" t="str">
        <f t="shared" si="10"/>
        <v/>
      </c>
      <c r="S125" s="266" t="str">
        <f t="shared" si="11"/>
        <v/>
      </c>
    </row>
    <row r="126" spans="1:19" x14ac:dyDescent="0.2">
      <c r="A126" s="11"/>
      <c r="B126" s="111" t="s">
        <v>315</v>
      </c>
      <c r="C126" s="114" t="s">
        <v>338</v>
      </c>
      <c r="D126" s="47"/>
      <c r="E126" s="266">
        <f t="shared" si="6"/>
        <v>0</v>
      </c>
      <c r="F126" s="261"/>
      <c r="G126" s="268" t="str">
        <f t="shared" si="7"/>
        <v/>
      </c>
      <c r="H126" s="261"/>
      <c r="I126" s="261"/>
      <c r="J126" s="70" t="str">
        <f t="shared" si="8"/>
        <v/>
      </c>
      <c r="K126" s="261"/>
      <c r="L126" s="261"/>
      <c r="M126" s="261"/>
      <c r="N126" s="261"/>
      <c r="O126" s="261"/>
      <c r="Q126" s="70" t="str">
        <f t="shared" si="9"/>
        <v/>
      </c>
      <c r="R126" s="274" t="str">
        <f t="shared" si="10"/>
        <v/>
      </c>
      <c r="S126" s="266" t="str">
        <f t="shared" si="11"/>
        <v/>
      </c>
    </row>
    <row r="127" spans="1:19" x14ac:dyDescent="0.2">
      <c r="A127" s="11"/>
      <c r="B127" s="111" t="s">
        <v>315</v>
      </c>
      <c r="C127" s="114" t="s">
        <v>341</v>
      </c>
      <c r="D127" s="47"/>
      <c r="E127" s="266">
        <f t="shared" si="6"/>
        <v>0</v>
      </c>
      <c r="F127" s="261"/>
      <c r="G127" s="268" t="str">
        <f t="shared" si="7"/>
        <v/>
      </c>
      <c r="H127" s="261"/>
      <c r="I127" s="261"/>
      <c r="J127" s="70" t="str">
        <f t="shared" si="8"/>
        <v/>
      </c>
      <c r="K127" s="261"/>
      <c r="L127" s="261"/>
      <c r="M127" s="261"/>
      <c r="N127" s="261"/>
      <c r="O127" s="261"/>
      <c r="Q127" s="70" t="str">
        <f t="shared" si="9"/>
        <v/>
      </c>
      <c r="R127" s="274" t="str">
        <f t="shared" si="10"/>
        <v/>
      </c>
      <c r="S127" s="266" t="str">
        <f t="shared" si="11"/>
        <v/>
      </c>
    </row>
    <row r="128" spans="1:19" x14ac:dyDescent="0.2">
      <c r="A128" s="11"/>
      <c r="B128" s="112" t="s">
        <v>315</v>
      </c>
      <c r="C128" s="114" t="s">
        <v>342</v>
      </c>
      <c r="D128" s="47"/>
      <c r="E128" s="266">
        <f t="shared" si="6"/>
        <v>0</v>
      </c>
      <c r="F128" s="261"/>
      <c r="G128" s="268" t="str">
        <f t="shared" si="7"/>
        <v/>
      </c>
      <c r="H128" s="261"/>
      <c r="I128" s="261"/>
      <c r="J128" s="70" t="str">
        <f t="shared" si="8"/>
        <v/>
      </c>
      <c r="K128" s="261"/>
      <c r="L128" s="261"/>
      <c r="M128" s="261"/>
      <c r="N128" s="261"/>
      <c r="O128" s="261"/>
      <c r="Q128" s="70" t="str">
        <f t="shared" si="9"/>
        <v/>
      </c>
      <c r="R128" s="274" t="str">
        <f t="shared" si="10"/>
        <v/>
      </c>
      <c r="S128" s="266" t="str">
        <f t="shared" si="11"/>
        <v/>
      </c>
    </row>
    <row r="129" spans="1:19" x14ac:dyDescent="0.2">
      <c r="A129" s="11"/>
      <c r="B129" s="111" t="s">
        <v>315</v>
      </c>
      <c r="C129" s="114" t="s">
        <v>125</v>
      </c>
      <c r="D129" s="47"/>
      <c r="E129" s="266">
        <f t="shared" si="6"/>
        <v>0</v>
      </c>
      <c r="F129" s="261"/>
      <c r="G129" s="268" t="str">
        <f t="shared" si="7"/>
        <v/>
      </c>
      <c r="H129" s="261"/>
      <c r="I129" s="261"/>
      <c r="J129" s="70" t="str">
        <f t="shared" si="8"/>
        <v/>
      </c>
      <c r="K129" s="261"/>
      <c r="L129" s="261"/>
      <c r="M129" s="261"/>
      <c r="N129" s="261"/>
      <c r="O129" s="261"/>
      <c r="Q129" s="70" t="str">
        <f t="shared" si="9"/>
        <v/>
      </c>
      <c r="R129" s="274" t="str">
        <f t="shared" si="10"/>
        <v/>
      </c>
      <c r="S129" s="266" t="str">
        <f t="shared" si="11"/>
        <v/>
      </c>
    </row>
    <row r="130" spans="1:19" x14ac:dyDescent="0.2">
      <c r="A130" s="11"/>
      <c r="B130" s="112" t="s">
        <v>315</v>
      </c>
      <c r="C130" s="249" t="s">
        <v>115</v>
      </c>
      <c r="D130" s="47"/>
      <c r="E130" s="266">
        <f t="shared" si="6"/>
        <v>0</v>
      </c>
      <c r="F130" s="261"/>
      <c r="G130" s="268" t="str">
        <f t="shared" si="7"/>
        <v/>
      </c>
      <c r="H130" s="261"/>
      <c r="I130" s="261"/>
      <c r="J130" s="70" t="str">
        <f t="shared" si="8"/>
        <v/>
      </c>
      <c r="K130" s="261"/>
      <c r="L130" s="261"/>
      <c r="M130" s="261"/>
      <c r="N130" s="261"/>
      <c r="O130" s="261"/>
      <c r="Q130" s="70" t="str">
        <f t="shared" si="9"/>
        <v/>
      </c>
      <c r="R130" s="274" t="str">
        <f t="shared" si="10"/>
        <v/>
      </c>
      <c r="S130" s="266" t="str">
        <f t="shared" si="11"/>
        <v/>
      </c>
    </row>
    <row r="131" spans="1:19" x14ac:dyDescent="0.2">
      <c r="A131" s="11"/>
      <c r="B131" s="112" t="s">
        <v>315</v>
      </c>
      <c r="C131" s="249" t="s">
        <v>80</v>
      </c>
      <c r="D131" s="47"/>
      <c r="E131" s="266">
        <f t="shared" si="6"/>
        <v>0</v>
      </c>
      <c r="F131" s="261"/>
      <c r="G131" s="268" t="str">
        <f t="shared" si="7"/>
        <v/>
      </c>
      <c r="H131" s="261"/>
      <c r="I131" s="261"/>
      <c r="J131" s="70" t="str">
        <f t="shared" si="8"/>
        <v/>
      </c>
      <c r="K131" s="261"/>
      <c r="L131" s="261"/>
      <c r="M131" s="261"/>
      <c r="N131" s="261"/>
      <c r="O131" s="261"/>
      <c r="Q131" s="70" t="str">
        <f t="shared" si="9"/>
        <v/>
      </c>
      <c r="R131" s="274" t="str">
        <f t="shared" si="10"/>
        <v/>
      </c>
      <c r="S131" s="266" t="str">
        <f t="shared" si="11"/>
        <v/>
      </c>
    </row>
    <row r="132" spans="1:19" x14ac:dyDescent="0.2">
      <c r="A132" s="11"/>
      <c r="B132" s="112" t="s">
        <v>315</v>
      </c>
      <c r="C132" s="249" t="s">
        <v>347</v>
      </c>
      <c r="D132" s="47"/>
      <c r="E132" s="266">
        <f t="shared" si="6"/>
        <v>0</v>
      </c>
      <c r="F132" s="261"/>
      <c r="G132" s="268" t="str">
        <f t="shared" si="7"/>
        <v/>
      </c>
      <c r="H132" s="261"/>
      <c r="I132" s="261"/>
      <c r="J132" s="70" t="str">
        <f t="shared" si="8"/>
        <v/>
      </c>
      <c r="K132" s="261"/>
      <c r="L132" s="261"/>
      <c r="M132" s="261"/>
      <c r="N132" s="261"/>
      <c r="O132" s="261"/>
      <c r="Q132" s="70" t="str">
        <f t="shared" si="9"/>
        <v/>
      </c>
      <c r="R132" s="274" t="str">
        <f t="shared" si="10"/>
        <v/>
      </c>
      <c r="S132" s="266" t="str">
        <f t="shared" si="11"/>
        <v/>
      </c>
    </row>
    <row r="133" spans="1:19" x14ac:dyDescent="0.2">
      <c r="A133" s="11"/>
      <c r="B133" s="111" t="s">
        <v>315</v>
      </c>
      <c r="C133" s="114" t="s">
        <v>354</v>
      </c>
      <c r="D133" s="47"/>
      <c r="E133" s="266">
        <f t="shared" ref="E133:E196" si="12">D133*366</f>
        <v>0</v>
      </c>
      <c r="F133" s="261"/>
      <c r="G133" s="268" t="str">
        <f t="shared" ref="G133:G196" si="13">IF(F133="","",IF(F133=0,0,F133/E133))</f>
        <v/>
      </c>
      <c r="H133" s="261"/>
      <c r="I133" s="261"/>
      <c r="J133" s="70" t="str">
        <f t="shared" ref="J133:J196" si="14">IF(I133="","",IF(I133=0,0,I133/H133))</f>
        <v/>
      </c>
      <c r="K133" s="261"/>
      <c r="L133" s="261"/>
      <c r="M133" s="261"/>
      <c r="N133" s="261"/>
      <c r="O133" s="261"/>
      <c r="Q133" s="70" t="str">
        <f t="shared" ref="Q133:Q196" si="15">IF(J133="","",G133*J133)</f>
        <v/>
      </c>
      <c r="R133" s="274" t="str">
        <f t="shared" ref="R133:R196" si="16">IF(I133="","",IF(I133=0,0,I133/F133))</f>
        <v/>
      </c>
      <c r="S133" s="266" t="str">
        <f t="shared" ref="S133:S196" si="17">IF(M133="","",IF(M133=0,0,M133*1000/F133))</f>
        <v/>
      </c>
    </row>
    <row r="134" spans="1:19" x14ac:dyDescent="0.2">
      <c r="A134" s="11"/>
      <c r="B134" s="111" t="s">
        <v>315</v>
      </c>
      <c r="C134" s="114" t="s">
        <v>357</v>
      </c>
      <c r="D134" s="47"/>
      <c r="E134" s="266">
        <f t="shared" si="12"/>
        <v>0</v>
      </c>
      <c r="F134" s="261"/>
      <c r="G134" s="268" t="str">
        <f t="shared" si="13"/>
        <v/>
      </c>
      <c r="H134" s="261"/>
      <c r="I134" s="261"/>
      <c r="J134" s="70" t="str">
        <f t="shared" si="14"/>
        <v/>
      </c>
      <c r="K134" s="261"/>
      <c r="L134" s="261"/>
      <c r="M134" s="261"/>
      <c r="N134" s="261"/>
      <c r="O134" s="261"/>
      <c r="Q134" s="70" t="str">
        <f t="shared" si="15"/>
        <v/>
      </c>
      <c r="R134" s="274" t="str">
        <f t="shared" si="16"/>
        <v/>
      </c>
      <c r="S134" s="266" t="str">
        <f t="shared" si="17"/>
        <v/>
      </c>
    </row>
    <row r="135" spans="1:19" x14ac:dyDescent="0.2">
      <c r="A135" s="11"/>
      <c r="B135" s="111" t="s">
        <v>315</v>
      </c>
      <c r="C135" s="114" t="s">
        <v>360</v>
      </c>
      <c r="D135" s="47"/>
      <c r="E135" s="266">
        <f t="shared" si="12"/>
        <v>0</v>
      </c>
      <c r="F135" s="261"/>
      <c r="G135" s="268" t="str">
        <f t="shared" si="13"/>
        <v/>
      </c>
      <c r="H135" s="261"/>
      <c r="I135" s="261"/>
      <c r="J135" s="70" t="str">
        <f t="shared" si="14"/>
        <v/>
      </c>
      <c r="K135" s="261"/>
      <c r="L135" s="261"/>
      <c r="M135" s="261"/>
      <c r="N135" s="261"/>
      <c r="O135" s="261"/>
      <c r="Q135" s="70" t="str">
        <f t="shared" si="15"/>
        <v/>
      </c>
      <c r="R135" s="274" t="str">
        <f t="shared" si="16"/>
        <v/>
      </c>
      <c r="S135" s="266" t="str">
        <f t="shared" si="17"/>
        <v/>
      </c>
    </row>
    <row r="136" spans="1:19" x14ac:dyDescent="0.2">
      <c r="A136" s="11"/>
      <c r="B136" s="112" t="s">
        <v>315</v>
      </c>
      <c r="C136" s="249" t="s">
        <v>364</v>
      </c>
      <c r="D136" s="47"/>
      <c r="E136" s="266">
        <f t="shared" si="12"/>
        <v>0</v>
      </c>
      <c r="F136" s="261"/>
      <c r="G136" s="268" t="str">
        <f t="shared" si="13"/>
        <v/>
      </c>
      <c r="H136" s="261"/>
      <c r="I136" s="261"/>
      <c r="J136" s="70" t="str">
        <f t="shared" si="14"/>
        <v/>
      </c>
      <c r="K136" s="261"/>
      <c r="L136" s="261"/>
      <c r="M136" s="261"/>
      <c r="N136" s="261"/>
      <c r="O136" s="261"/>
      <c r="Q136" s="70" t="str">
        <f t="shared" si="15"/>
        <v/>
      </c>
      <c r="R136" s="274" t="str">
        <f t="shared" si="16"/>
        <v/>
      </c>
      <c r="S136" s="266" t="str">
        <f t="shared" si="17"/>
        <v/>
      </c>
    </row>
    <row r="137" spans="1:19" x14ac:dyDescent="0.2">
      <c r="A137" s="11"/>
      <c r="B137" s="112" t="s">
        <v>315</v>
      </c>
      <c r="C137" s="249" t="s">
        <v>365</v>
      </c>
      <c r="D137" s="47"/>
      <c r="E137" s="266">
        <f t="shared" si="12"/>
        <v>0</v>
      </c>
      <c r="F137" s="261"/>
      <c r="G137" s="268" t="str">
        <f t="shared" si="13"/>
        <v/>
      </c>
      <c r="H137" s="261"/>
      <c r="I137" s="261"/>
      <c r="J137" s="70" t="str">
        <f t="shared" si="14"/>
        <v/>
      </c>
      <c r="K137" s="261"/>
      <c r="L137" s="261"/>
      <c r="M137" s="261"/>
      <c r="N137" s="261"/>
      <c r="O137" s="261"/>
      <c r="Q137" s="70" t="str">
        <f t="shared" si="15"/>
        <v/>
      </c>
      <c r="R137" s="274" t="str">
        <f t="shared" si="16"/>
        <v/>
      </c>
      <c r="S137" s="266" t="str">
        <f t="shared" si="17"/>
        <v/>
      </c>
    </row>
    <row r="138" spans="1:19" x14ac:dyDescent="0.2">
      <c r="A138" s="11"/>
      <c r="B138" s="112" t="s">
        <v>315</v>
      </c>
      <c r="C138" s="249" t="s">
        <v>369</v>
      </c>
      <c r="D138" s="47"/>
      <c r="E138" s="266">
        <f t="shared" si="12"/>
        <v>0</v>
      </c>
      <c r="F138" s="261"/>
      <c r="G138" s="268" t="str">
        <f t="shared" si="13"/>
        <v/>
      </c>
      <c r="H138" s="261"/>
      <c r="I138" s="261"/>
      <c r="J138" s="70" t="str">
        <f t="shared" si="14"/>
        <v/>
      </c>
      <c r="K138" s="261"/>
      <c r="L138" s="261"/>
      <c r="M138" s="261"/>
      <c r="N138" s="261"/>
      <c r="O138" s="261"/>
      <c r="Q138" s="70" t="str">
        <f t="shared" si="15"/>
        <v/>
      </c>
      <c r="R138" s="274" t="str">
        <f t="shared" si="16"/>
        <v/>
      </c>
      <c r="S138" s="266" t="str">
        <f t="shared" si="17"/>
        <v/>
      </c>
    </row>
    <row r="139" spans="1:19" x14ac:dyDescent="0.2">
      <c r="A139" s="11"/>
      <c r="B139" s="112" t="s">
        <v>370</v>
      </c>
      <c r="C139" s="28" t="s">
        <v>373</v>
      </c>
      <c r="D139" s="47">
        <v>68</v>
      </c>
      <c r="E139" s="266">
        <f t="shared" si="12"/>
        <v>24888</v>
      </c>
      <c r="F139" s="261">
        <v>18188</v>
      </c>
      <c r="G139" s="268">
        <f t="shared" si="13"/>
        <v>0.73079395692703308</v>
      </c>
      <c r="H139" s="261">
        <v>1223206</v>
      </c>
      <c r="I139" s="261">
        <v>398655</v>
      </c>
      <c r="J139" s="70">
        <f t="shared" si="14"/>
        <v>0.32590994484984542</v>
      </c>
      <c r="K139" s="261">
        <v>83765</v>
      </c>
      <c r="L139" s="261">
        <v>122086</v>
      </c>
      <c r="M139" s="261">
        <v>170480</v>
      </c>
      <c r="N139" s="261">
        <v>0</v>
      </c>
      <c r="O139" s="261">
        <v>0</v>
      </c>
      <c r="Q139" s="70">
        <f t="shared" si="15"/>
        <v>0.23817301819868966</v>
      </c>
      <c r="R139" s="274">
        <f t="shared" si="16"/>
        <v>21.918572685287003</v>
      </c>
      <c r="S139" s="266">
        <f t="shared" si="17"/>
        <v>9373.2131075434354</v>
      </c>
    </row>
    <row r="140" spans="1:19" x14ac:dyDescent="0.2">
      <c r="A140" s="11"/>
      <c r="B140" s="112" t="s">
        <v>370</v>
      </c>
      <c r="C140" s="249" t="s">
        <v>376</v>
      </c>
      <c r="D140" s="47"/>
      <c r="E140" s="266">
        <f t="shared" si="12"/>
        <v>0</v>
      </c>
      <c r="F140" s="261"/>
      <c r="G140" s="268" t="str">
        <f t="shared" si="13"/>
        <v/>
      </c>
      <c r="H140" s="261"/>
      <c r="I140" s="261"/>
      <c r="J140" s="70" t="str">
        <f t="shared" si="14"/>
        <v/>
      </c>
      <c r="K140" s="261"/>
      <c r="L140" s="261"/>
      <c r="M140" s="261"/>
      <c r="N140" s="261"/>
      <c r="O140" s="261"/>
      <c r="Q140" s="70" t="str">
        <f t="shared" si="15"/>
        <v/>
      </c>
      <c r="R140" s="274" t="str">
        <f t="shared" si="16"/>
        <v/>
      </c>
      <c r="S140" s="266" t="str">
        <f t="shared" si="17"/>
        <v/>
      </c>
    </row>
    <row r="141" spans="1:19" x14ac:dyDescent="0.2">
      <c r="A141" s="11"/>
      <c r="B141" s="112" t="s">
        <v>370</v>
      </c>
      <c r="C141" s="249" t="s">
        <v>381</v>
      </c>
      <c r="D141" s="47"/>
      <c r="E141" s="266">
        <f t="shared" si="12"/>
        <v>0</v>
      </c>
      <c r="F141" s="261"/>
      <c r="G141" s="268" t="str">
        <f t="shared" si="13"/>
        <v/>
      </c>
      <c r="H141" s="261"/>
      <c r="I141" s="261"/>
      <c r="J141" s="70" t="str">
        <f t="shared" si="14"/>
        <v/>
      </c>
      <c r="K141" s="261"/>
      <c r="L141" s="261"/>
      <c r="M141" s="261"/>
      <c r="N141" s="261"/>
      <c r="O141" s="261"/>
      <c r="Q141" s="70" t="str">
        <f t="shared" si="15"/>
        <v/>
      </c>
      <c r="R141" s="274" t="str">
        <f t="shared" si="16"/>
        <v/>
      </c>
      <c r="S141" s="266" t="str">
        <f t="shared" si="17"/>
        <v/>
      </c>
    </row>
    <row r="142" spans="1:19" x14ac:dyDescent="0.2">
      <c r="A142" s="11"/>
      <c r="B142" s="112" t="s">
        <v>370</v>
      </c>
      <c r="C142" s="249" t="s">
        <v>382</v>
      </c>
      <c r="D142" s="47"/>
      <c r="E142" s="266">
        <f t="shared" si="12"/>
        <v>0</v>
      </c>
      <c r="F142" s="261"/>
      <c r="G142" s="268" t="str">
        <f t="shared" si="13"/>
        <v/>
      </c>
      <c r="H142" s="261"/>
      <c r="I142" s="261"/>
      <c r="J142" s="70" t="str">
        <f t="shared" si="14"/>
        <v/>
      </c>
      <c r="K142" s="261"/>
      <c r="L142" s="261"/>
      <c r="M142" s="261"/>
      <c r="N142" s="261"/>
      <c r="O142" s="261"/>
      <c r="Q142" s="70" t="str">
        <f t="shared" si="15"/>
        <v/>
      </c>
      <c r="R142" s="274" t="str">
        <f t="shared" si="16"/>
        <v/>
      </c>
      <c r="S142" s="266" t="str">
        <f t="shared" si="17"/>
        <v/>
      </c>
    </row>
    <row r="143" spans="1:19" x14ac:dyDescent="0.2">
      <c r="A143" s="11"/>
      <c r="B143" s="112" t="s">
        <v>370</v>
      </c>
      <c r="C143" s="249" t="s">
        <v>385</v>
      </c>
      <c r="D143" s="47"/>
      <c r="E143" s="266">
        <f t="shared" si="12"/>
        <v>0</v>
      </c>
      <c r="F143" s="261"/>
      <c r="G143" s="268" t="str">
        <f t="shared" si="13"/>
        <v/>
      </c>
      <c r="H143" s="261"/>
      <c r="I143" s="261"/>
      <c r="J143" s="70" t="str">
        <f t="shared" si="14"/>
        <v/>
      </c>
      <c r="K143" s="261"/>
      <c r="L143" s="261"/>
      <c r="M143" s="261"/>
      <c r="N143" s="261"/>
      <c r="O143" s="261"/>
      <c r="Q143" s="70" t="str">
        <f t="shared" si="15"/>
        <v/>
      </c>
      <c r="R143" s="274" t="str">
        <f t="shared" si="16"/>
        <v/>
      </c>
      <c r="S143" s="266" t="str">
        <f t="shared" si="17"/>
        <v/>
      </c>
    </row>
    <row r="144" spans="1:19" x14ac:dyDescent="0.2">
      <c r="A144" s="11"/>
      <c r="B144" s="112" t="s">
        <v>370</v>
      </c>
      <c r="C144" s="249" t="s">
        <v>387</v>
      </c>
      <c r="D144" s="47"/>
      <c r="E144" s="266">
        <f t="shared" si="12"/>
        <v>0</v>
      </c>
      <c r="F144" s="261"/>
      <c r="G144" s="268" t="str">
        <f t="shared" si="13"/>
        <v/>
      </c>
      <c r="H144" s="261"/>
      <c r="I144" s="261"/>
      <c r="J144" s="70" t="str">
        <f t="shared" si="14"/>
        <v/>
      </c>
      <c r="K144" s="261"/>
      <c r="L144" s="261"/>
      <c r="M144" s="261"/>
      <c r="N144" s="261"/>
      <c r="O144" s="261"/>
      <c r="Q144" s="70" t="str">
        <f t="shared" si="15"/>
        <v/>
      </c>
      <c r="R144" s="274" t="str">
        <f t="shared" si="16"/>
        <v/>
      </c>
      <c r="S144" s="266" t="str">
        <f t="shared" si="17"/>
        <v/>
      </c>
    </row>
    <row r="145" spans="1:19" x14ac:dyDescent="0.2">
      <c r="A145" s="11"/>
      <c r="B145" s="112" t="s">
        <v>370</v>
      </c>
      <c r="C145" s="249" t="s">
        <v>389</v>
      </c>
      <c r="D145" s="47"/>
      <c r="E145" s="266">
        <f t="shared" si="12"/>
        <v>0</v>
      </c>
      <c r="F145" s="261"/>
      <c r="G145" s="268" t="str">
        <f t="shared" si="13"/>
        <v/>
      </c>
      <c r="H145" s="261"/>
      <c r="I145" s="261"/>
      <c r="J145" s="70" t="str">
        <f t="shared" si="14"/>
        <v/>
      </c>
      <c r="K145" s="261"/>
      <c r="L145" s="261"/>
      <c r="M145" s="261"/>
      <c r="N145" s="261"/>
      <c r="O145" s="261"/>
      <c r="Q145" s="70" t="str">
        <f t="shared" si="15"/>
        <v/>
      </c>
      <c r="R145" s="274" t="str">
        <f t="shared" si="16"/>
        <v/>
      </c>
      <c r="S145" s="266" t="str">
        <f t="shared" si="17"/>
        <v/>
      </c>
    </row>
    <row r="146" spans="1:19" x14ac:dyDescent="0.2">
      <c r="A146" s="11"/>
      <c r="B146" s="112" t="s">
        <v>370</v>
      </c>
      <c r="C146" s="249" t="s">
        <v>390</v>
      </c>
      <c r="D146" s="47"/>
      <c r="E146" s="266">
        <f t="shared" si="12"/>
        <v>0</v>
      </c>
      <c r="F146" s="261"/>
      <c r="G146" s="268" t="str">
        <f t="shared" si="13"/>
        <v/>
      </c>
      <c r="H146" s="261"/>
      <c r="I146" s="261"/>
      <c r="J146" s="70" t="str">
        <f t="shared" si="14"/>
        <v/>
      </c>
      <c r="K146" s="261"/>
      <c r="L146" s="261"/>
      <c r="M146" s="261"/>
      <c r="N146" s="261"/>
      <c r="O146" s="261"/>
      <c r="Q146" s="70" t="str">
        <f t="shared" si="15"/>
        <v/>
      </c>
      <c r="R146" s="274" t="str">
        <f t="shared" si="16"/>
        <v/>
      </c>
      <c r="S146" s="266" t="str">
        <f t="shared" si="17"/>
        <v/>
      </c>
    </row>
    <row r="147" spans="1:19" x14ac:dyDescent="0.2">
      <c r="A147" s="11"/>
      <c r="B147" s="112" t="s">
        <v>370</v>
      </c>
      <c r="C147" s="249" t="s">
        <v>394</v>
      </c>
      <c r="D147" s="47"/>
      <c r="E147" s="266">
        <f t="shared" si="12"/>
        <v>0</v>
      </c>
      <c r="F147" s="261"/>
      <c r="G147" s="268" t="str">
        <f t="shared" si="13"/>
        <v/>
      </c>
      <c r="H147" s="261"/>
      <c r="I147" s="261"/>
      <c r="J147" s="70" t="str">
        <f t="shared" si="14"/>
        <v/>
      </c>
      <c r="K147" s="261"/>
      <c r="L147" s="261"/>
      <c r="M147" s="261"/>
      <c r="N147" s="261"/>
      <c r="O147" s="261"/>
      <c r="Q147" s="70" t="str">
        <f t="shared" si="15"/>
        <v/>
      </c>
      <c r="R147" s="274" t="str">
        <f t="shared" si="16"/>
        <v/>
      </c>
      <c r="S147" s="266" t="str">
        <f t="shared" si="17"/>
        <v/>
      </c>
    </row>
    <row r="148" spans="1:19" x14ac:dyDescent="0.2">
      <c r="A148" s="11"/>
      <c r="B148" s="112" t="s">
        <v>370</v>
      </c>
      <c r="C148" s="249" t="s">
        <v>397</v>
      </c>
      <c r="D148" s="47"/>
      <c r="E148" s="266">
        <f t="shared" si="12"/>
        <v>0</v>
      </c>
      <c r="F148" s="261"/>
      <c r="G148" s="268" t="str">
        <f t="shared" si="13"/>
        <v/>
      </c>
      <c r="H148" s="261"/>
      <c r="I148" s="261"/>
      <c r="J148" s="70" t="str">
        <f t="shared" si="14"/>
        <v/>
      </c>
      <c r="K148" s="261"/>
      <c r="L148" s="261"/>
      <c r="M148" s="261"/>
      <c r="N148" s="261"/>
      <c r="O148" s="261"/>
      <c r="Q148" s="70" t="str">
        <f t="shared" si="15"/>
        <v/>
      </c>
      <c r="R148" s="274" t="str">
        <f t="shared" si="16"/>
        <v/>
      </c>
      <c r="S148" s="266" t="str">
        <f t="shared" si="17"/>
        <v/>
      </c>
    </row>
    <row r="149" spans="1:19" x14ac:dyDescent="0.2">
      <c r="A149" s="11"/>
      <c r="B149" s="112" t="s">
        <v>370</v>
      </c>
      <c r="C149" s="249" t="s">
        <v>399</v>
      </c>
      <c r="D149" s="47"/>
      <c r="E149" s="266">
        <f t="shared" si="12"/>
        <v>0</v>
      </c>
      <c r="F149" s="261"/>
      <c r="G149" s="268" t="str">
        <f t="shared" si="13"/>
        <v/>
      </c>
      <c r="H149" s="261"/>
      <c r="I149" s="261"/>
      <c r="J149" s="70" t="str">
        <f t="shared" si="14"/>
        <v/>
      </c>
      <c r="K149" s="261"/>
      <c r="L149" s="261"/>
      <c r="M149" s="261"/>
      <c r="N149" s="261"/>
      <c r="O149" s="261"/>
      <c r="Q149" s="70" t="str">
        <f t="shared" si="15"/>
        <v/>
      </c>
      <c r="R149" s="274" t="str">
        <f t="shared" si="16"/>
        <v/>
      </c>
      <c r="S149" s="266" t="str">
        <f t="shared" si="17"/>
        <v/>
      </c>
    </row>
    <row r="150" spans="1:19" x14ac:dyDescent="0.2">
      <c r="A150" s="11"/>
      <c r="B150" s="112" t="s">
        <v>370</v>
      </c>
      <c r="C150" s="249" t="s">
        <v>307</v>
      </c>
      <c r="D150" s="47"/>
      <c r="E150" s="266">
        <f t="shared" si="12"/>
        <v>0</v>
      </c>
      <c r="F150" s="261"/>
      <c r="G150" s="268" t="str">
        <f t="shared" si="13"/>
        <v/>
      </c>
      <c r="H150" s="261"/>
      <c r="I150" s="261"/>
      <c r="J150" s="70" t="str">
        <f t="shared" si="14"/>
        <v/>
      </c>
      <c r="K150" s="261"/>
      <c r="L150" s="261"/>
      <c r="M150" s="261"/>
      <c r="N150" s="261"/>
      <c r="O150" s="261"/>
      <c r="Q150" s="70" t="str">
        <f t="shared" si="15"/>
        <v/>
      </c>
      <c r="R150" s="274" t="str">
        <f t="shared" si="16"/>
        <v/>
      </c>
      <c r="S150" s="266" t="str">
        <f t="shared" si="17"/>
        <v/>
      </c>
    </row>
    <row r="151" spans="1:19" x14ac:dyDescent="0.2">
      <c r="A151" s="11"/>
      <c r="B151" s="112" t="s">
        <v>370</v>
      </c>
      <c r="C151" s="249" t="s">
        <v>401</v>
      </c>
      <c r="D151" s="47"/>
      <c r="E151" s="266">
        <f t="shared" si="12"/>
        <v>0</v>
      </c>
      <c r="F151" s="261"/>
      <c r="G151" s="268" t="str">
        <f t="shared" si="13"/>
        <v/>
      </c>
      <c r="H151" s="261"/>
      <c r="I151" s="261"/>
      <c r="J151" s="70" t="str">
        <f t="shared" si="14"/>
        <v/>
      </c>
      <c r="K151" s="261"/>
      <c r="L151" s="261"/>
      <c r="M151" s="261"/>
      <c r="N151" s="261"/>
      <c r="O151" s="261"/>
      <c r="Q151" s="70" t="str">
        <f t="shared" si="15"/>
        <v/>
      </c>
      <c r="R151" s="274" t="str">
        <f t="shared" si="16"/>
        <v/>
      </c>
      <c r="S151" s="266" t="str">
        <f t="shared" si="17"/>
        <v/>
      </c>
    </row>
    <row r="152" spans="1:19" x14ac:dyDescent="0.2">
      <c r="A152" s="11"/>
      <c r="B152" s="112" t="s">
        <v>370</v>
      </c>
      <c r="C152" s="249" t="s">
        <v>402</v>
      </c>
      <c r="D152" s="47"/>
      <c r="E152" s="266">
        <f t="shared" si="12"/>
        <v>0</v>
      </c>
      <c r="F152" s="261"/>
      <c r="G152" s="268" t="str">
        <f t="shared" si="13"/>
        <v/>
      </c>
      <c r="H152" s="261"/>
      <c r="I152" s="261"/>
      <c r="J152" s="70" t="str">
        <f t="shared" si="14"/>
        <v/>
      </c>
      <c r="K152" s="261"/>
      <c r="L152" s="261"/>
      <c r="M152" s="261"/>
      <c r="N152" s="261"/>
      <c r="O152" s="261"/>
      <c r="Q152" s="70" t="str">
        <f t="shared" si="15"/>
        <v/>
      </c>
      <c r="R152" s="274" t="str">
        <f t="shared" si="16"/>
        <v/>
      </c>
      <c r="S152" s="266" t="str">
        <f t="shared" si="17"/>
        <v/>
      </c>
    </row>
    <row r="153" spans="1:19" x14ac:dyDescent="0.2">
      <c r="A153" s="11"/>
      <c r="B153" s="112" t="s">
        <v>370</v>
      </c>
      <c r="C153" s="249" t="s">
        <v>195</v>
      </c>
      <c r="D153" s="47"/>
      <c r="E153" s="266">
        <f t="shared" si="12"/>
        <v>0</v>
      </c>
      <c r="F153" s="261"/>
      <c r="G153" s="268" t="str">
        <f t="shared" si="13"/>
        <v/>
      </c>
      <c r="H153" s="261"/>
      <c r="I153" s="261"/>
      <c r="J153" s="70" t="str">
        <f t="shared" si="14"/>
        <v/>
      </c>
      <c r="K153" s="261"/>
      <c r="L153" s="261"/>
      <c r="M153" s="261"/>
      <c r="N153" s="261"/>
      <c r="O153" s="261"/>
      <c r="Q153" s="70" t="str">
        <f t="shared" si="15"/>
        <v/>
      </c>
      <c r="R153" s="274" t="str">
        <f t="shared" si="16"/>
        <v/>
      </c>
      <c r="S153" s="266" t="str">
        <f t="shared" si="17"/>
        <v/>
      </c>
    </row>
    <row r="154" spans="1:19" x14ac:dyDescent="0.2">
      <c r="A154" s="11"/>
      <c r="B154" s="112" t="s">
        <v>370</v>
      </c>
      <c r="C154" s="249" t="s">
        <v>403</v>
      </c>
      <c r="D154" s="47"/>
      <c r="E154" s="266">
        <f t="shared" si="12"/>
        <v>0</v>
      </c>
      <c r="F154" s="261"/>
      <c r="G154" s="268" t="str">
        <f t="shared" si="13"/>
        <v/>
      </c>
      <c r="H154" s="261"/>
      <c r="I154" s="261"/>
      <c r="J154" s="70" t="str">
        <f t="shared" si="14"/>
        <v/>
      </c>
      <c r="K154" s="261"/>
      <c r="L154" s="261"/>
      <c r="M154" s="261"/>
      <c r="N154" s="261"/>
      <c r="O154" s="261"/>
      <c r="Q154" s="70" t="str">
        <f t="shared" si="15"/>
        <v/>
      </c>
      <c r="R154" s="274" t="str">
        <f t="shared" si="16"/>
        <v/>
      </c>
      <c r="S154" s="266" t="str">
        <f t="shared" si="17"/>
        <v/>
      </c>
    </row>
    <row r="155" spans="1:19" x14ac:dyDescent="0.2">
      <c r="A155" s="11"/>
      <c r="B155" s="112" t="s">
        <v>370</v>
      </c>
      <c r="C155" s="249" t="s">
        <v>406</v>
      </c>
      <c r="D155" s="47"/>
      <c r="E155" s="266">
        <f t="shared" si="12"/>
        <v>0</v>
      </c>
      <c r="F155" s="261"/>
      <c r="G155" s="268" t="str">
        <f t="shared" si="13"/>
        <v/>
      </c>
      <c r="H155" s="261"/>
      <c r="I155" s="261"/>
      <c r="J155" s="70" t="str">
        <f t="shared" si="14"/>
        <v/>
      </c>
      <c r="K155" s="261"/>
      <c r="L155" s="261"/>
      <c r="M155" s="261"/>
      <c r="N155" s="261"/>
      <c r="O155" s="261"/>
      <c r="Q155" s="70" t="str">
        <f t="shared" si="15"/>
        <v/>
      </c>
      <c r="R155" s="274" t="str">
        <f t="shared" si="16"/>
        <v/>
      </c>
      <c r="S155" s="266" t="str">
        <f t="shared" si="17"/>
        <v/>
      </c>
    </row>
    <row r="156" spans="1:19" x14ac:dyDescent="0.2">
      <c r="A156" s="11"/>
      <c r="B156" s="112" t="s">
        <v>407</v>
      </c>
      <c r="C156" s="28" t="s">
        <v>50</v>
      </c>
      <c r="D156" s="47">
        <v>80</v>
      </c>
      <c r="E156" s="266">
        <f t="shared" si="12"/>
        <v>29280</v>
      </c>
      <c r="F156" s="261">
        <v>20032</v>
      </c>
      <c r="G156" s="268">
        <f t="shared" si="13"/>
        <v>0.68415300546448088</v>
      </c>
      <c r="H156" s="261">
        <v>1228177</v>
      </c>
      <c r="I156" s="261">
        <v>427339</v>
      </c>
      <c r="J156" s="70">
        <f t="shared" si="14"/>
        <v>0.3479457765452374</v>
      </c>
      <c r="K156" s="261">
        <v>124454</v>
      </c>
      <c r="L156" s="261">
        <v>172853</v>
      </c>
      <c r="M156" s="261">
        <v>183604</v>
      </c>
      <c r="N156" s="261">
        <v>0</v>
      </c>
      <c r="O156" s="261">
        <v>0</v>
      </c>
      <c r="Q156" s="70">
        <f t="shared" si="15"/>
        <v>0.23804814876209685</v>
      </c>
      <c r="R156" s="274">
        <f t="shared" si="16"/>
        <v>21.332817492012779</v>
      </c>
      <c r="S156" s="266">
        <f t="shared" si="17"/>
        <v>9165.5351437699683</v>
      </c>
    </row>
    <row r="157" spans="1:19" x14ac:dyDescent="0.2">
      <c r="A157" s="11"/>
      <c r="B157" s="112" t="s">
        <v>407</v>
      </c>
      <c r="C157" s="249" t="s">
        <v>410</v>
      </c>
      <c r="D157" s="47"/>
      <c r="E157" s="266">
        <f t="shared" si="12"/>
        <v>0</v>
      </c>
      <c r="F157" s="261"/>
      <c r="G157" s="268" t="str">
        <f t="shared" si="13"/>
        <v/>
      </c>
      <c r="H157" s="261"/>
      <c r="I157" s="261"/>
      <c r="J157" s="70" t="str">
        <f t="shared" si="14"/>
        <v/>
      </c>
      <c r="K157" s="261"/>
      <c r="L157" s="261"/>
      <c r="M157" s="261"/>
      <c r="N157" s="261"/>
      <c r="O157" s="261"/>
      <c r="Q157" s="70" t="str">
        <f t="shared" si="15"/>
        <v/>
      </c>
      <c r="R157" s="274" t="str">
        <f t="shared" si="16"/>
        <v/>
      </c>
      <c r="S157" s="266" t="str">
        <f t="shared" si="17"/>
        <v/>
      </c>
    </row>
    <row r="158" spans="1:19" x14ac:dyDescent="0.2">
      <c r="A158" s="11"/>
      <c r="B158" s="112" t="s">
        <v>407</v>
      </c>
      <c r="C158" s="249" t="s">
        <v>412</v>
      </c>
      <c r="D158" s="47"/>
      <c r="E158" s="266">
        <f t="shared" si="12"/>
        <v>0</v>
      </c>
      <c r="F158" s="261"/>
      <c r="G158" s="268" t="str">
        <f t="shared" si="13"/>
        <v/>
      </c>
      <c r="H158" s="261"/>
      <c r="I158" s="261"/>
      <c r="J158" s="70" t="str">
        <f t="shared" si="14"/>
        <v/>
      </c>
      <c r="K158" s="261"/>
      <c r="L158" s="261"/>
      <c r="M158" s="261"/>
      <c r="N158" s="261"/>
      <c r="O158" s="261"/>
      <c r="Q158" s="70" t="str">
        <f t="shared" si="15"/>
        <v/>
      </c>
      <c r="R158" s="274" t="str">
        <f t="shared" si="16"/>
        <v/>
      </c>
      <c r="S158" s="266" t="str">
        <f t="shared" si="17"/>
        <v/>
      </c>
    </row>
    <row r="159" spans="1:19" x14ac:dyDescent="0.2">
      <c r="A159" s="11"/>
      <c r="B159" s="112" t="s">
        <v>407</v>
      </c>
      <c r="C159" s="249" t="s">
        <v>415</v>
      </c>
      <c r="D159" s="47"/>
      <c r="E159" s="266">
        <f t="shared" si="12"/>
        <v>0</v>
      </c>
      <c r="F159" s="261"/>
      <c r="G159" s="268" t="str">
        <f t="shared" si="13"/>
        <v/>
      </c>
      <c r="H159" s="261"/>
      <c r="I159" s="261"/>
      <c r="J159" s="70" t="str">
        <f t="shared" si="14"/>
        <v/>
      </c>
      <c r="K159" s="261"/>
      <c r="L159" s="261"/>
      <c r="M159" s="261"/>
      <c r="N159" s="261"/>
      <c r="O159" s="261"/>
      <c r="Q159" s="70" t="str">
        <f t="shared" si="15"/>
        <v/>
      </c>
      <c r="R159" s="274" t="str">
        <f t="shared" si="16"/>
        <v/>
      </c>
      <c r="S159" s="266" t="str">
        <f t="shared" si="17"/>
        <v/>
      </c>
    </row>
    <row r="160" spans="1:19" x14ac:dyDescent="0.2">
      <c r="A160" s="11"/>
      <c r="B160" s="112" t="s">
        <v>407</v>
      </c>
      <c r="C160" s="249" t="s">
        <v>416</v>
      </c>
      <c r="D160" s="47"/>
      <c r="E160" s="266">
        <f t="shared" si="12"/>
        <v>0</v>
      </c>
      <c r="F160" s="261"/>
      <c r="G160" s="268" t="str">
        <f t="shared" si="13"/>
        <v/>
      </c>
      <c r="H160" s="261"/>
      <c r="I160" s="261"/>
      <c r="J160" s="70" t="str">
        <f t="shared" si="14"/>
        <v/>
      </c>
      <c r="K160" s="261"/>
      <c r="L160" s="261"/>
      <c r="M160" s="261"/>
      <c r="N160" s="261"/>
      <c r="O160" s="261"/>
      <c r="Q160" s="70" t="str">
        <f t="shared" si="15"/>
        <v/>
      </c>
      <c r="R160" s="274" t="str">
        <f t="shared" si="16"/>
        <v/>
      </c>
      <c r="S160" s="266" t="str">
        <f t="shared" si="17"/>
        <v/>
      </c>
    </row>
    <row r="161" spans="1:19" x14ac:dyDescent="0.2">
      <c r="A161" s="11"/>
      <c r="B161" s="112" t="s">
        <v>407</v>
      </c>
      <c r="C161" s="114" t="s">
        <v>419</v>
      </c>
      <c r="D161" s="47"/>
      <c r="E161" s="266">
        <f t="shared" si="12"/>
        <v>0</v>
      </c>
      <c r="F161" s="261"/>
      <c r="G161" s="268" t="str">
        <f t="shared" si="13"/>
        <v/>
      </c>
      <c r="H161" s="261"/>
      <c r="I161" s="261"/>
      <c r="J161" s="70" t="str">
        <f t="shared" si="14"/>
        <v/>
      </c>
      <c r="K161" s="261"/>
      <c r="L161" s="261"/>
      <c r="M161" s="261"/>
      <c r="N161" s="261"/>
      <c r="O161" s="261"/>
      <c r="Q161" s="70" t="str">
        <f t="shared" si="15"/>
        <v/>
      </c>
      <c r="R161" s="274" t="str">
        <f t="shared" si="16"/>
        <v/>
      </c>
      <c r="S161" s="266" t="str">
        <f t="shared" si="17"/>
        <v/>
      </c>
    </row>
    <row r="162" spans="1:19" x14ac:dyDescent="0.2">
      <c r="A162" s="11"/>
      <c r="B162" s="112" t="s">
        <v>407</v>
      </c>
      <c r="C162" s="249" t="s">
        <v>424</v>
      </c>
      <c r="D162" s="47"/>
      <c r="E162" s="266">
        <f t="shared" si="12"/>
        <v>0</v>
      </c>
      <c r="F162" s="261"/>
      <c r="G162" s="268" t="str">
        <f t="shared" si="13"/>
        <v/>
      </c>
      <c r="H162" s="261"/>
      <c r="I162" s="261"/>
      <c r="J162" s="70" t="str">
        <f t="shared" si="14"/>
        <v/>
      </c>
      <c r="K162" s="261"/>
      <c r="L162" s="261"/>
      <c r="M162" s="261"/>
      <c r="N162" s="261"/>
      <c r="O162" s="261"/>
      <c r="Q162" s="70" t="str">
        <f t="shared" si="15"/>
        <v/>
      </c>
      <c r="R162" s="274" t="str">
        <f t="shared" si="16"/>
        <v/>
      </c>
      <c r="S162" s="266" t="str">
        <f t="shared" si="17"/>
        <v/>
      </c>
    </row>
    <row r="163" spans="1:19" x14ac:dyDescent="0.2">
      <c r="A163" s="11"/>
      <c r="B163" s="112" t="s">
        <v>407</v>
      </c>
      <c r="C163" s="249" t="s">
        <v>426</v>
      </c>
      <c r="D163" s="47"/>
      <c r="E163" s="266">
        <f t="shared" si="12"/>
        <v>0</v>
      </c>
      <c r="F163" s="261"/>
      <c r="G163" s="268" t="str">
        <f t="shared" si="13"/>
        <v/>
      </c>
      <c r="H163" s="261"/>
      <c r="I163" s="261"/>
      <c r="J163" s="70" t="str">
        <f t="shared" si="14"/>
        <v/>
      </c>
      <c r="K163" s="261"/>
      <c r="L163" s="261"/>
      <c r="M163" s="261"/>
      <c r="N163" s="261"/>
      <c r="O163" s="261"/>
      <c r="Q163" s="70" t="str">
        <f t="shared" si="15"/>
        <v/>
      </c>
      <c r="R163" s="274" t="str">
        <f t="shared" si="16"/>
        <v/>
      </c>
      <c r="S163" s="266" t="str">
        <f t="shared" si="17"/>
        <v/>
      </c>
    </row>
    <row r="164" spans="1:19" x14ac:dyDescent="0.2">
      <c r="A164" s="11"/>
      <c r="B164" s="112" t="s">
        <v>407</v>
      </c>
      <c r="C164" s="249" t="s">
        <v>358</v>
      </c>
      <c r="D164" s="47"/>
      <c r="E164" s="266">
        <f t="shared" si="12"/>
        <v>0</v>
      </c>
      <c r="F164" s="261"/>
      <c r="G164" s="268" t="str">
        <f t="shared" si="13"/>
        <v/>
      </c>
      <c r="H164" s="261"/>
      <c r="I164" s="261"/>
      <c r="J164" s="70" t="str">
        <f t="shared" si="14"/>
        <v/>
      </c>
      <c r="K164" s="261"/>
      <c r="L164" s="261"/>
      <c r="M164" s="261"/>
      <c r="N164" s="261"/>
      <c r="O164" s="261"/>
      <c r="Q164" s="70" t="str">
        <f t="shared" si="15"/>
        <v/>
      </c>
      <c r="R164" s="274" t="str">
        <f t="shared" si="16"/>
        <v/>
      </c>
      <c r="S164" s="266" t="str">
        <f t="shared" si="17"/>
        <v/>
      </c>
    </row>
    <row r="165" spans="1:19" x14ac:dyDescent="0.2">
      <c r="A165" s="11"/>
      <c r="B165" s="112" t="s">
        <v>407</v>
      </c>
      <c r="C165" s="249" t="s">
        <v>430</v>
      </c>
      <c r="D165" s="47"/>
      <c r="E165" s="266">
        <f t="shared" si="12"/>
        <v>0</v>
      </c>
      <c r="F165" s="261"/>
      <c r="G165" s="268" t="str">
        <f t="shared" si="13"/>
        <v/>
      </c>
      <c r="H165" s="261"/>
      <c r="I165" s="261"/>
      <c r="J165" s="70" t="str">
        <f t="shared" si="14"/>
        <v/>
      </c>
      <c r="K165" s="261"/>
      <c r="L165" s="261"/>
      <c r="M165" s="261"/>
      <c r="N165" s="261"/>
      <c r="O165" s="261"/>
      <c r="Q165" s="70" t="str">
        <f t="shared" si="15"/>
        <v/>
      </c>
      <c r="R165" s="274" t="str">
        <f t="shared" si="16"/>
        <v/>
      </c>
      <c r="S165" s="266" t="str">
        <f t="shared" si="17"/>
        <v/>
      </c>
    </row>
    <row r="166" spans="1:19" x14ac:dyDescent="0.2">
      <c r="A166" s="11"/>
      <c r="B166" s="112" t="s">
        <v>407</v>
      </c>
      <c r="C166" s="249" t="s">
        <v>433</v>
      </c>
      <c r="D166" s="47"/>
      <c r="E166" s="266">
        <f t="shared" si="12"/>
        <v>0</v>
      </c>
      <c r="F166" s="261"/>
      <c r="G166" s="268" t="str">
        <f t="shared" si="13"/>
        <v/>
      </c>
      <c r="H166" s="261"/>
      <c r="I166" s="261"/>
      <c r="J166" s="70" t="str">
        <f t="shared" si="14"/>
        <v/>
      </c>
      <c r="K166" s="261"/>
      <c r="L166" s="261"/>
      <c r="M166" s="261"/>
      <c r="N166" s="261"/>
      <c r="O166" s="261"/>
      <c r="Q166" s="70" t="str">
        <f t="shared" si="15"/>
        <v/>
      </c>
      <c r="R166" s="274" t="str">
        <f t="shared" si="16"/>
        <v/>
      </c>
      <c r="S166" s="266" t="str">
        <f t="shared" si="17"/>
        <v/>
      </c>
    </row>
    <row r="167" spans="1:19" x14ac:dyDescent="0.2">
      <c r="A167" s="11"/>
      <c r="B167" s="112" t="s">
        <v>407</v>
      </c>
      <c r="C167" s="249" t="s">
        <v>219</v>
      </c>
      <c r="D167" s="47"/>
      <c r="E167" s="266">
        <f t="shared" si="12"/>
        <v>0</v>
      </c>
      <c r="F167" s="261"/>
      <c r="G167" s="268" t="str">
        <f t="shared" si="13"/>
        <v/>
      </c>
      <c r="H167" s="261"/>
      <c r="I167" s="261"/>
      <c r="J167" s="70" t="str">
        <f t="shared" si="14"/>
        <v/>
      </c>
      <c r="K167" s="261"/>
      <c r="L167" s="261"/>
      <c r="M167" s="261"/>
      <c r="N167" s="261"/>
      <c r="O167" s="261"/>
      <c r="Q167" s="70" t="str">
        <f t="shared" si="15"/>
        <v/>
      </c>
      <c r="R167" s="274" t="str">
        <f t="shared" si="16"/>
        <v/>
      </c>
      <c r="S167" s="266" t="str">
        <f t="shared" si="17"/>
        <v/>
      </c>
    </row>
    <row r="168" spans="1:19" x14ac:dyDescent="0.2">
      <c r="A168" s="11"/>
      <c r="B168" s="112" t="s">
        <v>407</v>
      </c>
      <c r="C168" s="249" t="s">
        <v>366</v>
      </c>
      <c r="D168" s="47"/>
      <c r="E168" s="266">
        <f t="shared" si="12"/>
        <v>0</v>
      </c>
      <c r="F168" s="261"/>
      <c r="G168" s="268" t="str">
        <f t="shared" si="13"/>
        <v/>
      </c>
      <c r="H168" s="261"/>
      <c r="I168" s="261"/>
      <c r="J168" s="70" t="str">
        <f t="shared" si="14"/>
        <v/>
      </c>
      <c r="K168" s="261"/>
      <c r="L168" s="261"/>
      <c r="M168" s="261"/>
      <c r="N168" s="261"/>
      <c r="O168" s="261"/>
      <c r="Q168" s="70" t="str">
        <f t="shared" si="15"/>
        <v/>
      </c>
      <c r="R168" s="274" t="str">
        <f t="shared" si="16"/>
        <v/>
      </c>
      <c r="S168" s="266" t="str">
        <f t="shared" si="17"/>
        <v/>
      </c>
    </row>
    <row r="169" spans="1:19" x14ac:dyDescent="0.2">
      <c r="A169" s="11"/>
      <c r="B169" s="112" t="s">
        <v>407</v>
      </c>
      <c r="C169" s="249" t="s">
        <v>337</v>
      </c>
      <c r="D169" s="47"/>
      <c r="E169" s="266">
        <f t="shared" si="12"/>
        <v>0</v>
      </c>
      <c r="F169" s="261"/>
      <c r="G169" s="268" t="str">
        <f t="shared" si="13"/>
        <v/>
      </c>
      <c r="H169" s="261"/>
      <c r="I169" s="261"/>
      <c r="J169" s="70" t="str">
        <f t="shared" si="14"/>
        <v/>
      </c>
      <c r="K169" s="261"/>
      <c r="L169" s="261"/>
      <c r="M169" s="261"/>
      <c r="N169" s="261"/>
      <c r="O169" s="261"/>
      <c r="Q169" s="70" t="str">
        <f t="shared" si="15"/>
        <v/>
      </c>
      <c r="R169" s="274" t="str">
        <f t="shared" si="16"/>
        <v/>
      </c>
      <c r="S169" s="266" t="str">
        <f t="shared" si="17"/>
        <v/>
      </c>
    </row>
    <row r="170" spans="1:19" x14ac:dyDescent="0.2">
      <c r="A170" s="11"/>
      <c r="B170" s="112" t="s">
        <v>407</v>
      </c>
      <c r="C170" s="249" t="s">
        <v>179</v>
      </c>
      <c r="D170" s="47"/>
      <c r="E170" s="266">
        <f t="shared" si="12"/>
        <v>0</v>
      </c>
      <c r="F170" s="261"/>
      <c r="G170" s="268" t="str">
        <f t="shared" si="13"/>
        <v/>
      </c>
      <c r="H170" s="261"/>
      <c r="I170" s="261"/>
      <c r="J170" s="70" t="str">
        <f t="shared" si="14"/>
        <v/>
      </c>
      <c r="K170" s="261"/>
      <c r="L170" s="261"/>
      <c r="M170" s="261"/>
      <c r="N170" s="261"/>
      <c r="O170" s="261"/>
      <c r="Q170" s="70" t="str">
        <f t="shared" si="15"/>
        <v/>
      </c>
      <c r="R170" s="274" t="str">
        <f t="shared" si="16"/>
        <v/>
      </c>
      <c r="S170" s="266" t="str">
        <f t="shared" si="17"/>
        <v/>
      </c>
    </row>
    <row r="171" spans="1:19" x14ac:dyDescent="0.2">
      <c r="A171" s="11"/>
      <c r="B171" s="112" t="s">
        <v>407</v>
      </c>
      <c r="C171" s="249" t="s">
        <v>438</v>
      </c>
      <c r="D171" s="47"/>
      <c r="E171" s="266">
        <f t="shared" si="12"/>
        <v>0</v>
      </c>
      <c r="F171" s="261"/>
      <c r="G171" s="268" t="str">
        <f t="shared" si="13"/>
        <v/>
      </c>
      <c r="H171" s="261"/>
      <c r="I171" s="261"/>
      <c r="J171" s="70" t="str">
        <f t="shared" si="14"/>
        <v/>
      </c>
      <c r="K171" s="261"/>
      <c r="L171" s="261"/>
      <c r="M171" s="261"/>
      <c r="N171" s="261"/>
      <c r="O171" s="261"/>
      <c r="Q171" s="70" t="str">
        <f t="shared" si="15"/>
        <v/>
      </c>
      <c r="R171" s="274" t="str">
        <f t="shared" si="16"/>
        <v/>
      </c>
      <c r="S171" s="266" t="str">
        <f t="shared" si="17"/>
        <v/>
      </c>
    </row>
    <row r="172" spans="1:19" x14ac:dyDescent="0.2">
      <c r="A172" s="11"/>
      <c r="B172" s="112" t="s">
        <v>407</v>
      </c>
      <c r="C172" s="249" t="s">
        <v>439</v>
      </c>
      <c r="D172" s="47"/>
      <c r="E172" s="266">
        <f t="shared" si="12"/>
        <v>0</v>
      </c>
      <c r="F172" s="261"/>
      <c r="G172" s="268" t="str">
        <f t="shared" si="13"/>
        <v/>
      </c>
      <c r="H172" s="261"/>
      <c r="I172" s="261"/>
      <c r="J172" s="70" t="str">
        <f t="shared" si="14"/>
        <v/>
      </c>
      <c r="K172" s="261"/>
      <c r="L172" s="261"/>
      <c r="M172" s="261"/>
      <c r="N172" s="261"/>
      <c r="O172" s="261"/>
      <c r="Q172" s="70" t="str">
        <f t="shared" si="15"/>
        <v/>
      </c>
      <c r="R172" s="274" t="str">
        <f t="shared" si="16"/>
        <v/>
      </c>
      <c r="S172" s="266" t="str">
        <f t="shared" si="17"/>
        <v/>
      </c>
    </row>
    <row r="173" spans="1:19" x14ac:dyDescent="0.2">
      <c r="A173" s="11"/>
      <c r="B173" s="112" t="s">
        <v>407</v>
      </c>
      <c r="C173" s="249" t="s">
        <v>440</v>
      </c>
      <c r="D173" s="47"/>
      <c r="E173" s="266">
        <f t="shared" si="12"/>
        <v>0</v>
      </c>
      <c r="F173" s="261"/>
      <c r="G173" s="268" t="str">
        <f t="shared" si="13"/>
        <v/>
      </c>
      <c r="H173" s="261"/>
      <c r="I173" s="261"/>
      <c r="J173" s="70" t="str">
        <f t="shared" si="14"/>
        <v/>
      </c>
      <c r="K173" s="261"/>
      <c r="L173" s="261"/>
      <c r="M173" s="261"/>
      <c r="N173" s="261"/>
      <c r="O173" s="261"/>
      <c r="Q173" s="70" t="str">
        <f t="shared" si="15"/>
        <v/>
      </c>
      <c r="R173" s="274" t="str">
        <f t="shared" si="16"/>
        <v/>
      </c>
      <c r="S173" s="266" t="str">
        <f t="shared" si="17"/>
        <v/>
      </c>
    </row>
    <row r="174" spans="1:19" x14ac:dyDescent="0.2">
      <c r="A174" s="11"/>
      <c r="B174" s="112" t="s">
        <v>407</v>
      </c>
      <c r="C174" s="249" t="s">
        <v>442</v>
      </c>
      <c r="D174" s="47"/>
      <c r="E174" s="266">
        <f t="shared" si="12"/>
        <v>0</v>
      </c>
      <c r="F174" s="261"/>
      <c r="G174" s="268" t="str">
        <f t="shared" si="13"/>
        <v/>
      </c>
      <c r="H174" s="261"/>
      <c r="I174" s="261"/>
      <c r="J174" s="70" t="str">
        <f t="shared" si="14"/>
        <v/>
      </c>
      <c r="K174" s="261"/>
      <c r="L174" s="261"/>
      <c r="M174" s="261"/>
      <c r="N174" s="261"/>
      <c r="O174" s="261"/>
      <c r="Q174" s="70" t="str">
        <f t="shared" si="15"/>
        <v/>
      </c>
      <c r="R174" s="274" t="str">
        <f t="shared" si="16"/>
        <v/>
      </c>
      <c r="S174" s="266" t="str">
        <f t="shared" si="17"/>
        <v/>
      </c>
    </row>
    <row r="175" spans="1:19" x14ac:dyDescent="0.2">
      <c r="A175" s="11"/>
      <c r="B175" s="112" t="s">
        <v>407</v>
      </c>
      <c r="C175" s="249" t="s">
        <v>444</v>
      </c>
      <c r="D175" s="47"/>
      <c r="E175" s="266">
        <f t="shared" si="12"/>
        <v>0</v>
      </c>
      <c r="F175" s="261"/>
      <c r="G175" s="268" t="str">
        <f t="shared" si="13"/>
        <v/>
      </c>
      <c r="H175" s="261"/>
      <c r="I175" s="261"/>
      <c r="J175" s="70" t="str">
        <f t="shared" si="14"/>
        <v/>
      </c>
      <c r="K175" s="261"/>
      <c r="L175" s="261"/>
      <c r="M175" s="261"/>
      <c r="N175" s="261"/>
      <c r="O175" s="261"/>
      <c r="Q175" s="70" t="str">
        <f t="shared" si="15"/>
        <v/>
      </c>
      <c r="R175" s="274" t="str">
        <f t="shared" si="16"/>
        <v/>
      </c>
      <c r="S175" s="266" t="str">
        <f t="shared" si="17"/>
        <v/>
      </c>
    </row>
    <row r="176" spans="1:19" x14ac:dyDescent="0.2">
      <c r="A176" s="11"/>
      <c r="B176" s="112" t="s">
        <v>407</v>
      </c>
      <c r="C176" s="249" t="s">
        <v>447</v>
      </c>
      <c r="D176" s="47"/>
      <c r="E176" s="266">
        <f t="shared" si="12"/>
        <v>0</v>
      </c>
      <c r="F176" s="261"/>
      <c r="G176" s="268" t="str">
        <f t="shared" si="13"/>
        <v/>
      </c>
      <c r="H176" s="261"/>
      <c r="I176" s="261"/>
      <c r="J176" s="70" t="str">
        <f t="shared" si="14"/>
        <v/>
      </c>
      <c r="K176" s="261"/>
      <c r="L176" s="261"/>
      <c r="M176" s="261"/>
      <c r="N176" s="261"/>
      <c r="O176" s="261"/>
      <c r="Q176" s="70" t="str">
        <f t="shared" si="15"/>
        <v/>
      </c>
      <c r="R176" s="274" t="str">
        <f t="shared" si="16"/>
        <v/>
      </c>
      <c r="S176" s="266" t="str">
        <f t="shared" si="17"/>
        <v/>
      </c>
    </row>
    <row r="177" spans="1:19" x14ac:dyDescent="0.2">
      <c r="A177" s="13"/>
      <c r="B177" s="111" t="s">
        <v>407</v>
      </c>
      <c r="C177" s="114" t="s">
        <v>449</v>
      </c>
      <c r="D177" s="47"/>
      <c r="E177" s="266">
        <f t="shared" si="12"/>
        <v>0</v>
      </c>
      <c r="F177" s="261"/>
      <c r="G177" s="268" t="str">
        <f t="shared" si="13"/>
        <v/>
      </c>
      <c r="H177" s="261"/>
      <c r="I177" s="261"/>
      <c r="J177" s="70" t="str">
        <f t="shared" si="14"/>
        <v/>
      </c>
      <c r="K177" s="261"/>
      <c r="L177" s="261"/>
      <c r="M177" s="261"/>
      <c r="N177" s="261"/>
      <c r="O177" s="261"/>
      <c r="Q177" s="70" t="str">
        <f t="shared" si="15"/>
        <v/>
      </c>
      <c r="R177" s="274" t="str">
        <f t="shared" si="16"/>
        <v/>
      </c>
      <c r="S177" s="266" t="str">
        <f t="shared" si="17"/>
        <v/>
      </c>
    </row>
    <row r="178" spans="1:19" x14ac:dyDescent="0.2">
      <c r="A178" s="14" t="s">
        <v>450</v>
      </c>
      <c r="B178" s="112" t="s">
        <v>452</v>
      </c>
      <c r="C178" s="28" t="s">
        <v>36</v>
      </c>
      <c r="D178" s="262">
        <v>364</v>
      </c>
      <c r="E178" s="266">
        <f t="shared" si="12"/>
        <v>133224</v>
      </c>
      <c r="F178" s="285">
        <v>93477</v>
      </c>
      <c r="G178" s="268">
        <f t="shared" si="13"/>
        <v>0.70165285534137989</v>
      </c>
      <c r="H178" s="261">
        <v>6007183</v>
      </c>
      <c r="I178" s="261">
        <v>2092969</v>
      </c>
      <c r="J178" s="70">
        <f t="shared" si="14"/>
        <v>0.34841106055866783</v>
      </c>
      <c r="K178" s="261">
        <v>531741</v>
      </c>
      <c r="L178" s="261">
        <v>784145</v>
      </c>
      <c r="M178" s="261">
        <v>786601</v>
      </c>
      <c r="N178" s="261">
        <v>3</v>
      </c>
      <c r="O178" s="261">
        <v>0</v>
      </c>
      <c r="Q178" s="70">
        <f t="shared" si="15"/>
        <v>0.2444636154735077</v>
      </c>
      <c r="R178" s="274">
        <f t="shared" si="16"/>
        <v>22.390202937621019</v>
      </c>
      <c r="S178" s="266">
        <f t="shared" si="17"/>
        <v>8414.9148988521247</v>
      </c>
    </row>
    <row r="179" spans="1:19" x14ac:dyDescent="0.2">
      <c r="A179" s="11">
        <f>COUNTA(D178:D267)</f>
        <v>5</v>
      </c>
      <c r="B179" s="112" t="s">
        <v>452</v>
      </c>
      <c r="C179" s="249" t="s">
        <v>455</v>
      </c>
      <c r="D179" s="261"/>
      <c r="E179" s="266">
        <f t="shared" si="12"/>
        <v>0</v>
      </c>
      <c r="F179" s="261"/>
      <c r="G179" s="70" t="str">
        <f t="shared" si="13"/>
        <v/>
      </c>
      <c r="H179" s="261"/>
      <c r="I179" s="261"/>
      <c r="J179" s="70" t="str">
        <f t="shared" si="14"/>
        <v/>
      </c>
      <c r="K179" s="261"/>
      <c r="L179" s="261"/>
      <c r="M179" s="261"/>
      <c r="N179" s="261"/>
      <c r="O179" s="261"/>
      <c r="Q179" s="70" t="str">
        <f t="shared" si="15"/>
        <v/>
      </c>
      <c r="R179" s="274" t="str">
        <f t="shared" si="16"/>
        <v/>
      </c>
      <c r="S179" s="266" t="str">
        <f t="shared" si="17"/>
        <v/>
      </c>
    </row>
    <row r="180" spans="1:19" x14ac:dyDescent="0.2">
      <c r="A180" s="12"/>
      <c r="B180" s="112" t="s">
        <v>452</v>
      </c>
      <c r="C180" s="249" t="s">
        <v>456</v>
      </c>
      <c r="D180" s="261"/>
      <c r="E180" s="266">
        <f t="shared" si="12"/>
        <v>0</v>
      </c>
      <c r="F180" s="261"/>
      <c r="G180" s="70" t="str">
        <f t="shared" si="13"/>
        <v/>
      </c>
      <c r="H180" s="261"/>
      <c r="I180" s="261"/>
      <c r="J180" s="70" t="str">
        <f t="shared" si="14"/>
        <v/>
      </c>
      <c r="K180" s="261"/>
      <c r="L180" s="261"/>
      <c r="M180" s="261"/>
      <c r="N180" s="261"/>
      <c r="O180" s="261"/>
      <c r="Q180" s="70" t="str">
        <f t="shared" si="15"/>
        <v/>
      </c>
      <c r="R180" s="274" t="str">
        <f t="shared" si="16"/>
        <v/>
      </c>
      <c r="S180" s="266" t="str">
        <f t="shared" si="17"/>
        <v/>
      </c>
    </row>
    <row r="181" spans="1:19" x14ac:dyDescent="0.2">
      <c r="A181" s="11"/>
      <c r="B181" s="112" t="s">
        <v>452</v>
      </c>
      <c r="C181" s="249" t="s">
        <v>278</v>
      </c>
      <c r="D181" s="261"/>
      <c r="E181" s="266">
        <f t="shared" si="12"/>
        <v>0</v>
      </c>
      <c r="F181" s="261"/>
      <c r="G181" s="70" t="str">
        <f t="shared" si="13"/>
        <v/>
      </c>
      <c r="H181" s="261"/>
      <c r="I181" s="261"/>
      <c r="J181" s="70" t="str">
        <f t="shared" si="14"/>
        <v/>
      </c>
      <c r="K181" s="261"/>
      <c r="L181" s="261"/>
      <c r="M181" s="261"/>
      <c r="N181" s="261"/>
      <c r="O181" s="261"/>
      <c r="Q181" s="70" t="str">
        <f t="shared" si="15"/>
        <v/>
      </c>
      <c r="R181" s="274" t="str">
        <f t="shared" si="16"/>
        <v/>
      </c>
      <c r="S181" s="266" t="str">
        <f t="shared" si="17"/>
        <v/>
      </c>
    </row>
    <row r="182" spans="1:19" x14ac:dyDescent="0.2">
      <c r="A182" s="11"/>
      <c r="B182" s="112" t="s">
        <v>452</v>
      </c>
      <c r="C182" s="249" t="s">
        <v>124</v>
      </c>
      <c r="D182" s="261"/>
      <c r="E182" s="266">
        <f t="shared" si="12"/>
        <v>0</v>
      </c>
      <c r="F182" s="261"/>
      <c r="G182" s="70" t="str">
        <f t="shared" si="13"/>
        <v/>
      </c>
      <c r="H182" s="261"/>
      <c r="I182" s="261"/>
      <c r="J182" s="70" t="str">
        <f t="shared" si="14"/>
        <v/>
      </c>
      <c r="K182" s="261"/>
      <c r="L182" s="261"/>
      <c r="M182" s="261"/>
      <c r="N182" s="261"/>
      <c r="O182" s="261"/>
      <c r="Q182" s="70" t="str">
        <f t="shared" si="15"/>
        <v/>
      </c>
      <c r="R182" s="274" t="str">
        <f t="shared" si="16"/>
        <v/>
      </c>
      <c r="S182" s="266" t="str">
        <f t="shared" si="17"/>
        <v/>
      </c>
    </row>
    <row r="183" spans="1:19" x14ac:dyDescent="0.2">
      <c r="A183" s="11"/>
      <c r="B183" s="112" t="s">
        <v>452</v>
      </c>
      <c r="C183" s="249" t="s">
        <v>458</v>
      </c>
      <c r="D183" s="261"/>
      <c r="E183" s="266">
        <f t="shared" si="12"/>
        <v>0</v>
      </c>
      <c r="F183" s="261"/>
      <c r="G183" s="70" t="str">
        <f t="shared" si="13"/>
        <v/>
      </c>
      <c r="H183" s="261"/>
      <c r="I183" s="261"/>
      <c r="J183" s="70" t="str">
        <f t="shared" si="14"/>
        <v/>
      </c>
      <c r="K183" s="261"/>
      <c r="L183" s="261"/>
      <c r="M183" s="261"/>
      <c r="N183" s="261"/>
      <c r="O183" s="261"/>
      <c r="Q183" s="70" t="str">
        <f t="shared" si="15"/>
        <v/>
      </c>
      <c r="R183" s="274" t="str">
        <f t="shared" si="16"/>
        <v/>
      </c>
      <c r="S183" s="266" t="str">
        <f t="shared" si="17"/>
        <v/>
      </c>
    </row>
    <row r="184" spans="1:19" x14ac:dyDescent="0.2">
      <c r="A184" s="11"/>
      <c r="B184" s="112" t="s">
        <v>452</v>
      </c>
      <c r="C184" s="249" t="s">
        <v>244</v>
      </c>
      <c r="D184" s="261"/>
      <c r="E184" s="266">
        <f t="shared" si="12"/>
        <v>0</v>
      </c>
      <c r="F184" s="261"/>
      <c r="G184" s="70" t="str">
        <f t="shared" si="13"/>
        <v/>
      </c>
      <c r="H184" s="261"/>
      <c r="I184" s="261"/>
      <c r="J184" s="70" t="str">
        <f t="shared" si="14"/>
        <v/>
      </c>
      <c r="K184" s="261"/>
      <c r="L184" s="261"/>
      <c r="M184" s="261"/>
      <c r="N184" s="261"/>
      <c r="O184" s="261"/>
      <c r="Q184" s="70" t="str">
        <f t="shared" si="15"/>
        <v/>
      </c>
      <c r="R184" s="274" t="str">
        <f t="shared" si="16"/>
        <v/>
      </c>
      <c r="S184" s="266" t="str">
        <f t="shared" si="17"/>
        <v/>
      </c>
    </row>
    <row r="185" spans="1:19" x14ac:dyDescent="0.2">
      <c r="A185" s="11"/>
      <c r="B185" s="112" t="s">
        <v>452</v>
      </c>
      <c r="C185" s="249" t="s">
        <v>191</v>
      </c>
      <c r="D185" s="261"/>
      <c r="E185" s="266">
        <f t="shared" si="12"/>
        <v>0</v>
      </c>
      <c r="F185" s="261"/>
      <c r="G185" s="70" t="str">
        <f t="shared" si="13"/>
        <v/>
      </c>
      <c r="H185" s="261"/>
      <c r="I185" s="261"/>
      <c r="J185" s="70" t="str">
        <f t="shared" si="14"/>
        <v/>
      </c>
      <c r="K185" s="261"/>
      <c r="L185" s="261"/>
      <c r="M185" s="261"/>
      <c r="N185" s="261"/>
      <c r="O185" s="261"/>
      <c r="Q185" s="70" t="str">
        <f t="shared" si="15"/>
        <v/>
      </c>
      <c r="R185" s="274" t="str">
        <f t="shared" si="16"/>
        <v/>
      </c>
      <c r="S185" s="266" t="str">
        <f t="shared" si="17"/>
        <v/>
      </c>
    </row>
    <row r="186" spans="1:19" x14ac:dyDescent="0.2">
      <c r="A186" s="11"/>
      <c r="B186" s="112" t="s">
        <v>452</v>
      </c>
      <c r="C186" s="249" t="s">
        <v>311</v>
      </c>
      <c r="D186" s="261"/>
      <c r="E186" s="266">
        <f t="shared" si="12"/>
        <v>0</v>
      </c>
      <c r="F186" s="261"/>
      <c r="G186" s="70" t="str">
        <f t="shared" si="13"/>
        <v/>
      </c>
      <c r="H186" s="261"/>
      <c r="I186" s="261"/>
      <c r="J186" s="70" t="str">
        <f t="shared" si="14"/>
        <v/>
      </c>
      <c r="K186" s="261"/>
      <c r="L186" s="261"/>
      <c r="M186" s="261"/>
      <c r="N186" s="261"/>
      <c r="O186" s="261"/>
      <c r="Q186" s="70" t="str">
        <f t="shared" si="15"/>
        <v/>
      </c>
      <c r="R186" s="274" t="str">
        <f t="shared" si="16"/>
        <v/>
      </c>
      <c r="S186" s="266" t="str">
        <f t="shared" si="17"/>
        <v/>
      </c>
    </row>
    <row r="187" spans="1:19" x14ac:dyDescent="0.2">
      <c r="A187" s="11"/>
      <c r="B187" s="112" t="s">
        <v>452</v>
      </c>
      <c r="C187" s="249" t="s">
        <v>460</v>
      </c>
      <c r="D187" s="261"/>
      <c r="E187" s="266">
        <f t="shared" si="12"/>
        <v>0</v>
      </c>
      <c r="F187" s="261"/>
      <c r="G187" s="70" t="str">
        <f t="shared" si="13"/>
        <v/>
      </c>
      <c r="H187" s="261"/>
      <c r="I187" s="261"/>
      <c r="J187" s="70" t="str">
        <f t="shared" si="14"/>
        <v/>
      </c>
      <c r="K187" s="261"/>
      <c r="L187" s="261"/>
      <c r="M187" s="261"/>
      <c r="N187" s="261"/>
      <c r="O187" s="261"/>
      <c r="Q187" s="70" t="str">
        <f t="shared" si="15"/>
        <v/>
      </c>
      <c r="R187" s="274" t="str">
        <f t="shared" si="16"/>
        <v/>
      </c>
      <c r="S187" s="266" t="str">
        <f t="shared" si="17"/>
        <v/>
      </c>
    </row>
    <row r="188" spans="1:19" x14ac:dyDescent="0.2">
      <c r="A188" s="11"/>
      <c r="B188" s="113" t="s">
        <v>452</v>
      </c>
      <c r="C188" s="115" t="s">
        <v>448</v>
      </c>
      <c r="D188" s="261"/>
      <c r="E188" s="266">
        <f t="shared" si="12"/>
        <v>0</v>
      </c>
      <c r="F188" s="261"/>
      <c r="G188" s="70" t="str">
        <f t="shared" si="13"/>
        <v/>
      </c>
      <c r="H188" s="261"/>
      <c r="I188" s="261"/>
      <c r="J188" s="70" t="str">
        <f t="shared" si="14"/>
        <v/>
      </c>
      <c r="K188" s="261"/>
      <c r="L188" s="261"/>
      <c r="M188" s="261"/>
      <c r="N188" s="261"/>
      <c r="O188" s="261"/>
      <c r="Q188" s="70" t="str">
        <f t="shared" si="15"/>
        <v/>
      </c>
      <c r="R188" s="274" t="str">
        <f t="shared" si="16"/>
        <v/>
      </c>
      <c r="S188" s="266" t="str">
        <f t="shared" si="17"/>
        <v/>
      </c>
    </row>
    <row r="189" spans="1:19" x14ac:dyDescent="0.2">
      <c r="A189" s="11"/>
      <c r="B189" s="112" t="s">
        <v>452</v>
      </c>
      <c r="C189" s="249" t="s">
        <v>463</v>
      </c>
      <c r="D189" s="261"/>
      <c r="E189" s="266">
        <f t="shared" si="12"/>
        <v>0</v>
      </c>
      <c r="F189" s="261"/>
      <c r="G189" s="70" t="str">
        <f t="shared" si="13"/>
        <v/>
      </c>
      <c r="H189" s="261"/>
      <c r="I189" s="261"/>
      <c r="J189" s="70" t="str">
        <f t="shared" si="14"/>
        <v/>
      </c>
      <c r="K189" s="261"/>
      <c r="L189" s="261"/>
      <c r="M189" s="261"/>
      <c r="N189" s="261"/>
      <c r="O189" s="261"/>
      <c r="Q189" s="70" t="str">
        <f t="shared" si="15"/>
        <v/>
      </c>
      <c r="R189" s="274" t="str">
        <f t="shared" si="16"/>
        <v/>
      </c>
      <c r="S189" s="266" t="str">
        <f t="shared" si="17"/>
        <v/>
      </c>
    </row>
    <row r="190" spans="1:19" x14ac:dyDescent="0.2">
      <c r="A190" s="11"/>
      <c r="B190" s="112" t="s">
        <v>452</v>
      </c>
      <c r="C190" s="249" t="s">
        <v>464</v>
      </c>
      <c r="D190" s="261"/>
      <c r="E190" s="266">
        <f t="shared" si="12"/>
        <v>0</v>
      </c>
      <c r="F190" s="261"/>
      <c r="G190" s="70" t="str">
        <f t="shared" si="13"/>
        <v/>
      </c>
      <c r="H190" s="261"/>
      <c r="I190" s="261"/>
      <c r="J190" s="70" t="str">
        <f t="shared" si="14"/>
        <v/>
      </c>
      <c r="K190" s="261"/>
      <c r="L190" s="261"/>
      <c r="M190" s="261"/>
      <c r="N190" s="261"/>
      <c r="O190" s="261"/>
      <c r="Q190" s="70" t="str">
        <f t="shared" si="15"/>
        <v/>
      </c>
      <c r="R190" s="274" t="str">
        <f t="shared" si="16"/>
        <v/>
      </c>
      <c r="S190" s="266" t="str">
        <f t="shared" si="17"/>
        <v/>
      </c>
    </row>
    <row r="191" spans="1:19" x14ac:dyDescent="0.2">
      <c r="A191" s="11"/>
      <c r="B191" s="112" t="s">
        <v>452</v>
      </c>
      <c r="C191" s="249" t="s">
        <v>413</v>
      </c>
      <c r="D191" s="261"/>
      <c r="E191" s="266">
        <f t="shared" si="12"/>
        <v>0</v>
      </c>
      <c r="F191" s="261"/>
      <c r="G191" s="70" t="str">
        <f t="shared" si="13"/>
        <v/>
      </c>
      <c r="H191" s="261"/>
      <c r="I191" s="261"/>
      <c r="J191" s="70" t="str">
        <f t="shared" si="14"/>
        <v/>
      </c>
      <c r="K191" s="261"/>
      <c r="L191" s="261"/>
      <c r="M191" s="261"/>
      <c r="N191" s="261"/>
      <c r="O191" s="261"/>
      <c r="Q191" s="70" t="str">
        <f t="shared" si="15"/>
        <v/>
      </c>
      <c r="R191" s="274" t="str">
        <f t="shared" si="16"/>
        <v/>
      </c>
      <c r="S191" s="266" t="str">
        <f t="shared" si="17"/>
        <v/>
      </c>
    </row>
    <row r="192" spans="1:19" x14ac:dyDescent="0.2">
      <c r="A192" s="11"/>
      <c r="B192" s="112" t="s">
        <v>452</v>
      </c>
      <c r="C192" s="249" t="s">
        <v>467</v>
      </c>
      <c r="D192" s="261"/>
      <c r="E192" s="266">
        <f t="shared" si="12"/>
        <v>0</v>
      </c>
      <c r="F192" s="261"/>
      <c r="G192" s="70" t="str">
        <f t="shared" si="13"/>
        <v/>
      </c>
      <c r="H192" s="261"/>
      <c r="I192" s="261"/>
      <c r="J192" s="70" t="str">
        <f t="shared" si="14"/>
        <v/>
      </c>
      <c r="K192" s="261"/>
      <c r="L192" s="261"/>
      <c r="M192" s="261"/>
      <c r="N192" s="261"/>
      <c r="O192" s="261"/>
      <c r="Q192" s="70" t="str">
        <f t="shared" si="15"/>
        <v/>
      </c>
      <c r="R192" s="274" t="str">
        <f t="shared" si="16"/>
        <v/>
      </c>
      <c r="S192" s="266" t="str">
        <f t="shared" si="17"/>
        <v/>
      </c>
    </row>
    <row r="193" spans="1:19" x14ac:dyDescent="0.2">
      <c r="A193" s="11"/>
      <c r="B193" s="112" t="s">
        <v>452</v>
      </c>
      <c r="C193" s="249" t="s">
        <v>469</v>
      </c>
      <c r="D193" s="261"/>
      <c r="E193" s="266">
        <f t="shared" si="12"/>
        <v>0</v>
      </c>
      <c r="F193" s="261"/>
      <c r="G193" s="70" t="str">
        <f t="shared" si="13"/>
        <v/>
      </c>
      <c r="H193" s="261"/>
      <c r="I193" s="261"/>
      <c r="J193" s="70" t="str">
        <f t="shared" si="14"/>
        <v/>
      </c>
      <c r="K193" s="261"/>
      <c r="L193" s="261"/>
      <c r="M193" s="261"/>
      <c r="N193" s="261"/>
      <c r="O193" s="261"/>
      <c r="Q193" s="70" t="str">
        <f t="shared" si="15"/>
        <v/>
      </c>
      <c r="R193" s="274" t="str">
        <f t="shared" si="16"/>
        <v/>
      </c>
      <c r="S193" s="266" t="str">
        <f t="shared" si="17"/>
        <v/>
      </c>
    </row>
    <row r="194" spans="1:19" x14ac:dyDescent="0.2">
      <c r="A194" s="11"/>
      <c r="B194" s="112" t="s">
        <v>452</v>
      </c>
      <c r="C194" s="249" t="s">
        <v>471</v>
      </c>
      <c r="D194" s="261"/>
      <c r="E194" s="266">
        <f t="shared" si="12"/>
        <v>0</v>
      </c>
      <c r="F194" s="261"/>
      <c r="G194" s="70" t="str">
        <f t="shared" si="13"/>
        <v/>
      </c>
      <c r="H194" s="261"/>
      <c r="I194" s="261"/>
      <c r="J194" s="70" t="str">
        <f t="shared" si="14"/>
        <v/>
      </c>
      <c r="K194" s="261"/>
      <c r="L194" s="261"/>
      <c r="M194" s="261"/>
      <c r="N194" s="261"/>
      <c r="O194" s="261"/>
      <c r="Q194" s="70" t="str">
        <f t="shared" si="15"/>
        <v/>
      </c>
      <c r="R194" s="274" t="str">
        <f t="shared" si="16"/>
        <v/>
      </c>
      <c r="S194" s="266" t="str">
        <f t="shared" si="17"/>
        <v/>
      </c>
    </row>
    <row r="195" spans="1:19" x14ac:dyDescent="0.2">
      <c r="A195" s="11"/>
      <c r="B195" s="112" t="s">
        <v>452</v>
      </c>
      <c r="C195" s="249" t="s">
        <v>117</v>
      </c>
      <c r="D195" s="261"/>
      <c r="E195" s="266">
        <f t="shared" si="12"/>
        <v>0</v>
      </c>
      <c r="F195" s="261"/>
      <c r="G195" s="70" t="str">
        <f t="shared" si="13"/>
        <v/>
      </c>
      <c r="H195" s="261"/>
      <c r="I195" s="261"/>
      <c r="J195" s="70" t="str">
        <f t="shared" si="14"/>
        <v/>
      </c>
      <c r="K195" s="261"/>
      <c r="L195" s="261"/>
      <c r="M195" s="261"/>
      <c r="N195" s="261"/>
      <c r="O195" s="261"/>
      <c r="Q195" s="70" t="str">
        <f t="shared" si="15"/>
        <v/>
      </c>
      <c r="R195" s="274" t="str">
        <f t="shared" si="16"/>
        <v/>
      </c>
      <c r="S195" s="266" t="str">
        <f t="shared" si="17"/>
        <v/>
      </c>
    </row>
    <row r="196" spans="1:19" ht="26.4" x14ac:dyDescent="0.2">
      <c r="A196" s="11"/>
      <c r="B196" s="112" t="s">
        <v>452</v>
      </c>
      <c r="C196" s="249" t="s">
        <v>472</v>
      </c>
      <c r="D196" s="261"/>
      <c r="E196" s="266">
        <f t="shared" si="12"/>
        <v>0</v>
      </c>
      <c r="F196" s="261"/>
      <c r="G196" s="70" t="str">
        <f t="shared" si="13"/>
        <v/>
      </c>
      <c r="H196" s="261"/>
      <c r="I196" s="261"/>
      <c r="J196" s="70" t="str">
        <f t="shared" si="14"/>
        <v/>
      </c>
      <c r="K196" s="261"/>
      <c r="L196" s="261"/>
      <c r="M196" s="261"/>
      <c r="N196" s="261"/>
      <c r="O196" s="261"/>
      <c r="Q196" s="70" t="str">
        <f t="shared" si="15"/>
        <v/>
      </c>
      <c r="R196" s="274" t="str">
        <f t="shared" si="16"/>
        <v/>
      </c>
      <c r="S196" s="266" t="str">
        <f t="shared" si="17"/>
        <v/>
      </c>
    </row>
    <row r="197" spans="1:19" x14ac:dyDescent="0.2">
      <c r="A197" s="11"/>
      <c r="B197" s="112" t="s">
        <v>452</v>
      </c>
      <c r="C197" s="249" t="s">
        <v>228</v>
      </c>
      <c r="D197" s="261"/>
      <c r="E197" s="266">
        <f t="shared" ref="E197:E260" si="18">D197*366</f>
        <v>0</v>
      </c>
      <c r="F197" s="261"/>
      <c r="G197" s="70" t="str">
        <f t="shared" ref="G197:G260" si="19">IF(F197="","",IF(F197=0,0,F197/E197))</f>
        <v/>
      </c>
      <c r="H197" s="261"/>
      <c r="I197" s="261"/>
      <c r="J197" s="70" t="str">
        <f t="shared" ref="J197:J260" si="20">IF(I197="","",IF(I197=0,0,I197/H197))</f>
        <v/>
      </c>
      <c r="K197" s="261"/>
      <c r="L197" s="261"/>
      <c r="M197" s="261"/>
      <c r="N197" s="261"/>
      <c r="O197" s="261"/>
      <c r="Q197" s="70" t="str">
        <f t="shared" ref="Q197:Q260" si="21">IF(J197="","",G197*J197)</f>
        <v/>
      </c>
      <c r="R197" s="274" t="str">
        <f t="shared" ref="R197:R260" si="22">IF(I197="","",IF(I197=0,0,I197/F197))</f>
        <v/>
      </c>
      <c r="S197" s="266" t="str">
        <f t="shared" ref="S197:S260" si="23">IF(M197="","",IF(M197=0,0,M197*1000/F197))</f>
        <v/>
      </c>
    </row>
    <row r="198" spans="1:19" x14ac:dyDescent="0.2">
      <c r="A198" s="11"/>
      <c r="B198" s="112" t="s">
        <v>452</v>
      </c>
      <c r="C198" s="249" t="s">
        <v>350</v>
      </c>
      <c r="D198" s="261"/>
      <c r="E198" s="266">
        <f t="shared" si="18"/>
        <v>0</v>
      </c>
      <c r="F198" s="261"/>
      <c r="G198" s="70" t="str">
        <f t="shared" si="19"/>
        <v/>
      </c>
      <c r="H198" s="261"/>
      <c r="I198" s="261"/>
      <c r="J198" s="70" t="str">
        <f t="shared" si="20"/>
        <v/>
      </c>
      <c r="K198" s="261"/>
      <c r="L198" s="261"/>
      <c r="M198" s="261"/>
      <c r="N198" s="261"/>
      <c r="O198" s="261"/>
      <c r="Q198" s="70" t="str">
        <f t="shared" si="21"/>
        <v/>
      </c>
      <c r="R198" s="274" t="str">
        <f t="shared" si="22"/>
        <v/>
      </c>
      <c r="S198" s="266" t="str">
        <f t="shared" si="23"/>
        <v/>
      </c>
    </row>
    <row r="199" spans="1:19" x14ac:dyDescent="0.2">
      <c r="A199" s="11"/>
      <c r="B199" s="112" t="s">
        <v>452</v>
      </c>
      <c r="C199" s="249" t="s">
        <v>451</v>
      </c>
      <c r="D199" s="261"/>
      <c r="E199" s="266">
        <f t="shared" si="18"/>
        <v>0</v>
      </c>
      <c r="F199" s="261"/>
      <c r="G199" s="70" t="str">
        <f t="shared" si="19"/>
        <v/>
      </c>
      <c r="H199" s="261"/>
      <c r="I199" s="261"/>
      <c r="J199" s="70" t="str">
        <f t="shared" si="20"/>
        <v/>
      </c>
      <c r="K199" s="261"/>
      <c r="L199" s="261"/>
      <c r="M199" s="261"/>
      <c r="N199" s="261"/>
      <c r="O199" s="261"/>
      <c r="Q199" s="70" t="str">
        <f t="shared" si="21"/>
        <v/>
      </c>
      <c r="R199" s="274" t="str">
        <f t="shared" si="22"/>
        <v/>
      </c>
      <c r="S199" s="266" t="str">
        <f t="shared" si="23"/>
        <v/>
      </c>
    </row>
    <row r="200" spans="1:19" ht="26.4" x14ac:dyDescent="0.2">
      <c r="A200" s="11"/>
      <c r="B200" s="112" t="s">
        <v>452</v>
      </c>
      <c r="C200" s="251" t="s">
        <v>475</v>
      </c>
      <c r="D200" s="261"/>
      <c r="E200" s="266">
        <f t="shared" si="18"/>
        <v>0</v>
      </c>
      <c r="F200" s="261"/>
      <c r="G200" s="70" t="str">
        <f t="shared" si="19"/>
        <v/>
      </c>
      <c r="H200" s="261"/>
      <c r="I200" s="261"/>
      <c r="J200" s="70" t="str">
        <f t="shared" si="20"/>
        <v/>
      </c>
      <c r="K200" s="261"/>
      <c r="L200" s="261"/>
      <c r="M200" s="261"/>
      <c r="N200" s="261"/>
      <c r="O200" s="261"/>
      <c r="Q200" s="70" t="str">
        <f t="shared" si="21"/>
        <v/>
      </c>
      <c r="R200" s="274" t="str">
        <f t="shared" si="22"/>
        <v/>
      </c>
      <c r="S200" s="266" t="str">
        <f t="shared" si="23"/>
        <v/>
      </c>
    </row>
    <row r="201" spans="1:19" x14ac:dyDescent="0.2">
      <c r="A201" s="11"/>
      <c r="B201" s="112" t="s">
        <v>452</v>
      </c>
      <c r="C201" s="249" t="s">
        <v>478</v>
      </c>
      <c r="D201" s="261"/>
      <c r="E201" s="266">
        <f t="shared" si="18"/>
        <v>0</v>
      </c>
      <c r="F201" s="261"/>
      <c r="G201" s="70" t="str">
        <f t="shared" si="19"/>
        <v/>
      </c>
      <c r="H201" s="261"/>
      <c r="I201" s="261"/>
      <c r="J201" s="70" t="str">
        <f t="shared" si="20"/>
        <v/>
      </c>
      <c r="K201" s="261"/>
      <c r="L201" s="261"/>
      <c r="M201" s="261"/>
      <c r="N201" s="261"/>
      <c r="O201" s="261"/>
      <c r="Q201" s="70" t="str">
        <f t="shared" si="21"/>
        <v/>
      </c>
      <c r="R201" s="274" t="str">
        <f t="shared" si="22"/>
        <v/>
      </c>
      <c r="S201" s="266" t="str">
        <f t="shared" si="23"/>
        <v/>
      </c>
    </row>
    <row r="202" spans="1:19" x14ac:dyDescent="0.2">
      <c r="A202" s="11"/>
      <c r="B202" s="111" t="s">
        <v>452</v>
      </c>
      <c r="C202" s="114" t="s">
        <v>479</v>
      </c>
      <c r="D202" s="261"/>
      <c r="E202" s="266">
        <f t="shared" si="18"/>
        <v>0</v>
      </c>
      <c r="F202" s="261"/>
      <c r="G202" s="70" t="str">
        <f t="shared" si="19"/>
        <v/>
      </c>
      <c r="H202" s="261"/>
      <c r="I202" s="261"/>
      <c r="J202" s="70" t="str">
        <f t="shared" si="20"/>
        <v/>
      </c>
      <c r="K202" s="261"/>
      <c r="L202" s="261"/>
      <c r="M202" s="261"/>
      <c r="N202" s="261"/>
      <c r="O202" s="261"/>
      <c r="Q202" s="70" t="str">
        <f t="shared" si="21"/>
        <v/>
      </c>
      <c r="R202" s="274" t="str">
        <f t="shared" si="22"/>
        <v/>
      </c>
      <c r="S202" s="266" t="str">
        <f t="shared" si="23"/>
        <v/>
      </c>
    </row>
    <row r="203" spans="1:19" x14ac:dyDescent="0.2">
      <c r="A203" s="11"/>
      <c r="B203" s="112" t="s">
        <v>452</v>
      </c>
      <c r="C203" s="249" t="s">
        <v>482</v>
      </c>
      <c r="D203" s="261"/>
      <c r="E203" s="266">
        <f t="shared" si="18"/>
        <v>0</v>
      </c>
      <c r="F203" s="261"/>
      <c r="G203" s="70" t="str">
        <f t="shared" si="19"/>
        <v/>
      </c>
      <c r="H203" s="261"/>
      <c r="I203" s="261"/>
      <c r="J203" s="70" t="str">
        <f t="shared" si="20"/>
        <v/>
      </c>
      <c r="K203" s="261"/>
      <c r="L203" s="261"/>
      <c r="M203" s="261"/>
      <c r="N203" s="261"/>
      <c r="O203" s="261"/>
      <c r="Q203" s="70" t="str">
        <f t="shared" si="21"/>
        <v/>
      </c>
      <c r="R203" s="274" t="str">
        <f t="shared" si="22"/>
        <v/>
      </c>
      <c r="S203" s="266" t="str">
        <f t="shared" si="23"/>
        <v/>
      </c>
    </row>
    <row r="204" spans="1:19" ht="26.4" x14ac:dyDescent="0.2">
      <c r="A204" s="11"/>
      <c r="B204" s="112" t="s">
        <v>452</v>
      </c>
      <c r="C204" s="249" t="s">
        <v>212</v>
      </c>
      <c r="D204" s="261"/>
      <c r="E204" s="266">
        <f t="shared" si="18"/>
        <v>0</v>
      </c>
      <c r="F204" s="261"/>
      <c r="G204" s="70" t="str">
        <f t="shared" si="19"/>
        <v/>
      </c>
      <c r="H204" s="261"/>
      <c r="I204" s="261"/>
      <c r="J204" s="70" t="str">
        <f t="shared" si="20"/>
        <v/>
      </c>
      <c r="K204" s="261"/>
      <c r="L204" s="261"/>
      <c r="M204" s="261"/>
      <c r="N204" s="261"/>
      <c r="O204" s="261"/>
      <c r="Q204" s="70" t="str">
        <f t="shared" si="21"/>
        <v/>
      </c>
      <c r="R204" s="274" t="str">
        <f t="shared" si="22"/>
        <v/>
      </c>
      <c r="S204" s="266" t="str">
        <f t="shared" si="23"/>
        <v/>
      </c>
    </row>
    <row r="205" spans="1:19" x14ac:dyDescent="0.2">
      <c r="A205" s="11"/>
      <c r="B205" s="112" t="s">
        <v>452</v>
      </c>
      <c r="C205" s="249" t="s">
        <v>287</v>
      </c>
      <c r="D205" s="261"/>
      <c r="E205" s="266">
        <f t="shared" si="18"/>
        <v>0</v>
      </c>
      <c r="F205" s="261"/>
      <c r="G205" s="70" t="str">
        <f t="shared" si="19"/>
        <v/>
      </c>
      <c r="H205" s="261"/>
      <c r="I205" s="261"/>
      <c r="J205" s="70" t="str">
        <f t="shared" si="20"/>
        <v/>
      </c>
      <c r="K205" s="261"/>
      <c r="L205" s="261"/>
      <c r="M205" s="261"/>
      <c r="N205" s="261"/>
      <c r="O205" s="261"/>
      <c r="Q205" s="70" t="str">
        <f t="shared" si="21"/>
        <v/>
      </c>
      <c r="R205" s="274" t="str">
        <f t="shared" si="22"/>
        <v/>
      </c>
      <c r="S205" s="266" t="str">
        <f t="shared" si="23"/>
        <v/>
      </c>
    </row>
    <row r="206" spans="1:19" ht="26.4" x14ac:dyDescent="0.2">
      <c r="A206" s="11"/>
      <c r="B206" s="112" t="s">
        <v>452</v>
      </c>
      <c r="C206" s="249" t="s">
        <v>292</v>
      </c>
      <c r="D206" s="261"/>
      <c r="E206" s="266">
        <f t="shared" si="18"/>
        <v>0</v>
      </c>
      <c r="F206" s="261"/>
      <c r="G206" s="70" t="str">
        <f t="shared" si="19"/>
        <v/>
      </c>
      <c r="H206" s="261"/>
      <c r="I206" s="261"/>
      <c r="J206" s="70" t="str">
        <f t="shared" si="20"/>
        <v/>
      </c>
      <c r="K206" s="261"/>
      <c r="L206" s="261"/>
      <c r="M206" s="261"/>
      <c r="N206" s="261"/>
      <c r="O206" s="261"/>
      <c r="Q206" s="70" t="str">
        <f t="shared" si="21"/>
        <v/>
      </c>
      <c r="R206" s="274" t="str">
        <f t="shared" si="22"/>
        <v/>
      </c>
      <c r="S206" s="266" t="str">
        <f t="shared" si="23"/>
        <v/>
      </c>
    </row>
    <row r="207" spans="1:19" x14ac:dyDescent="0.2">
      <c r="A207" s="11"/>
      <c r="B207" s="112" t="s">
        <v>452</v>
      </c>
      <c r="C207" s="249" t="s">
        <v>483</v>
      </c>
      <c r="D207" s="261"/>
      <c r="E207" s="266">
        <f t="shared" si="18"/>
        <v>0</v>
      </c>
      <c r="F207" s="261"/>
      <c r="G207" s="70" t="str">
        <f t="shared" si="19"/>
        <v/>
      </c>
      <c r="H207" s="261"/>
      <c r="I207" s="261"/>
      <c r="J207" s="70" t="str">
        <f t="shared" si="20"/>
        <v/>
      </c>
      <c r="K207" s="261"/>
      <c r="L207" s="261"/>
      <c r="M207" s="261"/>
      <c r="N207" s="261"/>
      <c r="O207" s="261"/>
      <c r="Q207" s="70" t="str">
        <f t="shared" si="21"/>
        <v/>
      </c>
      <c r="R207" s="274" t="str">
        <f t="shared" si="22"/>
        <v/>
      </c>
      <c r="S207" s="266" t="str">
        <f t="shared" si="23"/>
        <v/>
      </c>
    </row>
    <row r="208" spans="1:19" x14ac:dyDescent="0.2">
      <c r="A208" s="11"/>
      <c r="B208" s="111" t="s">
        <v>452</v>
      </c>
      <c r="C208" s="114" t="s">
        <v>489</v>
      </c>
      <c r="D208" s="261"/>
      <c r="E208" s="266">
        <f t="shared" si="18"/>
        <v>0</v>
      </c>
      <c r="F208" s="261"/>
      <c r="G208" s="70" t="str">
        <f t="shared" si="19"/>
        <v/>
      </c>
      <c r="H208" s="261"/>
      <c r="I208" s="261"/>
      <c r="J208" s="70" t="str">
        <f t="shared" si="20"/>
        <v/>
      </c>
      <c r="K208" s="261"/>
      <c r="L208" s="261"/>
      <c r="M208" s="261"/>
      <c r="N208" s="261"/>
      <c r="O208" s="261"/>
      <c r="Q208" s="70" t="str">
        <f t="shared" si="21"/>
        <v/>
      </c>
      <c r="R208" s="274" t="str">
        <f t="shared" si="22"/>
        <v/>
      </c>
      <c r="S208" s="266" t="str">
        <f t="shared" si="23"/>
        <v/>
      </c>
    </row>
    <row r="209" spans="1:19" x14ac:dyDescent="0.2">
      <c r="A209" s="11"/>
      <c r="B209" s="112" t="s">
        <v>452</v>
      </c>
      <c r="C209" s="249" t="s">
        <v>492</v>
      </c>
      <c r="D209" s="261"/>
      <c r="E209" s="266">
        <f t="shared" si="18"/>
        <v>0</v>
      </c>
      <c r="F209" s="261"/>
      <c r="G209" s="70" t="str">
        <f t="shared" si="19"/>
        <v/>
      </c>
      <c r="H209" s="261"/>
      <c r="I209" s="261"/>
      <c r="J209" s="70" t="str">
        <f t="shared" si="20"/>
        <v/>
      </c>
      <c r="K209" s="261"/>
      <c r="L209" s="261"/>
      <c r="M209" s="261"/>
      <c r="N209" s="261"/>
      <c r="O209" s="261"/>
      <c r="Q209" s="70" t="str">
        <f t="shared" si="21"/>
        <v/>
      </c>
      <c r="R209" s="274" t="str">
        <f t="shared" si="22"/>
        <v/>
      </c>
      <c r="S209" s="266" t="str">
        <f t="shared" si="23"/>
        <v/>
      </c>
    </row>
    <row r="210" spans="1:19" x14ac:dyDescent="0.2">
      <c r="A210" s="11"/>
      <c r="B210" s="112" t="s">
        <v>452</v>
      </c>
      <c r="C210" s="249" t="s">
        <v>495</v>
      </c>
      <c r="D210" s="261"/>
      <c r="E210" s="266">
        <f t="shared" si="18"/>
        <v>0</v>
      </c>
      <c r="F210" s="261"/>
      <c r="G210" s="70" t="str">
        <f t="shared" si="19"/>
        <v/>
      </c>
      <c r="H210" s="261"/>
      <c r="I210" s="261"/>
      <c r="J210" s="70" t="str">
        <f t="shared" si="20"/>
        <v/>
      </c>
      <c r="K210" s="261"/>
      <c r="L210" s="261"/>
      <c r="M210" s="261"/>
      <c r="N210" s="261"/>
      <c r="O210" s="261"/>
      <c r="Q210" s="70" t="str">
        <f t="shared" si="21"/>
        <v/>
      </c>
      <c r="R210" s="274" t="str">
        <f t="shared" si="22"/>
        <v/>
      </c>
      <c r="S210" s="266" t="str">
        <f t="shared" si="23"/>
        <v/>
      </c>
    </row>
    <row r="211" spans="1:19" x14ac:dyDescent="0.2">
      <c r="A211" s="11"/>
      <c r="B211" s="111" t="s">
        <v>452</v>
      </c>
      <c r="C211" s="114" t="s">
        <v>497</v>
      </c>
      <c r="D211" s="261"/>
      <c r="E211" s="266">
        <f t="shared" si="18"/>
        <v>0</v>
      </c>
      <c r="F211" s="261"/>
      <c r="G211" s="70" t="str">
        <f t="shared" si="19"/>
        <v/>
      </c>
      <c r="H211" s="261"/>
      <c r="I211" s="261"/>
      <c r="J211" s="70" t="str">
        <f t="shared" si="20"/>
        <v/>
      </c>
      <c r="K211" s="261"/>
      <c r="L211" s="261"/>
      <c r="M211" s="261"/>
      <c r="N211" s="261"/>
      <c r="O211" s="261"/>
      <c r="Q211" s="70" t="str">
        <f t="shared" si="21"/>
        <v/>
      </c>
      <c r="R211" s="274" t="str">
        <f t="shared" si="22"/>
        <v/>
      </c>
      <c r="S211" s="266" t="str">
        <f t="shared" si="23"/>
        <v/>
      </c>
    </row>
    <row r="212" spans="1:19" x14ac:dyDescent="0.2">
      <c r="A212" s="11"/>
      <c r="B212" s="112" t="s">
        <v>452</v>
      </c>
      <c r="C212" s="249" t="s">
        <v>89</v>
      </c>
      <c r="D212" s="261"/>
      <c r="E212" s="266">
        <f t="shared" si="18"/>
        <v>0</v>
      </c>
      <c r="F212" s="261"/>
      <c r="G212" s="70" t="str">
        <f t="shared" si="19"/>
        <v/>
      </c>
      <c r="H212" s="261"/>
      <c r="I212" s="261"/>
      <c r="J212" s="70" t="str">
        <f t="shared" si="20"/>
        <v/>
      </c>
      <c r="K212" s="261"/>
      <c r="L212" s="261"/>
      <c r="M212" s="261"/>
      <c r="N212" s="261"/>
      <c r="O212" s="261"/>
      <c r="Q212" s="70" t="str">
        <f t="shared" si="21"/>
        <v/>
      </c>
      <c r="R212" s="274" t="str">
        <f t="shared" si="22"/>
        <v/>
      </c>
      <c r="S212" s="266" t="str">
        <f t="shared" si="23"/>
        <v/>
      </c>
    </row>
    <row r="213" spans="1:19" ht="26.4" x14ac:dyDescent="0.2">
      <c r="A213" s="11"/>
      <c r="B213" s="112" t="s">
        <v>452</v>
      </c>
      <c r="C213" s="249" t="s">
        <v>498</v>
      </c>
      <c r="D213" s="261"/>
      <c r="E213" s="266">
        <f t="shared" si="18"/>
        <v>0</v>
      </c>
      <c r="F213" s="261"/>
      <c r="G213" s="70" t="str">
        <f t="shared" si="19"/>
        <v/>
      </c>
      <c r="H213" s="261"/>
      <c r="I213" s="261"/>
      <c r="J213" s="70" t="str">
        <f t="shared" si="20"/>
        <v/>
      </c>
      <c r="K213" s="261"/>
      <c r="L213" s="261"/>
      <c r="M213" s="261"/>
      <c r="N213" s="261"/>
      <c r="O213" s="261"/>
      <c r="Q213" s="70" t="str">
        <f t="shared" si="21"/>
        <v/>
      </c>
      <c r="R213" s="274" t="str">
        <f t="shared" si="22"/>
        <v/>
      </c>
      <c r="S213" s="266" t="str">
        <f t="shared" si="23"/>
        <v/>
      </c>
    </row>
    <row r="214" spans="1:19" x14ac:dyDescent="0.2">
      <c r="A214" s="11"/>
      <c r="B214" s="112" t="s">
        <v>452</v>
      </c>
      <c r="C214" s="249" t="s">
        <v>501</v>
      </c>
      <c r="D214" s="261"/>
      <c r="E214" s="266">
        <f t="shared" si="18"/>
        <v>0</v>
      </c>
      <c r="F214" s="261"/>
      <c r="G214" s="70" t="str">
        <f t="shared" si="19"/>
        <v/>
      </c>
      <c r="H214" s="261"/>
      <c r="I214" s="261"/>
      <c r="J214" s="70" t="str">
        <f t="shared" si="20"/>
        <v/>
      </c>
      <c r="K214" s="261"/>
      <c r="L214" s="261"/>
      <c r="M214" s="261"/>
      <c r="N214" s="261"/>
      <c r="O214" s="261"/>
      <c r="Q214" s="70" t="str">
        <f t="shared" si="21"/>
        <v/>
      </c>
      <c r="R214" s="274" t="str">
        <f t="shared" si="22"/>
        <v/>
      </c>
      <c r="S214" s="266" t="str">
        <f t="shared" si="23"/>
        <v/>
      </c>
    </row>
    <row r="215" spans="1:19" x14ac:dyDescent="0.2">
      <c r="A215" s="11"/>
      <c r="B215" s="112" t="s">
        <v>452</v>
      </c>
      <c r="C215" s="249" t="s">
        <v>502</v>
      </c>
      <c r="D215" s="261"/>
      <c r="E215" s="266">
        <f t="shared" si="18"/>
        <v>0</v>
      </c>
      <c r="F215" s="261"/>
      <c r="G215" s="70" t="str">
        <f t="shared" si="19"/>
        <v/>
      </c>
      <c r="H215" s="261"/>
      <c r="I215" s="261"/>
      <c r="J215" s="70" t="str">
        <f t="shared" si="20"/>
        <v/>
      </c>
      <c r="K215" s="261"/>
      <c r="L215" s="261"/>
      <c r="M215" s="261"/>
      <c r="N215" s="261"/>
      <c r="O215" s="261"/>
      <c r="Q215" s="70" t="str">
        <f t="shared" si="21"/>
        <v/>
      </c>
      <c r="R215" s="274" t="str">
        <f t="shared" si="22"/>
        <v/>
      </c>
      <c r="S215" s="266" t="str">
        <f t="shared" si="23"/>
        <v/>
      </c>
    </row>
    <row r="216" spans="1:19" x14ac:dyDescent="0.2">
      <c r="A216" s="11"/>
      <c r="B216" s="112" t="s">
        <v>499</v>
      </c>
      <c r="C216" s="28" t="s">
        <v>505</v>
      </c>
      <c r="D216" s="261">
        <v>67</v>
      </c>
      <c r="E216" s="266">
        <f t="shared" si="18"/>
        <v>24522</v>
      </c>
      <c r="F216" s="261">
        <v>16808</v>
      </c>
      <c r="G216" s="70">
        <f t="shared" si="19"/>
        <v>0.68542533235462033</v>
      </c>
      <c r="H216" s="261">
        <v>1236456</v>
      </c>
      <c r="I216" s="261">
        <v>426362</v>
      </c>
      <c r="J216" s="70">
        <f t="shared" si="20"/>
        <v>0.34482585712714403</v>
      </c>
      <c r="K216" s="261">
        <v>109641</v>
      </c>
      <c r="L216" s="261">
        <v>161914</v>
      </c>
      <c r="M216" s="261">
        <v>213520</v>
      </c>
      <c r="N216" s="261">
        <v>1</v>
      </c>
      <c r="O216" s="261">
        <v>0</v>
      </c>
      <c r="Q216" s="70">
        <f t="shared" si="21"/>
        <v>0.23635237772583953</v>
      </c>
      <c r="R216" s="274">
        <f t="shared" si="22"/>
        <v>25.366611137553544</v>
      </c>
      <c r="S216" s="266">
        <f t="shared" si="23"/>
        <v>12703.474535935269</v>
      </c>
    </row>
    <row r="217" spans="1:19" x14ac:dyDescent="0.2">
      <c r="A217" s="11"/>
      <c r="B217" s="112" t="s">
        <v>499</v>
      </c>
      <c r="C217" s="28" t="s">
        <v>238</v>
      </c>
      <c r="D217" s="261">
        <v>27</v>
      </c>
      <c r="E217" s="266">
        <f t="shared" si="18"/>
        <v>9882</v>
      </c>
      <c r="F217" s="261">
        <v>6873</v>
      </c>
      <c r="G217" s="70">
        <f t="shared" si="19"/>
        <v>0.6955069823922283</v>
      </c>
      <c r="H217" s="261">
        <v>620292</v>
      </c>
      <c r="I217" s="261">
        <v>206370</v>
      </c>
      <c r="J217" s="70">
        <f t="shared" si="20"/>
        <v>0.33269814861387864</v>
      </c>
      <c r="K217" s="261">
        <v>40997</v>
      </c>
      <c r="L217" s="261">
        <v>71924</v>
      </c>
      <c r="M217" s="261">
        <v>88909</v>
      </c>
      <c r="N217" s="261">
        <v>2</v>
      </c>
      <c r="O217" s="261">
        <v>0</v>
      </c>
      <c r="Q217" s="70">
        <f t="shared" si="21"/>
        <v>0.23139388538991984</v>
      </c>
      <c r="R217" s="274">
        <f t="shared" si="22"/>
        <v>30.026189436927105</v>
      </c>
      <c r="S217" s="266">
        <f t="shared" si="23"/>
        <v>12935.981376400407</v>
      </c>
    </row>
    <row r="218" spans="1:19" x14ac:dyDescent="0.2">
      <c r="A218" s="11"/>
      <c r="B218" s="112" t="s">
        <v>499</v>
      </c>
      <c r="C218" s="249" t="s">
        <v>73</v>
      </c>
      <c r="D218" s="261"/>
      <c r="E218" s="266">
        <f t="shared" si="18"/>
        <v>0</v>
      </c>
      <c r="F218" s="261"/>
      <c r="G218" s="70" t="str">
        <f t="shared" si="19"/>
        <v/>
      </c>
      <c r="H218" s="261"/>
      <c r="I218" s="261"/>
      <c r="J218" s="70" t="str">
        <f t="shared" si="20"/>
        <v/>
      </c>
      <c r="K218" s="261"/>
      <c r="L218" s="261"/>
      <c r="M218" s="261"/>
      <c r="N218" s="261"/>
      <c r="O218" s="261"/>
      <c r="Q218" s="70" t="str">
        <f t="shared" si="21"/>
        <v/>
      </c>
      <c r="R218" s="274" t="str">
        <f t="shared" si="22"/>
        <v/>
      </c>
      <c r="S218" s="266" t="str">
        <f t="shared" si="23"/>
        <v/>
      </c>
    </row>
    <row r="219" spans="1:19" x14ac:dyDescent="0.2">
      <c r="A219" s="11"/>
      <c r="B219" s="112" t="s">
        <v>499</v>
      </c>
      <c r="C219" s="249" t="s">
        <v>506</v>
      </c>
      <c r="D219" s="261"/>
      <c r="E219" s="266">
        <f t="shared" si="18"/>
        <v>0</v>
      </c>
      <c r="F219" s="261"/>
      <c r="G219" s="70" t="str">
        <f t="shared" si="19"/>
        <v/>
      </c>
      <c r="H219" s="261"/>
      <c r="I219" s="261"/>
      <c r="J219" s="70" t="str">
        <f t="shared" si="20"/>
        <v/>
      </c>
      <c r="K219" s="261"/>
      <c r="L219" s="261"/>
      <c r="M219" s="261"/>
      <c r="N219" s="261"/>
      <c r="O219" s="261"/>
      <c r="Q219" s="70" t="str">
        <f t="shared" si="21"/>
        <v/>
      </c>
      <c r="R219" s="274" t="str">
        <f t="shared" si="22"/>
        <v/>
      </c>
      <c r="S219" s="266" t="str">
        <f t="shared" si="23"/>
        <v/>
      </c>
    </row>
    <row r="220" spans="1:19" x14ac:dyDescent="0.2">
      <c r="A220" s="11"/>
      <c r="B220" s="112" t="s">
        <v>499</v>
      </c>
      <c r="C220" s="249" t="s">
        <v>509</v>
      </c>
      <c r="D220" s="261"/>
      <c r="E220" s="266">
        <f t="shared" si="18"/>
        <v>0</v>
      </c>
      <c r="F220" s="261"/>
      <c r="G220" s="70" t="str">
        <f t="shared" si="19"/>
        <v/>
      </c>
      <c r="H220" s="261"/>
      <c r="I220" s="261"/>
      <c r="J220" s="70" t="str">
        <f t="shared" si="20"/>
        <v/>
      </c>
      <c r="K220" s="261"/>
      <c r="L220" s="261"/>
      <c r="M220" s="261"/>
      <c r="N220" s="261"/>
      <c r="O220" s="261"/>
      <c r="Q220" s="70" t="str">
        <f t="shared" si="21"/>
        <v/>
      </c>
      <c r="R220" s="274" t="str">
        <f t="shared" si="22"/>
        <v/>
      </c>
      <c r="S220" s="266" t="str">
        <f t="shared" si="23"/>
        <v/>
      </c>
    </row>
    <row r="221" spans="1:19" x14ac:dyDescent="0.2">
      <c r="A221" s="11"/>
      <c r="B221" s="112" t="s">
        <v>499</v>
      </c>
      <c r="C221" s="249" t="s">
        <v>510</v>
      </c>
      <c r="D221" s="261"/>
      <c r="E221" s="266">
        <f t="shared" si="18"/>
        <v>0</v>
      </c>
      <c r="F221" s="261"/>
      <c r="G221" s="70" t="str">
        <f t="shared" si="19"/>
        <v/>
      </c>
      <c r="H221" s="261"/>
      <c r="I221" s="261"/>
      <c r="J221" s="70" t="str">
        <f t="shared" si="20"/>
        <v/>
      </c>
      <c r="K221" s="261"/>
      <c r="L221" s="261"/>
      <c r="M221" s="261"/>
      <c r="N221" s="261"/>
      <c r="O221" s="261"/>
      <c r="Q221" s="70" t="str">
        <f t="shared" si="21"/>
        <v/>
      </c>
      <c r="R221" s="274" t="str">
        <f t="shared" si="22"/>
        <v/>
      </c>
      <c r="S221" s="266" t="str">
        <f t="shared" si="23"/>
        <v/>
      </c>
    </row>
    <row r="222" spans="1:19" x14ac:dyDescent="0.2">
      <c r="A222" s="11"/>
      <c r="B222" s="112" t="s">
        <v>499</v>
      </c>
      <c r="C222" s="249" t="s">
        <v>512</v>
      </c>
      <c r="D222" s="261"/>
      <c r="E222" s="266">
        <f t="shared" si="18"/>
        <v>0</v>
      </c>
      <c r="F222" s="261"/>
      <c r="G222" s="70" t="str">
        <f t="shared" si="19"/>
        <v/>
      </c>
      <c r="H222" s="261"/>
      <c r="I222" s="261"/>
      <c r="J222" s="70" t="str">
        <f t="shared" si="20"/>
        <v/>
      </c>
      <c r="K222" s="261"/>
      <c r="L222" s="261"/>
      <c r="M222" s="261"/>
      <c r="N222" s="261"/>
      <c r="O222" s="261"/>
      <c r="Q222" s="70" t="str">
        <f t="shared" si="21"/>
        <v/>
      </c>
      <c r="R222" s="274" t="str">
        <f t="shared" si="22"/>
        <v/>
      </c>
      <c r="S222" s="266" t="str">
        <f t="shared" si="23"/>
        <v/>
      </c>
    </row>
    <row r="223" spans="1:19" x14ac:dyDescent="0.2">
      <c r="A223" s="11"/>
      <c r="B223" s="112" t="s">
        <v>499</v>
      </c>
      <c r="C223" s="249" t="s">
        <v>516</v>
      </c>
      <c r="D223" s="261"/>
      <c r="E223" s="266">
        <f t="shared" si="18"/>
        <v>0</v>
      </c>
      <c r="F223" s="261"/>
      <c r="G223" s="70" t="str">
        <f t="shared" si="19"/>
        <v/>
      </c>
      <c r="H223" s="261"/>
      <c r="I223" s="261"/>
      <c r="J223" s="70" t="str">
        <f t="shared" si="20"/>
        <v/>
      </c>
      <c r="K223" s="261"/>
      <c r="L223" s="261"/>
      <c r="M223" s="261"/>
      <c r="N223" s="261"/>
      <c r="O223" s="261"/>
      <c r="Q223" s="70" t="str">
        <f t="shared" si="21"/>
        <v/>
      </c>
      <c r="R223" s="274" t="str">
        <f t="shared" si="22"/>
        <v/>
      </c>
      <c r="S223" s="266" t="str">
        <f t="shared" si="23"/>
        <v/>
      </c>
    </row>
    <row r="224" spans="1:19" x14ac:dyDescent="0.2">
      <c r="A224" s="11"/>
      <c r="B224" s="112" t="s">
        <v>499</v>
      </c>
      <c r="C224" s="249" t="s">
        <v>127</v>
      </c>
      <c r="D224" s="261"/>
      <c r="E224" s="266">
        <f t="shared" si="18"/>
        <v>0</v>
      </c>
      <c r="F224" s="261"/>
      <c r="G224" s="70" t="str">
        <f t="shared" si="19"/>
        <v/>
      </c>
      <c r="H224" s="261"/>
      <c r="I224" s="261"/>
      <c r="J224" s="70" t="str">
        <f t="shared" si="20"/>
        <v/>
      </c>
      <c r="K224" s="261"/>
      <c r="L224" s="261"/>
      <c r="M224" s="261"/>
      <c r="N224" s="261"/>
      <c r="O224" s="261"/>
      <c r="Q224" s="70" t="str">
        <f t="shared" si="21"/>
        <v/>
      </c>
      <c r="R224" s="274" t="str">
        <f t="shared" si="22"/>
        <v/>
      </c>
      <c r="S224" s="266" t="str">
        <f t="shared" si="23"/>
        <v/>
      </c>
    </row>
    <row r="225" spans="1:19" x14ac:dyDescent="0.2">
      <c r="A225" s="11"/>
      <c r="B225" s="112" t="s">
        <v>499</v>
      </c>
      <c r="C225" s="249" t="s">
        <v>1238</v>
      </c>
      <c r="D225" s="261"/>
      <c r="E225" s="266">
        <f t="shared" si="18"/>
        <v>0</v>
      </c>
      <c r="F225" s="261"/>
      <c r="G225" s="70" t="str">
        <f t="shared" si="19"/>
        <v/>
      </c>
      <c r="H225" s="261"/>
      <c r="I225" s="261"/>
      <c r="J225" s="70" t="str">
        <f t="shared" si="20"/>
        <v/>
      </c>
      <c r="K225" s="261"/>
      <c r="L225" s="261"/>
      <c r="M225" s="261"/>
      <c r="N225" s="261"/>
      <c r="O225" s="261"/>
      <c r="Q225" s="70" t="str">
        <f t="shared" si="21"/>
        <v/>
      </c>
      <c r="R225" s="274" t="str">
        <f t="shared" si="22"/>
        <v/>
      </c>
      <c r="S225" s="266" t="str">
        <f t="shared" si="23"/>
        <v/>
      </c>
    </row>
    <row r="226" spans="1:19" x14ac:dyDescent="0.2">
      <c r="A226" s="11"/>
      <c r="B226" s="112" t="s">
        <v>499</v>
      </c>
      <c r="C226" s="249" t="s">
        <v>518</v>
      </c>
      <c r="D226" s="261"/>
      <c r="E226" s="266">
        <f t="shared" si="18"/>
        <v>0</v>
      </c>
      <c r="F226" s="261"/>
      <c r="G226" s="70" t="str">
        <f t="shared" si="19"/>
        <v/>
      </c>
      <c r="H226" s="261"/>
      <c r="I226" s="261"/>
      <c r="J226" s="70" t="str">
        <f t="shared" si="20"/>
        <v/>
      </c>
      <c r="K226" s="261"/>
      <c r="L226" s="261"/>
      <c r="M226" s="261"/>
      <c r="N226" s="261"/>
      <c r="O226" s="261"/>
      <c r="Q226" s="70" t="str">
        <f t="shared" si="21"/>
        <v/>
      </c>
      <c r="R226" s="274" t="str">
        <f t="shared" si="22"/>
        <v/>
      </c>
      <c r="S226" s="266" t="str">
        <f t="shared" si="23"/>
        <v/>
      </c>
    </row>
    <row r="227" spans="1:19" x14ac:dyDescent="0.2">
      <c r="A227" s="11"/>
      <c r="B227" s="112" t="s">
        <v>499</v>
      </c>
      <c r="C227" s="249" t="s">
        <v>520</v>
      </c>
      <c r="D227" s="261"/>
      <c r="E227" s="266">
        <f t="shared" si="18"/>
        <v>0</v>
      </c>
      <c r="F227" s="261"/>
      <c r="G227" s="70" t="str">
        <f t="shared" si="19"/>
        <v/>
      </c>
      <c r="H227" s="261"/>
      <c r="I227" s="261"/>
      <c r="J227" s="70" t="str">
        <f t="shared" si="20"/>
        <v/>
      </c>
      <c r="K227" s="261"/>
      <c r="L227" s="261"/>
      <c r="M227" s="261"/>
      <c r="N227" s="261"/>
      <c r="O227" s="261"/>
      <c r="Q227" s="70" t="str">
        <f t="shared" si="21"/>
        <v/>
      </c>
      <c r="R227" s="274" t="str">
        <f t="shared" si="22"/>
        <v/>
      </c>
      <c r="S227" s="266" t="str">
        <f t="shared" si="23"/>
        <v/>
      </c>
    </row>
    <row r="228" spans="1:19" x14ac:dyDescent="0.2">
      <c r="A228" s="11"/>
      <c r="B228" s="112" t="s">
        <v>499</v>
      </c>
      <c r="C228" s="249" t="s">
        <v>49</v>
      </c>
      <c r="D228" s="261"/>
      <c r="E228" s="266">
        <f t="shared" si="18"/>
        <v>0</v>
      </c>
      <c r="F228" s="261"/>
      <c r="G228" s="70" t="str">
        <f t="shared" si="19"/>
        <v/>
      </c>
      <c r="H228" s="261"/>
      <c r="I228" s="261"/>
      <c r="J228" s="70" t="str">
        <f t="shared" si="20"/>
        <v/>
      </c>
      <c r="K228" s="261"/>
      <c r="L228" s="261"/>
      <c r="M228" s="261"/>
      <c r="N228" s="261"/>
      <c r="O228" s="261"/>
      <c r="Q228" s="70" t="str">
        <f t="shared" si="21"/>
        <v/>
      </c>
      <c r="R228" s="274" t="str">
        <f t="shared" si="22"/>
        <v/>
      </c>
      <c r="S228" s="266" t="str">
        <f t="shared" si="23"/>
        <v/>
      </c>
    </row>
    <row r="229" spans="1:19" ht="26.4" x14ac:dyDescent="0.2">
      <c r="A229" s="11"/>
      <c r="B229" s="112" t="s">
        <v>499</v>
      </c>
      <c r="C229" s="249" t="s">
        <v>454</v>
      </c>
      <c r="D229" s="261"/>
      <c r="E229" s="266">
        <f t="shared" si="18"/>
        <v>0</v>
      </c>
      <c r="F229" s="261"/>
      <c r="G229" s="70" t="str">
        <f t="shared" si="19"/>
        <v/>
      </c>
      <c r="H229" s="261"/>
      <c r="I229" s="261"/>
      <c r="J229" s="70" t="str">
        <f t="shared" si="20"/>
        <v/>
      </c>
      <c r="K229" s="261"/>
      <c r="L229" s="261"/>
      <c r="M229" s="261"/>
      <c r="N229" s="261"/>
      <c r="O229" s="261"/>
      <c r="Q229" s="70" t="str">
        <f t="shared" si="21"/>
        <v/>
      </c>
      <c r="R229" s="274" t="str">
        <f t="shared" si="22"/>
        <v/>
      </c>
      <c r="S229" s="266" t="str">
        <f t="shared" si="23"/>
        <v/>
      </c>
    </row>
    <row r="230" spans="1:19" x14ac:dyDescent="0.2">
      <c r="A230" s="11"/>
      <c r="B230" s="112" t="s">
        <v>499</v>
      </c>
      <c r="C230" s="249" t="s">
        <v>521</v>
      </c>
      <c r="D230" s="261"/>
      <c r="E230" s="266">
        <f t="shared" si="18"/>
        <v>0</v>
      </c>
      <c r="F230" s="261"/>
      <c r="G230" s="70" t="str">
        <f t="shared" si="19"/>
        <v/>
      </c>
      <c r="H230" s="261"/>
      <c r="I230" s="261"/>
      <c r="J230" s="70" t="str">
        <f t="shared" si="20"/>
        <v/>
      </c>
      <c r="K230" s="261"/>
      <c r="L230" s="261"/>
      <c r="M230" s="261"/>
      <c r="N230" s="261"/>
      <c r="O230" s="261"/>
      <c r="Q230" s="70" t="str">
        <f t="shared" si="21"/>
        <v/>
      </c>
      <c r="R230" s="274" t="str">
        <f t="shared" si="22"/>
        <v/>
      </c>
      <c r="S230" s="266" t="str">
        <f t="shared" si="23"/>
        <v/>
      </c>
    </row>
    <row r="231" spans="1:19" x14ac:dyDescent="0.2">
      <c r="A231" s="11"/>
      <c r="B231" s="112" t="s">
        <v>499</v>
      </c>
      <c r="C231" s="249" t="s">
        <v>441</v>
      </c>
      <c r="D231" s="261"/>
      <c r="E231" s="266">
        <f t="shared" si="18"/>
        <v>0</v>
      </c>
      <c r="F231" s="261"/>
      <c r="G231" s="70" t="str">
        <f t="shared" si="19"/>
        <v/>
      </c>
      <c r="H231" s="261"/>
      <c r="I231" s="261"/>
      <c r="J231" s="70" t="str">
        <f t="shared" si="20"/>
        <v/>
      </c>
      <c r="K231" s="261"/>
      <c r="L231" s="261"/>
      <c r="M231" s="261"/>
      <c r="N231" s="261"/>
      <c r="O231" s="261"/>
      <c r="Q231" s="70" t="str">
        <f t="shared" si="21"/>
        <v/>
      </c>
      <c r="R231" s="274" t="str">
        <f t="shared" si="22"/>
        <v/>
      </c>
      <c r="S231" s="266" t="str">
        <f t="shared" si="23"/>
        <v/>
      </c>
    </row>
    <row r="232" spans="1:19" x14ac:dyDescent="0.2">
      <c r="A232" s="11"/>
      <c r="B232" s="112" t="s">
        <v>499</v>
      </c>
      <c r="C232" s="249" t="s">
        <v>524</v>
      </c>
      <c r="D232" s="261"/>
      <c r="E232" s="266">
        <f t="shared" si="18"/>
        <v>0</v>
      </c>
      <c r="F232" s="261"/>
      <c r="G232" s="70" t="str">
        <f t="shared" si="19"/>
        <v/>
      </c>
      <c r="H232" s="261"/>
      <c r="I232" s="261"/>
      <c r="J232" s="70" t="str">
        <f t="shared" si="20"/>
        <v/>
      </c>
      <c r="K232" s="261"/>
      <c r="L232" s="261"/>
      <c r="M232" s="261"/>
      <c r="N232" s="261"/>
      <c r="O232" s="261"/>
      <c r="Q232" s="70" t="str">
        <f t="shared" si="21"/>
        <v/>
      </c>
      <c r="R232" s="274" t="str">
        <f t="shared" si="22"/>
        <v/>
      </c>
      <c r="S232" s="266" t="str">
        <f t="shared" si="23"/>
        <v/>
      </c>
    </row>
    <row r="233" spans="1:19" x14ac:dyDescent="0.2">
      <c r="A233" s="11"/>
      <c r="B233" s="112" t="s">
        <v>499</v>
      </c>
      <c r="C233" s="249" t="s">
        <v>525</v>
      </c>
      <c r="D233" s="261"/>
      <c r="E233" s="266">
        <f t="shared" si="18"/>
        <v>0</v>
      </c>
      <c r="F233" s="261"/>
      <c r="G233" s="70" t="str">
        <f t="shared" si="19"/>
        <v/>
      </c>
      <c r="H233" s="261"/>
      <c r="I233" s="261"/>
      <c r="J233" s="70" t="str">
        <f t="shared" si="20"/>
        <v/>
      </c>
      <c r="K233" s="261"/>
      <c r="L233" s="261"/>
      <c r="M233" s="261"/>
      <c r="N233" s="261"/>
      <c r="O233" s="261"/>
      <c r="Q233" s="70" t="str">
        <f t="shared" si="21"/>
        <v/>
      </c>
      <c r="R233" s="274" t="str">
        <f t="shared" si="22"/>
        <v/>
      </c>
      <c r="S233" s="266" t="str">
        <f t="shared" si="23"/>
        <v/>
      </c>
    </row>
    <row r="234" spans="1:19" x14ac:dyDescent="0.2">
      <c r="A234" s="11"/>
      <c r="B234" s="112" t="s">
        <v>499</v>
      </c>
      <c r="C234" s="249" t="s">
        <v>527</v>
      </c>
      <c r="D234" s="261"/>
      <c r="E234" s="266">
        <f t="shared" si="18"/>
        <v>0</v>
      </c>
      <c r="F234" s="261"/>
      <c r="G234" s="70" t="str">
        <f t="shared" si="19"/>
        <v/>
      </c>
      <c r="H234" s="261"/>
      <c r="I234" s="261"/>
      <c r="J234" s="70" t="str">
        <f t="shared" si="20"/>
        <v/>
      </c>
      <c r="K234" s="261"/>
      <c r="L234" s="261"/>
      <c r="M234" s="261"/>
      <c r="N234" s="261"/>
      <c r="O234" s="261"/>
      <c r="Q234" s="70" t="str">
        <f t="shared" si="21"/>
        <v/>
      </c>
      <c r="R234" s="274" t="str">
        <f t="shared" si="22"/>
        <v/>
      </c>
      <c r="S234" s="266" t="str">
        <f t="shared" si="23"/>
        <v/>
      </c>
    </row>
    <row r="235" spans="1:19" ht="26.4" x14ac:dyDescent="0.2">
      <c r="A235" s="11"/>
      <c r="B235" s="112" t="s">
        <v>499</v>
      </c>
      <c r="C235" s="249" t="s">
        <v>529</v>
      </c>
      <c r="D235" s="261"/>
      <c r="E235" s="266">
        <f t="shared" si="18"/>
        <v>0</v>
      </c>
      <c r="F235" s="261"/>
      <c r="G235" s="70" t="str">
        <f t="shared" si="19"/>
        <v/>
      </c>
      <c r="H235" s="261"/>
      <c r="I235" s="261"/>
      <c r="J235" s="70" t="str">
        <f t="shared" si="20"/>
        <v/>
      </c>
      <c r="K235" s="261"/>
      <c r="L235" s="261"/>
      <c r="M235" s="261"/>
      <c r="N235" s="261"/>
      <c r="O235" s="261"/>
      <c r="Q235" s="70" t="str">
        <f t="shared" si="21"/>
        <v/>
      </c>
      <c r="R235" s="274" t="str">
        <f t="shared" si="22"/>
        <v/>
      </c>
      <c r="S235" s="266" t="str">
        <f t="shared" si="23"/>
        <v/>
      </c>
    </row>
    <row r="236" spans="1:19" x14ac:dyDescent="0.2">
      <c r="A236" s="11"/>
      <c r="B236" s="112" t="s">
        <v>499</v>
      </c>
      <c r="C236" s="249" t="s">
        <v>530</v>
      </c>
      <c r="D236" s="261"/>
      <c r="E236" s="266">
        <f t="shared" si="18"/>
        <v>0</v>
      </c>
      <c r="F236" s="261"/>
      <c r="G236" s="70" t="str">
        <f t="shared" si="19"/>
        <v/>
      </c>
      <c r="H236" s="261"/>
      <c r="I236" s="261"/>
      <c r="J236" s="70" t="str">
        <f t="shared" si="20"/>
        <v/>
      </c>
      <c r="K236" s="261"/>
      <c r="L236" s="261"/>
      <c r="M236" s="261"/>
      <c r="N236" s="261"/>
      <c r="O236" s="261"/>
      <c r="Q236" s="70" t="str">
        <f t="shared" si="21"/>
        <v/>
      </c>
      <c r="R236" s="274" t="str">
        <f t="shared" si="22"/>
        <v/>
      </c>
      <c r="S236" s="266" t="str">
        <f t="shared" si="23"/>
        <v/>
      </c>
    </row>
    <row r="237" spans="1:19" x14ac:dyDescent="0.2">
      <c r="A237" s="11"/>
      <c r="B237" s="112" t="s">
        <v>499</v>
      </c>
      <c r="C237" s="249" t="s">
        <v>532</v>
      </c>
      <c r="D237" s="261"/>
      <c r="E237" s="266">
        <f t="shared" si="18"/>
        <v>0</v>
      </c>
      <c r="F237" s="261"/>
      <c r="G237" s="70" t="str">
        <f t="shared" si="19"/>
        <v/>
      </c>
      <c r="H237" s="261"/>
      <c r="I237" s="261"/>
      <c r="J237" s="70" t="str">
        <f t="shared" si="20"/>
        <v/>
      </c>
      <c r="K237" s="261"/>
      <c r="L237" s="261"/>
      <c r="M237" s="261"/>
      <c r="N237" s="261"/>
      <c r="O237" s="261"/>
      <c r="Q237" s="70" t="str">
        <f t="shared" si="21"/>
        <v/>
      </c>
      <c r="R237" s="274" t="str">
        <f t="shared" si="22"/>
        <v/>
      </c>
      <c r="S237" s="266" t="str">
        <f t="shared" si="23"/>
        <v/>
      </c>
    </row>
    <row r="238" spans="1:19" x14ac:dyDescent="0.2">
      <c r="A238" s="11"/>
      <c r="B238" s="112" t="s">
        <v>499</v>
      </c>
      <c r="C238" s="249" t="s">
        <v>224</v>
      </c>
      <c r="D238" s="261"/>
      <c r="E238" s="266">
        <f t="shared" si="18"/>
        <v>0</v>
      </c>
      <c r="F238" s="261"/>
      <c r="G238" s="70" t="str">
        <f t="shared" si="19"/>
        <v/>
      </c>
      <c r="H238" s="261"/>
      <c r="I238" s="261"/>
      <c r="J238" s="70" t="str">
        <f t="shared" si="20"/>
        <v/>
      </c>
      <c r="K238" s="261"/>
      <c r="L238" s="261"/>
      <c r="M238" s="261"/>
      <c r="N238" s="261"/>
      <c r="O238" s="261"/>
      <c r="Q238" s="70" t="str">
        <f t="shared" si="21"/>
        <v/>
      </c>
      <c r="R238" s="274" t="str">
        <f t="shared" si="22"/>
        <v/>
      </c>
      <c r="S238" s="266" t="str">
        <f t="shared" si="23"/>
        <v/>
      </c>
    </row>
    <row r="239" spans="1:19" ht="26.4" x14ac:dyDescent="0.2">
      <c r="A239" s="11"/>
      <c r="B239" s="112" t="s">
        <v>499</v>
      </c>
      <c r="C239" s="249" t="s">
        <v>535</v>
      </c>
      <c r="D239" s="261"/>
      <c r="E239" s="266">
        <f t="shared" si="18"/>
        <v>0</v>
      </c>
      <c r="F239" s="261"/>
      <c r="G239" s="70" t="str">
        <f t="shared" si="19"/>
        <v/>
      </c>
      <c r="H239" s="261"/>
      <c r="I239" s="261"/>
      <c r="J239" s="70" t="str">
        <f t="shared" si="20"/>
        <v/>
      </c>
      <c r="K239" s="261"/>
      <c r="L239" s="261"/>
      <c r="M239" s="261"/>
      <c r="N239" s="261"/>
      <c r="O239" s="261"/>
      <c r="Q239" s="70" t="str">
        <f t="shared" si="21"/>
        <v/>
      </c>
      <c r="R239" s="274" t="str">
        <f t="shared" si="22"/>
        <v/>
      </c>
      <c r="S239" s="266" t="str">
        <f t="shared" si="23"/>
        <v/>
      </c>
    </row>
    <row r="240" spans="1:19" x14ac:dyDescent="0.2">
      <c r="A240" s="11"/>
      <c r="B240" s="112" t="s">
        <v>499</v>
      </c>
      <c r="C240" s="249" t="s">
        <v>538</v>
      </c>
      <c r="D240" s="261"/>
      <c r="E240" s="266">
        <f t="shared" si="18"/>
        <v>0</v>
      </c>
      <c r="F240" s="261"/>
      <c r="G240" s="70" t="str">
        <f t="shared" si="19"/>
        <v/>
      </c>
      <c r="H240" s="261"/>
      <c r="I240" s="261"/>
      <c r="J240" s="70" t="str">
        <f t="shared" si="20"/>
        <v/>
      </c>
      <c r="K240" s="261"/>
      <c r="L240" s="261"/>
      <c r="M240" s="261"/>
      <c r="N240" s="261"/>
      <c r="O240" s="261"/>
      <c r="Q240" s="70" t="str">
        <f t="shared" si="21"/>
        <v/>
      </c>
      <c r="R240" s="274" t="str">
        <f t="shared" si="22"/>
        <v/>
      </c>
      <c r="S240" s="266" t="str">
        <f t="shared" si="23"/>
        <v/>
      </c>
    </row>
    <row r="241" spans="1:19" x14ac:dyDescent="0.2">
      <c r="A241" s="11"/>
      <c r="B241" s="112" t="s">
        <v>499</v>
      </c>
      <c r="C241" s="249" t="s">
        <v>481</v>
      </c>
      <c r="D241" s="261"/>
      <c r="E241" s="266">
        <f t="shared" si="18"/>
        <v>0</v>
      </c>
      <c r="F241" s="261"/>
      <c r="G241" s="70" t="str">
        <f t="shared" si="19"/>
        <v/>
      </c>
      <c r="H241" s="261"/>
      <c r="I241" s="261"/>
      <c r="J241" s="70" t="str">
        <f t="shared" si="20"/>
        <v/>
      </c>
      <c r="K241" s="261"/>
      <c r="L241" s="261"/>
      <c r="M241" s="261"/>
      <c r="N241" s="261"/>
      <c r="O241" s="261"/>
      <c r="Q241" s="70" t="str">
        <f t="shared" si="21"/>
        <v/>
      </c>
      <c r="R241" s="274" t="str">
        <f t="shared" si="22"/>
        <v/>
      </c>
      <c r="S241" s="266" t="str">
        <f t="shared" si="23"/>
        <v/>
      </c>
    </row>
    <row r="242" spans="1:19" x14ac:dyDescent="0.2">
      <c r="A242" s="11"/>
      <c r="B242" s="112" t="s">
        <v>499</v>
      </c>
      <c r="C242" s="249" t="s">
        <v>280</v>
      </c>
      <c r="D242" s="261"/>
      <c r="E242" s="266">
        <f t="shared" si="18"/>
        <v>0</v>
      </c>
      <c r="F242" s="261"/>
      <c r="G242" s="70" t="str">
        <f t="shared" si="19"/>
        <v/>
      </c>
      <c r="H242" s="261"/>
      <c r="I242" s="261"/>
      <c r="J242" s="70" t="str">
        <f t="shared" si="20"/>
        <v/>
      </c>
      <c r="K242" s="261"/>
      <c r="L242" s="261"/>
      <c r="M242" s="261"/>
      <c r="N242" s="261"/>
      <c r="O242" s="261"/>
      <c r="Q242" s="70" t="str">
        <f t="shared" si="21"/>
        <v/>
      </c>
      <c r="R242" s="274" t="str">
        <f t="shared" si="22"/>
        <v/>
      </c>
      <c r="S242" s="266" t="str">
        <f t="shared" si="23"/>
        <v/>
      </c>
    </row>
    <row r="243" spans="1:19" x14ac:dyDescent="0.2">
      <c r="A243" s="11"/>
      <c r="B243" s="112" t="s">
        <v>499</v>
      </c>
      <c r="C243" s="249" t="s">
        <v>540</v>
      </c>
      <c r="D243" s="261"/>
      <c r="E243" s="266">
        <f t="shared" si="18"/>
        <v>0</v>
      </c>
      <c r="F243" s="261"/>
      <c r="G243" s="70" t="str">
        <f t="shared" si="19"/>
        <v/>
      </c>
      <c r="H243" s="261"/>
      <c r="I243" s="261"/>
      <c r="J243" s="70" t="str">
        <f t="shared" si="20"/>
        <v/>
      </c>
      <c r="K243" s="261"/>
      <c r="L243" s="261"/>
      <c r="M243" s="261"/>
      <c r="N243" s="261"/>
      <c r="O243" s="261"/>
      <c r="Q243" s="70" t="str">
        <f t="shared" si="21"/>
        <v/>
      </c>
      <c r="R243" s="274" t="str">
        <f t="shared" si="22"/>
        <v/>
      </c>
      <c r="S243" s="266" t="str">
        <f t="shared" si="23"/>
        <v/>
      </c>
    </row>
    <row r="244" spans="1:19" x14ac:dyDescent="0.2">
      <c r="A244" s="11"/>
      <c r="B244" s="112" t="s">
        <v>499</v>
      </c>
      <c r="C244" s="249" t="s">
        <v>544</v>
      </c>
      <c r="D244" s="261"/>
      <c r="E244" s="266">
        <f t="shared" si="18"/>
        <v>0</v>
      </c>
      <c r="F244" s="261"/>
      <c r="G244" s="70" t="str">
        <f t="shared" si="19"/>
        <v/>
      </c>
      <c r="H244" s="261"/>
      <c r="I244" s="261"/>
      <c r="J244" s="70" t="str">
        <f t="shared" si="20"/>
        <v/>
      </c>
      <c r="K244" s="261"/>
      <c r="L244" s="261"/>
      <c r="M244" s="261"/>
      <c r="N244" s="261"/>
      <c r="O244" s="261"/>
      <c r="Q244" s="70" t="str">
        <f t="shared" si="21"/>
        <v/>
      </c>
      <c r="R244" s="274" t="str">
        <f t="shared" si="22"/>
        <v/>
      </c>
      <c r="S244" s="266" t="str">
        <f t="shared" si="23"/>
        <v/>
      </c>
    </row>
    <row r="245" spans="1:19" x14ac:dyDescent="0.2">
      <c r="A245" s="11"/>
      <c r="B245" s="112" t="s">
        <v>549</v>
      </c>
      <c r="C245" s="28" t="s">
        <v>349</v>
      </c>
      <c r="D245" s="261">
        <v>85</v>
      </c>
      <c r="E245" s="266">
        <f t="shared" si="18"/>
        <v>31110</v>
      </c>
      <c r="F245" s="261">
        <v>22430</v>
      </c>
      <c r="G245" s="70">
        <f t="shared" si="19"/>
        <v>0.72099003535840567</v>
      </c>
      <c r="H245" s="261">
        <v>1799324</v>
      </c>
      <c r="I245" s="261">
        <v>710487</v>
      </c>
      <c r="J245" s="70">
        <f t="shared" si="20"/>
        <v>0.39486329310340995</v>
      </c>
      <c r="K245" s="261">
        <v>149325</v>
      </c>
      <c r="L245" s="261">
        <v>215796</v>
      </c>
      <c r="M245" s="261">
        <v>316083</v>
      </c>
      <c r="N245" s="261">
        <v>0</v>
      </c>
      <c r="O245" s="261">
        <v>0</v>
      </c>
      <c r="Q245" s="70">
        <f t="shared" si="21"/>
        <v>0.28469249965636406</v>
      </c>
      <c r="R245" s="274">
        <f t="shared" si="22"/>
        <v>31.675746767721801</v>
      </c>
      <c r="S245" s="266">
        <f t="shared" si="23"/>
        <v>14091.97503343736</v>
      </c>
    </row>
    <row r="246" spans="1:19" x14ac:dyDescent="0.2">
      <c r="A246" s="11"/>
      <c r="B246" s="112" t="s">
        <v>549</v>
      </c>
      <c r="C246" s="249" t="s">
        <v>551</v>
      </c>
      <c r="D246" s="261"/>
      <c r="E246" s="266">
        <f t="shared" si="18"/>
        <v>0</v>
      </c>
      <c r="F246" s="261"/>
      <c r="G246" s="70" t="str">
        <f t="shared" si="19"/>
        <v/>
      </c>
      <c r="H246" s="261"/>
      <c r="I246" s="261"/>
      <c r="J246" s="70" t="str">
        <f t="shared" si="20"/>
        <v/>
      </c>
      <c r="K246" s="261"/>
      <c r="L246" s="261"/>
      <c r="M246" s="261"/>
      <c r="N246" s="261"/>
      <c r="O246" s="261"/>
      <c r="Q246" s="70" t="str">
        <f t="shared" si="21"/>
        <v/>
      </c>
      <c r="R246" s="274" t="str">
        <f t="shared" si="22"/>
        <v/>
      </c>
      <c r="S246" s="266" t="str">
        <f t="shared" si="23"/>
        <v/>
      </c>
    </row>
    <row r="247" spans="1:19" x14ac:dyDescent="0.2">
      <c r="A247" s="11"/>
      <c r="B247" s="112" t="s">
        <v>549</v>
      </c>
      <c r="C247" s="249" t="s">
        <v>1235</v>
      </c>
      <c r="D247" s="261"/>
      <c r="E247" s="266">
        <f t="shared" si="18"/>
        <v>0</v>
      </c>
      <c r="F247" s="261"/>
      <c r="G247" s="70" t="str">
        <f t="shared" si="19"/>
        <v/>
      </c>
      <c r="H247" s="261"/>
      <c r="I247" s="261"/>
      <c r="J247" s="70" t="str">
        <f t="shared" si="20"/>
        <v/>
      </c>
      <c r="K247" s="261"/>
      <c r="L247" s="261"/>
      <c r="M247" s="261"/>
      <c r="N247" s="261"/>
      <c r="O247" s="261"/>
      <c r="Q247" s="70" t="str">
        <f t="shared" si="21"/>
        <v/>
      </c>
      <c r="R247" s="274" t="str">
        <f t="shared" si="22"/>
        <v/>
      </c>
      <c r="S247" s="266" t="str">
        <f t="shared" si="23"/>
        <v/>
      </c>
    </row>
    <row r="248" spans="1:19" ht="39.6" x14ac:dyDescent="0.2">
      <c r="A248" s="11"/>
      <c r="B248" s="112" t="s">
        <v>549</v>
      </c>
      <c r="C248" s="249" t="s">
        <v>1236</v>
      </c>
      <c r="D248" s="261"/>
      <c r="E248" s="266">
        <f t="shared" si="18"/>
        <v>0</v>
      </c>
      <c r="F248" s="261"/>
      <c r="G248" s="70" t="str">
        <f t="shared" si="19"/>
        <v/>
      </c>
      <c r="H248" s="261"/>
      <c r="I248" s="261"/>
      <c r="J248" s="70" t="str">
        <f t="shared" si="20"/>
        <v/>
      </c>
      <c r="K248" s="261"/>
      <c r="L248" s="261"/>
      <c r="M248" s="261"/>
      <c r="N248" s="261"/>
      <c r="O248" s="261"/>
      <c r="Q248" s="70" t="str">
        <f t="shared" si="21"/>
        <v/>
      </c>
      <c r="R248" s="274" t="str">
        <f t="shared" si="22"/>
        <v/>
      </c>
      <c r="S248" s="266" t="str">
        <f t="shared" si="23"/>
        <v/>
      </c>
    </row>
    <row r="249" spans="1:19" ht="26.4" x14ac:dyDescent="0.2">
      <c r="A249" s="11"/>
      <c r="B249" s="112" t="s">
        <v>549</v>
      </c>
      <c r="C249" s="249" t="s">
        <v>1237</v>
      </c>
      <c r="D249" s="261"/>
      <c r="E249" s="266">
        <f t="shared" si="18"/>
        <v>0</v>
      </c>
      <c r="F249" s="261"/>
      <c r="G249" s="70" t="str">
        <f t="shared" si="19"/>
        <v/>
      </c>
      <c r="H249" s="261"/>
      <c r="I249" s="261"/>
      <c r="J249" s="70" t="str">
        <f t="shared" si="20"/>
        <v/>
      </c>
      <c r="K249" s="261"/>
      <c r="L249" s="261"/>
      <c r="M249" s="261"/>
      <c r="N249" s="261"/>
      <c r="O249" s="261"/>
      <c r="Q249" s="70" t="str">
        <f t="shared" si="21"/>
        <v/>
      </c>
      <c r="R249" s="274" t="str">
        <f t="shared" si="22"/>
        <v/>
      </c>
      <c r="S249" s="266" t="str">
        <f t="shared" si="23"/>
        <v/>
      </c>
    </row>
    <row r="250" spans="1:19" x14ac:dyDescent="0.2">
      <c r="A250" s="11"/>
      <c r="B250" s="112" t="s">
        <v>549</v>
      </c>
      <c r="C250" s="249" t="s">
        <v>153</v>
      </c>
      <c r="D250" s="261"/>
      <c r="E250" s="266">
        <f t="shared" si="18"/>
        <v>0</v>
      </c>
      <c r="F250" s="261"/>
      <c r="G250" s="70" t="str">
        <f t="shared" si="19"/>
        <v/>
      </c>
      <c r="H250" s="261"/>
      <c r="I250" s="261"/>
      <c r="J250" s="70" t="str">
        <f t="shared" si="20"/>
        <v/>
      </c>
      <c r="K250" s="261"/>
      <c r="L250" s="261"/>
      <c r="M250" s="261"/>
      <c r="N250" s="261"/>
      <c r="O250" s="261"/>
      <c r="Q250" s="70" t="str">
        <f t="shared" si="21"/>
        <v/>
      </c>
      <c r="R250" s="274" t="str">
        <f t="shared" si="22"/>
        <v/>
      </c>
      <c r="S250" s="266" t="str">
        <f t="shared" si="23"/>
        <v/>
      </c>
    </row>
    <row r="251" spans="1:19" x14ac:dyDescent="0.2">
      <c r="A251" s="11"/>
      <c r="B251" s="112" t="s">
        <v>549</v>
      </c>
      <c r="C251" s="249" t="s">
        <v>552</v>
      </c>
      <c r="D251" s="261"/>
      <c r="E251" s="266">
        <f t="shared" si="18"/>
        <v>0</v>
      </c>
      <c r="F251" s="261"/>
      <c r="G251" s="70" t="str">
        <f t="shared" si="19"/>
        <v/>
      </c>
      <c r="H251" s="261"/>
      <c r="I251" s="261"/>
      <c r="J251" s="70" t="str">
        <f t="shared" si="20"/>
        <v/>
      </c>
      <c r="K251" s="261"/>
      <c r="L251" s="261"/>
      <c r="M251" s="261"/>
      <c r="N251" s="261"/>
      <c r="O251" s="261"/>
      <c r="Q251" s="70" t="str">
        <f t="shared" si="21"/>
        <v/>
      </c>
      <c r="R251" s="274" t="str">
        <f t="shared" si="22"/>
        <v/>
      </c>
      <c r="S251" s="266" t="str">
        <f t="shared" si="23"/>
        <v/>
      </c>
    </row>
    <row r="252" spans="1:19" x14ac:dyDescent="0.2">
      <c r="A252" s="11"/>
      <c r="B252" s="112" t="s">
        <v>549</v>
      </c>
      <c r="C252" s="249" t="s">
        <v>553</v>
      </c>
      <c r="D252" s="261"/>
      <c r="E252" s="266">
        <f t="shared" si="18"/>
        <v>0</v>
      </c>
      <c r="F252" s="261"/>
      <c r="G252" s="70" t="str">
        <f t="shared" si="19"/>
        <v/>
      </c>
      <c r="H252" s="261"/>
      <c r="I252" s="261"/>
      <c r="J252" s="70" t="str">
        <f t="shared" si="20"/>
        <v/>
      </c>
      <c r="K252" s="261"/>
      <c r="L252" s="261"/>
      <c r="M252" s="261"/>
      <c r="N252" s="261"/>
      <c r="O252" s="261"/>
      <c r="Q252" s="70" t="str">
        <f t="shared" si="21"/>
        <v/>
      </c>
      <c r="R252" s="274" t="str">
        <f t="shared" si="22"/>
        <v/>
      </c>
      <c r="S252" s="266" t="str">
        <f t="shared" si="23"/>
        <v/>
      </c>
    </row>
    <row r="253" spans="1:19" ht="39.6" x14ac:dyDescent="0.2">
      <c r="A253" s="11"/>
      <c r="B253" s="112" t="s">
        <v>549</v>
      </c>
      <c r="C253" s="249" t="s">
        <v>891</v>
      </c>
      <c r="D253" s="261"/>
      <c r="E253" s="266">
        <f t="shared" si="18"/>
        <v>0</v>
      </c>
      <c r="F253" s="261"/>
      <c r="G253" s="70" t="str">
        <f t="shared" si="19"/>
        <v/>
      </c>
      <c r="H253" s="261"/>
      <c r="I253" s="261"/>
      <c r="J253" s="70" t="str">
        <f t="shared" si="20"/>
        <v/>
      </c>
      <c r="K253" s="261"/>
      <c r="L253" s="261"/>
      <c r="M253" s="261"/>
      <c r="N253" s="261"/>
      <c r="O253" s="261"/>
      <c r="Q253" s="70" t="str">
        <f t="shared" si="21"/>
        <v/>
      </c>
      <c r="R253" s="274" t="str">
        <f t="shared" si="22"/>
        <v/>
      </c>
      <c r="S253" s="266" t="str">
        <f t="shared" si="23"/>
        <v/>
      </c>
    </row>
    <row r="254" spans="1:19" x14ac:dyDescent="0.2">
      <c r="A254" s="11"/>
      <c r="B254" s="112" t="s">
        <v>549</v>
      </c>
      <c r="C254" s="249" t="s">
        <v>30</v>
      </c>
      <c r="D254" s="261"/>
      <c r="E254" s="266">
        <f t="shared" si="18"/>
        <v>0</v>
      </c>
      <c r="F254" s="261"/>
      <c r="G254" s="70" t="str">
        <f t="shared" si="19"/>
        <v/>
      </c>
      <c r="H254" s="261"/>
      <c r="I254" s="261"/>
      <c r="J254" s="70" t="str">
        <f t="shared" si="20"/>
        <v/>
      </c>
      <c r="K254" s="261"/>
      <c r="L254" s="261"/>
      <c r="M254" s="261"/>
      <c r="N254" s="261"/>
      <c r="O254" s="261"/>
      <c r="Q254" s="70" t="str">
        <f t="shared" si="21"/>
        <v/>
      </c>
      <c r="R254" s="274" t="str">
        <f t="shared" si="22"/>
        <v/>
      </c>
      <c r="S254" s="266" t="str">
        <f t="shared" si="23"/>
        <v/>
      </c>
    </row>
    <row r="255" spans="1:19" x14ac:dyDescent="0.2">
      <c r="A255" s="11"/>
      <c r="B255" s="112" t="s">
        <v>549</v>
      </c>
      <c r="C255" s="249" t="s">
        <v>554</v>
      </c>
      <c r="D255" s="261"/>
      <c r="E255" s="266">
        <f t="shared" si="18"/>
        <v>0</v>
      </c>
      <c r="F255" s="261"/>
      <c r="G255" s="70" t="str">
        <f t="shared" si="19"/>
        <v/>
      </c>
      <c r="H255" s="261"/>
      <c r="I255" s="261"/>
      <c r="J255" s="70" t="str">
        <f t="shared" si="20"/>
        <v/>
      </c>
      <c r="K255" s="261"/>
      <c r="L255" s="261"/>
      <c r="M255" s="261"/>
      <c r="N255" s="261"/>
      <c r="O255" s="261"/>
      <c r="Q255" s="70" t="str">
        <f t="shared" si="21"/>
        <v/>
      </c>
      <c r="R255" s="274" t="str">
        <f t="shared" si="22"/>
        <v/>
      </c>
      <c r="S255" s="266" t="str">
        <f t="shared" si="23"/>
        <v/>
      </c>
    </row>
    <row r="256" spans="1:19" x14ac:dyDescent="0.2">
      <c r="A256" s="11"/>
      <c r="B256" s="112" t="s">
        <v>514</v>
      </c>
      <c r="C256" s="28" t="s">
        <v>319</v>
      </c>
      <c r="D256" s="262">
        <v>265</v>
      </c>
      <c r="E256" s="266">
        <f t="shared" si="18"/>
        <v>96990</v>
      </c>
      <c r="F256" s="271">
        <v>71825</v>
      </c>
      <c r="G256" s="268">
        <f t="shared" si="19"/>
        <v>0.7405402618826683</v>
      </c>
      <c r="H256" s="261">
        <v>7007418</v>
      </c>
      <c r="I256" s="261">
        <v>2413183</v>
      </c>
      <c r="J256" s="70">
        <f t="shared" si="20"/>
        <v>0.34437548894614251</v>
      </c>
      <c r="K256" s="261">
        <v>581942</v>
      </c>
      <c r="L256" s="261">
        <v>913637</v>
      </c>
      <c r="M256" s="261">
        <v>953780</v>
      </c>
      <c r="N256" s="261">
        <v>1</v>
      </c>
      <c r="O256" s="261">
        <v>0</v>
      </c>
      <c r="Q256" s="70">
        <f t="shared" si="21"/>
        <v>0.2550239147701483</v>
      </c>
      <c r="R256" s="274">
        <f t="shared" si="22"/>
        <v>33.598092586146883</v>
      </c>
      <c r="S256" s="266">
        <f t="shared" si="23"/>
        <v>13279.220327184128</v>
      </c>
    </row>
    <row r="257" spans="1:19" x14ac:dyDescent="0.2">
      <c r="A257" s="11"/>
      <c r="B257" s="112" t="s">
        <v>514</v>
      </c>
      <c r="C257" s="249" t="s">
        <v>425</v>
      </c>
      <c r="D257" s="261"/>
      <c r="E257" s="266">
        <f t="shared" si="18"/>
        <v>0</v>
      </c>
      <c r="F257" s="261"/>
      <c r="G257" s="70" t="str">
        <f t="shared" si="19"/>
        <v/>
      </c>
      <c r="H257" s="261"/>
      <c r="I257" s="261"/>
      <c r="J257" s="70" t="str">
        <f t="shared" si="20"/>
        <v/>
      </c>
      <c r="K257" s="261"/>
      <c r="L257" s="261"/>
      <c r="M257" s="261"/>
      <c r="N257" s="261"/>
      <c r="O257" s="261"/>
      <c r="Q257" s="70" t="str">
        <f t="shared" si="21"/>
        <v/>
      </c>
      <c r="R257" s="274" t="str">
        <f t="shared" si="22"/>
        <v/>
      </c>
      <c r="S257" s="266" t="str">
        <f t="shared" si="23"/>
        <v/>
      </c>
    </row>
    <row r="258" spans="1:19" x14ac:dyDescent="0.2">
      <c r="A258" s="11"/>
      <c r="B258" s="112" t="s">
        <v>514</v>
      </c>
      <c r="C258" s="249" t="s">
        <v>557</v>
      </c>
      <c r="D258" s="261"/>
      <c r="E258" s="266">
        <f t="shared" si="18"/>
        <v>0</v>
      </c>
      <c r="F258" s="261"/>
      <c r="G258" s="70" t="str">
        <f t="shared" si="19"/>
        <v/>
      </c>
      <c r="H258" s="261"/>
      <c r="I258" s="261"/>
      <c r="J258" s="70" t="str">
        <f t="shared" si="20"/>
        <v/>
      </c>
      <c r="K258" s="261"/>
      <c r="L258" s="261"/>
      <c r="M258" s="261"/>
      <c r="N258" s="261"/>
      <c r="O258" s="261"/>
      <c r="Q258" s="70" t="str">
        <f t="shared" si="21"/>
        <v/>
      </c>
      <c r="R258" s="274" t="str">
        <f t="shared" si="22"/>
        <v/>
      </c>
      <c r="S258" s="266" t="str">
        <f t="shared" si="23"/>
        <v/>
      </c>
    </row>
    <row r="259" spans="1:19" x14ac:dyDescent="0.2">
      <c r="A259" s="11"/>
      <c r="B259" s="112" t="s">
        <v>514</v>
      </c>
      <c r="C259" s="249" t="s">
        <v>558</v>
      </c>
      <c r="D259" s="261"/>
      <c r="E259" s="266">
        <f t="shared" si="18"/>
        <v>0</v>
      </c>
      <c r="F259" s="261"/>
      <c r="G259" s="70" t="str">
        <f t="shared" si="19"/>
        <v/>
      </c>
      <c r="H259" s="261"/>
      <c r="I259" s="261"/>
      <c r="J259" s="70" t="str">
        <f t="shared" si="20"/>
        <v/>
      </c>
      <c r="K259" s="261"/>
      <c r="L259" s="261"/>
      <c r="M259" s="261"/>
      <c r="N259" s="261"/>
      <c r="O259" s="261"/>
      <c r="Q259" s="70" t="str">
        <f t="shared" si="21"/>
        <v/>
      </c>
      <c r="R259" s="274" t="str">
        <f t="shared" si="22"/>
        <v/>
      </c>
      <c r="S259" s="266" t="str">
        <f t="shared" si="23"/>
        <v/>
      </c>
    </row>
    <row r="260" spans="1:19" x14ac:dyDescent="0.2">
      <c r="A260" s="11"/>
      <c r="B260" s="112" t="s">
        <v>514</v>
      </c>
      <c r="C260" s="249" t="s">
        <v>561</v>
      </c>
      <c r="D260" s="261"/>
      <c r="E260" s="266">
        <f t="shared" si="18"/>
        <v>0</v>
      </c>
      <c r="F260" s="261"/>
      <c r="G260" s="70" t="str">
        <f t="shared" si="19"/>
        <v/>
      </c>
      <c r="H260" s="261"/>
      <c r="I260" s="261"/>
      <c r="J260" s="70" t="str">
        <f t="shared" si="20"/>
        <v/>
      </c>
      <c r="K260" s="261"/>
      <c r="L260" s="261"/>
      <c r="M260" s="261"/>
      <c r="N260" s="261"/>
      <c r="O260" s="261"/>
      <c r="Q260" s="70" t="str">
        <f t="shared" si="21"/>
        <v/>
      </c>
      <c r="R260" s="274" t="str">
        <f t="shared" si="22"/>
        <v/>
      </c>
      <c r="S260" s="266" t="str">
        <f t="shared" si="23"/>
        <v/>
      </c>
    </row>
    <row r="261" spans="1:19" x14ac:dyDescent="0.2">
      <c r="A261" s="11"/>
      <c r="B261" s="112" t="s">
        <v>514</v>
      </c>
      <c r="C261" s="249" t="s">
        <v>563</v>
      </c>
      <c r="D261" s="261"/>
      <c r="E261" s="266">
        <f t="shared" ref="E261:E324" si="24">D261*366</f>
        <v>0</v>
      </c>
      <c r="F261" s="261"/>
      <c r="G261" s="70" t="str">
        <f t="shared" ref="G261:G324" si="25">IF(F261="","",IF(F261=0,0,F261/E261))</f>
        <v/>
      </c>
      <c r="H261" s="261"/>
      <c r="I261" s="261"/>
      <c r="J261" s="70" t="str">
        <f t="shared" ref="J261:J324" si="26">IF(I261="","",IF(I261=0,0,I261/H261))</f>
        <v/>
      </c>
      <c r="K261" s="261"/>
      <c r="L261" s="261"/>
      <c r="M261" s="261"/>
      <c r="N261" s="261"/>
      <c r="O261" s="261"/>
      <c r="Q261" s="70" t="str">
        <f t="shared" ref="Q261:Q324" si="27">IF(J261="","",G261*J261)</f>
        <v/>
      </c>
      <c r="R261" s="274" t="str">
        <f t="shared" ref="R261:R324" si="28">IF(I261="","",IF(I261=0,0,I261/F261))</f>
        <v/>
      </c>
      <c r="S261" s="266" t="str">
        <f t="shared" ref="S261:S324" si="29">IF(M261="","",IF(M261=0,0,M261*1000/F261))</f>
        <v/>
      </c>
    </row>
    <row r="262" spans="1:19" x14ac:dyDescent="0.2">
      <c r="A262" s="11"/>
      <c r="B262" s="112" t="s">
        <v>514</v>
      </c>
      <c r="C262" s="249" t="s">
        <v>359</v>
      </c>
      <c r="D262" s="261"/>
      <c r="E262" s="266">
        <f t="shared" si="24"/>
        <v>0</v>
      </c>
      <c r="F262" s="261"/>
      <c r="G262" s="70" t="str">
        <f t="shared" si="25"/>
        <v/>
      </c>
      <c r="H262" s="261"/>
      <c r="I262" s="261"/>
      <c r="J262" s="70" t="str">
        <f t="shared" si="26"/>
        <v/>
      </c>
      <c r="K262" s="261"/>
      <c r="L262" s="261"/>
      <c r="M262" s="261"/>
      <c r="N262" s="261"/>
      <c r="O262" s="261"/>
      <c r="Q262" s="70" t="str">
        <f t="shared" si="27"/>
        <v/>
      </c>
      <c r="R262" s="274" t="str">
        <f t="shared" si="28"/>
        <v/>
      </c>
      <c r="S262" s="266" t="str">
        <f t="shared" si="29"/>
        <v/>
      </c>
    </row>
    <row r="263" spans="1:19" x14ac:dyDescent="0.2">
      <c r="A263" s="11"/>
      <c r="B263" s="112" t="s">
        <v>514</v>
      </c>
      <c r="C263" s="249" t="s">
        <v>35</v>
      </c>
      <c r="D263" s="261"/>
      <c r="E263" s="266">
        <f t="shared" si="24"/>
        <v>0</v>
      </c>
      <c r="F263" s="261"/>
      <c r="G263" s="70" t="str">
        <f t="shared" si="25"/>
        <v/>
      </c>
      <c r="H263" s="261"/>
      <c r="I263" s="261"/>
      <c r="J263" s="70" t="str">
        <f t="shared" si="26"/>
        <v/>
      </c>
      <c r="K263" s="261"/>
      <c r="L263" s="261"/>
      <c r="M263" s="261"/>
      <c r="N263" s="261"/>
      <c r="O263" s="261"/>
      <c r="Q263" s="70" t="str">
        <f t="shared" si="27"/>
        <v/>
      </c>
      <c r="R263" s="274" t="str">
        <f t="shared" si="28"/>
        <v/>
      </c>
      <c r="S263" s="266" t="str">
        <f t="shared" si="29"/>
        <v/>
      </c>
    </row>
    <row r="264" spans="1:19" x14ac:dyDescent="0.2">
      <c r="A264" s="11"/>
      <c r="B264" s="112" t="s">
        <v>514</v>
      </c>
      <c r="C264" s="249" t="s">
        <v>568</v>
      </c>
      <c r="D264" s="261"/>
      <c r="E264" s="266">
        <f t="shared" si="24"/>
        <v>0</v>
      </c>
      <c r="F264" s="261"/>
      <c r="G264" s="70" t="str">
        <f t="shared" si="25"/>
        <v/>
      </c>
      <c r="H264" s="261"/>
      <c r="I264" s="261"/>
      <c r="J264" s="70" t="str">
        <f t="shared" si="26"/>
        <v/>
      </c>
      <c r="K264" s="261"/>
      <c r="L264" s="261"/>
      <c r="M264" s="261"/>
      <c r="N264" s="261"/>
      <c r="O264" s="261"/>
      <c r="Q264" s="70" t="str">
        <f t="shared" si="27"/>
        <v/>
      </c>
      <c r="R264" s="274" t="str">
        <f t="shared" si="28"/>
        <v/>
      </c>
      <c r="S264" s="266" t="str">
        <f t="shared" si="29"/>
        <v/>
      </c>
    </row>
    <row r="265" spans="1:19" x14ac:dyDescent="0.2">
      <c r="A265" s="11"/>
      <c r="B265" s="112" t="s">
        <v>514</v>
      </c>
      <c r="C265" s="249" t="s">
        <v>398</v>
      </c>
      <c r="D265" s="261"/>
      <c r="E265" s="266">
        <f t="shared" si="24"/>
        <v>0</v>
      </c>
      <c r="F265" s="261"/>
      <c r="G265" s="70" t="str">
        <f t="shared" si="25"/>
        <v/>
      </c>
      <c r="H265" s="261"/>
      <c r="I265" s="261"/>
      <c r="J265" s="70" t="str">
        <f t="shared" si="26"/>
        <v/>
      </c>
      <c r="K265" s="261"/>
      <c r="L265" s="261"/>
      <c r="M265" s="261"/>
      <c r="N265" s="261"/>
      <c r="O265" s="261"/>
      <c r="Q265" s="70" t="str">
        <f t="shared" si="27"/>
        <v/>
      </c>
      <c r="R265" s="274" t="str">
        <f t="shared" si="28"/>
        <v/>
      </c>
      <c r="S265" s="266" t="str">
        <f t="shared" si="29"/>
        <v/>
      </c>
    </row>
    <row r="266" spans="1:19" x14ac:dyDescent="0.2">
      <c r="A266" s="11"/>
      <c r="B266" s="112" t="s">
        <v>514</v>
      </c>
      <c r="C266" s="249" t="s">
        <v>569</v>
      </c>
      <c r="D266" s="261"/>
      <c r="E266" s="266">
        <f t="shared" si="24"/>
        <v>0</v>
      </c>
      <c r="F266" s="261"/>
      <c r="G266" s="70" t="str">
        <f t="shared" si="25"/>
        <v/>
      </c>
      <c r="H266" s="261"/>
      <c r="I266" s="261"/>
      <c r="J266" s="70" t="str">
        <f t="shared" si="26"/>
        <v/>
      </c>
      <c r="K266" s="261"/>
      <c r="L266" s="261"/>
      <c r="M266" s="261"/>
      <c r="N266" s="261"/>
      <c r="O266" s="261"/>
      <c r="Q266" s="70" t="str">
        <f t="shared" si="27"/>
        <v/>
      </c>
      <c r="R266" s="274" t="str">
        <f t="shared" si="28"/>
        <v/>
      </c>
      <c r="S266" s="266" t="str">
        <f t="shared" si="29"/>
        <v/>
      </c>
    </row>
    <row r="267" spans="1:19" x14ac:dyDescent="0.2">
      <c r="A267" s="13"/>
      <c r="B267" s="113" t="s">
        <v>514</v>
      </c>
      <c r="C267" s="115" t="s">
        <v>178</v>
      </c>
      <c r="D267" s="261"/>
      <c r="E267" s="266">
        <f t="shared" si="24"/>
        <v>0</v>
      </c>
      <c r="F267" s="261"/>
      <c r="G267" s="70" t="str">
        <f t="shared" si="25"/>
        <v/>
      </c>
      <c r="H267" s="261"/>
      <c r="I267" s="261"/>
      <c r="J267" s="70" t="str">
        <f t="shared" si="26"/>
        <v/>
      </c>
      <c r="K267" s="261"/>
      <c r="L267" s="261"/>
      <c r="M267" s="261"/>
      <c r="N267" s="261"/>
      <c r="O267" s="261"/>
      <c r="Q267" s="70" t="str">
        <f t="shared" si="27"/>
        <v/>
      </c>
      <c r="R267" s="274" t="str">
        <f t="shared" si="28"/>
        <v/>
      </c>
      <c r="S267" s="266" t="str">
        <f t="shared" si="29"/>
        <v/>
      </c>
    </row>
    <row r="268" spans="1:19" x14ac:dyDescent="0.2">
      <c r="A268" s="14" t="s">
        <v>96</v>
      </c>
      <c r="B268" s="112" t="s">
        <v>534</v>
      </c>
      <c r="C268" s="28" t="s">
        <v>571</v>
      </c>
      <c r="D268" s="261">
        <v>13501</v>
      </c>
      <c r="E268" s="266">
        <f t="shared" si="24"/>
        <v>4941366</v>
      </c>
      <c r="F268" s="261">
        <v>2891186</v>
      </c>
      <c r="G268" s="70">
        <f t="shared" si="25"/>
        <v>0.5850985334824419</v>
      </c>
      <c r="H268" s="261">
        <v>423223063.80000001</v>
      </c>
      <c r="I268" s="261">
        <v>174981264.18099999</v>
      </c>
      <c r="J268" s="70">
        <f t="shared" si="26"/>
        <v>0.41344926387019837</v>
      </c>
      <c r="K268" s="261">
        <v>23901071</v>
      </c>
      <c r="L268" s="261">
        <v>32095687.149999999</v>
      </c>
      <c r="M268" s="261">
        <v>70638361</v>
      </c>
      <c r="N268" s="261">
        <v>651</v>
      </c>
      <c r="O268" s="261">
        <v>32</v>
      </c>
      <c r="Q268" s="70">
        <f t="shared" si="27"/>
        <v>0.24190855795984822</v>
      </c>
      <c r="R268" s="274">
        <f t="shared" si="28"/>
        <v>60.522313051114665</v>
      </c>
      <c r="S268" s="266">
        <f t="shared" si="29"/>
        <v>24432.312898582106</v>
      </c>
    </row>
    <row r="269" spans="1:19" x14ac:dyDescent="0.2">
      <c r="A269" s="11">
        <f>COUNTA(D268:D315)</f>
        <v>13</v>
      </c>
      <c r="B269" s="112" t="s">
        <v>534</v>
      </c>
      <c r="C269" s="28" t="s">
        <v>556</v>
      </c>
      <c r="D269" s="261">
        <v>165</v>
      </c>
      <c r="E269" s="266">
        <f t="shared" si="24"/>
        <v>60390</v>
      </c>
      <c r="F269" s="261">
        <v>36555</v>
      </c>
      <c r="G269" s="70">
        <f t="shared" si="25"/>
        <v>0.60531544957774464</v>
      </c>
      <c r="H269" s="261">
        <v>4156688</v>
      </c>
      <c r="I269" s="261">
        <v>1802966</v>
      </c>
      <c r="J269" s="70">
        <f t="shared" si="26"/>
        <v>0.43375062068646963</v>
      </c>
      <c r="K269" s="261">
        <v>448797</v>
      </c>
      <c r="L269" s="261">
        <v>572956</v>
      </c>
      <c r="M269" s="261">
        <v>778470</v>
      </c>
      <c r="N269" s="261">
        <v>6</v>
      </c>
      <c r="O269" s="261">
        <v>0</v>
      </c>
      <c r="Q269" s="70">
        <f t="shared" si="27"/>
        <v>0.26255595196545617</v>
      </c>
      <c r="R269" s="274">
        <f t="shared" si="28"/>
        <v>49.322007933251264</v>
      </c>
      <c r="S269" s="266">
        <f t="shared" si="29"/>
        <v>21295.855560114895</v>
      </c>
    </row>
    <row r="270" spans="1:19" x14ac:dyDescent="0.2">
      <c r="A270" s="12"/>
      <c r="B270" s="112" t="s">
        <v>534</v>
      </c>
      <c r="C270" s="28" t="s">
        <v>363</v>
      </c>
      <c r="D270" s="261">
        <v>271</v>
      </c>
      <c r="E270" s="266">
        <f t="shared" si="24"/>
        <v>99186</v>
      </c>
      <c r="F270" s="261">
        <v>61353</v>
      </c>
      <c r="G270" s="70">
        <f t="shared" si="25"/>
        <v>0.61856512007743025</v>
      </c>
      <c r="H270" s="261">
        <v>6660426</v>
      </c>
      <c r="I270" s="261">
        <v>2816917.5</v>
      </c>
      <c r="J270" s="70">
        <f t="shared" si="26"/>
        <v>0.4229335330803165</v>
      </c>
      <c r="K270" s="261">
        <v>806955</v>
      </c>
      <c r="L270" s="261">
        <v>1004498</v>
      </c>
      <c r="M270" s="261">
        <v>1194863</v>
      </c>
      <c r="N270" s="261">
        <v>5</v>
      </c>
      <c r="O270" s="261">
        <v>0</v>
      </c>
      <c r="Q270" s="70">
        <f t="shared" si="27"/>
        <v>0.26161193167459779</v>
      </c>
      <c r="R270" s="274">
        <f t="shared" si="28"/>
        <v>45.913280524179747</v>
      </c>
      <c r="S270" s="266">
        <f t="shared" si="29"/>
        <v>19475.217185793685</v>
      </c>
    </row>
    <row r="271" spans="1:19" x14ac:dyDescent="0.2">
      <c r="A271" s="11"/>
      <c r="B271" s="112" t="s">
        <v>534</v>
      </c>
      <c r="C271" s="249" t="s">
        <v>167</v>
      </c>
      <c r="D271" s="261"/>
      <c r="E271" s="266">
        <f t="shared" si="24"/>
        <v>0</v>
      </c>
      <c r="F271" s="261"/>
      <c r="G271" s="70" t="str">
        <f t="shared" si="25"/>
        <v/>
      </c>
      <c r="H271" s="261"/>
      <c r="I271" s="261"/>
      <c r="J271" s="70" t="str">
        <f t="shared" si="26"/>
        <v/>
      </c>
      <c r="K271" s="261"/>
      <c r="L271" s="261"/>
      <c r="M271" s="261"/>
      <c r="N271" s="261"/>
      <c r="O271" s="261"/>
      <c r="Q271" s="70" t="str">
        <f t="shared" si="27"/>
        <v/>
      </c>
      <c r="R271" s="274" t="str">
        <f t="shared" si="28"/>
        <v/>
      </c>
      <c r="S271" s="266" t="str">
        <f t="shared" si="29"/>
        <v/>
      </c>
    </row>
    <row r="272" spans="1:19" x14ac:dyDescent="0.2">
      <c r="A272" s="11"/>
      <c r="B272" s="112" t="s">
        <v>534</v>
      </c>
      <c r="C272" s="249" t="s">
        <v>418</v>
      </c>
      <c r="D272" s="261"/>
      <c r="E272" s="266">
        <f t="shared" si="24"/>
        <v>0</v>
      </c>
      <c r="F272" s="261"/>
      <c r="G272" s="70" t="str">
        <f t="shared" si="25"/>
        <v/>
      </c>
      <c r="H272" s="261"/>
      <c r="I272" s="261"/>
      <c r="J272" s="70" t="str">
        <f t="shared" si="26"/>
        <v/>
      </c>
      <c r="K272" s="261"/>
      <c r="L272" s="261"/>
      <c r="M272" s="261"/>
      <c r="N272" s="261"/>
      <c r="O272" s="261"/>
      <c r="Q272" s="70" t="str">
        <f t="shared" si="27"/>
        <v/>
      </c>
      <c r="R272" s="274" t="str">
        <f t="shared" si="28"/>
        <v/>
      </c>
      <c r="S272" s="266" t="str">
        <f t="shared" si="29"/>
        <v/>
      </c>
    </row>
    <row r="273" spans="1:19" x14ac:dyDescent="0.2">
      <c r="A273" s="11"/>
      <c r="B273" s="111" t="s">
        <v>534</v>
      </c>
      <c r="C273" s="114" t="s">
        <v>574</v>
      </c>
      <c r="D273" s="261"/>
      <c r="E273" s="266">
        <f t="shared" si="24"/>
        <v>0</v>
      </c>
      <c r="F273" s="261"/>
      <c r="G273" s="70" t="str">
        <f t="shared" si="25"/>
        <v/>
      </c>
      <c r="H273" s="261"/>
      <c r="I273" s="261"/>
      <c r="J273" s="70" t="str">
        <f t="shared" si="26"/>
        <v/>
      </c>
      <c r="K273" s="261"/>
      <c r="L273" s="261"/>
      <c r="M273" s="261"/>
      <c r="N273" s="261"/>
      <c r="O273" s="261"/>
      <c r="Q273" s="70" t="str">
        <f t="shared" si="27"/>
        <v/>
      </c>
      <c r="R273" s="274" t="str">
        <f t="shared" si="28"/>
        <v/>
      </c>
      <c r="S273" s="266" t="str">
        <f t="shared" si="29"/>
        <v/>
      </c>
    </row>
    <row r="274" spans="1:19" x14ac:dyDescent="0.2">
      <c r="A274" s="11"/>
      <c r="B274" s="112" t="s">
        <v>534</v>
      </c>
      <c r="C274" s="114" t="s">
        <v>576</v>
      </c>
      <c r="D274" s="261"/>
      <c r="E274" s="266">
        <f t="shared" si="24"/>
        <v>0</v>
      </c>
      <c r="F274" s="261"/>
      <c r="G274" s="70" t="str">
        <f t="shared" si="25"/>
        <v/>
      </c>
      <c r="H274" s="261"/>
      <c r="I274" s="261"/>
      <c r="J274" s="70" t="str">
        <f t="shared" si="26"/>
        <v/>
      </c>
      <c r="K274" s="261"/>
      <c r="L274" s="261"/>
      <c r="M274" s="261"/>
      <c r="N274" s="261"/>
      <c r="O274" s="261"/>
      <c r="Q274" s="70" t="str">
        <f t="shared" si="27"/>
        <v/>
      </c>
      <c r="R274" s="274" t="str">
        <f t="shared" si="28"/>
        <v/>
      </c>
      <c r="S274" s="266" t="str">
        <f t="shared" si="29"/>
        <v/>
      </c>
    </row>
    <row r="275" spans="1:19" x14ac:dyDescent="0.2">
      <c r="A275" s="11"/>
      <c r="B275" s="111" t="s">
        <v>534</v>
      </c>
      <c r="C275" s="114" t="s">
        <v>8</v>
      </c>
      <c r="D275" s="261"/>
      <c r="E275" s="266">
        <f t="shared" si="24"/>
        <v>0</v>
      </c>
      <c r="F275" s="261"/>
      <c r="G275" s="70" t="str">
        <f t="shared" si="25"/>
        <v/>
      </c>
      <c r="H275" s="261"/>
      <c r="I275" s="261"/>
      <c r="J275" s="70" t="str">
        <f t="shared" si="26"/>
        <v/>
      </c>
      <c r="K275" s="261"/>
      <c r="L275" s="261"/>
      <c r="M275" s="261"/>
      <c r="N275" s="261"/>
      <c r="O275" s="261"/>
      <c r="Q275" s="70" t="str">
        <f t="shared" si="27"/>
        <v/>
      </c>
      <c r="R275" s="274" t="str">
        <f t="shared" si="28"/>
        <v/>
      </c>
      <c r="S275" s="266" t="str">
        <f t="shared" si="29"/>
        <v/>
      </c>
    </row>
    <row r="276" spans="1:19" x14ac:dyDescent="0.2">
      <c r="A276" s="11"/>
      <c r="B276" s="112" t="s">
        <v>534</v>
      </c>
      <c r="C276" s="114" t="s">
        <v>577</v>
      </c>
      <c r="D276" s="261"/>
      <c r="E276" s="266">
        <f t="shared" si="24"/>
        <v>0</v>
      </c>
      <c r="F276" s="261"/>
      <c r="G276" s="70" t="str">
        <f t="shared" si="25"/>
        <v/>
      </c>
      <c r="H276" s="261"/>
      <c r="I276" s="261"/>
      <c r="J276" s="70" t="str">
        <f t="shared" si="26"/>
        <v/>
      </c>
      <c r="K276" s="261"/>
      <c r="L276" s="261"/>
      <c r="M276" s="261"/>
      <c r="N276" s="261"/>
      <c r="O276" s="261"/>
      <c r="Q276" s="70" t="str">
        <f t="shared" si="27"/>
        <v/>
      </c>
      <c r="R276" s="274" t="str">
        <f t="shared" si="28"/>
        <v/>
      </c>
      <c r="S276" s="266" t="str">
        <f t="shared" si="29"/>
        <v/>
      </c>
    </row>
    <row r="277" spans="1:19" x14ac:dyDescent="0.2">
      <c r="A277" s="11"/>
      <c r="B277" s="112" t="s">
        <v>534</v>
      </c>
      <c r="C277" s="249" t="s">
        <v>461</v>
      </c>
      <c r="D277" s="261"/>
      <c r="E277" s="266">
        <f t="shared" si="24"/>
        <v>0</v>
      </c>
      <c r="F277" s="261"/>
      <c r="G277" s="70" t="str">
        <f t="shared" si="25"/>
        <v/>
      </c>
      <c r="H277" s="261"/>
      <c r="I277" s="261"/>
      <c r="J277" s="70" t="str">
        <f t="shared" si="26"/>
        <v/>
      </c>
      <c r="K277" s="261"/>
      <c r="L277" s="261"/>
      <c r="M277" s="261"/>
      <c r="N277" s="261"/>
      <c r="O277" s="261"/>
      <c r="Q277" s="70" t="str">
        <f t="shared" si="27"/>
        <v/>
      </c>
      <c r="R277" s="274" t="str">
        <f t="shared" si="28"/>
        <v/>
      </c>
      <c r="S277" s="266" t="str">
        <f t="shared" si="29"/>
        <v/>
      </c>
    </row>
    <row r="278" spans="1:19" x14ac:dyDescent="0.2">
      <c r="A278" s="11"/>
      <c r="B278" s="112" t="s">
        <v>581</v>
      </c>
      <c r="C278" s="28" t="s">
        <v>346</v>
      </c>
      <c r="D278" s="261">
        <v>2110</v>
      </c>
      <c r="E278" s="266">
        <f t="shared" si="24"/>
        <v>772260</v>
      </c>
      <c r="F278" s="261">
        <v>488037</v>
      </c>
      <c r="G278" s="70">
        <f t="shared" si="25"/>
        <v>0.63195944371066737</v>
      </c>
      <c r="H278" s="261">
        <v>60474409.319999993</v>
      </c>
      <c r="I278" s="261">
        <v>25003061.549999997</v>
      </c>
      <c r="J278" s="70">
        <f t="shared" si="26"/>
        <v>0.41344862779388947</v>
      </c>
      <c r="K278" s="261">
        <v>4889152.91</v>
      </c>
      <c r="L278" s="261">
        <v>6405190.9000000004</v>
      </c>
      <c r="M278" s="261">
        <v>9848336</v>
      </c>
      <c r="N278" s="261">
        <v>317</v>
      </c>
      <c r="O278" s="261">
        <v>1</v>
      </c>
      <c r="Q278" s="70">
        <f t="shared" si="27"/>
        <v>0.26128276482356516</v>
      </c>
      <c r="R278" s="274">
        <f t="shared" si="28"/>
        <v>51.231897479084573</v>
      </c>
      <c r="S278" s="266">
        <f t="shared" si="29"/>
        <v>20179.486391400653</v>
      </c>
    </row>
    <row r="279" spans="1:19" x14ac:dyDescent="0.2">
      <c r="A279" s="11"/>
      <c r="B279" s="112" t="s">
        <v>581</v>
      </c>
      <c r="C279" s="28" t="s">
        <v>583</v>
      </c>
      <c r="D279" s="261">
        <v>320</v>
      </c>
      <c r="E279" s="266">
        <f t="shared" si="24"/>
        <v>117120</v>
      </c>
      <c r="F279" s="261">
        <v>76329</v>
      </c>
      <c r="G279" s="70">
        <f t="shared" si="25"/>
        <v>0.65171618852459012</v>
      </c>
      <c r="H279" s="261">
        <v>9149699</v>
      </c>
      <c r="I279" s="261">
        <v>3999311</v>
      </c>
      <c r="J279" s="70">
        <f t="shared" si="26"/>
        <v>0.43709754823628622</v>
      </c>
      <c r="K279" s="261">
        <v>1044380</v>
      </c>
      <c r="L279" s="261">
        <v>1317396</v>
      </c>
      <c r="M279" s="261">
        <v>1631602</v>
      </c>
      <c r="N279" s="261">
        <v>27</v>
      </c>
      <c r="O279" s="261">
        <v>0</v>
      </c>
      <c r="Q279" s="70">
        <f t="shared" si="27"/>
        <v>0.28486354814999565</v>
      </c>
      <c r="R279" s="274">
        <f t="shared" si="28"/>
        <v>52.395694952115186</v>
      </c>
      <c r="S279" s="266">
        <f t="shared" si="29"/>
        <v>21375.91216968649</v>
      </c>
    </row>
    <row r="280" spans="1:19" x14ac:dyDescent="0.2">
      <c r="A280" s="11"/>
      <c r="B280" s="112" t="s">
        <v>581</v>
      </c>
      <c r="C280" s="114" t="s">
        <v>584</v>
      </c>
      <c r="D280" s="261"/>
      <c r="E280" s="266">
        <f t="shared" si="24"/>
        <v>0</v>
      </c>
      <c r="F280" s="261"/>
      <c r="G280" s="70" t="str">
        <f t="shared" si="25"/>
        <v/>
      </c>
      <c r="H280" s="261"/>
      <c r="I280" s="261"/>
      <c r="J280" s="70" t="str">
        <f t="shared" si="26"/>
        <v/>
      </c>
      <c r="K280" s="261"/>
      <c r="L280" s="261"/>
      <c r="M280" s="261"/>
      <c r="N280" s="261"/>
      <c r="O280" s="261"/>
      <c r="Q280" s="70" t="str">
        <f t="shared" si="27"/>
        <v/>
      </c>
      <c r="R280" s="274" t="str">
        <f t="shared" si="28"/>
        <v/>
      </c>
      <c r="S280" s="266" t="str">
        <f t="shared" si="29"/>
        <v/>
      </c>
    </row>
    <row r="281" spans="1:19" x14ac:dyDescent="0.2">
      <c r="A281" s="11"/>
      <c r="B281" s="112" t="s">
        <v>581</v>
      </c>
      <c r="C281" s="114" t="s">
        <v>587</v>
      </c>
      <c r="D281" s="261"/>
      <c r="E281" s="266">
        <f t="shared" si="24"/>
        <v>0</v>
      </c>
      <c r="F281" s="261"/>
      <c r="G281" s="70" t="str">
        <f t="shared" si="25"/>
        <v/>
      </c>
      <c r="H281" s="261"/>
      <c r="I281" s="261"/>
      <c r="J281" s="70" t="str">
        <f t="shared" si="26"/>
        <v/>
      </c>
      <c r="K281" s="261"/>
      <c r="L281" s="261"/>
      <c r="M281" s="261"/>
      <c r="N281" s="261"/>
      <c r="O281" s="261"/>
      <c r="Q281" s="70" t="str">
        <f t="shared" si="27"/>
        <v/>
      </c>
      <c r="R281" s="274" t="str">
        <f t="shared" si="28"/>
        <v/>
      </c>
      <c r="S281" s="266" t="str">
        <f t="shared" si="29"/>
        <v/>
      </c>
    </row>
    <row r="282" spans="1:19" x14ac:dyDescent="0.2">
      <c r="A282" s="11"/>
      <c r="B282" s="112" t="s">
        <v>48</v>
      </c>
      <c r="C282" s="28" t="s">
        <v>254</v>
      </c>
      <c r="D282" s="261">
        <v>377</v>
      </c>
      <c r="E282" s="266">
        <f t="shared" si="24"/>
        <v>137982</v>
      </c>
      <c r="F282" s="261">
        <v>87414</v>
      </c>
      <c r="G282" s="70">
        <f t="shared" si="25"/>
        <v>0.63351741531504113</v>
      </c>
      <c r="H282" s="261">
        <v>9354707</v>
      </c>
      <c r="I282" s="261">
        <v>3946161</v>
      </c>
      <c r="J282" s="70">
        <f t="shared" si="26"/>
        <v>0.42183694262150595</v>
      </c>
      <c r="K282" s="261">
        <v>950456</v>
      </c>
      <c r="L282" s="261">
        <v>1192820</v>
      </c>
      <c r="M282" s="261">
        <v>1508282</v>
      </c>
      <c r="N282" s="261">
        <v>7</v>
      </c>
      <c r="O282" s="261">
        <v>0</v>
      </c>
      <c r="Q282" s="70">
        <f t="shared" si="27"/>
        <v>0.26724104957397576</v>
      </c>
      <c r="R282" s="274">
        <f t="shared" si="28"/>
        <v>45.143352323426456</v>
      </c>
      <c r="S282" s="266">
        <f t="shared" si="29"/>
        <v>17254.467247809276</v>
      </c>
    </row>
    <row r="283" spans="1:19" x14ac:dyDescent="0.2">
      <c r="A283" s="11"/>
      <c r="B283" s="112" t="s">
        <v>48</v>
      </c>
      <c r="C283" s="28" t="s">
        <v>17</v>
      </c>
      <c r="D283" s="261">
        <v>88</v>
      </c>
      <c r="E283" s="266">
        <f t="shared" si="24"/>
        <v>32208</v>
      </c>
      <c r="F283" s="261">
        <v>21898</v>
      </c>
      <c r="G283" s="70">
        <f t="shared" si="25"/>
        <v>0.67989319423745653</v>
      </c>
      <c r="H283" s="261">
        <v>2319642</v>
      </c>
      <c r="I283" s="261">
        <v>987141</v>
      </c>
      <c r="J283" s="70">
        <f t="shared" si="26"/>
        <v>0.42555747826604279</v>
      </c>
      <c r="K283" s="261">
        <v>259007</v>
      </c>
      <c r="L283" s="261">
        <v>325647</v>
      </c>
      <c r="M283" s="261">
        <v>363482</v>
      </c>
      <c r="N283" s="261">
        <v>6</v>
      </c>
      <c r="O283" s="261">
        <v>0</v>
      </c>
      <c r="Q283" s="70">
        <f t="shared" si="27"/>
        <v>0.28933363322993683</v>
      </c>
      <c r="R283" s="274">
        <f t="shared" si="28"/>
        <v>45.079048314914601</v>
      </c>
      <c r="S283" s="266">
        <f t="shared" si="29"/>
        <v>16598.867476481872</v>
      </c>
    </row>
    <row r="284" spans="1:19" x14ac:dyDescent="0.2">
      <c r="A284" s="11"/>
      <c r="B284" s="112" t="s">
        <v>48</v>
      </c>
      <c r="C284" s="28" t="s">
        <v>208</v>
      </c>
      <c r="D284" s="261">
        <v>271</v>
      </c>
      <c r="E284" s="266">
        <f t="shared" si="24"/>
        <v>99186</v>
      </c>
      <c r="F284" s="261">
        <v>64786</v>
      </c>
      <c r="G284" s="70">
        <f t="shared" si="25"/>
        <v>0.65317685963744887</v>
      </c>
      <c r="H284" s="261">
        <v>6704973</v>
      </c>
      <c r="I284" s="261">
        <v>2615410</v>
      </c>
      <c r="J284" s="70">
        <f t="shared" si="26"/>
        <v>0.3900701762706576</v>
      </c>
      <c r="K284" s="261">
        <v>513392</v>
      </c>
      <c r="L284" s="261">
        <v>665641</v>
      </c>
      <c r="M284" s="261">
        <v>1010038</v>
      </c>
      <c r="N284" s="261">
        <v>8</v>
      </c>
      <c r="O284" s="261">
        <v>1</v>
      </c>
      <c r="Q284" s="70">
        <f t="shared" si="27"/>
        <v>0.25478481277469428</v>
      </c>
      <c r="R284" s="274">
        <f t="shared" si="28"/>
        <v>40.369987342944462</v>
      </c>
      <c r="S284" s="266">
        <f t="shared" si="29"/>
        <v>15590.374463618684</v>
      </c>
    </row>
    <row r="285" spans="1:19" x14ac:dyDescent="0.2">
      <c r="A285" s="11"/>
      <c r="B285" s="112" t="s">
        <v>48</v>
      </c>
      <c r="C285" s="114" t="s">
        <v>386</v>
      </c>
      <c r="D285" s="261"/>
      <c r="E285" s="266">
        <f t="shared" si="24"/>
        <v>0</v>
      </c>
      <c r="F285" s="261"/>
      <c r="G285" s="70" t="str">
        <f t="shared" si="25"/>
        <v/>
      </c>
      <c r="H285" s="261"/>
      <c r="I285" s="261"/>
      <c r="J285" s="70" t="str">
        <f t="shared" si="26"/>
        <v/>
      </c>
      <c r="K285" s="261"/>
      <c r="L285" s="261"/>
      <c r="M285" s="261"/>
      <c r="N285" s="261"/>
      <c r="O285" s="261"/>
      <c r="Q285" s="70" t="str">
        <f t="shared" si="27"/>
        <v/>
      </c>
      <c r="R285" s="274" t="str">
        <f t="shared" si="28"/>
        <v/>
      </c>
      <c r="S285" s="266" t="str">
        <f t="shared" si="29"/>
        <v/>
      </c>
    </row>
    <row r="286" spans="1:19" x14ac:dyDescent="0.2">
      <c r="A286" s="11"/>
      <c r="B286" s="112" t="s">
        <v>48</v>
      </c>
      <c r="C286" s="114" t="s">
        <v>150</v>
      </c>
      <c r="D286" s="261"/>
      <c r="E286" s="266">
        <f t="shared" si="24"/>
        <v>0</v>
      </c>
      <c r="F286" s="261"/>
      <c r="G286" s="70" t="str">
        <f t="shared" si="25"/>
        <v/>
      </c>
      <c r="H286" s="261"/>
      <c r="I286" s="261"/>
      <c r="J286" s="70" t="str">
        <f t="shared" si="26"/>
        <v/>
      </c>
      <c r="K286" s="261"/>
      <c r="L286" s="261"/>
      <c r="M286" s="261"/>
      <c r="N286" s="261"/>
      <c r="O286" s="261"/>
      <c r="Q286" s="70" t="str">
        <f t="shared" si="27"/>
        <v/>
      </c>
      <c r="R286" s="274" t="str">
        <f t="shared" si="28"/>
        <v/>
      </c>
      <c r="S286" s="266" t="str">
        <f t="shared" si="29"/>
        <v/>
      </c>
    </row>
    <row r="287" spans="1:19" x14ac:dyDescent="0.2">
      <c r="A287" s="11"/>
      <c r="B287" s="112" t="s">
        <v>48</v>
      </c>
      <c r="C287" s="114" t="s">
        <v>590</v>
      </c>
      <c r="D287" s="261"/>
      <c r="E287" s="266">
        <f t="shared" si="24"/>
        <v>0</v>
      </c>
      <c r="F287" s="261"/>
      <c r="G287" s="70" t="str">
        <f t="shared" si="25"/>
        <v/>
      </c>
      <c r="H287" s="261"/>
      <c r="I287" s="261"/>
      <c r="J287" s="70" t="str">
        <f t="shared" si="26"/>
        <v/>
      </c>
      <c r="K287" s="261"/>
      <c r="L287" s="261"/>
      <c r="M287" s="261"/>
      <c r="N287" s="261"/>
      <c r="O287" s="261"/>
      <c r="Q287" s="70" t="str">
        <f t="shared" si="27"/>
        <v/>
      </c>
      <c r="R287" s="274" t="str">
        <f t="shared" si="28"/>
        <v/>
      </c>
      <c r="S287" s="266" t="str">
        <f t="shared" si="29"/>
        <v/>
      </c>
    </row>
    <row r="288" spans="1:19" x14ac:dyDescent="0.2">
      <c r="A288" s="11"/>
      <c r="B288" s="112" t="s">
        <v>48</v>
      </c>
      <c r="C288" s="114" t="s">
        <v>493</v>
      </c>
      <c r="D288" s="261"/>
      <c r="E288" s="266">
        <f t="shared" si="24"/>
        <v>0</v>
      </c>
      <c r="F288" s="261"/>
      <c r="G288" s="70" t="str">
        <f t="shared" si="25"/>
        <v/>
      </c>
      <c r="H288" s="261"/>
      <c r="I288" s="261"/>
      <c r="J288" s="70" t="str">
        <f t="shared" si="26"/>
        <v/>
      </c>
      <c r="K288" s="261"/>
      <c r="L288" s="261"/>
      <c r="M288" s="261"/>
      <c r="N288" s="261"/>
      <c r="O288" s="261"/>
      <c r="Q288" s="70" t="str">
        <f t="shared" si="27"/>
        <v/>
      </c>
      <c r="R288" s="274" t="str">
        <f t="shared" si="28"/>
        <v/>
      </c>
      <c r="S288" s="266" t="str">
        <f t="shared" si="29"/>
        <v/>
      </c>
    </row>
    <row r="289" spans="1:19" ht="26.4" x14ac:dyDescent="0.2">
      <c r="A289" s="11"/>
      <c r="B289" s="112" t="s">
        <v>48</v>
      </c>
      <c r="C289" s="249" t="s">
        <v>13</v>
      </c>
      <c r="D289" s="261"/>
      <c r="E289" s="266">
        <f t="shared" si="24"/>
        <v>0</v>
      </c>
      <c r="F289" s="261"/>
      <c r="G289" s="70" t="str">
        <f t="shared" si="25"/>
        <v/>
      </c>
      <c r="H289" s="261"/>
      <c r="I289" s="261"/>
      <c r="J289" s="70" t="str">
        <f t="shared" si="26"/>
        <v/>
      </c>
      <c r="K289" s="261"/>
      <c r="L289" s="261"/>
      <c r="M289" s="261"/>
      <c r="N289" s="261"/>
      <c r="O289" s="261"/>
      <c r="Q289" s="70" t="str">
        <f t="shared" si="27"/>
        <v/>
      </c>
      <c r="R289" s="274" t="str">
        <f t="shared" si="28"/>
        <v/>
      </c>
      <c r="S289" s="266" t="str">
        <f t="shared" si="29"/>
        <v/>
      </c>
    </row>
    <row r="290" spans="1:19" x14ac:dyDescent="0.2">
      <c r="A290" s="11"/>
      <c r="B290" s="112" t="s">
        <v>48</v>
      </c>
      <c r="C290" s="114" t="s">
        <v>592</v>
      </c>
      <c r="D290" s="261"/>
      <c r="E290" s="266">
        <f t="shared" si="24"/>
        <v>0</v>
      </c>
      <c r="F290" s="261"/>
      <c r="G290" s="70" t="str">
        <f t="shared" si="25"/>
        <v/>
      </c>
      <c r="H290" s="261"/>
      <c r="I290" s="261"/>
      <c r="J290" s="70" t="str">
        <f t="shared" si="26"/>
        <v/>
      </c>
      <c r="K290" s="261"/>
      <c r="L290" s="261"/>
      <c r="M290" s="261"/>
      <c r="N290" s="261"/>
      <c r="O290" s="261"/>
      <c r="Q290" s="70" t="str">
        <f t="shared" si="27"/>
        <v/>
      </c>
      <c r="R290" s="274" t="str">
        <f t="shared" si="28"/>
        <v/>
      </c>
      <c r="S290" s="266" t="str">
        <f t="shared" si="29"/>
        <v/>
      </c>
    </row>
    <row r="291" spans="1:19" x14ac:dyDescent="0.2">
      <c r="A291" s="11"/>
      <c r="B291" s="112" t="s">
        <v>596</v>
      </c>
      <c r="C291" s="28" t="s">
        <v>597</v>
      </c>
      <c r="D291" s="261">
        <v>126</v>
      </c>
      <c r="E291" s="266">
        <f t="shared" si="24"/>
        <v>46116</v>
      </c>
      <c r="F291" s="261">
        <v>31039</v>
      </c>
      <c r="G291" s="70">
        <f t="shared" si="25"/>
        <v>0.67306357880128376</v>
      </c>
      <c r="H291" s="261">
        <v>3447802</v>
      </c>
      <c r="I291" s="261">
        <v>1469262</v>
      </c>
      <c r="J291" s="70">
        <f t="shared" si="26"/>
        <v>0.42614454078279435</v>
      </c>
      <c r="K291" s="261">
        <v>368926</v>
      </c>
      <c r="L291" s="261">
        <v>466956</v>
      </c>
      <c r="M291" s="261">
        <v>599749</v>
      </c>
      <c r="N291" s="261">
        <v>16</v>
      </c>
      <c r="O291" s="261">
        <v>1</v>
      </c>
      <c r="Q291" s="70">
        <f t="shared" si="27"/>
        <v>0.2868223697058972</v>
      </c>
      <c r="R291" s="274">
        <f t="shared" si="28"/>
        <v>47.33599664937659</v>
      </c>
      <c r="S291" s="266">
        <f t="shared" si="29"/>
        <v>19322.433068075647</v>
      </c>
    </row>
    <row r="292" spans="1:19" x14ac:dyDescent="0.2">
      <c r="A292" s="11"/>
      <c r="B292" s="112" t="s">
        <v>596</v>
      </c>
      <c r="C292" s="28" t="s">
        <v>599</v>
      </c>
      <c r="D292" s="261">
        <v>29</v>
      </c>
      <c r="E292" s="266">
        <f t="shared" si="24"/>
        <v>10614</v>
      </c>
      <c r="F292" s="261">
        <v>7255</v>
      </c>
      <c r="G292" s="70">
        <f t="shared" si="25"/>
        <v>0.68353118522705858</v>
      </c>
      <c r="H292" s="261">
        <v>799940</v>
      </c>
      <c r="I292" s="261">
        <v>352216</v>
      </c>
      <c r="J292" s="70">
        <f t="shared" si="26"/>
        <v>0.44030302272670452</v>
      </c>
      <c r="K292" s="261">
        <v>102002</v>
      </c>
      <c r="L292" s="261">
        <v>128758</v>
      </c>
      <c r="M292" s="261">
        <v>146751</v>
      </c>
      <c r="N292" s="261">
        <v>4</v>
      </c>
      <c r="O292" s="261">
        <v>0</v>
      </c>
      <c r="Q292" s="70">
        <f t="shared" si="27"/>
        <v>0.30096084698344083</v>
      </c>
      <c r="R292" s="274">
        <f t="shared" si="28"/>
        <v>48.548035837353552</v>
      </c>
      <c r="S292" s="266">
        <f t="shared" si="29"/>
        <v>20227.567195037904</v>
      </c>
    </row>
    <row r="293" spans="1:19" x14ac:dyDescent="0.2">
      <c r="A293" s="11"/>
      <c r="B293" s="112" t="s">
        <v>596</v>
      </c>
      <c r="C293" s="28" t="s">
        <v>27</v>
      </c>
      <c r="D293" s="261">
        <v>35</v>
      </c>
      <c r="E293" s="266">
        <f t="shared" si="24"/>
        <v>12810</v>
      </c>
      <c r="F293" s="261">
        <v>8081</v>
      </c>
      <c r="G293" s="70">
        <f t="shared" si="25"/>
        <v>0.6308352849336456</v>
      </c>
      <c r="H293" s="261">
        <v>1042623</v>
      </c>
      <c r="I293" s="261">
        <v>469111</v>
      </c>
      <c r="J293" s="70">
        <f t="shared" si="26"/>
        <v>0.44993348506603059</v>
      </c>
      <c r="K293" s="261">
        <v>103149</v>
      </c>
      <c r="L293" s="261">
        <v>131953</v>
      </c>
      <c r="M293" s="261">
        <v>188127</v>
      </c>
      <c r="N293" s="261">
        <v>3</v>
      </c>
      <c r="O293" s="261">
        <v>0</v>
      </c>
      <c r="Q293" s="70">
        <f t="shared" si="27"/>
        <v>0.28383391825281756</v>
      </c>
      <c r="R293" s="274">
        <f t="shared" si="28"/>
        <v>58.051107536196014</v>
      </c>
      <c r="S293" s="266">
        <f t="shared" si="29"/>
        <v>23280.163346120531</v>
      </c>
    </row>
    <row r="294" spans="1:19" x14ac:dyDescent="0.2">
      <c r="A294" s="11"/>
      <c r="B294" s="112" t="s">
        <v>596</v>
      </c>
      <c r="C294" s="114" t="s">
        <v>600</v>
      </c>
      <c r="D294" s="261"/>
      <c r="E294" s="266">
        <f t="shared" si="24"/>
        <v>0</v>
      </c>
      <c r="F294" s="261"/>
      <c r="G294" s="70" t="str">
        <f t="shared" si="25"/>
        <v/>
      </c>
      <c r="H294" s="261"/>
      <c r="I294" s="261"/>
      <c r="J294" s="70" t="str">
        <f t="shared" si="26"/>
        <v/>
      </c>
      <c r="K294" s="261"/>
      <c r="L294" s="261"/>
      <c r="M294" s="261"/>
      <c r="N294" s="261"/>
      <c r="O294" s="261"/>
      <c r="Q294" s="70" t="str">
        <f t="shared" si="27"/>
        <v/>
      </c>
      <c r="R294" s="274" t="str">
        <f t="shared" si="28"/>
        <v/>
      </c>
      <c r="S294" s="266" t="str">
        <f t="shared" si="29"/>
        <v/>
      </c>
    </row>
    <row r="295" spans="1:19" x14ac:dyDescent="0.2">
      <c r="A295" s="11"/>
      <c r="B295" s="112" t="s">
        <v>596</v>
      </c>
      <c r="C295" s="114" t="s">
        <v>149</v>
      </c>
      <c r="D295" s="261"/>
      <c r="E295" s="266">
        <f t="shared" si="24"/>
        <v>0</v>
      </c>
      <c r="F295" s="261"/>
      <c r="G295" s="70" t="str">
        <f t="shared" si="25"/>
        <v/>
      </c>
      <c r="H295" s="261"/>
      <c r="I295" s="261"/>
      <c r="J295" s="70" t="str">
        <f t="shared" si="26"/>
        <v/>
      </c>
      <c r="K295" s="261"/>
      <c r="L295" s="261"/>
      <c r="M295" s="261"/>
      <c r="N295" s="261"/>
      <c r="O295" s="261"/>
      <c r="Q295" s="70" t="str">
        <f t="shared" si="27"/>
        <v/>
      </c>
      <c r="R295" s="274" t="str">
        <f t="shared" si="28"/>
        <v/>
      </c>
      <c r="S295" s="266" t="str">
        <f t="shared" si="29"/>
        <v/>
      </c>
    </row>
    <row r="296" spans="1:19" x14ac:dyDescent="0.2">
      <c r="A296" s="11"/>
      <c r="B296" s="112" t="s">
        <v>602</v>
      </c>
      <c r="C296" s="114" t="s">
        <v>603</v>
      </c>
      <c r="D296" s="261"/>
      <c r="E296" s="266">
        <f t="shared" si="24"/>
        <v>0</v>
      </c>
      <c r="F296" s="261"/>
      <c r="G296" s="70" t="str">
        <f t="shared" si="25"/>
        <v/>
      </c>
      <c r="H296" s="261"/>
      <c r="I296" s="261"/>
      <c r="J296" s="70" t="str">
        <f t="shared" si="26"/>
        <v/>
      </c>
      <c r="K296" s="261"/>
      <c r="L296" s="261"/>
      <c r="M296" s="261"/>
      <c r="N296" s="261"/>
      <c r="O296" s="261"/>
      <c r="Q296" s="70" t="str">
        <f t="shared" si="27"/>
        <v/>
      </c>
      <c r="R296" s="274" t="str">
        <f t="shared" si="28"/>
        <v/>
      </c>
      <c r="S296" s="266" t="str">
        <f t="shared" si="29"/>
        <v/>
      </c>
    </row>
    <row r="297" spans="1:19" x14ac:dyDescent="0.2">
      <c r="A297" s="11"/>
      <c r="B297" s="112" t="s">
        <v>602</v>
      </c>
      <c r="C297" s="114" t="s">
        <v>309</v>
      </c>
      <c r="D297" s="261"/>
      <c r="E297" s="266">
        <f t="shared" si="24"/>
        <v>0</v>
      </c>
      <c r="F297" s="261"/>
      <c r="G297" s="70" t="str">
        <f t="shared" si="25"/>
        <v/>
      </c>
      <c r="H297" s="261"/>
      <c r="I297" s="261"/>
      <c r="J297" s="70" t="str">
        <f t="shared" si="26"/>
        <v/>
      </c>
      <c r="K297" s="261"/>
      <c r="L297" s="261"/>
      <c r="M297" s="261"/>
      <c r="N297" s="261"/>
      <c r="O297" s="261"/>
      <c r="Q297" s="70" t="str">
        <f t="shared" si="27"/>
        <v/>
      </c>
      <c r="R297" s="274" t="str">
        <f t="shared" si="28"/>
        <v/>
      </c>
      <c r="S297" s="266" t="str">
        <f t="shared" si="29"/>
        <v/>
      </c>
    </row>
    <row r="298" spans="1:19" x14ac:dyDescent="0.2">
      <c r="A298" s="11"/>
      <c r="B298" s="112" t="s">
        <v>602</v>
      </c>
      <c r="C298" s="114" t="s">
        <v>123</v>
      </c>
      <c r="D298" s="261"/>
      <c r="E298" s="266">
        <f t="shared" si="24"/>
        <v>0</v>
      </c>
      <c r="F298" s="261"/>
      <c r="G298" s="70" t="str">
        <f t="shared" si="25"/>
        <v/>
      </c>
      <c r="H298" s="261"/>
      <c r="I298" s="261"/>
      <c r="J298" s="70" t="str">
        <f t="shared" si="26"/>
        <v/>
      </c>
      <c r="K298" s="261"/>
      <c r="L298" s="261"/>
      <c r="M298" s="261"/>
      <c r="N298" s="261"/>
      <c r="O298" s="261"/>
      <c r="Q298" s="70" t="str">
        <f t="shared" si="27"/>
        <v/>
      </c>
      <c r="R298" s="274" t="str">
        <f t="shared" si="28"/>
        <v/>
      </c>
      <c r="S298" s="266" t="str">
        <f t="shared" si="29"/>
        <v/>
      </c>
    </row>
    <row r="299" spans="1:19" ht="26.4" x14ac:dyDescent="0.2">
      <c r="A299" s="11"/>
      <c r="B299" s="112" t="s">
        <v>602</v>
      </c>
      <c r="C299" s="28" t="s">
        <v>101</v>
      </c>
      <c r="D299" s="261">
        <v>2</v>
      </c>
      <c r="E299" s="266">
        <f t="shared" si="24"/>
        <v>732</v>
      </c>
      <c r="F299" s="261">
        <v>524</v>
      </c>
      <c r="G299" s="70">
        <f t="shared" si="25"/>
        <v>0.71584699453551914</v>
      </c>
      <c r="H299" s="261">
        <v>46258</v>
      </c>
      <c r="I299" s="261">
        <v>20281</v>
      </c>
      <c r="J299" s="70">
        <f t="shared" si="26"/>
        <v>0.43843227117471573</v>
      </c>
      <c r="K299" s="261">
        <v>3709</v>
      </c>
      <c r="L299" s="261">
        <v>5260</v>
      </c>
      <c r="M299" s="261">
        <v>8450</v>
      </c>
      <c r="N299" s="261">
        <v>0</v>
      </c>
      <c r="O299" s="261">
        <v>0</v>
      </c>
      <c r="Q299" s="70">
        <f t="shared" si="27"/>
        <v>0.31385042362780197</v>
      </c>
      <c r="R299" s="274">
        <f t="shared" si="28"/>
        <v>38.704198473282446</v>
      </c>
      <c r="S299" s="266">
        <f t="shared" si="29"/>
        <v>16125.954198473282</v>
      </c>
    </row>
    <row r="300" spans="1:19" x14ac:dyDescent="0.2">
      <c r="A300" s="11"/>
      <c r="B300" s="112" t="s">
        <v>604</v>
      </c>
      <c r="C300" s="114" t="s">
        <v>105</v>
      </c>
      <c r="D300" s="261"/>
      <c r="E300" s="266">
        <f t="shared" si="24"/>
        <v>0</v>
      </c>
      <c r="F300" s="261"/>
      <c r="G300" s="70" t="str">
        <f t="shared" si="25"/>
        <v/>
      </c>
      <c r="H300" s="261"/>
      <c r="I300" s="261"/>
      <c r="J300" s="70" t="str">
        <f t="shared" si="26"/>
        <v/>
      </c>
      <c r="K300" s="261"/>
      <c r="L300" s="261"/>
      <c r="M300" s="261"/>
      <c r="N300" s="261"/>
      <c r="O300" s="261"/>
      <c r="Q300" s="70" t="str">
        <f t="shared" si="27"/>
        <v/>
      </c>
      <c r="R300" s="274" t="str">
        <f t="shared" si="28"/>
        <v/>
      </c>
      <c r="S300" s="266" t="str">
        <f t="shared" si="29"/>
        <v/>
      </c>
    </row>
    <row r="301" spans="1:19" x14ac:dyDescent="0.2">
      <c r="A301" s="11"/>
      <c r="B301" s="112" t="s">
        <v>604</v>
      </c>
      <c r="C301" s="114" t="s">
        <v>605</v>
      </c>
      <c r="D301" s="261"/>
      <c r="E301" s="266">
        <f t="shared" si="24"/>
        <v>0</v>
      </c>
      <c r="F301" s="261"/>
      <c r="G301" s="70" t="str">
        <f t="shared" si="25"/>
        <v/>
      </c>
      <c r="H301" s="261"/>
      <c r="I301" s="261"/>
      <c r="J301" s="70" t="str">
        <f t="shared" si="26"/>
        <v/>
      </c>
      <c r="K301" s="261"/>
      <c r="L301" s="261"/>
      <c r="M301" s="261"/>
      <c r="N301" s="261"/>
      <c r="O301" s="261"/>
      <c r="Q301" s="70" t="str">
        <f t="shared" si="27"/>
        <v/>
      </c>
      <c r="R301" s="274" t="str">
        <f t="shared" si="28"/>
        <v/>
      </c>
      <c r="S301" s="266" t="str">
        <f t="shared" si="29"/>
        <v/>
      </c>
    </row>
    <row r="302" spans="1:19" x14ac:dyDescent="0.2">
      <c r="A302" s="11"/>
      <c r="B302" s="112" t="s">
        <v>604</v>
      </c>
      <c r="C302" s="114" t="s">
        <v>607</v>
      </c>
      <c r="D302" s="261"/>
      <c r="E302" s="266">
        <f t="shared" si="24"/>
        <v>0</v>
      </c>
      <c r="F302" s="261"/>
      <c r="G302" s="70" t="str">
        <f t="shared" si="25"/>
        <v/>
      </c>
      <c r="H302" s="261"/>
      <c r="I302" s="261"/>
      <c r="J302" s="70" t="str">
        <f t="shared" si="26"/>
        <v/>
      </c>
      <c r="K302" s="261"/>
      <c r="L302" s="261"/>
      <c r="M302" s="261"/>
      <c r="N302" s="261"/>
      <c r="O302" s="261"/>
      <c r="Q302" s="70" t="str">
        <f t="shared" si="27"/>
        <v/>
      </c>
      <c r="R302" s="274" t="str">
        <f t="shared" si="28"/>
        <v/>
      </c>
      <c r="S302" s="266" t="str">
        <f t="shared" si="29"/>
        <v/>
      </c>
    </row>
    <row r="303" spans="1:19" x14ac:dyDescent="0.2">
      <c r="A303" s="11"/>
      <c r="B303" s="112" t="s">
        <v>604</v>
      </c>
      <c r="C303" s="114" t="s">
        <v>609</v>
      </c>
      <c r="D303" s="261"/>
      <c r="E303" s="266">
        <f t="shared" si="24"/>
        <v>0</v>
      </c>
      <c r="F303" s="261"/>
      <c r="G303" s="70" t="str">
        <f t="shared" si="25"/>
        <v/>
      </c>
      <c r="H303" s="261"/>
      <c r="I303" s="261"/>
      <c r="J303" s="70" t="str">
        <f t="shared" si="26"/>
        <v/>
      </c>
      <c r="K303" s="261"/>
      <c r="L303" s="261"/>
      <c r="M303" s="261"/>
      <c r="N303" s="261"/>
      <c r="O303" s="261"/>
      <c r="Q303" s="70" t="str">
        <f t="shared" si="27"/>
        <v/>
      </c>
      <c r="R303" s="274" t="str">
        <f t="shared" si="28"/>
        <v/>
      </c>
      <c r="S303" s="266" t="str">
        <f t="shared" si="29"/>
        <v/>
      </c>
    </row>
    <row r="304" spans="1:19" x14ac:dyDescent="0.2">
      <c r="A304" s="11"/>
      <c r="B304" s="112" t="s">
        <v>604</v>
      </c>
      <c r="C304" s="114" t="s">
        <v>611</v>
      </c>
      <c r="D304" s="261"/>
      <c r="E304" s="266">
        <f t="shared" si="24"/>
        <v>0</v>
      </c>
      <c r="F304" s="261"/>
      <c r="G304" s="70" t="str">
        <f t="shared" si="25"/>
        <v/>
      </c>
      <c r="H304" s="261"/>
      <c r="I304" s="261"/>
      <c r="J304" s="70" t="str">
        <f t="shared" si="26"/>
        <v/>
      </c>
      <c r="K304" s="261"/>
      <c r="L304" s="261"/>
      <c r="M304" s="261"/>
      <c r="N304" s="261"/>
      <c r="O304" s="261"/>
      <c r="Q304" s="70" t="str">
        <f t="shared" si="27"/>
        <v/>
      </c>
      <c r="R304" s="274" t="str">
        <f t="shared" si="28"/>
        <v/>
      </c>
      <c r="S304" s="266" t="str">
        <f t="shared" si="29"/>
        <v/>
      </c>
    </row>
    <row r="305" spans="1:19" x14ac:dyDescent="0.2">
      <c r="A305" s="11"/>
      <c r="B305" s="112" t="s">
        <v>618</v>
      </c>
      <c r="C305" s="28" t="s">
        <v>422</v>
      </c>
      <c r="D305" s="261">
        <v>61</v>
      </c>
      <c r="E305" s="266">
        <f t="shared" si="24"/>
        <v>22326</v>
      </c>
      <c r="F305" s="261">
        <v>16792</v>
      </c>
      <c r="G305" s="70">
        <f t="shared" si="25"/>
        <v>0.75212756427483651</v>
      </c>
      <c r="H305" s="261">
        <v>1577965</v>
      </c>
      <c r="I305" s="261">
        <v>619760.10000000009</v>
      </c>
      <c r="J305" s="70">
        <f t="shared" si="26"/>
        <v>0.39275909161483308</v>
      </c>
      <c r="K305" s="261">
        <v>157431</v>
      </c>
      <c r="L305" s="261">
        <v>211201</v>
      </c>
      <c r="M305" s="261">
        <v>260234</v>
      </c>
      <c r="N305" s="261">
        <v>0</v>
      </c>
      <c r="O305" s="261">
        <v>0</v>
      </c>
      <c r="Q305" s="70">
        <f t="shared" si="27"/>
        <v>0.29540493892306174</v>
      </c>
      <c r="R305" s="274">
        <f t="shared" si="28"/>
        <v>36.908057408289665</v>
      </c>
      <c r="S305" s="266">
        <f t="shared" si="29"/>
        <v>15497.498808956647</v>
      </c>
    </row>
    <row r="306" spans="1:19" x14ac:dyDescent="0.2">
      <c r="A306" s="11"/>
      <c r="B306" s="112" t="s">
        <v>618</v>
      </c>
      <c r="C306" s="114" t="s">
        <v>619</v>
      </c>
      <c r="D306" s="261"/>
      <c r="E306" s="266">
        <f t="shared" si="24"/>
        <v>0</v>
      </c>
      <c r="F306" s="261"/>
      <c r="G306" s="70" t="str">
        <f t="shared" si="25"/>
        <v/>
      </c>
      <c r="H306" s="261"/>
      <c r="I306" s="261"/>
      <c r="J306" s="70" t="str">
        <f t="shared" si="26"/>
        <v/>
      </c>
      <c r="K306" s="261"/>
      <c r="L306" s="261"/>
      <c r="M306" s="261"/>
      <c r="N306" s="261"/>
      <c r="O306" s="261"/>
      <c r="Q306" s="70" t="str">
        <f t="shared" si="27"/>
        <v/>
      </c>
      <c r="R306" s="274" t="str">
        <f t="shared" si="28"/>
        <v/>
      </c>
      <c r="S306" s="266" t="str">
        <f t="shared" si="29"/>
        <v/>
      </c>
    </row>
    <row r="307" spans="1:19" x14ac:dyDescent="0.2">
      <c r="A307" s="11"/>
      <c r="B307" s="112" t="s">
        <v>618</v>
      </c>
      <c r="C307" s="114" t="s">
        <v>620</v>
      </c>
      <c r="D307" s="261"/>
      <c r="E307" s="266">
        <f t="shared" si="24"/>
        <v>0</v>
      </c>
      <c r="F307" s="261"/>
      <c r="G307" s="70" t="str">
        <f t="shared" si="25"/>
        <v/>
      </c>
      <c r="H307" s="261"/>
      <c r="I307" s="261"/>
      <c r="J307" s="70" t="str">
        <f t="shared" si="26"/>
        <v/>
      </c>
      <c r="K307" s="261"/>
      <c r="L307" s="261"/>
      <c r="M307" s="261"/>
      <c r="N307" s="261"/>
      <c r="O307" s="261"/>
      <c r="Q307" s="70" t="str">
        <f t="shared" si="27"/>
        <v/>
      </c>
      <c r="R307" s="274" t="str">
        <f t="shared" si="28"/>
        <v/>
      </c>
      <c r="S307" s="266" t="str">
        <f t="shared" si="29"/>
        <v/>
      </c>
    </row>
    <row r="308" spans="1:19" x14ac:dyDescent="0.2">
      <c r="A308" s="11"/>
      <c r="B308" s="112" t="s">
        <v>618</v>
      </c>
      <c r="C308" s="114" t="s">
        <v>277</v>
      </c>
      <c r="D308" s="261"/>
      <c r="E308" s="266">
        <f t="shared" si="24"/>
        <v>0</v>
      </c>
      <c r="F308" s="261"/>
      <c r="G308" s="70" t="str">
        <f t="shared" si="25"/>
        <v/>
      </c>
      <c r="H308" s="261"/>
      <c r="I308" s="261"/>
      <c r="J308" s="70" t="str">
        <f t="shared" si="26"/>
        <v/>
      </c>
      <c r="K308" s="261"/>
      <c r="L308" s="261"/>
      <c r="M308" s="261"/>
      <c r="N308" s="261"/>
      <c r="O308" s="261"/>
      <c r="Q308" s="70" t="str">
        <f t="shared" si="27"/>
        <v/>
      </c>
      <c r="R308" s="274" t="str">
        <f t="shared" si="28"/>
        <v/>
      </c>
      <c r="S308" s="266" t="str">
        <f t="shared" si="29"/>
        <v/>
      </c>
    </row>
    <row r="309" spans="1:19" x14ac:dyDescent="0.2">
      <c r="A309" s="11"/>
      <c r="B309" s="112" t="s">
        <v>618</v>
      </c>
      <c r="C309" s="114" t="s">
        <v>623</v>
      </c>
      <c r="D309" s="261"/>
      <c r="E309" s="266">
        <f t="shared" si="24"/>
        <v>0</v>
      </c>
      <c r="F309" s="261"/>
      <c r="G309" s="70" t="str">
        <f t="shared" si="25"/>
        <v/>
      </c>
      <c r="H309" s="261"/>
      <c r="I309" s="261"/>
      <c r="J309" s="70" t="str">
        <f t="shared" si="26"/>
        <v/>
      </c>
      <c r="K309" s="261"/>
      <c r="L309" s="261"/>
      <c r="M309" s="261"/>
      <c r="N309" s="261"/>
      <c r="O309" s="261"/>
      <c r="Q309" s="70" t="str">
        <f t="shared" si="27"/>
        <v/>
      </c>
      <c r="R309" s="274" t="str">
        <f t="shared" si="28"/>
        <v/>
      </c>
      <c r="S309" s="266" t="str">
        <f t="shared" si="29"/>
        <v/>
      </c>
    </row>
    <row r="310" spans="1:19" x14ac:dyDescent="0.2">
      <c r="A310" s="11"/>
      <c r="B310" s="112" t="s">
        <v>624</v>
      </c>
      <c r="C310" s="114" t="s">
        <v>306</v>
      </c>
      <c r="D310" s="261"/>
      <c r="E310" s="266">
        <f t="shared" si="24"/>
        <v>0</v>
      </c>
      <c r="F310" s="261"/>
      <c r="G310" s="70" t="str">
        <f t="shared" si="25"/>
        <v/>
      </c>
      <c r="H310" s="261"/>
      <c r="I310" s="261"/>
      <c r="J310" s="70" t="str">
        <f t="shared" si="26"/>
        <v/>
      </c>
      <c r="K310" s="261"/>
      <c r="L310" s="261"/>
      <c r="M310" s="261"/>
      <c r="N310" s="261"/>
      <c r="O310" s="261"/>
      <c r="Q310" s="70" t="str">
        <f t="shared" si="27"/>
        <v/>
      </c>
      <c r="R310" s="274" t="str">
        <f t="shared" si="28"/>
        <v/>
      </c>
      <c r="S310" s="266" t="str">
        <f t="shared" si="29"/>
        <v/>
      </c>
    </row>
    <row r="311" spans="1:19" x14ac:dyDescent="0.2">
      <c r="A311" s="11"/>
      <c r="B311" s="112" t="s">
        <v>624</v>
      </c>
      <c r="C311" s="114" t="s">
        <v>625</v>
      </c>
      <c r="D311" s="261"/>
      <c r="E311" s="266">
        <f t="shared" si="24"/>
        <v>0</v>
      </c>
      <c r="F311" s="261"/>
      <c r="G311" s="70" t="str">
        <f t="shared" si="25"/>
        <v/>
      </c>
      <c r="H311" s="261"/>
      <c r="I311" s="261"/>
      <c r="J311" s="70" t="str">
        <f t="shared" si="26"/>
        <v/>
      </c>
      <c r="K311" s="261"/>
      <c r="L311" s="261"/>
      <c r="M311" s="261"/>
      <c r="N311" s="261"/>
      <c r="O311" s="261"/>
      <c r="Q311" s="70" t="str">
        <f t="shared" si="27"/>
        <v/>
      </c>
      <c r="R311" s="274" t="str">
        <f t="shared" si="28"/>
        <v/>
      </c>
      <c r="S311" s="266" t="str">
        <f t="shared" si="29"/>
        <v/>
      </c>
    </row>
    <row r="312" spans="1:19" x14ac:dyDescent="0.2">
      <c r="A312" s="11"/>
      <c r="B312" s="112" t="s">
        <v>624</v>
      </c>
      <c r="C312" s="114" t="s">
        <v>626</v>
      </c>
      <c r="D312" s="261"/>
      <c r="E312" s="266">
        <f t="shared" si="24"/>
        <v>0</v>
      </c>
      <c r="F312" s="261"/>
      <c r="G312" s="70" t="str">
        <f t="shared" si="25"/>
        <v/>
      </c>
      <c r="H312" s="261"/>
      <c r="I312" s="261"/>
      <c r="J312" s="70" t="str">
        <f t="shared" si="26"/>
        <v/>
      </c>
      <c r="K312" s="261"/>
      <c r="L312" s="261"/>
      <c r="M312" s="261"/>
      <c r="N312" s="261"/>
      <c r="O312" s="261"/>
      <c r="Q312" s="70" t="str">
        <f t="shared" si="27"/>
        <v/>
      </c>
      <c r="R312" s="274" t="str">
        <f t="shared" si="28"/>
        <v/>
      </c>
      <c r="S312" s="266" t="str">
        <f t="shared" si="29"/>
        <v/>
      </c>
    </row>
    <row r="313" spans="1:19" x14ac:dyDescent="0.2">
      <c r="A313" s="11"/>
      <c r="B313" s="112" t="s">
        <v>624</v>
      </c>
      <c r="C313" s="114" t="s">
        <v>628</v>
      </c>
      <c r="D313" s="261"/>
      <c r="E313" s="266">
        <f t="shared" si="24"/>
        <v>0</v>
      </c>
      <c r="F313" s="261"/>
      <c r="G313" s="70" t="str">
        <f t="shared" si="25"/>
        <v/>
      </c>
      <c r="H313" s="261"/>
      <c r="I313" s="261"/>
      <c r="J313" s="70" t="str">
        <f t="shared" si="26"/>
        <v/>
      </c>
      <c r="K313" s="261"/>
      <c r="L313" s="261"/>
      <c r="M313" s="261"/>
      <c r="N313" s="261"/>
      <c r="O313" s="261"/>
      <c r="Q313" s="70" t="str">
        <f t="shared" si="27"/>
        <v/>
      </c>
      <c r="R313" s="274" t="str">
        <f t="shared" si="28"/>
        <v/>
      </c>
      <c r="S313" s="266" t="str">
        <f t="shared" si="29"/>
        <v/>
      </c>
    </row>
    <row r="314" spans="1:19" x14ac:dyDescent="0.2">
      <c r="A314" s="11"/>
      <c r="B314" s="112" t="s">
        <v>624</v>
      </c>
      <c r="C314" s="114" t="s">
        <v>136</v>
      </c>
      <c r="D314" s="261"/>
      <c r="E314" s="266">
        <f t="shared" si="24"/>
        <v>0</v>
      </c>
      <c r="F314" s="261"/>
      <c r="G314" s="70" t="str">
        <f t="shared" si="25"/>
        <v/>
      </c>
      <c r="H314" s="261"/>
      <c r="I314" s="261"/>
      <c r="J314" s="70" t="str">
        <f t="shared" si="26"/>
        <v/>
      </c>
      <c r="K314" s="261"/>
      <c r="L314" s="261"/>
      <c r="M314" s="261"/>
      <c r="N314" s="261"/>
      <c r="O314" s="261"/>
      <c r="Q314" s="70" t="str">
        <f t="shared" si="27"/>
        <v/>
      </c>
      <c r="R314" s="274" t="str">
        <f t="shared" si="28"/>
        <v/>
      </c>
      <c r="S314" s="266" t="str">
        <f t="shared" si="29"/>
        <v/>
      </c>
    </row>
    <row r="315" spans="1:19" x14ac:dyDescent="0.2">
      <c r="A315" s="13"/>
      <c r="B315" s="112" t="s">
        <v>624</v>
      </c>
      <c r="C315" s="117" t="s">
        <v>145</v>
      </c>
      <c r="D315" s="261"/>
      <c r="E315" s="266">
        <f t="shared" si="24"/>
        <v>0</v>
      </c>
      <c r="F315" s="261"/>
      <c r="G315" s="70" t="str">
        <f t="shared" si="25"/>
        <v/>
      </c>
      <c r="H315" s="261"/>
      <c r="I315" s="261"/>
      <c r="J315" s="70" t="str">
        <f t="shared" si="26"/>
        <v/>
      </c>
      <c r="K315" s="261"/>
      <c r="L315" s="261"/>
      <c r="M315" s="261"/>
      <c r="N315" s="261"/>
      <c r="O315" s="261"/>
      <c r="Q315" s="70" t="str">
        <f t="shared" si="27"/>
        <v/>
      </c>
      <c r="R315" s="274" t="str">
        <f t="shared" si="28"/>
        <v/>
      </c>
      <c r="S315" s="266" t="str">
        <f t="shared" si="29"/>
        <v/>
      </c>
    </row>
    <row r="316" spans="1:19" x14ac:dyDescent="0.2">
      <c r="A316" s="14" t="s">
        <v>539</v>
      </c>
      <c r="B316" s="111" t="s">
        <v>631</v>
      </c>
      <c r="C316" s="28" t="s">
        <v>634</v>
      </c>
      <c r="D316" s="261">
        <v>723</v>
      </c>
      <c r="E316" s="266">
        <f t="shared" si="24"/>
        <v>264618</v>
      </c>
      <c r="F316" s="47">
        <v>164138</v>
      </c>
      <c r="G316" s="70">
        <f t="shared" si="25"/>
        <v>0.62028282278605384</v>
      </c>
      <c r="H316" s="47">
        <v>15145976</v>
      </c>
      <c r="I316" s="47">
        <v>5124361</v>
      </c>
      <c r="J316" s="70">
        <f t="shared" si="26"/>
        <v>0.33833151458842931</v>
      </c>
      <c r="K316" s="47">
        <v>1425826</v>
      </c>
      <c r="L316" s="47">
        <v>1980546</v>
      </c>
      <c r="M316" s="47">
        <v>1896559</v>
      </c>
      <c r="N316" s="261">
        <v>10</v>
      </c>
      <c r="O316" s="261">
        <v>0</v>
      </c>
      <c r="Q316" s="70">
        <f t="shared" si="27"/>
        <v>0.20986122690639189</v>
      </c>
      <c r="R316" s="274">
        <f t="shared" si="28"/>
        <v>31.219833310994407</v>
      </c>
      <c r="S316" s="266">
        <f t="shared" si="29"/>
        <v>11554.661321570873</v>
      </c>
    </row>
    <row r="317" spans="1:19" x14ac:dyDescent="0.2">
      <c r="A317" s="11">
        <f>COUNTA(D316:D364)</f>
        <v>8</v>
      </c>
      <c r="B317" s="112" t="s">
        <v>631</v>
      </c>
      <c r="C317" s="114" t="s">
        <v>639</v>
      </c>
      <c r="D317" s="261"/>
      <c r="E317" s="266">
        <f t="shared" si="24"/>
        <v>0</v>
      </c>
      <c r="F317" s="261"/>
      <c r="G317" s="70" t="str">
        <f t="shared" si="25"/>
        <v/>
      </c>
      <c r="H317" s="261"/>
      <c r="I317" s="261"/>
      <c r="J317" s="70" t="str">
        <f t="shared" si="26"/>
        <v/>
      </c>
      <c r="K317" s="261"/>
      <c r="L317" s="261"/>
      <c r="M317" s="261"/>
      <c r="N317" s="261"/>
      <c r="O317" s="261"/>
      <c r="Q317" s="70" t="str">
        <f t="shared" si="27"/>
        <v/>
      </c>
      <c r="R317" s="274" t="str">
        <f t="shared" si="28"/>
        <v/>
      </c>
      <c r="S317" s="266" t="str">
        <f t="shared" si="29"/>
        <v/>
      </c>
    </row>
    <row r="318" spans="1:19" x14ac:dyDescent="0.2">
      <c r="A318" s="11"/>
      <c r="B318" s="112" t="s">
        <v>631</v>
      </c>
      <c r="C318" s="114" t="s">
        <v>60</v>
      </c>
      <c r="D318" s="261"/>
      <c r="E318" s="266">
        <f t="shared" si="24"/>
        <v>0</v>
      </c>
      <c r="F318" s="261"/>
      <c r="G318" s="70" t="str">
        <f t="shared" si="25"/>
        <v/>
      </c>
      <c r="H318" s="261"/>
      <c r="I318" s="261"/>
      <c r="J318" s="70" t="str">
        <f t="shared" si="26"/>
        <v/>
      </c>
      <c r="K318" s="261"/>
      <c r="L318" s="261"/>
      <c r="M318" s="261"/>
      <c r="N318" s="261"/>
      <c r="O318" s="261"/>
      <c r="Q318" s="70" t="str">
        <f t="shared" si="27"/>
        <v/>
      </c>
      <c r="R318" s="274" t="str">
        <f t="shared" si="28"/>
        <v/>
      </c>
      <c r="S318" s="266" t="str">
        <f t="shared" si="29"/>
        <v/>
      </c>
    </row>
    <row r="319" spans="1:19" x14ac:dyDescent="0.2">
      <c r="A319" s="11"/>
      <c r="B319" s="112" t="s">
        <v>631</v>
      </c>
      <c r="C319" s="114" t="s">
        <v>567</v>
      </c>
      <c r="D319" s="261"/>
      <c r="E319" s="266">
        <f t="shared" si="24"/>
        <v>0</v>
      </c>
      <c r="F319" s="261"/>
      <c r="G319" s="70" t="str">
        <f t="shared" si="25"/>
        <v/>
      </c>
      <c r="H319" s="261"/>
      <c r="I319" s="261"/>
      <c r="J319" s="70" t="str">
        <f t="shared" si="26"/>
        <v/>
      </c>
      <c r="K319" s="261"/>
      <c r="L319" s="261"/>
      <c r="M319" s="261"/>
      <c r="N319" s="261"/>
      <c r="O319" s="261"/>
      <c r="Q319" s="70" t="str">
        <f t="shared" si="27"/>
        <v/>
      </c>
      <c r="R319" s="274" t="str">
        <f t="shared" si="28"/>
        <v/>
      </c>
      <c r="S319" s="266" t="str">
        <f t="shared" si="29"/>
        <v/>
      </c>
    </row>
    <row r="320" spans="1:19" x14ac:dyDescent="0.2">
      <c r="A320" s="11"/>
      <c r="B320" s="112" t="s">
        <v>631</v>
      </c>
      <c r="C320" s="114" t="s">
        <v>109</v>
      </c>
      <c r="D320" s="261"/>
      <c r="E320" s="266">
        <f t="shared" si="24"/>
        <v>0</v>
      </c>
      <c r="F320" s="261"/>
      <c r="G320" s="70" t="str">
        <f t="shared" si="25"/>
        <v/>
      </c>
      <c r="H320" s="261"/>
      <c r="I320" s="261"/>
      <c r="J320" s="70" t="str">
        <f t="shared" si="26"/>
        <v/>
      </c>
      <c r="K320" s="261"/>
      <c r="L320" s="261"/>
      <c r="M320" s="261"/>
      <c r="N320" s="261"/>
      <c r="O320" s="261"/>
      <c r="Q320" s="70" t="str">
        <f t="shared" si="27"/>
        <v/>
      </c>
      <c r="R320" s="274" t="str">
        <f t="shared" si="28"/>
        <v/>
      </c>
      <c r="S320" s="266" t="str">
        <f t="shared" si="29"/>
        <v/>
      </c>
    </row>
    <row r="321" spans="1:19" x14ac:dyDescent="0.2">
      <c r="A321" s="11"/>
      <c r="B321" s="112" t="s">
        <v>631</v>
      </c>
      <c r="C321" s="114" t="s">
        <v>640</v>
      </c>
      <c r="D321" s="261"/>
      <c r="E321" s="266">
        <f t="shared" si="24"/>
        <v>0</v>
      </c>
      <c r="F321" s="261"/>
      <c r="G321" s="70" t="str">
        <f t="shared" si="25"/>
        <v/>
      </c>
      <c r="H321" s="261"/>
      <c r="I321" s="261"/>
      <c r="J321" s="70" t="str">
        <f t="shared" si="26"/>
        <v/>
      </c>
      <c r="K321" s="261"/>
      <c r="L321" s="261"/>
      <c r="M321" s="261"/>
      <c r="N321" s="261"/>
      <c r="O321" s="261"/>
      <c r="Q321" s="70" t="str">
        <f t="shared" si="27"/>
        <v/>
      </c>
      <c r="R321" s="274" t="str">
        <f t="shared" si="28"/>
        <v/>
      </c>
      <c r="S321" s="266" t="str">
        <f t="shared" si="29"/>
        <v/>
      </c>
    </row>
    <row r="322" spans="1:19" x14ac:dyDescent="0.2">
      <c r="A322" s="11"/>
      <c r="B322" s="112" t="s">
        <v>631</v>
      </c>
      <c r="C322" s="28" t="s">
        <v>72</v>
      </c>
      <c r="D322" s="261">
        <v>43</v>
      </c>
      <c r="E322" s="266">
        <f t="shared" si="24"/>
        <v>15738</v>
      </c>
      <c r="F322" s="261">
        <v>10164</v>
      </c>
      <c r="G322" s="70">
        <f t="shared" si="25"/>
        <v>0.64582539077392298</v>
      </c>
      <c r="H322" s="261">
        <v>866852</v>
      </c>
      <c r="I322" s="261">
        <v>330698</v>
      </c>
      <c r="J322" s="70">
        <f t="shared" si="26"/>
        <v>0.38149303456645423</v>
      </c>
      <c r="K322" s="261">
        <v>70678</v>
      </c>
      <c r="L322" s="261">
        <v>95280</v>
      </c>
      <c r="M322" s="261">
        <v>123800</v>
      </c>
      <c r="N322" s="261">
        <v>0</v>
      </c>
      <c r="O322" s="261">
        <v>0</v>
      </c>
      <c r="Q322" s="70">
        <f t="shared" si="27"/>
        <v>0.24637788812641001</v>
      </c>
      <c r="R322" s="274">
        <f t="shared" si="28"/>
        <v>32.536206218024397</v>
      </c>
      <c r="S322" s="266">
        <f t="shared" si="29"/>
        <v>12180.243998425816</v>
      </c>
    </row>
    <row r="323" spans="1:19" ht="26.4" x14ac:dyDescent="0.2">
      <c r="A323" s="11"/>
      <c r="B323" s="112" t="s">
        <v>631</v>
      </c>
      <c r="C323" s="114" t="s">
        <v>537</v>
      </c>
      <c r="D323" s="261"/>
      <c r="E323" s="266">
        <f t="shared" si="24"/>
        <v>0</v>
      </c>
      <c r="F323" s="261"/>
      <c r="G323" s="70" t="str">
        <f t="shared" si="25"/>
        <v/>
      </c>
      <c r="H323" s="261"/>
      <c r="I323" s="261"/>
      <c r="J323" s="70" t="str">
        <f t="shared" si="26"/>
        <v/>
      </c>
      <c r="K323" s="261"/>
      <c r="L323" s="261"/>
      <c r="M323" s="261"/>
      <c r="N323" s="261"/>
      <c r="O323" s="261"/>
      <c r="Q323" s="70" t="str">
        <f t="shared" si="27"/>
        <v/>
      </c>
      <c r="R323" s="274" t="str">
        <f t="shared" si="28"/>
        <v/>
      </c>
      <c r="S323" s="266" t="str">
        <f t="shared" si="29"/>
        <v/>
      </c>
    </row>
    <row r="324" spans="1:19" x14ac:dyDescent="0.2">
      <c r="A324" s="11"/>
      <c r="B324" s="112" t="s">
        <v>631</v>
      </c>
      <c r="C324" s="114" t="s">
        <v>642</v>
      </c>
      <c r="D324" s="261"/>
      <c r="E324" s="266">
        <f t="shared" si="24"/>
        <v>0</v>
      </c>
      <c r="F324" s="261"/>
      <c r="G324" s="70" t="str">
        <f t="shared" si="25"/>
        <v/>
      </c>
      <c r="H324" s="261"/>
      <c r="I324" s="261"/>
      <c r="J324" s="70" t="str">
        <f t="shared" si="26"/>
        <v/>
      </c>
      <c r="K324" s="261"/>
      <c r="L324" s="261"/>
      <c r="M324" s="261"/>
      <c r="N324" s="261"/>
      <c r="O324" s="261"/>
      <c r="Q324" s="70" t="str">
        <f t="shared" si="27"/>
        <v/>
      </c>
      <c r="R324" s="274" t="str">
        <f t="shared" si="28"/>
        <v/>
      </c>
      <c r="S324" s="266" t="str">
        <f t="shared" si="29"/>
        <v/>
      </c>
    </row>
    <row r="325" spans="1:19" x14ac:dyDescent="0.2">
      <c r="A325" s="11"/>
      <c r="B325" s="112" t="s">
        <v>644</v>
      </c>
      <c r="C325" s="28" t="s">
        <v>647</v>
      </c>
      <c r="D325" s="261">
        <v>124</v>
      </c>
      <c r="E325" s="266">
        <f t="shared" ref="E325:E388" si="30">D325*366</f>
        <v>45384</v>
      </c>
      <c r="F325" s="261">
        <v>31185</v>
      </c>
      <c r="G325" s="70">
        <f t="shared" ref="G325:G388" si="31">IF(F325="","",IF(F325=0,0,F325/E325))</f>
        <v>0.68713643574828132</v>
      </c>
      <c r="H325" s="261">
        <v>2975494</v>
      </c>
      <c r="I325" s="261">
        <v>1112741</v>
      </c>
      <c r="J325" s="70">
        <f t="shared" ref="J325:J388" si="32">IF(I325="","",IF(I325=0,0,I325/H325))</f>
        <v>0.37396849061029869</v>
      </c>
      <c r="K325" s="261">
        <v>265852</v>
      </c>
      <c r="L325" s="261">
        <v>365177</v>
      </c>
      <c r="M325" s="261">
        <v>422155</v>
      </c>
      <c r="N325" s="261">
        <v>1</v>
      </c>
      <c r="O325" s="261">
        <v>0</v>
      </c>
      <c r="Q325" s="70">
        <f t="shared" ref="Q325:Q388" si="33">IF(J325="","",G325*J325)</f>
        <v>0.25696737572012524</v>
      </c>
      <c r="R325" s="274">
        <f t="shared" ref="R325:R388" si="34">IF(I325="","",IF(I325=0,0,I325/F325))</f>
        <v>35.68193041526375</v>
      </c>
      <c r="S325" s="266">
        <f t="shared" ref="S325:S388" si="35">IF(M325="","",IF(M325=0,0,M325*1000/F325))</f>
        <v>13537.11720378387</v>
      </c>
    </row>
    <row r="326" spans="1:19" x14ac:dyDescent="0.2">
      <c r="A326" s="11"/>
      <c r="B326" s="112" t="s">
        <v>644</v>
      </c>
      <c r="C326" s="28" t="s">
        <v>207</v>
      </c>
      <c r="D326" s="261">
        <v>87</v>
      </c>
      <c r="E326" s="266">
        <f t="shared" si="30"/>
        <v>31842</v>
      </c>
      <c r="F326" s="261">
        <v>21372</v>
      </c>
      <c r="G326" s="70">
        <f t="shared" si="31"/>
        <v>0.67118899566610135</v>
      </c>
      <c r="H326" s="261">
        <v>1860184</v>
      </c>
      <c r="I326" s="261">
        <v>738843</v>
      </c>
      <c r="J326" s="70">
        <f t="shared" si="32"/>
        <v>0.3971881276260843</v>
      </c>
      <c r="K326" s="261">
        <v>170037</v>
      </c>
      <c r="L326" s="261">
        <v>236289</v>
      </c>
      <c r="M326" s="261">
        <v>279014</v>
      </c>
      <c r="N326" s="261">
        <v>1</v>
      </c>
      <c r="O326" s="261">
        <v>0</v>
      </c>
      <c r="Q326" s="70">
        <f t="shared" si="33"/>
        <v>0.26658830047185078</v>
      </c>
      <c r="R326" s="274">
        <f t="shared" si="34"/>
        <v>34.57060640089837</v>
      </c>
      <c r="S326" s="266">
        <f t="shared" si="35"/>
        <v>13055.11884708965</v>
      </c>
    </row>
    <row r="327" spans="1:19" x14ac:dyDescent="0.2">
      <c r="A327" s="11"/>
      <c r="B327" s="112" t="s">
        <v>644</v>
      </c>
      <c r="C327" s="28" t="s">
        <v>649</v>
      </c>
      <c r="D327" s="261">
        <v>36</v>
      </c>
      <c r="E327" s="266">
        <f t="shared" si="30"/>
        <v>13176</v>
      </c>
      <c r="F327" s="261">
        <v>10038</v>
      </c>
      <c r="G327" s="70">
        <f t="shared" si="31"/>
        <v>0.76183970856102001</v>
      </c>
      <c r="H327" s="261">
        <v>879584</v>
      </c>
      <c r="I327" s="261">
        <v>341384</v>
      </c>
      <c r="J327" s="70">
        <f t="shared" si="32"/>
        <v>0.38811983846909448</v>
      </c>
      <c r="K327" s="261">
        <v>88588</v>
      </c>
      <c r="L327" s="261">
        <v>122674</v>
      </c>
      <c r="M327" s="261">
        <v>133839</v>
      </c>
      <c r="N327" s="261">
        <v>0</v>
      </c>
      <c r="O327" s="261">
        <v>0</v>
      </c>
      <c r="Q327" s="70">
        <f t="shared" si="33"/>
        <v>0.29568510462604508</v>
      </c>
      <c r="R327" s="274">
        <f t="shared" si="34"/>
        <v>34.009165172345085</v>
      </c>
      <c r="S327" s="266">
        <f t="shared" si="35"/>
        <v>13333.2337118948</v>
      </c>
    </row>
    <row r="328" spans="1:19" x14ac:dyDescent="0.2">
      <c r="A328" s="11"/>
      <c r="B328" s="112" t="s">
        <v>644</v>
      </c>
      <c r="C328" s="114" t="s">
        <v>651</v>
      </c>
      <c r="D328" s="261"/>
      <c r="E328" s="266">
        <f t="shared" si="30"/>
        <v>0</v>
      </c>
      <c r="F328" s="261"/>
      <c r="G328" s="70" t="str">
        <f t="shared" si="31"/>
        <v/>
      </c>
      <c r="H328" s="261"/>
      <c r="I328" s="261"/>
      <c r="J328" s="70" t="str">
        <f t="shared" si="32"/>
        <v/>
      </c>
      <c r="K328" s="261"/>
      <c r="L328" s="261"/>
      <c r="M328" s="261"/>
      <c r="N328" s="261"/>
      <c r="O328" s="261"/>
      <c r="Q328" s="70" t="str">
        <f t="shared" si="33"/>
        <v/>
      </c>
      <c r="R328" s="274" t="str">
        <f t="shared" si="34"/>
        <v/>
      </c>
      <c r="S328" s="266" t="str">
        <f t="shared" si="35"/>
        <v/>
      </c>
    </row>
    <row r="329" spans="1:19" x14ac:dyDescent="0.2">
      <c r="A329" s="11"/>
      <c r="B329" s="112" t="s">
        <v>644</v>
      </c>
      <c r="C329" s="249" t="s">
        <v>395</v>
      </c>
      <c r="D329" s="261"/>
      <c r="E329" s="266">
        <f t="shared" si="30"/>
        <v>0</v>
      </c>
      <c r="F329" s="261"/>
      <c r="G329" s="70" t="str">
        <f t="shared" si="31"/>
        <v/>
      </c>
      <c r="H329" s="261"/>
      <c r="I329" s="261"/>
      <c r="J329" s="70" t="str">
        <f t="shared" si="32"/>
        <v/>
      </c>
      <c r="K329" s="261"/>
      <c r="L329" s="261"/>
      <c r="M329" s="261"/>
      <c r="N329" s="261"/>
      <c r="O329" s="261"/>
      <c r="Q329" s="70" t="str">
        <f t="shared" si="33"/>
        <v/>
      </c>
      <c r="R329" s="274" t="str">
        <f t="shared" si="34"/>
        <v/>
      </c>
      <c r="S329" s="266" t="str">
        <f t="shared" si="35"/>
        <v/>
      </c>
    </row>
    <row r="330" spans="1:19" x14ac:dyDescent="0.2">
      <c r="A330" s="11"/>
      <c r="B330" s="112" t="s">
        <v>644</v>
      </c>
      <c r="C330" s="249" t="s">
        <v>476</v>
      </c>
      <c r="D330" s="261"/>
      <c r="E330" s="266">
        <f t="shared" si="30"/>
        <v>0</v>
      </c>
      <c r="F330" s="261"/>
      <c r="G330" s="70" t="str">
        <f t="shared" si="31"/>
        <v/>
      </c>
      <c r="H330" s="261"/>
      <c r="I330" s="261"/>
      <c r="J330" s="70" t="str">
        <f t="shared" si="32"/>
        <v/>
      </c>
      <c r="K330" s="261"/>
      <c r="L330" s="261"/>
      <c r="M330" s="261"/>
      <c r="N330" s="261"/>
      <c r="O330" s="261"/>
      <c r="Q330" s="70" t="str">
        <f t="shared" si="33"/>
        <v/>
      </c>
      <c r="R330" s="274" t="str">
        <f t="shared" si="34"/>
        <v/>
      </c>
      <c r="S330" s="266" t="str">
        <f t="shared" si="35"/>
        <v/>
      </c>
    </row>
    <row r="331" spans="1:19" x14ac:dyDescent="0.2">
      <c r="A331" s="11"/>
      <c r="B331" s="112" t="s">
        <v>644</v>
      </c>
      <c r="C331" s="249" t="s">
        <v>652</v>
      </c>
      <c r="D331" s="261"/>
      <c r="E331" s="266">
        <f t="shared" si="30"/>
        <v>0</v>
      </c>
      <c r="F331" s="261"/>
      <c r="G331" s="70" t="str">
        <f t="shared" si="31"/>
        <v/>
      </c>
      <c r="H331" s="261"/>
      <c r="I331" s="261"/>
      <c r="J331" s="70" t="str">
        <f t="shared" si="32"/>
        <v/>
      </c>
      <c r="K331" s="261"/>
      <c r="L331" s="261"/>
      <c r="M331" s="261"/>
      <c r="N331" s="261"/>
      <c r="O331" s="261"/>
      <c r="Q331" s="70" t="str">
        <f t="shared" si="33"/>
        <v/>
      </c>
      <c r="R331" s="274" t="str">
        <f t="shared" si="34"/>
        <v/>
      </c>
      <c r="S331" s="266" t="str">
        <f t="shared" si="35"/>
        <v/>
      </c>
    </row>
    <row r="332" spans="1:19" x14ac:dyDescent="0.2">
      <c r="A332" s="11"/>
      <c r="B332" s="112" t="s">
        <v>644</v>
      </c>
      <c r="C332" s="249" t="s">
        <v>654</v>
      </c>
      <c r="D332" s="261"/>
      <c r="E332" s="266">
        <f t="shared" si="30"/>
        <v>0</v>
      </c>
      <c r="F332" s="261"/>
      <c r="G332" s="70" t="str">
        <f t="shared" si="31"/>
        <v/>
      </c>
      <c r="H332" s="261"/>
      <c r="I332" s="261"/>
      <c r="J332" s="70" t="str">
        <f t="shared" si="32"/>
        <v/>
      </c>
      <c r="K332" s="261"/>
      <c r="L332" s="261"/>
      <c r="M332" s="261"/>
      <c r="N332" s="261"/>
      <c r="O332" s="261"/>
      <c r="Q332" s="70" t="str">
        <f t="shared" si="33"/>
        <v/>
      </c>
      <c r="R332" s="274" t="str">
        <f t="shared" si="34"/>
        <v/>
      </c>
      <c r="S332" s="266" t="str">
        <f t="shared" si="35"/>
        <v/>
      </c>
    </row>
    <row r="333" spans="1:19" s="101" customFormat="1" ht="39.6" x14ac:dyDescent="0.2">
      <c r="A333" s="17"/>
      <c r="B333" s="26" t="s">
        <v>644</v>
      </c>
      <c r="C333" s="286" t="s">
        <v>657</v>
      </c>
      <c r="D333" s="263"/>
      <c r="E333" s="266">
        <f t="shared" si="30"/>
        <v>0</v>
      </c>
      <c r="F333" s="263"/>
      <c r="G333" s="269" t="str">
        <f t="shared" si="31"/>
        <v/>
      </c>
      <c r="H333" s="263"/>
      <c r="I333" s="263"/>
      <c r="J333" s="269" t="str">
        <f t="shared" si="32"/>
        <v/>
      </c>
      <c r="K333" s="263"/>
      <c r="L333" s="263"/>
      <c r="M333" s="263"/>
      <c r="N333" s="263"/>
      <c r="O333" s="263"/>
      <c r="Q333" s="269" t="str">
        <f t="shared" si="33"/>
        <v/>
      </c>
      <c r="R333" s="275" t="str">
        <f t="shared" si="34"/>
        <v/>
      </c>
      <c r="S333" s="263" t="str">
        <f t="shared" si="35"/>
        <v/>
      </c>
    </row>
    <row r="334" spans="1:19" ht="52.8" x14ac:dyDescent="0.2">
      <c r="A334" s="11"/>
      <c r="B334" s="112" t="s">
        <v>644</v>
      </c>
      <c r="C334" s="249" t="s">
        <v>367</v>
      </c>
      <c r="D334" s="261"/>
      <c r="E334" s="266">
        <f t="shared" si="30"/>
        <v>0</v>
      </c>
      <c r="F334" s="261"/>
      <c r="G334" s="70" t="str">
        <f t="shared" si="31"/>
        <v/>
      </c>
      <c r="H334" s="261"/>
      <c r="I334" s="261"/>
      <c r="J334" s="70" t="str">
        <f t="shared" si="32"/>
        <v/>
      </c>
      <c r="K334" s="261"/>
      <c r="L334" s="261"/>
      <c r="M334" s="261"/>
      <c r="N334" s="261"/>
      <c r="O334" s="261"/>
      <c r="Q334" s="70" t="str">
        <f t="shared" si="33"/>
        <v/>
      </c>
      <c r="R334" s="274" t="str">
        <f t="shared" si="34"/>
        <v/>
      </c>
      <c r="S334" s="266" t="str">
        <f t="shared" si="35"/>
        <v/>
      </c>
    </row>
    <row r="335" spans="1:19" x14ac:dyDescent="0.2">
      <c r="A335" s="11"/>
      <c r="B335" s="112" t="s">
        <v>286</v>
      </c>
      <c r="C335" s="28" t="s">
        <v>658</v>
      </c>
      <c r="D335" s="261">
        <v>121</v>
      </c>
      <c r="E335" s="266">
        <f t="shared" si="30"/>
        <v>44286</v>
      </c>
      <c r="F335" s="261">
        <v>30530</v>
      </c>
      <c r="G335" s="70">
        <f t="shared" si="31"/>
        <v>0.68938264914419911</v>
      </c>
      <c r="H335" s="261">
        <v>2185833</v>
      </c>
      <c r="I335" s="261">
        <v>766990</v>
      </c>
      <c r="J335" s="70">
        <f t="shared" si="32"/>
        <v>0.35089139929720159</v>
      </c>
      <c r="K335" s="261">
        <v>204724</v>
      </c>
      <c r="L335" s="261">
        <v>272119</v>
      </c>
      <c r="M335" s="261">
        <v>305636</v>
      </c>
      <c r="N335" s="261">
        <v>0</v>
      </c>
      <c r="O335" s="261">
        <v>0</v>
      </c>
      <c r="Q335" s="70">
        <f t="shared" si="33"/>
        <v>0.24189844240941979</v>
      </c>
      <c r="R335" s="274">
        <f t="shared" si="34"/>
        <v>25.122502456600067</v>
      </c>
      <c r="S335" s="266">
        <f t="shared" si="35"/>
        <v>10011.005568293482</v>
      </c>
    </row>
    <row r="336" spans="1:19" x14ac:dyDescent="0.2">
      <c r="A336" s="11"/>
      <c r="B336" s="112" t="s">
        <v>286</v>
      </c>
      <c r="C336" s="249" t="s">
        <v>617</v>
      </c>
      <c r="D336" s="261"/>
      <c r="E336" s="266">
        <f t="shared" si="30"/>
        <v>0</v>
      </c>
      <c r="F336" s="261"/>
      <c r="G336" s="70" t="str">
        <f t="shared" si="31"/>
        <v/>
      </c>
      <c r="H336" s="261"/>
      <c r="I336" s="261"/>
      <c r="J336" s="70" t="str">
        <f t="shared" si="32"/>
        <v/>
      </c>
      <c r="K336" s="261"/>
      <c r="L336" s="261"/>
      <c r="M336" s="261"/>
      <c r="N336" s="261"/>
      <c r="O336" s="261"/>
      <c r="Q336" s="70" t="str">
        <f t="shared" si="33"/>
        <v/>
      </c>
      <c r="R336" s="274" t="str">
        <f t="shared" si="34"/>
        <v/>
      </c>
      <c r="S336" s="266" t="str">
        <f t="shared" si="35"/>
        <v/>
      </c>
    </row>
    <row r="337" spans="1:19" x14ac:dyDescent="0.2">
      <c r="A337" s="11"/>
      <c r="B337" s="112" t="s">
        <v>286</v>
      </c>
      <c r="C337" s="114" t="s">
        <v>659</v>
      </c>
      <c r="D337" s="261"/>
      <c r="E337" s="266">
        <f t="shared" si="30"/>
        <v>0</v>
      </c>
      <c r="F337" s="261"/>
      <c r="G337" s="70" t="str">
        <f t="shared" si="31"/>
        <v/>
      </c>
      <c r="H337" s="261"/>
      <c r="I337" s="261"/>
      <c r="J337" s="70" t="str">
        <f t="shared" si="32"/>
        <v/>
      </c>
      <c r="K337" s="261"/>
      <c r="L337" s="261"/>
      <c r="M337" s="261"/>
      <c r="N337" s="261"/>
      <c r="O337" s="261"/>
      <c r="Q337" s="70" t="str">
        <f t="shared" si="33"/>
        <v/>
      </c>
      <c r="R337" s="274" t="str">
        <f t="shared" si="34"/>
        <v/>
      </c>
      <c r="S337" s="266" t="str">
        <f t="shared" si="35"/>
        <v/>
      </c>
    </row>
    <row r="338" spans="1:19" x14ac:dyDescent="0.2">
      <c r="A338" s="11"/>
      <c r="B338" s="112" t="s">
        <v>286</v>
      </c>
      <c r="C338" s="249" t="s">
        <v>663</v>
      </c>
      <c r="D338" s="261"/>
      <c r="E338" s="266">
        <f t="shared" si="30"/>
        <v>0</v>
      </c>
      <c r="F338" s="261"/>
      <c r="G338" s="70" t="str">
        <f t="shared" si="31"/>
        <v/>
      </c>
      <c r="H338" s="261"/>
      <c r="I338" s="261"/>
      <c r="J338" s="70" t="str">
        <f t="shared" si="32"/>
        <v/>
      </c>
      <c r="K338" s="261"/>
      <c r="L338" s="261"/>
      <c r="M338" s="261"/>
      <c r="N338" s="261"/>
      <c r="O338" s="261"/>
      <c r="Q338" s="70" t="str">
        <f t="shared" si="33"/>
        <v/>
      </c>
      <c r="R338" s="274" t="str">
        <f t="shared" si="34"/>
        <v/>
      </c>
      <c r="S338" s="266" t="str">
        <f t="shared" si="35"/>
        <v/>
      </c>
    </row>
    <row r="339" spans="1:19" x14ac:dyDescent="0.2">
      <c r="A339" s="11"/>
      <c r="B339" s="112" t="s">
        <v>286</v>
      </c>
      <c r="C339" s="114" t="s">
        <v>664</v>
      </c>
      <c r="D339" s="261"/>
      <c r="E339" s="266">
        <f t="shared" si="30"/>
        <v>0</v>
      </c>
      <c r="F339" s="261"/>
      <c r="G339" s="70" t="str">
        <f t="shared" si="31"/>
        <v/>
      </c>
      <c r="H339" s="261"/>
      <c r="I339" s="261"/>
      <c r="J339" s="70" t="str">
        <f t="shared" si="32"/>
        <v/>
      </c>
      <c r="K339" s="261"/>
      <c r="L339" s="261"/>
      <c r="M339" s="261"/>
      <c r="N339" s="261"/>
      <c r="O339" s="261"/>
      <c r="Q339" s="70" t="str">
        <f t="shared" si="33"/>
        <v/>
      </c>
      <c r="R339" s="274" t="str">
        <f t="shared" si="34"/>
        <v/>
      </c>
      <c r="S339" s="266" t="str">
        <f t="shared" si="35"/>
        <v/>
      </c>
    </row>
    <row r="340" spans="1:19" x14ac:dyDescent="0.2">
      <c r="A340" s="11"/>
      <c r="B340" s="112" t="s">
        <v>286</v>
      </c>
      <c r="C340" s="249" t="s">
        <v>23</v>
      </c>
      <c r="D340" s="261"/>
      <c r="E340" s="266">
        <f t="shared" si="30"/>
        <v>0</v>
      </c>
      <c r="F340" s="261"/>
      <c r="G340" s="70" t="str">
        <f t="shared" si="31"/>
        <v/>
      </c>
      <c r="H340" s="261"/>
      <c r="I340" s="261"/>
      <c r="J340" s="70" t="str">
        <f t="shared" si="32"/>
        <v/>
      </c>
      <c r="K340" s="261"/>
      <c r="L340" s="261"/>
      <c r="M340" s="261"/>
      <c r="N340" s="261"/>
      <c r="O340" s="261"/>
      <c r="Q340" s="70" t="str">
        <f t="shared" si="33"/>
        <v/>
      </c>
      <c r="R340" s="274" t="str">
        <f t="shared" si="34"/>
        <v/>
      </c>
      <c r="S340" s="266" t="str">
        <f t="shared" si="35"/>
        <v/>
      </c>
    </row>
    <row r="341" spans="1:19" x14ac:dyDescent="0.2">
      <c r="A341" s="11"/>
      <c r="B341" s="112" t="s">
        <v>286</v>
      </c>
      <c r="C341" s="249" t="s">
        <v>666</v>
      </c>
      <c r="D341" s="261"/>
      <c r="E341" s="266">
        <f t="shared" si="30"/>
        <v>0</v>
      </c>
      <c r="F341" s="261"/>
      <c r="G341" s="70" t="str">
        <f t="shared" si="31"/>
        <v/>
      </c>
      <c r="H341" s="261"/>
      <c r="I341" s="261"/>
      <c r="J341" s="70" t="str">
        <f t="shared" si="32"/>
        <v/>
      </c>
      <c r="K341" s="261"/>
      <c r="L341" s="261"/>
      <c r="M341" s="261"/>
      <c r="N341" s="261"/>
      <c r="O341" s="261"/>
      <c r="Q341" s="70" t="str">
        <f t="shared" si="33"/>
        <v/>
      </c>
      <c r="R341" s="274" t="str">
        <f t="shared" si="34"/>
        <v/>
      </c>
      <c r="S341" s="266" t="str">
        <f t="shared" si="35"/>
        <v/>
      </c>
    </row>
    <row r="342" spans="1:19" ht="26.4" x14ac:dyDescent="0.2">
      <c r="A342" s="11"/>
      <c r="B342" s="112" t="s">
        <v>286</v>
      </c>
      <c r="C342" s="114" t="s">
        <v>488</v>
      </c>
      <c r="D342" s="261"/>
      <c r="E342" s="266">
        <f t="shared" si="30"/>
        <v>0</v>
      </c>
      <c r="F342" s="261"/>
      <c r="G342" s="70" t="str">
        <f t="shared" si="31"/>
        <v/>
      </c>
      <c r="H342" s="261"/>
      <c r="I342" s="261"/>
      <c r="J342" s="70" t="str">
        <f t="shared" si="32"/>
        <v/>
      </c>
      <c r="K342" s="261"/>
      <c r="L342" s="261"/>
      <c r="M342" s="261"/>
      <c r="N342" s="261"/>
      <c r="O342" s="261"/>
      <c r="Q342" s="70" t="str">
        <f t="shared" si="33"/>
        <v/>
      </c>
      <c r="R342" s="274" t="str">
        <f t="shared" si="34"/>
        <v/>
      </c>
      <c r="S342" s="266" t="str">
        <f t="shared" si="35"/>
        <v/>
      </c>
    </row>
    <row r="343" spans="1:19" s="101" customFormat="1" ht="19.2" x14ac:dyDescent="0.2">
      <c r="A343" s="17"/>
      <c r="B343" s="26" t="s">
        <v>286</v>
      </c>
      <c r="C343" s="258" t="s">
        <v>542</v>
      </c>
      <c r="D343" s="263"/>
      <c r="E343" s="266">
        <f t="shared" si="30"/>
        <v>0</v>
      </c>
      <c r="F343" s="263"/>
      <c r="G343" s="269" t="str">
        <f t="shared" si="31"/>
        <v/>
      </c>
      <c r="H343" s="263"/>
      <c r="I343" s="263"/>
      <c r="J343" s="269" t="str">
        <f t="shared" si="32"/>
        <v/>
      </c>
      <c r="K343" s="263"/>
      <c r="L343" s="263"/>
      <c r="M343" s="263"/>
      <c r="N343" s="263"/>
      <c r="O343" s="263"/>
      <c r="Q343" s="269" t="str">
        <f t="shared" si="33"/>
        <v/>
      </c>
      <c r="R343" s="275" t="str">
        <f t="shared" si="34"/>
        <v/>
      </c>
      <c r="S343" s="263" t="str">
        <f t="shared" si="35"/>
        <v/>
      </c>
    </row>
    <row r="344" spans="1:19" ht="39.6" x14ac:dyDescent="0.2">
      <c r="A344" s="11"/>
      <c r="B344" s="112" t="s">
        <v>286</v>
      </c>
      <c r="C344" s="249" t="s">
        <v>29</v>
      </c>
      <c r="D344" s="261"/>
      <c r="E344" s="266">
        <f t="shared" si="30"/>
        <v>0</v>
      </c>
      <c r="F344" s="261"/>
      <c r="G344" s="70" t="str">
        <f t="shared" si="31"/>
        <v/>
      </c>
      <c r="H344" s="261"/>
      <c r="I344" s="261"/>
      <c r="J344" s="70" t="str">
        <f t="shared" si="32"/>
        <v/>
      </c>
      <c r="K344" s="261"/>
      <c r="L344" s="261"/>
      <c r="M344" s="261"/>
      <c r="N344" s="261"/>
      <c r="O344" s="261"/>
      <c r="Q344" s="70" t="str">
        <f t="shared" si="33"/>
        <v/>
      </c>
      <c r="R344" s="274" t="str">
        <f t="shared" si="34"/>
        <v/>
      </c>
      <c r="S344" s="266" t="str">
        <f t="shared" si="35"/>
        <v/>
      </c>
    </row>
    <row r="345" spans="1:19" x14ac:dyDescent="0.2">
      <c r="A345" s="11"/>
      <c r="B345" s="112" t="s">
        <v>286</v>
      </c>
      <c r="C345" s="249" t="s">
        <v>500</v>
      </c>
      <c r="D345" s="261"/>
      <c r="E345" s="266">
        <f t="shared" si="30"/>
        <v>0</v>
      </c>
      <c r="F345" s="261"/>
      <c r="G345" s="70" t="str">
        <f t="shared" si="31"/>
        <v/>
      </c>
      <c r="H345" s="261"/>
      <c r="I345" s="261"/>
      <c r="J345" s="70" t="str">
        <f t="shared" si="32"/>
        <v/>
      </c>
      <c r="K345" s="261"/>
      <c r="L345" s="261"/>
      <c r="M345" s="261"/>
      <c r="N345" s="261"/>
      <c r="O345" s="261"/>
      <c r="Q345" s="70" t="str">
        <f t="shared" si="33"/>
        <v/>
      </c>
      <c r="R345" s="274" t="str">
        <f t="shared" si="34"/>
        <v/>
      </c>
      <c r="S345" s="266" t="str">
        <f t="shared" si="35"/>
        <v/>
      </c>
    </row>
    <row r="346" spans="1:19" s="101" customFormat="1" ht="19.2" x14ac:dyDescent="0.2">
      <c r="A346" s="17"/>
      <c r="B346" s="26" t="s">
        <v>286</v>
      </c>
      <c r="C346" s="258" t="s">
        <v>671</v>
      </c>
      <c r="D346" s="263"/>
      <c r="E346" s="266">
        <f t="shared" si="30"/>
        <v>0</v>
      </c>
      <c r="F346" s="263"/>
      <c r="G346" s="269" t="str">
        <f t="shared" si="31"/>
        <v/>
      </c>
      <c r="H346" s="263"/>
      <c r="I346" s="263"/>
      <c r="J346" s="269" t="str">
        <f t="shared" si="32"/>
        <v/>
      </c>
      <c r="K346" s="263"/>
      <c r="L346" s="263"/>
      <c r="M346" s="263"/>
      <c r="N346" s="263"/>
      <c r="O346" s="263"/>
      <c r="Q346" s="269" t="str">
        <f t="shared" si="33"/>
        <v/>
      </c>
      <c r="R346" s="275" t="str">
        <f t="shared" si="34"/>
        <v/>
      </c>
      <c r="S346" s="263" t="str">
        <f t="shared" si="35"/>
        <v/>
      </c>
    </row>
    <row r="347" spans="1:19" x14ac:dyDescent="0.2">
      <c r="A347" s="11"/>
      <c r="B347" s="112" t="s">
        <v>487</v>
      </c>
      <c r="C347" s="114" t="s">
        <v>674</v>
      </c>
      <c r="D347" s="261"/>
      <c r="E347" s="266">
        <f t="shared" si="30"/>
        <v>0</v>
      </c>
      <c r="F347" s="261"/>
      <c r="G347" s="70" t="str">
        <f t="shared" si="31"/>
        <v/>
      </c>
      <c r="H347" s="261"/>
      <c r="I347" s="261"/>
      <c r="J347" s="70" t="str">
        <f t="shared" si="32"/>
        <v/>
      </c>
      <c r="K347" s="261"/>
      <c r="L347" s="261"/>
      <c r="M347" s="261"/>
      <c r="N347" s="261"/>
      <c r="O347" s="261"/>
      <c r="Q347" s="70" t="str">
        <f t="shared" si="33"/>
        <v/>
      </c>
      <c r="R347" s="274" t="str">
        <f t="shared" si="34"/>
        <v/>
      </c>
      <c r="S347" s="266" t="str">
        <f t="shared" si="35"/>
        <v/>
      </c>
    </row>
    <row r="348" spans="1:19" x14ac:dyDescent="0.2">
      <c r="A348" s="11"/>
      <c r="B348" s="112" t="s">
        <v>487</v>
      </c>
      <c r="C348" s="114" t="s">
        <v>291</v>
      </c>
      <c r="D348" s="261"/>
      <c r="E348" s="266">
        <f t="shared" si="30"/>
        <v>0</v>
      </c>
      <c r="F348" s="261"/>
      <c r="G348" s="70" t="str">
        <f t="shared" si="31"/>
        <v/>
      </c>
      <c r="H348" s="261"/>
      <c r="I348" s="261"/>
      <c r="J348" s="70" t="str">
        <f t="shared" si="32"/>
        <v/>
      </c>
      <c r="K348" s="261"/>
      <c r="L348" s="261"/>
      <c r="M348" s="261"/>
      <c r="N348" s="261"/>
      <c r="O348" s="261"/>
      <c r="Q348" s="70" t="str">
        <f t="shared" si="33"/>
        <v/>
      </c>
      <c r="R348" s="274" t="str">
        <f t="shared" si="34"/>
        <v/>
      </c>
      <c r="S348" s="266" t="str">
        <f t="shared" si="35"/>
        <v/>
      </c>
    </row>
    <row r="349" spans="1:19" x14ac:dyDescent="0.2">
      <c r="A349" s="11"/>
      <c r="B349" s="112" t="s">
        <v>487</v>
      </c>
      <c r="C349" s="28" t="s">
        <v>327</v>
      </c>
      <c r="D349" s="261">
        <v>4</v>
      </c>
      <c r="E349" s="266">
        <f t="shared" si="30"/>
        <v>1464</v>
      </c>
      <c r="F349" s="261">
        <v>569</v>
      </c>
      <c r="G349" s="70">
        <f t="shared" si="31"/>
        <v>0.38866120218579236</v>
      </c>
      <c r="H349" s="261">
        <v>37357</v>
      </c>
      <c r="I349" s="261">
        <v>22001</v>
      </c>
      <c r="J349" s="70">
        <f t="shared" si="32"/>
        <v>0.58893915464303881</v>
      </c>
      <c r="K349" s="261">
        <v>2502</v>
      </c>
      <c r="L349" s="261">
        <v>7621</v>
      </c>
      <c r="M349" s="261">
        <v>6077</v>
      </c>
      <c r="N349" s="261">
        <v>0</v>
      </c>
      <c r="O349" s="261">
        <v>0</v>
      </c>
      <c r="Q349" s="70">
        <f t="shared" si="33"/>
        <v>0.22889779985784775</v>
      </c>
      <c r="R349" s="274">
        <f t="shared" si="34"/>
        <v>38.666080843585235</v>
      </c>
      <c r="S349" s="266">
        <f t="shared" si="35"/>
        <v>10680.140597539543</v>
      </c>
    </row>
    <row r="350" spans="1:19" x14ac:dyDescent="0.2">
      <c r="A350" s="11"/>
      <c r="B350" s="112" t="s">
        <v>487</v>
      </c>
      <c r="C350" s="114" t="s">
        <v>171</v>
      </c>
      <c r="D350" s="261"/>
      <c r="E350" s="266">
        <f t="shared" si="30"/>
        <v>0</v>
      </c>
      <c r="F350" s="261"/>
      <c r="G350" s="70" t="str">
        <f t="shared" si="31"/>
        <v/>
      </c>
      <c r="H350" s="261"/>
      <c r="I350" s="261"/>
      <c r="J350" s="70" t="str">
        <f t="shared" si="32"/>
        <v/>
      </c>
      <c r="K350" s="261"/>
      <c r="L350" s="261"/>
      <c r="M350" s="261"/>
      <c r="N350" s="261"/>
      <c r="O350" s="261"/>
      <c r="Q350" s="70" t="str">
        <f t="shared" si="33"/>
        <v/>
      </c>
      <c r="R350" s="274" t="str">
        <f t="shared" si="34"/>
        <v/>
      </c>
      <c r="S350" s="266" t="str">
        <f t="shared" si="35"/>
        <v/>
      </c>
    </row>
    <row r="351" spans="1:19" x14ac:dyDescent="0.2">
      <c r="A351" s="11"/>
      <c r="B351" s="112" t="s">
        <v>487</v>
      </c>
      <c r="C351" s="249" t="s">
        <v>676</v>
      </c>
      <c r="D351" s="261"/>
      <c r="E351" s="266">
        <f t="shared" si="30"/>
        <v>0</v>
      </c>
      <c r="F351" s="261"/>
      <c r="G351" s="70" t="str">
        <f t="shared" si="31"/>
        <v/>
      </c>
      <c r="H351" s="261"/>
      <c r="I351" s="261"/>
      <c r="J351" s="70" t="str">
        <f t="shared" si="32"/>
        <v/>
      </c>
      <c r="K351" s="261"/>
      <c r="L351" s="261"/>
      <c r="M351" s="261"/>
      <c r="N351" s="261"/>
      <c r="O351" s="261"/>
      <c r="Q351" s="70" t="str">
        <f t="shared" si="33"/>
        <v/>
      </c>
      <c r="R351" s="274" t="str">
        <f t="shared" si="34"/>
        <v/>
      </c>
      <c r="S351" s="266" t="str">
        <f t="shared" si="35"/>
        <v/>
      </c>
    </row>
    <row r="352" spans="1:19" ht="26.4" x14ac:dyDescent="0.2">
      <c r="A352" s="11"/>
      <c r="B352" s="112" t="s">
        <v>487</v>
      </c>
      <c r="C352" s="114" t="s">
        <v>677</v>
      </c>
      <c r="D352" s="261"/>
      <c r="E352" s="266">
        <f t="shared" si="30"/>
        <v>0</v>
      </c>
      <c r="F352" s="261"/>
      <c r="G352" s="70" t="str">
        <f t="shared" si="31"/>
        <v/>
      </c>
      <c r="H352" s="261"/>
      <c r="I352" s="261"/>
      <c r="J352" s="70" t="str">
        <f t="shared" si="32"/>
        <v/>
      </c>
      <c r="K352" s="261"/>
      <c r="L352" s="261"/>
      <c r="M352" s="261"/>
      <c r="N352" s="261"/>
      <c r="O352" s="261"/>
      <c r="Q352" s="70" t="str">
        <f t="shared" si="33"/>
        <v/>
      </c>
      <c r="R352" s="274" t="str">
        <f t="shared" si="34"/>
        <v/>
      </c>
      <c r="S352" s="266" t="str">
        <f t="shared" si="35"/>
        <v/>
      </c>
    </row>
    <row r="353" spans="1:19" x14ac:dyDescent="0.2">
      <c r="A353" s="11"/>
      <c r="B353" s="112" t="s">
        <v>487</v>
      </c>
      <c r="C353" s="114" t="s">
        <v>679</v>
      </c>
      <c r="D353" s="261"/>
      <c r="E353" s="266">
        <f t="shared" si="30"/>
        <v>0</v>
      </c>
      <c r="F353" s="261"/>
      <c r="G353" s="70" t="str">
        <f t="shared" si="31"/>
        <v/>
      </c>
      <c r="H353" s="261"/>
      <c r="I353" s="261"/>
      <c r="J353" s="70" t="str">
        <f t="shared" si="32"/>
        <v/>
      </c>
      <c r="K353" s="261"/>
      <c r="L353" s="261"/>
      <c r="M353" s="261"/>
      <c r="N353" s="261"/>
      <c r="O353" s="261"/>
      <c r="Q353" s="70" t="str">
        <f t="shared" si="33"/>
        <v/>
      </c>
      <c r="R353" s="274" t="str">
        <f t="shared" si="34"/>
        <v/>
      </c>
      <c r="S353" s="266" t="str">
        <f t="shared" si="35"/>
        <v/>
      </c>
    </row>
    <row r="354" spans="1:19" x14ac:dyDescent="0.2">
      <c r="A354" s="11"/>
      <c r="B354" s="112" t="s">
        <v>487</v>
      </c>
      <c r="C354" s="249" t="s">
        <v>183</v>
      </c>
      <c r="D354" s="261"/>
      <c r="E354" s="266">
        <f t="shared" si="30"/>
        <v>0</v>
      </c>
      <c r="F354" s="261"/>
      <c r="G354" s="70" t="str">
        <f t="shared" si="31"/>
        <v/>
      </c>
      <c r="H354" s="261"/>
      <c r="I354" s="261"/>
      <c r="J354" s="70" t="str">
        <f t="shared" si="32"/>
        <v/>
      </c>
      <c r="K354" s="261"/>
      <c r="L354" s="261"/>
      <c r="M354" s="261"/>
      <c r="N354" s="261"/>
      <c r="O354" s="261"/>
      <c r="Q354" s="70" t="str">
        <f t="shared" si="33"/>
        <v/>
      </c>
      <c r="R354" s="274" t="str">
        <f t="shared" si="34"/>
        <v/>
      </c>
      <c r="S354" s="266" t="str">
        <f t="shared" si="35"/>
        <v/>
      </c>
    </row>
    <row r="355" spans="1:19" ht="39.6" x14ac:dyDescent="0.2">
      <c r="A355" s="11"/>
      <c r="B355" s="112" t="s">
        <v>487</v>
      </c>
      <c r="C355" s="114" t="s">
        <v>681</v>
      </c>
      <c r="D355" s="261"/>
      <c r="E355" s="266">
        <f t="shared" si="30"/>
        <v>0</v>
      </c>
      <c r="F355" s="261"/>
      <c r="G355" s="70" t="str">
        <f t="shared" si="31"/>
        <v/>
      </c>
      <c r="H355" s="261"/>
      <c r="I355" s="261"/>
      <c r="J355" s="70" t="str">
        <f t="shared" si="32"/>
        <v/>
      </c>
      <c r="K355" s="261"/>
      <c r="L355" s="261"/>
      <c r="M355" s="261"/>
      <c r="N355" s="261"/>
      <c r="O355" s="261"/>
      <c r="Q355" s="70" t="str">
        <f t="shared" si="33"/>
        <v/>
      </c>
      <c r="R355" s="274" t="str">
        <f t="shared" si="34"/>
        <v/>
      </c>
      <c r="S355" s="266" t="str">
        <f t="shared" si="35"/>
        <v/>
      </c>
    </row>
    <row r="356" spans="1:19" x14ac:dyDescent="0.2">
      <c r="A356" s="11"/>
      <c r="B356" s="112" t="s">
        <v>685</v>
      </c>
      <c r="C356" s="28" t="s">
        <v>686</v>
      </c>
      <c r="D356" s="261">
        <v>118</v>
      </c>
      <c r="E356" s="266">
        <f t="shared" si="30"/>
        <v>43188</v>
      </c>
      <c r="F356" s="267">
        <v>31781</v>
      </c>
      <c r="G356" s="70">
        <f t="shared" si="31"/>
        <v>0.73587570621468923</v>
      </c>
      <c r="H356" s="47">
        <v>2592533</v>
      </c>
      <c r="I356" s="47">
        <v>796897</v>
      </c>
      <c r="J356" s="70">
        <f t="shared" si="32"/>
        <v>0.30738162252900925</v>
      </c>
      <c r="K356" s="47">
        <v>266611</v>
      </c>
      <c r="L356" s="47">
        <v>341190</v>
      </c>
      <c r="M356" s="47">
        <v>319797</v>
      </c>
      <c r="N356" s="47">
        <v>2</v>
      </c>
      <c r="O356" s="47">
        <v>0</v>
      </c>
      <c r="Q356" s="70">
        <f t="shared" si="33"/>
        <v>0.22619466855595172</v>
      </c>
      <c r="R356" s="274">
        <f t="shared" si="34"/>
        <v>25.074635788678769</v>
      </c>
      <c r="S356" s="266">
        <f t="shared" si="35"/>
        <v>10062.521632421887</v>
      </c>
    </row>
    <row r="357" spans="1:19" x14ac:dyDescent="0.2">
      <c r="A357" s="11"/>
      <c r="B357" s="112" t="s">
        <v>685</v>
      </c>
      <c r="C357" s="249" t="s">
        <v>687</v>
      </c>
      <c r="D357" s="261"/>
      <c r="E357" s="266">
        <f t="shared" si="30"/>
        <v>0</v>
      </c>
      <c r="F357" s="261"/>
      <c r="G357" s="70" t="str">
        <f t="shared" si="31"/>
        <v/>
      </c>
      <c r="H357" s="261"/>
      <c r="I357" s="261"/>
      <c r="J357" s="70" t="str">
        <f t="shared" si="32"/>
        <v/>
      </c>
      <c r="K357" s="261"/>
      <c r="L357" s="261"/>
      <c r="M357" s="261"/>
      <c r="N357" s="261"/>
      <c r="O357" s="261"/>
      <c r="Q357" s="70" t="str">
        <f t="shared" si="33"/>
        <v/>
      </c>
      <c r="R357" s="274" t="str">
        <f t="shared" si="34"/>
        <v/>
      </c>
      <c r="S357" s="266" t="str">
        <f t="shared" si="35"/>
        <v/>
      </c>
    </row>
    <row r="358" spans="1:19" x14ac:dyDescent="0.2">
      <c r="A358" s="11"/>
      <c r="B358" s="111" t="s">
        <v>685</v>
      </c>
      <c r="C358" s="114" t="s">
        <v>437</v>
      </c>
      <c r="D358" s="261"/>
      <c r="E358" s="266">
        <f t="shared" si="30"/>
        <v>0</v>
      </c>
      <c r="F358" s="261"/>
      <c r="G358" s="70" t="str">
        <f t="shared" si="31"/>
        <v/>
      </c>
      <c r="H358" s="261"/>
      <c r="I358" s="261"/>
      <c r="J358" s="70" t="str">
        <f t="shared" si="32"/>
        <v/>
      </c>
      <c r="K358" s="261"/>
      <c r="L358" s="261"/>
      <c r="M358" s="261"/>
      <c r="N358" s="261"/>
      <c r="O358" s="261"/>
      <c r="Q358" s="70" t="str">
        <f t="shared" si="33"/>
        <v/>
      </c>
      <c r="R358" s="274" t="str">
        <f t="shared" si="34"/>
        <v/>
      </c>
      <c r="S358" s="266" t="str">
        <f t="shared" si="35"/>
        <v/>
      </c>
    </row>
    <row r="359" spans="1:19" x14ac:dyDescent="0.2">
      <c r="A359" s="11"/>
      <c r="B359" s="112" t="s">
        <v>685</v>
      </c>
      <c r="C359" s="115" t="s">
        <v>297</v>
      </c>
      <c r="D359" s="261"/>
      <c r="E359" s="266">
        <f t="shared" si="30"/>
        <v>0</v>
      </c>
      <c r="F359" s="261"/>
      <c r="G359" s="70" t="str">
        <f t="shared" si="31"/>
        <v/>
      </c>
      <c r="H359" s="261"/>
      <c r="I359" s="261"/>
      <c r="J359" s="70" t="str">
        <f t="shared" si="32"/>
        <v/>
      </c>
      <c r="K359" s="261"/>
      <c r="L359" s="261"/>
      <c r="M359" s="261"/>
      <c r="N359" s="261"/>
      <c r="O359" s="261"/>
      <c r="Q359" s="70" t="str">
        <f t="shared" si="33"/>
        <v/>
      </c>
      <c r="R359" s="274" t="str">
        <f t="shared" si="34"/>
        <v/>
      </c>
      <c r="S359" s="266" t="str">
        <f t="shared" si="35"/>
        <v/>
      </c>
    </row>
    <row r="360" spans="1:19" ht="26.4" x14ac:dyDescent="0.2">
      <c r="A360" s="11"/>
      <c r="B360" s="112" t="s">
        <v>685</v>
      </c>
      <c r="C360" s="114" t="s">
        <v>263</v>
      </c>
      <c r="D360" s="261"/>
      <c r="E360" s="266">
        <f t="shared" si="30"/>
        <v>0</v>
      </c>
      <c r="F360" s="261"/>
      <c r="G360" s="70" t="str">
        <f t="shared" si="31"/>
        <v/>
      </c>
      <c r="H360" s="261"/>
      <c r="I360" s="261"/>
      <c r="J360" s="70" t="str">
        <f t="shared" si="32"/>
        <v/>
      </c>
      <c r="K360" s="261"/>
      <c r="L360" s="261"/>
      <c r="M360" s="261"/>
      <c r="N360" s="261"/>
      <c r="O360" s="261"/>
      <c r="Q360" s="70" t="str">
        <f t="shared" si="33"/>
        <v/>
      </c>
      <c r="R360" s="274" t="str">
        <f t="shared" si="34"/>
        <v/>
      </c>
      <c r="S360" s="266" t="str">
        <f t="shared" si="35"/>
        <v/>
      </c>
    </row>
    <row r="361" spans="1:19" x14ac:dyDescent="0.2">
      <c r="A361" s="11"/>
      <c r="B361" s="112" t="s">
        <v>685</v>
      </c>
      <c r="C361" s="249" t="s">
        <v>405</v>
      </c>
      <c r="D361" s="261"/>
      <c r="E361" s="266">
        <f t="shared" si="30"/>
        <v>0</v>
      </c>
      <c r="F361" s="261"/>
      <c r="G361" s="70" t="str">
        <f t="shared" si="31"/>
        <v/>
      </c>
      <c r="H361" s="261"/>
      <c r="I361" s="261"/>
      <c r="J361" s="70" t="str">
        <f t="shared" si="32"/>
        <v/>
      </c>
      <c r="K361" s="261"/>
      <c r="L361" s="261"/>
      <c r="M361" s="261"/>
      <c r="N361" s="261"/>
      <c r="O361" s="261"/>
      <c r="Q361" s="70" t="str">
        <f t="shared" si="33"/>
        <v/>
      </c>
      <c r="R361" s="274" t="str">
        <f t="shared" si="34"/>
        <v/>
      </c>
      <c r="S361" s="266" t="str">
        <f t="shared" si="35"/>
        <v/>
      </c>
    </row>
    <row r="362" spans="1:19" ht="26.4" x14ac:dyDescent="0.2">
      <c r="A362" s="11"/>
      <c r="B362" s="112" t="s">
        <v>685</v>
      </c>
      <c r="C362" s="114" t="s">
        <v>675</v>
      </c>
      <c r="D362" s="261"/>
      <c r="E362" s="266">
        <f t="shared" si="30"/>
        <v>0</v>
      </c>
      <c r="F362" s="261"/>
      <c r="G362" s="70" t="str">
        <f t="shared" si="31"/>
        <v/>
      </c>
      <c r="H362" s="261"/>
      <c r="I362" s="261"/>
      <c r="J362" s="70" t="str">
        <f t="shared" si="32"/>
        <v/>
      </c>
      <c r="K362" s="261"/>
      <c r="L362" s="261"/>
      <c r="M362" s="261"/>
      <c r="N362" s="261"/>
      <c r="O362" s="261"/>
      <c r="Q362" s="70" t="str">
        <f t="shared" si="33"/>
        <v/>
      </c>
      <c r="R362" s="274" t="str">
        <f t="shared" si="34"/>
        <v/>
      </c>
      <c r="S362" s="266" t="str">
        <f t="shared" si="35"/>
        <v/>
      </c>
    </row>
    <row r="363" spans="1:19" ht="26.4" x14ac:dyDescent="0.2">
      <c r="A363" s="11"/>
      <c r="B363" s="112" t="s">
        <v>685</v>
      </c>
      <c r="C363" s="259" t="s">
        <v>689</v>
      </c>
      <c r="D363" s="261"/>
      <c r="E363" s="266">
        <f t="shared" si="30"/>
        <v>0</v>
      </c>
      <c r="F363" s="261"/>
      <c r="G363" s="70" t="str">
        <f t="shared" si="31"/>
        <v/>
      </c>
      <c r="H363" s="261"/>
      <c r="I363" s="261"/>
      <c r="J363" s="70" t="str">
        <f t="shared" si="32"/>
        <v/>
      </c>
      <c r="K363" s="261"/>
      <c r="L363" s="261"/>
      <c r="M363" s="261"/>
      <c r="N363" s="261"/>
      <c r="O363" s="261"/>
      <c r="Q363" s="70" t="str">
        <f t="shared" si="33"/>
        <v/>
      </c>
      <c r="R363" s="274" t="str">
        <f t="shared" si="34"/>
        <v/>
      </c>
      <c r="S363" s="266" t="str">
        <f t="shared" si="35"/>
        <v/>
      </c>
    </row>
    <row r="364" spans="1:19" ht="39.6" x14ac:dyDescent="0.2">
      <c r="A364" s="13"/>
      <c r="B364" s="112" t="s">
        <v>685</v>
      </c>
      <c r="C364" s="116" t="s">
        <v>665</v>
      </c>
      <c r="D364" s="261"/>
      <c r="E364" s="266">
        <f t="shared" si="30"/>
        <v>0</v>
      </c>
      <c r="F364" s="261"/>
      <c r="G364" s="70" t="str">
        <f t="shared" si="31"/>
        <v/>
      </c>
      <c r="H364" s="261"/>
      <c r="I364" s="261"/>
      <c r="J364" s="70" t="str">
        <f t="shared" si="32"/>
        <v/>
      </c>
      <c r="K364" s="261"/>
      <c r="L364" s="261"/>
      <c r="M364" s="261"/>
      <c r="N364" s="261"/>
      <c r="O364" s="261"/>
      <c r="Q364" s="70" t="str">
        <f t="shared" si="33"/>
        <v/>
      </c>
      <c r="R364" s="274" t="str">
        <f t="shared" si="34"/>
        <v/>
      </c>
      <c r="S364" s="266" t="str">
        <f t="shared" si="35"/>
        <v/>
      </c>
    </row>
    <row r="365" spans="1:19" x14ac:dyDescent="0.2">
      <c r="A365" s="14" t="s">
        <v>57</v>
      </c>
      <c r="B365" s="112" t="s">
        <v>690</v>
      </c>
      <c r="C365" s="28" t="s">
        <v>691</v>
      </c>
      <c r="D365" s="261">
        <v>3093</v>
      </c>
      <c r="E365" s="266">
        <f t="shared" si="30"/>
        <v>1132038</v>
      </c>
      <c r="F365" s="261">
        <v>669402</v>
      </c>
      <c r="G365" s="70">
        <f t="shared" si="31"/>
        <v>0.59132467284667123</v>
      </c>
      <c r="H365" s="261">
        <v>64678924</v>
      </c>
      <c r="I365" s="261">
        <v>23362299</v>
      </c>
      <c r="J365" s="70">
        <f t="shared" si="32"/>
        <v>0.36120419999565856</v>
      </c>
      <c r="K365" s="261">
        <v>5195993</v>
      </c>
      <c r="L365" s="261">
        <v>7254525</v>
      </c>
      <c r="M365" s="261">
        <v>8075183</v>
      </c>
      <c r="N365" s="261">
        <v>183</v>
      </c>
      <c r="O365" s="261">
        <v>0</v>
      </c>
      <c r="Q365" s="70">
        <f t="shared" si="33"/>
        <v>0.21358895539327641</v>
      </c>
      <c r="R365" s="274">
        <f t="shared" si="34"/>
        <v>34.900252762913766</v>
      </c>
      <c r="S365" s="266">
        <f t="shared" si="35"/>
        <v>12063.27886680948</v>
      </c>
    </row>
    <row r="366" spans="1:19" x14ac:dyDescent="0.2">
      <c r="A366" s="11">
        <f>COUNTA(D365:D400)</f>
        <v>8</v>
      </c>
      <c r="B366" s="112" t="s">
        <v>690</v>
      </c>
      <c r="C366" s="28" t="s">
        <v>209</v>
      </c>
      <c r="D366" s="261">
        <v>73</v>
      </c>
      <c r="E366" s="266">
        <f t="shared" si="30"/>
        <v>26718</v>
      </c>
      <c r="F366" s="261">
        <v>16013</v>
      </c>
      <c r="G366" s="70">
        <f t="shared" si="31"/>
        <v>0.59933378246874769</v>
      </c>
      <c r="H366" s="261">
        <v>1321736</v>
      </c>
      <c r="I366" s="261">
        <v>530199</v>
      </c>
      <c r="J366" s="70">
        <f t="shared" si="32"/>
        <v>0.4011383513803059</v>
      </c>
      <c r="K366" s="261">
        <v>168452</v>
      </c>
      <c r="L366" s="261">
        <v>220416</v>
      </c>
      <c r="M366" s="261">
        <v>195178</v>
      </c>
      <c r="N366" s="261">
        <v>1</v>
      </c>
      <c r="O366" s="261">
        <v>0</v>
      </c>
      <c r="Q366" s="70">
        <f t="shared" si="33"/>
        <v>0.24041576542603632</v>
      </c>
      <c r="R366" s="274">
        <f t="shared" si="34"/>
        <v>33.110535190157997</v>
      </c>
      <c r="S366" s="266">
        <f t="shared" si="35"/>
        <v>12188.721663648286</v>
      </c>
    </row>
    <row r="367" spans="1:19" x14ac:dyDescent="0.2">
      <c r="A367" s="12"/>
      <c r="B367" s="112" t="s">
        <v>690</v>
      </c>
      <c r="C367" s="249" t="s">
        <v>573</v>
      </c>
      <c r="D367" s="261"/>
      <c r="E367" s="266">
        <f t="shared" si="30"/>
        <v>0</v>
      </c>
      <c r="F367" s="261"/>
      <c r="G367" s="70" t="str">
        <f t="shared" si="31"/>
        <v/>
      </c>
      <c r="H367" s="261"/>
      <c r="I367" s="261"/>
      <c r="J367" s="70" t="str">
        <f t="shared" si="32"/>
        <v/>
      </c>
      <c r="K367" s="261"/>
      <c r="L367" s="261"/>
      <c r="M367" s="261"/>
      <c r="N367" s="261"/>
      <c r="O367" s="261"/>
      <c r="Q367" s="70" t="str">
        <f t="shared" si="33"/>
        <v/>
      </c>
      <c r="R367" s="274" t="str">
        <f t="shared" si="34"/>
        <v/>
      </c>
      <c r="S367" s="266" t="str">
        <f t="shared" si="35"/>
        <v/>
      </c>
    </row>
    <row r="368" spans="1:19" x14ac:dyDescent="0.2">
      <c r="A368" s="11"/>
      <c r="B368" s="112" t="s">
        <v>690</v>
      </c>
      <c r="C368" s="249" t="s">
        <v>694</v>
      </c>
      <c r="D368" s="261"/>
      <c r="E368" s="266">
        <f t="shared" si="30"/>
        <v>0</v>
      </c>
      <c r="F368" s="261"/>
      <c r="G368" s="70" t="str">
        <f t="shared" si="31"/>
        <v/>
      </c>
      <c r="H368" s="261"/>
      <c r="I368" s="261"/>
      <c r="J368" s="70" t="str">
        <f t="shared" si="32"/>
        <v/>
      </c>
      <c r="K368" s="261"/>
      <c r="L368" s="261"/>
      <c r="M368" s="261"/>
      <c r="N368" s="261"/>
      <c r="O368" s="261"/>
      <c r="Q368" s="70" t="str">
        <f t="shared" si="33"/>
        <v/>
      </c>
      <c r="R368" s="274" t="str">
        <f t="shared" si="34"/>
        <v/>
      </c>
      <c r="S368" s="266" t="str">
        <f t="shared" si="35"/>
        <v/>
      </c>
    </row>
    <row r="369" spans="1:19" x14ac:dyDescent="0.2">
      <c r="A369" s="11"/>
      <c r="B369" s="112" t="s">
        <v>690</v>
      </c>
      <c r="C369" s="249" t="s">
        <v>670</v>
      </c>
      <c r="D369" s="261"/>
      <c r="E369" s="266">
        <f t="shared" si="30"/>
        <v>0</v>
      </c>
      <c r="F369" s="261"/>
      <c r="G369" s="70" t="str">
        <f t="shared" si="31"/>
        <v/>
      </c>
      <c r="H369" s="261"/>
      <c r="I369" s="261"/>
      <c r="J369" s="70" t="str">
        <f t="shared" si="32"/>
        <v/>
      </c>
      <c r="K369" s="261"/>
      <c r="L369" s="261"/>
      <c r="M369" s="261"/>
      <c r="N369" s="261"/>
      <c r="O369" s="261"/>
      <c r="Q369" s="70" t="str">
        <f t="shared" si="33"/>
        <v/>
      </c>
      <c r="R369" s="274" t="str">
        <f t="shared" si="34"/>
        <v/>
      </c>
      <c r="S369" s="266" t="str">
        <f t="shared" si="35"/>
        <v/>
      </c>
    </row>
    <row r="370" spans="1:19" x14ac:dyDescent="0.2">
      <c r="A370" s="11"/>
      <c r="B370" s="112" t="s">
        <v>690</v>
      </c>
      <c r="C370" s="114" t="s">
        <v>695</v>
      </c>
      <c r="D370" s="261"/>
      <c r="E370" s="266">
        <f t="shared" si="30"/>
        <v>0</v>
      </c>
      <c r="F370" s="261"/>
      <c r="G370" s="70" t="str">
        <f t="shared" si="31"/>
        <v/>
      </c>
      <c r="H370" s="261"/>
      <c r="I370" s="261"/>
      <c r="J370" s="70" t="str">
        <f t="shared" si="32"/>
        <v/>
      </c>
      <c r="K370" s="261"/>
      <c r="L370" s="261"/>
      <c r="M370" s="261"/>
      <c r="N370" s="261"/>
      <c r="O370" s="261"/>
      <c r="Q370" s="70" t="str">
        <f t="shared" si="33"/>
        <v/>
      </c>
      <c r="R370" s="274" t="str">
        <f t="shared" si="34"/>
        <v/>
      </c>
      <c r="S370" s="266" t="str">
        <f t="shared" si="35"/>
        <v/>
      </c>
    </row>
    <row r="371" spans="1:19" x14ac:dyDescent="0.2">
      <c r="A371" s="11"/>
      <c r="B371" s="112" t="s">
        <v>690</v>
      </c>
      <c r="C371" s="249" t="s">
        <v>699</v>
      </c>
      <c r="D371" s="261"/>
      <c r="E371" s="266">
        <f t="shared" si="30"/>
        <v>0</v>
      </c>
      <c r="F371" s="261"/>
      <c r="G371" s="70" t="str">
        <f t="shared" si="31"/>
        <v/>
      </c>
      <c r="H371" s="261"/>
      <c r="I371" s="261"/>
      <c r="J371" s="70" t="str">
        <f t="shared" si="32"/>
        <v/>
      </c>
      <c r="K371" s="261"/>
      <c r="L371" s="261"/>
      <c r="M371" s="261"/>
      <c r="N371" s="261"/>
      <c r="O371" s="261"/>
      <c r="Q371" s="70" t="str">
        <f t="shared" si="33"/>
        <v/>
      </c>
      <c r="R371" s="274" t="str">
        <f t="shared" si="34"/>
        <v/>
      </c>
      <c r="S371" s="266" t="str">
        <f t="shared" si="35"/>
        <v/>
      </c>
    </row>
    <row r="372" spans="1:19" x14ac:dyDescent="0.2">
      <c r="A372" s="11"/>
      <c r="B372" s="112" t="s">
        <v>692</v>
      </c>
      <c r="C372" s="28" t="s">
        <v>371</v>
      </c>
      <c r="D372" s="261">
        <v>2223</v>
      </c>
      <c r="E372" s="266">
        <f t="shared" si="30"/>
        <v>813618</v>
      </c>
      <c r="F372" s="261">
        <v>460568</v>
      </c>
      <c r="G372" s="70">
        <f t="shared" si="31"/>
        <v>0.56607400524570495</v>
      </c>
      <c r="H372" s="261">
        <v>37522103</v>
      </c>
      <c r="I372" s="261">
        <v>11720613</v>
      </c>
      <c r="J372" s="70">
        <f t="shared" si="32"/>
        <v>0.31236556756960027</v>
      </c>
      <c r="K372" s="261">
        <v>3191047</v>
      </c>
      <c r="L372" s="261">
        <v>5139105</v>
      </c>
      <c r="M372" s="261">
        <v>3902530</v>
      </c>
      <c r="N372" s="261">
        <v>218</v>
      </c>
      <c r="O372" s="261">
        <v>0</v>
      </c>
      <c r="Q372" s="70">
        <f t="shared" si="33"/>
        <v>0.17682202793497151</v>
      </c>
      <c r="R372" s="274">
        <f t="shared" si="34"/>
        <v>25.448170519879799</v>
      </c>
      <c r="S372" s="266">
        <f t="shared" si="35"/>
        <v>8473.2981883239827</v>
      </c>
    </row>
    <row r="373" spans="1:19" x14ac:dyDescent="0.2">
      <c r="A373" s="11"/>
      <c r="B373" s="112" t="s">
        <v>692</v>
      </c>
      <c r="C373" s="249" t="s">
        <v>700</v>
      </c>
      <c r="D373" s="261"/>
      <c r="E373" s="266">
        <f t="shared" si="30"/>
        <v>0</v>
      </c>
      <c r="F373" s="261"/>
      <c r="G373" s="70" t="str">
        <f t="shared" si="31"/>
        <v/>
      </c>
      <c r="H373" s="261"/>
      <c r="I373" s="261"/>
      <c r="J373" s="70" t="str">
        <f t="shared" si="32"/>
        <v/>
      </c>
      <c r="K373" s="261"/>
      <c r="L373" s="261"/>
      <c r="M373" s="261"/>
      <c r="N373" s="261"/>
      <c r="O373" s="261"/>
      <c r="Q373" s="70" t="str">
        <f t="shared" si="33"/>
        <v/>
      </c>
      <c r="R373" s="274" t="str">
        <f t="shared" si="34"/>
        <v/>
      </c>
      <c r="S373" s="266" t="str">
        <f t="shared" si="35"/>
        <v/>
      </c>
    </row>
    <row r="374" spans="1:19" x14ac:dyDescent="0.2">
      <c r="A374" s="11"/>
      <c r="B374" s="112" t="s">
        <v>692</v>
      </c>
      <c r="C374" s="249" t="s">
        <v>622</v>
      </c>
      <c r="D374" s="261"/>
      <c r="E374" s="266">
        <f t="shared" si="30"/>
        <v>0</v>
      </c>
      <c r="F374" s="261"/>
      <c r="G374" s="70" t="str">
        <f t="shared" si="31"/>
        <v/>
      </c>
      <c r="H374" s="261"/>
      <c r="I374" s="261"/>
      <c r="J374" s="70" t="str">
        <f t="shared" si="32"/>
        <v/>
      </c>
      <c r="K374" s="261"/>
      <c r="L374" s="261"/>
      <c r="M374" s="261"/>
      <c r="N374" s="261"/>
      <c r="O374" s="261"/>
      <c r="Q374" s="70" t="str">
        <f t="shared" si="33"/>
        <v/>
      </c>
      <c r="R374" s="274" t="str">
        <f t="shared" si="34"/>
        <v/>
      </c>
      <c r="S374" s="266" t="str">
        <f t="shared" si="35"/>
        <v/>
      </c>
    </row>
    <row r="375" spans="1:19" x14ac:dyDescent="0.2">
      <c r="A375" s="11"/>
      <c r="B375" s="112" t="s">
        <v>692</v>
      </c>
      <c r="C375" s="114" t="s">
        <v>680</v>
      </c>
      <c r="D375" s="261"/>
      <c r="E375" s="266">
        <f t="shared" si="30"/>
        <v>0</v>
      </c>
      <c r="F375" s="261"/>
      <c r="G375" s="70" t="str">
        <f t="shared" si="31"/>
        <v/>
      </c>
      <c r="H375" s="261"/>
      <c r="I375" s="261"/>
      <c r="J375" s="70" t="str">
        <f t="shared" si="32"/>
        <v/>
      </c>
      <c r="K375" s="261"/>
      <c r="L375" s="261"/>
      <c r="M375" s="261"/>
      <c r="N375" s="261"/>
      <c r="O375" s="261"/>
      <c r="Q375" s="70" t="str">
        <f t="shared" si="33"/>
        <v/>
      </c>
      <c r="R375" s="274" t="str">
        <f t="shared" si="34"/>
        <v/>
      </c>
      <c r="S375" s="266" t="str">
        <f t="shared" si="35"/>
        <v/>
      </c>
    </row>
    <row r="376" spans="1:19" x14ac:dyDescent="0.2">
      <c r="A376" s="11"/>
      <c r="B376" s="112" t="s">
        <v>702</v>
      </c>
      <c r="C376" s="28" t="s">
        <v>231</v>
      </c>
      <c r="D376" s="261">
        <v>1165</v>
      </c>
      <c r="E376" s="266">
        <f t="shared" si="30"/>
        <v>426390</v>
      </c>
      <c r="F376" s="261">
        <v>263287</v>
      </c>
      <c r="G376" s="70">
        <f t="shared" si="31"/>
        <v>0.61747930298552967</v>
      </c>
      <c r="H376" s="261">
        <v>23548512</v>
      </c>
      <c r="I376" s="261">
        <v>7894833</v>
      </c>
      <c r="J376" s="70">
        <f t="shared" si="32"/>
        <v>0.33525825326033337</v>
      </c>
      <c r="K376" s="261">
        <v>2209424</v>
      </c>
      <c r="L376" s="261">
        <v>3052460</v>
      </c>
      <c r="M376" s="261">
        <v>2886812</v>
      </c>
      <c r="N376" s="261">
        <v>3</v>
      </c>
      <c r="O376" s="261">
        <v>0</v>
      </c>
      <c r="Q376" s="70">
        <f t="shared" si="33"/>
        <v>0.20701503254333684</v>
      </c>
      <c r="R376" s="274">
        <f t="shared" si="34"/>
        <v>29.985654437932752</v>
      </c>
      <c r="S376" s="266">
        <f t="shared" si="35"/>
        <v>10964.506413153707</v>
      </c>
    </row>
    <row r="377" spans="1:19" x14ac:dyDescent="0.2">
      <c r="A377" s="11"/>
      <c r="B377" s="112" t="s">
        <v>702</v>
      </c>
      <c r="C377" s="28" t="s">
        <v>703</v>
      </c>
      <c r="D377" s="261">
        <v>40</v>
      </c>
      <c r="E377" s="266">
        <f t="shared" si="30"/>
        <v>14640</v>
      </c>
      <c r="F377" s="261">
        <v>9251</v>
      </c>
      <c r="G377" s="70">
        <f t="shared" si="31"/>
        <v>0.63189890710382512</v>
      </c>
      <c r="H377" s="261">
        <v>746587</v>
      </c>
      <c r="I377" s="261">
        <v>264591</v>
      </c>
      <c r="J377" s="70">
        <f t="shared" si="32"/>
        <v>0.35440075972391699</v>
      </c>
      <c r="K377" s="261">
        <v>62411</v>
      </c>
      <c r="L377" s="261">
        <v>97235</v>
      </c>
      <c r="M377" s="261">
        <v>96571</v>
      </c>
      <c r="N377" s="261">
        <v>0</v>
      </c>
      <c r="O377" s="261">
        <v>0</v>
      </c>
      <c r="Q377" s="70">
        <f t="shared" si="33"/>
        <v>0.22394545274630848</v>
      </c>
      <c r="R377" s="274">
        <f t="shared" si="34"/>
        <v>28.601340395632903</v>
      </c>
      <c r="S377" s="266">
        <f t="shared" si="35"/>
        <v>10438.97956977624</v>
      </c>
    </row>
    <row r="378" spans="1:19" x14ac:dyDescent="0.2">
      <c r="A378" s="11"/>
      <c r="B378" s="112" t="s">
        <v>702</v>
      </c>
      <c r="C378" s="114" t="s">
        <v>163</v>
      </c>
      <c r="D378" s="261"/>
      <c r="E378" s="266">
        <f t="shared" si="30"/>
        <v>0</v>
      </c>
      <c r="F378" s="261"/>
      <c r="G378" s="70" t="str">
        <f t="shared" si="31"/>
        <v/>
      </c>
      <c r="H378" s="261"/>
      <c r="I378" s="261"/>
      <c r="J378" s="70" t="str">
        <f t="shared" si="32"/>
        <v/>
      </c>
      <c r="K378" s="261"/>
      <c r="L378" s="261"/>
      <c r="M378" s="261"/>
      <c r="N378" s="261"/>
      <c r="O378" s="261"/>
      <c r="Q378" s="70" t="str">
        <f t="shared" si="33"/>
        <v/>
      </c>
      <c r="R378" s="274" t="str">
        <f t="shared" si="34"/>
        <v/>
      </c>
      <c r="S378" s="266" t="str">
        <f t="shared" si="35"/>
        <v/>
      </c>
    </row>
    <row r="379" spans="1:19" x14ac:dyDescent="0.2">
      <c r="A379" s="11"/>
      <c r="B379" s="112" t="s">
        <v>702</v>
      </c>
      <c r="C379" s="249" t="s">
        <v>536</v>
      </c>
      <c r="D379" s="261"/>
      <c r="E379" s="266">
        <f t="shared" si="30"/>
        <v>0</v>
      </c>
      <c r="F379" s="261"/>
      <c r="G379" s="70" t="str">
        <f t="shared" si="31"/>
        <v/>
      </c>
      <c r="H379" s="261"/>
      <c r="I379" s="261"/>
      <c r="J379" s="70" t="str">
        <f t="shared" si="32"/>
        <v/>
      </c>
      <c r="K379" s="261"/>
      <c r="L379" s="261"/>
      <c r="M379" s="261"/>
      <c r="N379" s="261"/>
      <c r="O379" s="261"/>
      <c r="Q379" s="70" t="str">
        <f t="shared" si="33"/>
        <v/>
      </c>
      <c r="R379" s="274" t="str">
        <f t="shared" si="34"/>
        <v/>
      </c>
      <c r="S379" s="266" t="str">
        <f t="shared" si="35"/>
        <v/>
      </c>
    </row>
    <row r="380" spans="1:19" x14ac:dyDescent="0.2">
      <c r="A380" s="11"/>
      <c r="B380" s="112" t="s">
        <v>702</v>
      </c>
      <c r="C380" s="249" t="s">
        <v>528</v>
      </c>
      <c r="D380" s="261"/>
      <c r="E380" s="266">
        <f t="shared" si="30"/>
        <v>0</v>
      </c>
      <c r="F380" s="261"/>
      <c r="G380" s="70" t="str">
        <f t="shared" si="31"/>
        <v/>
      </c>
      <c r="H380" s="261"/>
      <c r="I380" s="261"/>
      <c r="J380" s="70" t="str">
        <f t="shared" si="32"/>
        <v/>
      </c>
      <c r="K380" s="261"/>
      <c r="L380" s="261"/>
      <c r="M380" s="261"/>
      <c r="N380" s="261"/>
      <c r="O380" s="261"/>
      <c r="Q380" s="70" t="str">
        <f t="shared" si="33"/>
        <v/>
      </c>
      <c r="R380" s="274" t="str">
        <f t="shared" si="34"/>
        <v/>
      </c>
      <c r="S380" s="266" t="str">
        <f t="shared" si="35"/>
        <v/>
      </c>
    </row>
    <row r="381" spans="1:19" x14ac:dyDescent="0.2">
      <c r="A381" s="11"/>
      <c r="B381" s="112" t="s">
        <v>702</v>
      </c>
      <c r="C381" s="249" t="s">
        <v>87</v>
      </c>
      <c r="D381" s="261"/>
      <c r="E381" s="266">
        <f t="shared" si="30"/>
        <v>0</v>
      </c>
      <c r="F381" s="261"/>
      <c r="G381" s="70" t="str">
        <f t="shared" si="31"/>
        <v/>
      </c>
      <c r="H381" s="261"/>
      <c r="I381" s="261"/>
      <c r="J381" s="70" t="str">
        <f t="shared" si="32"/>
        <v/>
      </c>
      <c r="K381" s="261"/>
      <c r="L381" s="261"/>
      <c r="M381" s="261"/>
      <c r="N381" s="261"/>
      <c r="O381" s="261"/>
      <c r="Q381" s="70" t="str">
        <f t="shared" si="33"/>
        <v/>
      </c>
      <c r="R381" s="274" t="str">
        <f t="shared" si="34"/>
        <v/>
      </c>
      <c r="S381" s="266" t="str">
        <f t="shared" si="35"/>
        <v/>
      </c>
    </row>
    <row r="382" spans="1:19" x14ac:dyDescent="0.2">
      <c r="A382" s="11"/>
      <c r="B382" s="112" t="s">
        <v>704</v>
      </c>
      <c r="C382" s="28" t="s">
        <v>650</v>
      </c>
      <c r="D382" s="261">
        <v>13</v>
      </c>
      <c r="E382" s="266">
        <f t="shared" si="30"/>
        <v>4758</v>
      </c>
      <c r="F382" s="261">
        <v>3047</v>
      </c>
      <c r="G382" s="70">
        <f t="shared" si="31"/>
        <v>0.64039512400168142</v>
      </c>
      <c r="H382" s="261">
        <v>267551</v>
      </c>
      <c r="I382" s="261">
        <v>116858</v>
      </c>
      <c r="J382" s="70">
        <f t="shared" si="32"/>
        <v>0.43676906458955489</v>
      </c>
      <c r="K382" s="261">
        <v>21225</v>
      </c>
      <c r="L382" s="261">
        <v>33983</v>
      </c>
      <c r="M382" s="261">
        <v>46945</v>
      </c>
      <c r="N382" s="261">
        <v>0</v>
      </c>
      <c r="O382" s="261">
        <v>0</v>
      </c>
      <c r="Q382" s="70">
        <f t="shared" si="33"/>
        <v>0.27970477927792642</v>
      </c>
      <c r="R382" s="274">
        <f t="shared" si="34"/>
        <v>38.351821463734822</v>
      </c>
      <c r="S382" s="266">
        <f t="shared" si="35"/>
        <v>15406.957663275352</v>
      </c>
    </row>
    <row r="383" spans="1:19" x14ac:dyDescent="0.2">
      <c r="A383" s="11"/>
      <c r="B383" s="112" t="s">
        <v>704</v>
      </c>
      <c r="C383" s="249" t="s">
        <v>706</v>
      </c>
      <c r="D383" s="261"/>
      <c r="E383" s="266">
        <f t="shared" si="30"/>
        <v>0</v>
      </c>
      <c r="F383" s="261"/>
      <c r="G383" s="70" t="str">
        <f t="shared" si="31"/>
        <v/>
      </c>
      <c r="H383" s="261"/>
      <c r="I383" s="261"/>
      <c r="J383" s="70" t="str">
        <f t="shared" si="32"/>
        <v/>
      </c>
      <c r="K383" s="261"/>
      <c r="L383" s="261"/>
      <c r="M383" s="261"/>
      <c r="N383" s="261"/>
      <c r="O383" s="261"/>
      <c r="Q383" s="70" t="str">
        <f t="shared" si="33"/>
        <v/>
      </c>
      <c r="R383" s="274" t="str">
        <f t="shared" si="34"/>
        <v/>
      </c>
      <c r="S383" s="266" t="str">
        <f t="shared" si="35"/>
        <v/>
      </c>
    </row>
    <row r="384" spans="1:19" x14ac:dyDescent="0.2">
      <c r="A384" s="11"/>
      <c r="B384" s="112" t="s">
        <v>704</v>
      </c>
      <c r="C384" s="249" t="s">
        <v>206</v>
      </c>
      <c r="D384" s="261"/>
      <c r="E384" s="266">
        <f t="shared" si="30"/>
        <v>0</v>
      </c>
      <c r="F384" s="261"/>
      <c r="G384" s="70" t="str">
        <f t="shared" si="31"/>
        <v/>
      </c>
      <c r="H384" s="261"/>
      <c r="I384" s="261"/>
      <c r="J384" s="70" t="str">
        <f t="shared" si="32"/>
        <v/>
      </c>
      <c r="K384" s="261"/>
      <c r="L384" s="261"/>
      <c r="M384" s="261"/>
      <c r="N384" s="261"/>
      <c r="O384" s="261"/>
      <c r="Q384" s="70" t="str">
        <f t="shared" si="33"/>
        <v/>
      </c>
      <c r="R384" s="274" t="str">
        <f t="shared" si="34"/>
        <v/>
      </c>
      <c r="S384" s="266" t="str">
        <f t="shared" si="35"/>
        <v/>
      </c>
    </row>
    <row r="385" spans="1:19" x14ac:dyDescent="0.2">
      <c r="A385" s="11"/>
      <c r="B385" s="112" t="s">
        <v>704</v>
      </c>
      <c r="C385" s="114" t="s">
        <v>708</v>
      </c>
      <c r="D385" s="261"/>
      <c r="E385" s="266">
        <f t="shared" si="30"/>
        <v>0</v>
      </c>
      <c r="F385" s="261"/>
      <c r="G385" s="70" t="str">
        <f t="shared" si="31"/>
        <v/>
      </c>
      <c r="H385" s="261"/>
      <c r="I385" s="261"/>
      <c r="J385" s="70" t="str">
        <f t="shared" si="32"/>
        <v/>
      </c>
      <c r="K385" s="261"/>
      <c r="L385" s="261"/>
      <c r="M385" s="261"/>
      <c r="N385" s="261"/>
      <c r="O385" s="261"/>
      <c r="Q385" s="70" t="str">
        <f t="shared" si="33"/>
        <v/>
      </c>
      <c r="R385" s="274" t="str">
        <f t="shared" si="34"/>
        <v/>
      </c>
      <c r="S385" s="266" t="str">
        <f t="shared" si="35"/>
        <v/>
      </c>
    </row>
    <row r="386" spans="1:19" x14ac:dyDescent="0.2">
      <c r="A386" s="11" t="s">
        <v>709</v>
      </c>
      <c r="B386" s="112" t="s">
        <v>704</v>
      </c>
      <c r="C386" s="249" t="s">
        <v>700</v>
      </c>
      <c r="D386" s="261"/>
      <c r="E386" s="266">
        <f t="shared" si="30"/>
        <v>0</v>
      </c>
      <c r="F386" s="261"/>
      <c r="G386" s="70" t="str">
        <f t="shared" si="31"/>
        <v/>
      </c>
      <c r="H386" s="261"/>
      <c r="I386" s="261"/>
      <c r="J386" s="70" t="str">
        <f t="shared" si="32"/>
        <v/>
      </c>
      <c r="K386" s="261"/>
      <c r="L386" s="261"/>
      <c r="M386" s="261"/>
      <c r="N386" s="261"/>
      <c r="O386" s="261"/>
      <c r="Q386" s="70" t="str">
        <f t="shared" si="33"/>
        <v/>
      </c>
      <c r="R386" s="274" t="str">
        <f t="shared" si="34"/>
        <v/>
      </c>
      <c r="S386" s="266" t="str">
        <f t="shared" si="35"/>
        <v/>
      </c>
    </row>
    <row r="387" spans="1:19" x14ac:dyDescent="0.2">
      <c r="A387" s="11"/>
      <c r="B387" s="112" t="s">
        <v>704</v>
      </c>
      <c r="C387" s="249" t="s">
        <v>242</v>
      </c>
      <c r="D387" s="261"/>
      <c r="E387" s="266">
        <f t="shared" si="30"/>
        <v>0</v>
      </c>
      <c r="F387" s="261"/>
      <c r="G387" s="70" t="str">
        <f t="shared" si="31"/>
        <v/>
      </c>
      <c r="H387" s="261"/>
      <c r="I387" s="261"/>
      <c r="J387" s="70" t="str">
        <f t="shared" si="32"/>
        <v/>
      </c>
      <c r="K387" s="261"/>
      <c r="L387" s="261"/>
      <c r="M387" s="261"/>
      <c r="N387" s="261"/>
      <c r="O387" s="261"/>
      <c r="Q387" s="70" t="str">
        <f t="shared" si="33"/>
        <v/>
      </c>
      <c r="R387" s="274" t="str">
        <f t="shared" si="34"/>
        <v/>
      </c>
      <c r="S387" s="266" t="str">
        <f t="shared" si="35"/>
        <v/>
      </c>
    </row>
    <row r="388" spans="1:19" x14ac:dyDescent="0.2">
      <c r="A388" s="11"/>
      <c r="B388" s="112" t="s">
        <v>704</v>
      </c>
      <c r="C388" s="249" t="s">
        <v>608</v>
      </c>
      <c r="D388" s="261"/>
      <c r="E388" s="266">
        <f t="shared" si="30"/>
        <v>0</v>
      </c>
      <c r="F388" s="261"/>
      <c r="G388" s="70" t="str">
        <f t="shared" si="31"/>
        <v/>
      </c>
      <c r="H388" s="261"/>
      <c r="I388" s="261"/>
      <c r="J388" s="70" t="str">
        <f t="shared" si="32"/>
        <v/>
      </c>
      <c r="K388" s="261"/>
      <c r="L388" s="261"/>
      <c r="M388" s="261"/>
      <c r="N388" s="261"/>
      <c r="O388" s="261"/>
      <c r="Q388" s="70" t="str">
        <f t="shared" si="33"/>
        <v/>
      </c>
      <c r="R388" s="274" t="str">
        <f t="shared" si="34"/>
        <v/>
      </c>
      <c r="S388" s="266" t="str">
        <f t="shared" si="35"/>
        <v/>
      </c>
    </row>
    <row r="389" spans="1:19" x14ac:dyDescent="0.2">
      <c r="A389" s="11"/>
      <c r="B389" s="112" t="s">
        <v>712</v>
      </c>
      <c r="C389" s="28" t="s">
        <v>641</v>
      </c>
      <c r="D389" s="261">
        <v>41</v>
      </c>
      <c r="E389" s="266">
        <f t="shared" ref="E389:E452" si="36">D389*366</f>
        <v>15006</v>
      </c>
      <c r="F389" s="261">
        <v>10201</v>
      </c>
      <c r="G389" s="70">
        <f t="shared" ref="G389:G452" si="37">IF(F389="","",IF(F389=0,0,F389/E389))</f>
        <v>0.67979474876715984</v>
      </c>
      <c r="H389" s="261">
        <v>713571</v>
      </c>
      <c r="I389" s="261">
        <v>282886</v>
      </c>
      <c r="J389" s="70">
        <f t="shared" ref="J389:J452" si="38">IF(I389="","",IF(I389=0,0,I389/H389))</f>
        <v>0.39643707493718217</v>
      </c>
      <c r="K389" s="261">
        <v>91769</v>
      </c>
      <c r="L389" s="261">
        <v>124688</v>
      </c>
      <c r="M389" s="261">
        <v>108867</v>
      </c>
      <c r="N389" s="261">
        <v>1</v>
      </c>
      <c r="O389" s="261">
        <v>0</v>
      </c>
      <c r="Q389" s="70">
        <f t="shared" ref="Q389:Q452" si="39">IF(J389="","",G389*J389)</f>
        <v>0.26949584175890945</v>
      </c>
      <c r="R389" s="274">
        <f t="shared" ref="R389:R452" si="40">IF(I389="","",IF(I389=0,0,I389/F389))</f>
        <v>27.731202823252623</v>
      </c>
      <c r="S389" s="266">
        <f t="shared" ref="S389:S452" si="41">IF(M389="","",IF(M389=0,0,M389*1000/F389))</f>
        <v>10672.189001078326</v>
      </c>
    </row>
    <row r="390" spans="1:19" x14ac:dyDescent="0.2">
      <c r="A390" s="11"/>
      <c r="B390" s="112" t="s">
        <v>712</v>
      </c>
      <c r="C390" s="114" t="s">
        <v>324</v>
      </c>
      <c r="D390" s="261"/>
      <c r="E390" s="266">
        <f t="shared" si="36"/>
        <v>0</v>
      </c>
      <c r="F390" s="261"/>
      <c r="G390" s="70" t="str">
        <f t="shared" si="37"/>
        <v/>
      </c>
      <c r="H390" s="261"/>
      <c r="I390" s="261"/>
      <c r="J390" s="70" t="str">
        <f t="shared" si="38"/>
        <v/>
      </c>
      <c r="K390" s="261"/>
      <c r="L390" s="261"/>
      <c r="M390" s="261"/>
      <c r="N390" s="261"/>
      <c r="O390" s="261"/>
      <c r="Q390" s="70" t="str">
        <f t="shared" si="39"/>
        <v/>
      </c>
      <c r="R390" s="274" t="str">
        <f t="shared" si="40"/>
        <v/>
      </c>
      <c r="S390" s="266" t="str">
        <f t="shared" si="41"/>
        <v/>
      </c>
    </row>
    <row r="391" spans="1:19" x14ac:dyDescent="0.2">
      <c r="A391" s="11"/>
      <c r="B391" s="112" t="s">
        <v>712</v>
      </c>
      <c r="C391" s="114" t="s">
        <v>700</v>
      </c>
      <c r="D391" s="261"/>
      <c r="E391" s="266">
        <f t="shared" si="36"/>
        <v>0</v>
      </c>
      <c r="F391" s="261"/>
      <c r="G391" s="70" t="str">
        <f t="shared" si="37"/>
        <v/>
      </c>
      <c r="H391" s="261"/>
      <c r="I391" s="261"/>
      <c r="J391" s="70" t="str">
        <f t="shared" si="38"/>
        <v/>
      </c>
      <c r="K391" s="261"/>
      <c r="L391" s="261"/>
      <c r="M391" s="261"/>
      <c r="N391" s="261"/>
      <c r="O391" s="261"/>
      <c r="Q391" s="70" t="str">
        <f t="shared" si="39"/>
        <v/>
      </c>
      <c r="R391" s="274" t="str">
        <f t="shared" si="40"/>
        <v/>
      </c>
      <c r="S391" s="266" t="str">
        <f t="shared" si="41"/>
        <v/>
      </c>
    </row>
    <row r="392" spans="1:19" x14ac:dyDescent="0.2">
      <c r="A392" s="11"/>
      <c r="B392" s="112" t="s">
        <v>712</v>
      </c>
      <c r="C392" s="249" t="s">
        <v>409</v>
      </c>
      <c r="D392" s="261"/>
      <c r="E392" s="266">
        <f t="shared" si="36"/>
        <v>0</v>
      </c>
      <c r="F392" s="261"/>
      <c r="G392" s="70" t="str">
        <f t="shared" si="37"/>
        <v/>
      </c>
      <c r="H392" s="261"/>
      <c r="I392" s="261"/>
      <c r="J392" s="70" t="str">
        <f t="shared" si="38"/>
        <v/>
      </c>
      <c r="K392" s="261"/>
      <c r="L392" s="261"/>
      <c r="M392" s="261"/>
      <c r="N392" s="261"/>
      <c r="O392" s="261"/>
      <c r="Q392" s="70" t="str">
        <f t="shared" si="39"/>
        <v/>
      </c>
      <c r="R392" s="274" t="str">
        <f t="shared" si="40"/>
        <v/>
      </c>
      <c r="S392" s="266" t="str">
        <f t="shared" si="41"/>
        <v/>
      </c>
    </row>
    <row r="393" spans="1:19" x14ac:dyDescent="0.2">
      <c r="A393" s="11"/>
      <c r="B393" s="113" t="s">
        <v>712</v>
      </c>
      <c r="C393" s="115" t="s">
        <v>713</v>
      </c>
      <c r="D393" s="261"/>
      <c r="E393" s="266">
        <f t="shared" si="36"/>
        <v>0</v>
      </c>
      <c r="F393" s="261"/>
      <c r="G393" s="70" t="str">
        <f t="shared" si="37"/>
        <v/>
      </c>
      <c r="H393" s="261"/>
      <c r="I393" s="261"/>
      <c r="J393" s="70" t="str">
        <f t="shared" si="38"/>
        <v/>
      </c>
      <c r="K393" s="261"/>
      <c r="L393" s="261"/>
      <c r="M393" s="261"/>
      <c r="N393" s="261"/>
      <c r="O393" s="261"/>
      <c r="Q393" s="70" t="str">
        <f t="shared" si="39"/>
        <v/>
      </c>
      <c r="R393" s="274" t="str">
        <f t="shared" si="40"/>
        <v/>
      </c>
      <c r="S393" s="266" t="str">
        <f t="shared" si="41"/>
        <v/>
      </c>
    </row>
    <row r="394" spans="1:19" x14ac:dyDescent="0.2">
      <c r="A394" s="11"/>
      <c r="B394" s="113" t="s">
        <v>712</v>
      </c>
      <c r="C394" s="115" t="s">
        <v>1200</v>
      </c>
      <c r="D394" s="261"/>
      <c r="E394" s="266">
        <f t="shared" si="36"/>
        <v>0</v>
      </c>
      <c r="F394" s="261"/>
      <c r="G394" s="70" t="str">
        <f t="shared" si="37"/>
        <v/>
      </c>
      <c r="H394" s="261"/>
      <c r="I394" s="261"/>
      <c r="J394" s="70" t="str">
        <f t="shared" si="38"/>
        <v/>
      </c>
      <c r="K394" s="261"/>
      <c r="L394" s="261"/>
      <c r="M394" s="261"/>
      <c r="N394" s="261"/>
      <c r="O394" s="261"/>
      <c r="Q394" s="70" t="str">
        <f t="shared" si="39"/>
        <v/>
      </c>
      <c r="R394" s="274" t="str">
        <f t="shared" si="40"/>
        <v/>
      </c>
      <c r="S394" s="266" t="str">
        <f t="shared" si="41"/>
        <v/>
      </c>
    </row>
    <row r="395" spans="1:19" s="102" customFormat="1" x14ac:dyDescent="0.2">
      <c r="A395" s="16"/>
      <c r="B395" s="25" t="s">
        <v>712</v>
      </c>
      <c r="C395" s="33" t="s">
        <v>715</v>
      </c>
      <c r="D395" s="264"/>
      <c r="E395" s="266">
        <f t="shared" si="36"/>
        <v>0</v>
      </c>
      <c r="F395" s="264"/>
      <c r="G395" s="270" t="str">
        <f t="shared" si="37"/>
        <v/>
      </c>
      <c r="H395" s="264"/>
      <c r="I395" s="264"/>
      <c r="J395" s="270" t="str">
        <f t="shared" si="38"/>
        <v/>
      </c>
      <c r="K395" s="264"/>
      <c r="L395" s="264"/>
      <c r="M395" s="264"/>
      <c r="N395" s="264"/>
      <c r="O395" s="264"/>
      <c r="Q395" s="270" t="str">
        <f t="shared" si="39"/>
        <v/>
      </c>
      <c r="R395" s="276" t="str">
        <f t="shared" si="40"/>
        <v/>
      </c>
      <c r="S395" s="264" t="str">
        <f t="shared" si="41"/>
        <v/>
      </c>
    </row>
    <row r="396" spans="1:19" x14ac:dyDescent="0.2">
      <c r="A396" s="11"/>
      <c r="B396" s="112" t="s">
        <v>712</v>
      </c>
      <c r="C396" s="249" t="s">
        <v>717</v>
      </c>
      <c r="D396" s="261"/>
      <c r="E396" s="266">
        <f t="shared" si="36"/>
        <v>0</v>
      </c>
      <c r="F396" s="261"/>
      <c r="G396" s="70" t="str">
        <f t="shared" si="37"/>
        <v/>
      </c>
      <c r="H396" s="261"/>
      <c r="I396" s="261"/>
      <c r="J396" s="70" t="str">
        <f t="shared" si="38"/>
        <v/>
      </c>
      <c r="K396" s="261"/>
      <c r="L396" s="261"/>
      <c r="M396" s="261"/>
      <c r="N396" s="261"/>
      <c r="O396" s="261"/>
      <c r="Q396" s="70" t="str">
        <f t="shared" si="39"/>
        <v/>
      </c>
      <c r="R396" s="274" t="str">
        <f t="shared" si="40"/>
        <v/>
      </c>
      <c r="S396" s="266" t="str">
        <f t="shared" si="41"/>
        <v/>
      </c>
    </row>
    <row r="397" spans="1:19" x14ac:dyDescent="0.2">
      <c r="A397" s="11"/>
      <c r="B397" s="112" t="s">
        <v>393</v>
      </c>
      <c r="C397" s="28" t="s">
        <v>526</v>
      </c>
      <c r="D397" s="261">
        <v>66</v>
      </c>
      <c r="E397" s="266">
        <f t="shared" si="36"/>
        <v>24156</v>
      </c>
      <c r="F397" s="261">
        <v>15742</v>
      </c>
      <c r="G397" s="70">
        <f t="shared" si="37"/>
        <v>0.65168074184467628</v>
      </c>
      <c r="H397" s="261">
        <v>1200675</v>
      </c>
      <c r="I397" s="261">
        <v>365844</v>
      </c>
      <c r="J397" s="70">
        <f t="shared" si="38"/>
        <v>0.30469860703354362</v>
      </c>
      <c r="K397" s="261">
        <v>106511</v>
      </c>
      <c r="L397" s="261">
        <v>155132</v>
      </c>
      <c r="M397" s="261">
        <v>136816</v>
      </c>
      <c r="N397" s="261">
        <v>0</v>
      </c>
      <c r="O397" s="261">
        <v>0</v>
      </c>
      <c r="Q397" s="70">
        <f t="shared" si="39"/>
        <v>0.19856621427065921</v>
      </c>
      <c r="R397" s="274">
        <f t="shared" si="40"/>
        <v>23.239994918053615</v>
      </c>
      <c r="S397" s="266">
        <f t="shared" si="41"/>
        <v>8691.1447084233259</v>
      </c>
    </row>
    <row r="398" spans="1:19" x14ac:dyDescent="0.2">
      <c r="A398" s="11"/>
      <c r="B398" s="112" t="s">
        <v>393</v>
      </c>
      <c r="C398" s="249" t="s">
        <v>65</v>
      </c>
      <c r="D398" s="261"/>
      <c r="E398" s="266">
        <f t="shared" si="36"/>
        <v>0</v>
      </c>
      <c r="F398" s="261"/>
      <c r="G398" s="70" t="str">
        <f t="shared" si="37"/>
        <v/>
      </c>
      <c r="H398" s="261"/>
      <c r="I398" s="261"/>
      <c r="J398" s="70" t="str">
        <f t="shared" si="38"/>
        <v/>
      </c>
      <c r="K398" s="261"/>
      <c r="L398" s="261"/>
      <c r="M398" s="261"/>
      <c r="N398" s="261"/>
      <c r="O398" s="261"/>
      <c r="Q398" s="70" t="str">
        <f t="shared" si="39"/>
        <v/>
      </c>
      <c r="R398" s="274" t="str">
        <f t="shared" si="40"/>
        <v/>
      </c>
      <c r="S398" s="266" t="str">
        <f t="shared" si="41"/>
        <v/>
      </c>
    </row>
    <row r="399" spans="1:19" x14ac:dyDescent="0.2">
      <c r="A399" s="11"/>
      <c r="B399" s="112" t="s">
        <v>393</v>
      </c>
      <c r="C399" s="249" t="s">
        <v>511</v>
      </c>
      <c r="D399" s="261"/>
      <c r="E399" s="266">
        <f t="shared" si="36"/>
        <v>0</v>
      </c>
      <c r="F399" s="261"/>
      <c r="G399" s="70" t="str">
        <f t="shared" si="37"/>
        <v/>
      </c>
      <c r="H399" s="261"/>
      <c r="I399" s="261"/>
      <c r="J399" s="70" t="str">
        <f t="shared" si="38"/>
        <v/>
      </c>
      <c r="K399" s="261"/>
      <c r="L399" s="261"/>
      <c r="M399" s="261"/>
      <c r="N399" s="261"/>
      <c r="O399" s="261"/>
      <c r="Q399" s="70" t="str">
        <f t="shared" si="39"/>
        <v/>
      </c>
      <c r="R399" s="274" t="str">
        <f t="shared" si="40"/>
        <v/>
      </c>
      <c r="S399" s="266" t="str">
        <f t="shared" si="41"/>
        <v/>
      </c>
    </row>
    <row r="400" spans="1:19" x14ac:dyDescent="0.2">
      <c r="A400" s="13"/>
      <c r="B400" s="112" t="s">
        <v>393</v>
      </c>
      <c r="C400" s="249" t="s">
        <v>719</v>
      </c>
      <c r="D400" s="261"/>
      <c r="E400" s="266">
        <f t="shared" si="36"/>
        <v>0</v>
      </c>
      <c r="F400" s="261"/>
      <c r="G400" s="70" t="str">
        <f t="shared" si="37"/>
        <v/>
      </c>
      <c r="H400" s="261"/>
      <c r="I400" s="261"/>
      <c r="J400" s="70" t="str">
        <f t="shared" si="38"/>
        <v/>
      </c>
      <c r="K400" s="261"/>
      <c r="L400" s="261"/>
      <c r="M400" s="261"/>
      <c r="N400" s="261"/>
      <c r="O400" s="261"/>
      <c r="Q400" s="70" t="str">
        <f t="shared" si="39"/>
        <v/>
      </c>
      <c r="R400" s="274" t="str">
        <f t="shared" si="40"/>
        <v/>
      </c>
      <c r="S400" s="266" t="str">
        <f t="shared" si="41"/>
        <v/>
      </c>
    </row>
    <row r="401" spans="1:19" x14ac:dyDescent="0.2">
      <c r="A401" s="14" t="s">
        <v>720</v>
      </c>
      <c r="B401" s="112" t="s">
        <v>722</v>
      </c>
      <c r="C401" s="28" t="s">
        <v>707</v>
      </c>
      <c r="D401" s="47">
        <v>948</v>
      </c>
      <c r="E401" s="266">
        <f t="shared" si="36"/>
        <v>346968</v>
      </c>
      <c r="F401" s="261">
        <v>228035</v>
      </c>
      <c r="G401" s="70">
        <f t="shared" si="37"/>
        <v>0.657221991653409</v>
      </c>
      <c r="H401" s="261">
        <v>23636206</v>
      </c>
      <c r="I401" s="261">
        <v>7834016</v>
      </c>
      <c r="J401" s="70">
        <f t="shared" si="38"/>
        <v>0.33144134892038085</v>
      </c>
      <c r="K401" s="261">
        <v>2143517</v>
      </c>
      <c r="L401" s="261">
        <v>2985932</v>
      </c>
      <c r="M401" s="261">
        <v>2928964</v>
      </c>
      <c r="N401" s="261">
        <v>303</v>
      </c>
      <c r="O401" s="261">
        <v>1</v>
      </c>
      <c r="Q401" s="70">
        <f t="shared" si="39"/>
        <v>0.21783054345374517</v>
      </c>
      <c r="R401" s="274">
        <f t="shared" si="40"/>
        <v>34.35444558949284</v>
      </c>
      <c r="S401" s="266">
        <f t="shared" si="41"/>
        <v>12844.361611156182</v>
      </c>
    </row>
    <row r="402" spans="1:19" x14ac:dyDescent="0.2">
      <c r="A402" s="11">
        <f>COUNTA(D401:D473)</f>
        <v>9</v>
      </c>
      <c r="B402" s="112" t="s">
        <v>722</v>
      </c>
      <c r="C402" s="249" t="s">
        <v>662</v>
      </c>
      <c r="D402" s="47"/>
      <c r="E402" s="266">
        <f t="shared" si="36"/>
        <v>0</v>
      </c>
      <c r="F402" s="261"/>
      <c r="G402" s="70" t="str">
        <f t="shared" si="37"/>
        <v/>
      </c>
      <c r="H402" s="261"/>
      <c r="I402" s="261"/>
      <c r="J402" s="70" t="str">
        <f t="shared" si="38"/>
        <v/>
      </c>
      <c r="K402" s="261"/>
      <c r="L402" s="261"/>
      <c r="M402" s="261"/>
      <c r="N402" s="261"/>
      <c r="O402" s="261"/>
      <c r="Q402" s="70" t="str">
        <f t="shared" si="39"/>
        <v/>
      </c>
      <c r="R402" s="274" t="str">
        <f t="shared" si="40"/>
        <v/>
      </c>
      <c r="S402" s="266" t="str">
        <f t="shared" si="41"/>
        <v/>
      </c>
    </row>
    <row r="403" spans="1:19" x14ac:dyDescent="0.2">
      <c r="A403" s="11"/>
      <c r="B403" s="112" t="s">
        <v>722</v>
      </c>
      <c r="C403" s="28" t="s">
        <v>723</v>
      </c>
      <c r="D403" s="47">
        <v>84</v>
      </c>
      <c r="E403" s="266">
        <f t="shared" si="36"/>
        <v>30744</v>
      </c>
      <c r="F403" s="261">
        <v>19371</v>
      </c>
      <c r="G403" s="70">
        <f t="shared" si="37"/>
        <v>0.63007416081186574</v>
      </c>
      <c r="H403" s="261">
        <v>1365392</v>
      </c>
      <c r="I403" s="261">
        <v>492928</v>
      </c>
      <c r="J403" s="70">
        <f t="shared" si="38"/>
        <v>0.36101573760502481</v>
      </c>
      <c r="K403" s="261">
        <v>121701</v>
      </c>
      <c r="L403" s="261">
        <v>167015</v>
      </c>
      <c r="M403" s="261">
        <v>173165</v>
      </c>
      <c r="N403" s="261">
        <v>4</v>
      </c>
      <c r="O403" s="261">
        <v>0</v>
      </c>
      <c r="Q403" s="70">
        <f t="shared" si="39"/>
        <v>0.22746668791136274</v>
      </c>
      <c r="R403" s="274">
        <f t="shared" si="40"/>
        <v>25.446698673274483</v>
      </c>
      <c r="S403" s="266">
        <f t="shared" si="41"/>
        <v>8939.3939393939399</v>
      </c>
    </row>
    <row r="404" spans="1:19" x14ac:dyDescent="0.2">
      <c r="A404" s="11"/>
      <c r="B404" s="112" t="s">
        <v>722</v>
      </c>
      <c r="C404" s="28" t="s">
        <v>93</v>
      </c>
      <c r="D404" s="47">
        <v>111</v>
      </c>
      <c r="E404" s="266">
        <f t="shared" si="36"/>
        <v>40626</v>
      </c>
      <c r="F404" s="261">
        <v>30439</v>
      </c>
      <c r="G404" s="70">
        <f t="shared" si="37"/>
        <v>0.74924924924924929</v>
      </c>
      <c r="H404" s="261">
        <v>2779861</v>
      </c>
      <c r="I404" s="261">
        <v>881024</v>
      </c>
      <c r="J404" s="70">
        <f t="shared" si="38"/>
        <v>0.31693095446139213</v>
      </c>
      <c r="K404" s="261">
        <v>273588</v>
      </c>
      <c r="L404" s="261">
        <v>363368</v>
      </c>
      <c r="M404" s="261">
        <v>320185</v>
      </c>
      <c r="N404" s="261">
        <v>0</v>
      </c>
      <c r="O404" s="261">
        <v>0</v>
      </c>
      <c r="Q404" s="70">
        <f t="shared" si="39"/>
        <v>0.23746027969404607</v>
      </c>
      <c r="R404" s="274">
        <f t="shared" si="40"/>
        <v>28.94392062814153</v>
      </c>
      <c r="S404" s="266">
        <f t="shared" si="41"/>
        <v>10518.906665790597</v>
      </c>
    </row>
    <row r="405" spans="1:19" x14ac:dyDescent="0.2">
      <c r="A405" s="11"/>
      <c r="B405" s="112" t="s">
        <v>722</v>
      </c>
      <c r="C405" s="249" t="s">
        <v>466</v>
      </c>
      <c r="D405" s="47"/>
      <c r="E405" s="266">
        <f t="shared" si="36"/>
        <v>0</v>
      </c>
      <c r="F405" s="261"/>
      <c r="G405" s="70" t="str">
        <f t="shared" si="37"/>
        <v/>
      </c>
      <c r="H405" s="261"/>
      <c r="I405" s="261"/>
      <c r="J405" s="70" t="str">
        <f t="shared" si="38"/>
        <v/>
      </c>
      <c r="K405" s="261"/>
      <c r="L405" s="261"/>
      <c r="M405" s="261"/>
      <c r="N405" s="261"/>
      <c r="O405" s="261"/>
      <c r="Q405" s="70" t="str">
        <f t="shared" si="39"/>
        <v/>
      </c>
      <c r="R405" s="274" t="str">
        <f t="shared" si="40"/>
        <v/>
      </c>
      <c r="S405" s="266" t="str">
        <f t="shared" si="41"/>
        <v/>
      </c>
    </row>
    <row r="406" spans="1:19" x14ac:dyDescent="0.2">
      <c r="A406" s="11"/>
      <c r="B406" s="112" t="s">
        <v>722</v>
      </c>
      <c r="C406" s="114" t="s">
        <v>457</v>
      </c>
      <c r="D406" s="47"/>
      <c r="E406" s="266">
        <f t="shared" si="36"/>
        <v>0</v>
      </c>
      <c r="F406" s="261"/>
      <c r="G406" s="70" t="str">
        <f t="shared" si="37"/>
        <v/>
      </c>
      <c r="H406" s="261"/>
      <c r="I406" s="261"/>
      <c r="J406" s="70" t="str">
        <f t="shared" si="38"/>
        <v/>
      </c>
      <c r="K406" s="261"/>
      <c r="L406" s="261"/>
      <c r="M406" s="261"/>
      <c r="N406" s="261"/>
      <c r="O406" s="261"/>
      <c r="Q406" s="70" t="str">
        <f t="shared" si="39"/>
        <v/>
      </c>
      <c r="R406" s="274" t="str">
        <f t="shared" si="40"/>
        <v/>
      </c>
      <c r="S406" s="266" t="str">
        <f t="shared" si="41"/>
        <v/>
      </c>
    </row>
    <row r="407" spans="1:19" x14ac:dyDescent="0.2">
      <c r="A407" s="11"/>
      <c r="B407" s="112" t="s">
        <v>722</v>
      </c>
      <c r="C407" s="249" t="s">
        <v>548</v>
      </c>
      <c r="D407" s="47"/>
      <c r="E407" s="266">
        <f t="shared" si="36"/>
        <v>0</v>
      </c>
      <c r="F407" s="261"/>
      <c r="G407" s="70" t="str">
        <f t="shared" si="37"/>
        <v/>
      </c>
      <c r="H407" s="261"/>
      <c r="I407" s="261"/>
      <c r="J407" s="70" t="str">
        <f t="shared" si="38"/>
        <v/>
      </c>
      <c r="K407" s="261"/>
      <c r="L407" s="261"/>
      <c r="M407" s="261"/>
      <c r="N407" s="261"/>
      <c r="O407" s="261"/>
      <c r="Q407" s="70" t="str">
        <f t="shared" si="39"/>
        <v/>
      </c>
      <c r="R407" s="274" t="str">
        <f t="shared" si="40"/>
        <v/>
      </c>
      <c r="S407" s="266" t="str">
        <f t="shared" si="41"/>
        <v/>
      </c>
    </row>
    <row r="408" spans="1:19" x14ac:dyDescent="0.2">
      <c r="A408" s="11"/>
      <c r="B408" s="112" t="s">
        <v>722</v>
      </c>
      <c r="C408" s="249" t="s">
        <v>668</v>
      </c>
      <c r="D408" s="47"/>
      <c r="E408" s="266">
        <f t="shared" si="36"/>
        <v>0</v>
      </c>
      <c r="F408" s="261"/>
      <c r="G408" s="70" t="str">
        <f t="shared" si="37"/>
        <v/>
      </c>
      <c r="H408" s="261"/>
      <c r="I408" s="261"/>
      <c r="J408" s="70" t="str">
        <f t="shared" si="38"/>
        <v/>
      </c>
      <c r="K408" s="261"/>
      <c r="L408" s="261"/>
      <c r="M408" s="261"/>
      <c r="N408" s="261"/>
      <c r="O408" s="261"/>
      <c r="Q408" s="70" t="str">
        <f t="shared" si="39"/>
        <v/>
      </c>
      <c r="R408" s="274" t="str">
        <f t="shared" si="40"/>
        <v/>
      </c>
      <c r="S408" s="266" t="str">
        <f t="shared" si="41"/>
        <v/>
      </c>
    </row>
    <row r="409" spans="1:19" x14ac:dyDescent="0.2">
      <c r="A409" s="11"/>
      <c r="B409" s="112" t="s">
        <v>722</v>
      </c>
      <c r="C409" s="249" t="s">
        <v>725</v>
      </c>
      <c r="D409" s="47"/>
      <c r="E409" s="266">
        <f t="shared" si="36"/>
        <v>0</v>
      </c>
      <c r="F409" s="261"/>
      <c r="G409" s="70" t="str">
        <f t="shared" si="37"/>
        <v/>
      </c>
      <c r="H409" s="261"/>
      <c r="I409" s="261"/>
      <c r="J409" s="70" t="str">
        <f t="shared" si="38"/>
        <v/>
      </c>
      <c r="K409" s="261"/>
      <c r="L409" s="261"/>
      <c r="M409" s="261"/>
      <c r="N409" s="261"/>
      <c r="O409" s="261"/>
      <c r="Q409" s="70" t="str">
        <f t="shared" si="39"/>
        <v/>
      </c>
      <c r="R409" s="274" t="str">
        <f t="shared" si="40"/>
        <v/>
      </c>
      <c r="S409" s="266" t="str">
        <f t="shared" si="41"/>
        <v/>
      </c>
    </row>
    <row r="410" spans="1:19" x14ac:dyDescent="0.2">
      <c r="A410" s="11"/>
      <c r="B410" s="112" t="s">
        <v>722</v>
      </c>
      <c r="C410" s="249" t="s">
        <v>314</v>
      </c>
      <c r="D410" s="47"/>
      <c r="E410" s="266">
        <f t="shared" si="36"/>
        <v>0</v>
      </c>
      <c r="F410" s="261"/>
      <c r="G410" s="70" t="str">
        <f t="shared" si="37"/>
        <v/>
      </c>
      <c r="H410" s="261"/>
      <c r="I410" s="261"/>
      <c r="J410" s="70" t="str">
        <f t="shared" si="38"/>
        <v/>
      </c>
      <c r="K410" s="261"/>
      <c r="L410" s="261"/>
      <c r="M410" s="261"/>
      <c r="N410" s="261"/>
      <c r="O410" s="261"/>
      <c r="Q410" s="70" t="str">
        <f t="shared" si="39"/>
        <v/>
      </c>
      <c r="R410" s="274" t="str">
        <f t="shared" si="40"/>
        <v/>
      </c>
      <c r="S410" s="266" t="str">
        <f t="shared" si="41"/>
        <v/>
      </c>
    </row>
    <row r="411" spans="1:19" x14ac:dyDescent="0.2">
      <c r="A411" s="11"/>
      <c r="B411" s="112" t="s">
        <v>722</v>
      </c>
      <c r="C411" s="249" t="s">
        <v>147</v>
      </c>
      <c r="D411" s="47"/>
      <c r="E411" s="266">
        <f t="shared" si="36"/>
        <v>0</v>
      </c>
      <c r="F411" s="261"/>
      <c r="G411" s="70" t="str">
        <f t="shared" si="37"/>
        <v/>
      </c>
      <c r="H411" s="261"/>
      <c r="I411" s="261"/>
      <c r="J411" s="70" t="str">
        <f t="shared" si="38"/>
        <v/>
      </c>
      <c r="K411" s="261"/>
      <c r="L411" s="261"/>
      <c r="M411" s="261"/>
      <c r="N411" s="261"/>
      <c r="O411" s="261"/>
      <c r="Q411" s="70" t="str">
        <f t="shared" si="39"/>
        <v/>
      </c>
      <c r="R411" s="274" t="str">
        <f t="shared" si="40"/>
        <v/>
      </c>
      <c r="S411" s="266" t="str">
        <f t="shared" si="41"/>
        <v/>
      </c>
    </row>
    <row r="412" spans="1:19" x14ac:dyDescent="0.2">
      <c r="A412" s="11"/>
      <c r="B412" s="112" t="s">
        <v>722</v>
      </c>
      <c r="C412" s="249" t="s">
        <v>728</v>
      </c>
      <c r="D412" s="47"/>
      <c r="E412" s="266">
        <f t="shared" si="36"/>
        <v>0</v>
      </c>
      <c r="F412" s="261"/>
      <c r="G412" s="70" t="str">
        <f t="shared" si="37"/>
        <v/>
      </c>
      <c r="H412" s="261"/>
      <c r="I412" s="261"/>
      <c r="J412" s="70" t="str">
        <f t="shared" si="38"/>
        <v/>
      </c>
      <c r="K412" s="261"/>
      <c r="L412" s="261"/>
      <c r="M412" s="261"/>
      <c r="N412" s="261"/>
      <c r="O412" s="261"/>
      <c r="Q412" s="70" t="str">
        <f t="shared" si="39"/>
        <v/>
      </c>
      <c r="R412" s="274" t="str">
        <f t="shared" si="40"/>
        <v/>
      </c>
      <c r="S412" s="266" t="str">
        <f t="shared" si="41"/>
        <v/>
      </c>
    </row>
    <row r="413" spans="1:19" x14ac:dyDescent="0.2">
      <c r="A413" s="11"/>
      <c r="B413" s="112" t="s">
        <v>722</v>
      </c>
      <c r="C413" s="114" t="s">
        <v>335</v>
      </c>
      <c r="D413" s="47"/>
      <c r="E413" s="266">
        <f t="shared" si="36"/>
        <v>0</v>
      </c>
      <c r="F413" s="261"/>
      <c r="G413" s="70" t="str">
        <f t="shared" si="37"/>
        <v/>
      </c>
      <c r="H413" s="261"/>
      <c r="I413" s="261"/>
      <c r="J413" s="70" t="str">
        <f t="shared" si="38"/>
        <v/>
      </c>
      <c r="K413" s="261"/>
      <c r="L413" s="261"/>
      <c r="M413" s="261"/>
      <c r="N413" s="261"/>
      <c r="O413" s="261"/>
      <c r="Q413" s="70" t="str">
        <f t="shared" si="39"/>
        <v/>
      </c>
      <c r="R413" s="274" t="str">
        <f t="shared" si="40"/>
        <v/>
      </c>
      <c r="S413" s="266" t="str">
        <f t="shared" si="41"/>
        <v/>
      </c>
    </row>
    <row r="414" spans="1:19" x14ac:dyDescent="0.2">
      <c r="A414" s="11"/>
      <c r="B414" s="112" t="s">
        <v>722</v>
      </c>
      <c r="C414" s="249" t="s">
        <v>474</v>
      </c>
      <c r="D414" s="47"/>
      <c r="E414" s="266">
        <f t="shared" si="36"/>
        <v>0</v>
      </c>
      <c r="F414" s="261"/>
      <c r="G414" s="70" t="str">
        <f t="shared" si="37"/>
        <v/>
      </c>
      <c r="H414" s="261"/>
      <c r="I414" s="261"/>
      <c r="J414" s="70" t="str">
        <f t="shared" si="38"/>
        <v/>
      </c>
      <c r="K414" s="261"/>
      <c r="L414" s="261"/>
      <c r="M414" s="261"/>
      <c r="N414" s="261"/>
      <c r="O414" s="261"/>
      <c r="Q414" s="70" t="str">
        <f t="shared" si="39"/>
        <v/>
      </c>
      <c r="R414" s="274" t="str">
        <f t="shared" si="40"/>
        <v/>
      </c>
      <c r="S414" s="266" t="str">
        <f t="shared" si="41"/>
        <v/>
      </c>
    </row>
    <row r="415" spans="1:19" x14ac:dyDescent="0.2">
      <c r="A415" s="11"/>
      <c r="B415" s="112" t="s">
        <v>722</v>
      </c>
      <c r="C415" s="249" t="s">
        <v>241</v>
      </c>
      <c r="D415" s="47"/>
      <c r="E415" s="266">
        <f t="shared" si="36"/>
        <v>0</v>
      </c>
      <c r="F415" s="261"/>
      <c r="G415" s="70" t="str">
        <f t="shared" si="37"/>
        <v/>
      </c>
      <c r="H415" s="261"/>
      <c r="I415" s="261"/>
      <c r="J415" s="70" t="str">
        <f t="shared" si="38"/>
        <v/>
      </c>
      <c r="K415" s="261"/>
      <c r="L415" s="261"/>
      <c r="M415" s="261"/>
      <c r="N415" s="261"/>
      <c r="O415" s="261"/>
      <c r="Q415" s="70" t="str">
        <f t="shared" si="39"/>
        <v/>
      </c>
      <c r="R415" s="274" t="str">
        <f t="shared" si="40"/>
        <v/>
      </c>
      <c r="S415" s="266" t="str">
        <f t="shared" si="41"/>
        <v/>
      </c>
    </row>
    <row r="416" spans="1:19" x14ac:dyDescent="0.2">
      <c r="A416" s="11"/>
      <c r="B416" s="112" t="s">
        <v>722</v>
      </c>
      <c r="C416" s="249" t="s">
        <v>264</v>
      </c>
      <c r="D416" s="47"/>
      <c r="E416" s="266">
        <f t="shared" si="36"/>
        <v>0</v>
      </c>
      <c r="F416" s="261"/>
      <c r="G416" s="70" t="str">
        <f t="shared" si="37"/>
        <v/>
      </c>
      <c r="H416" s="261"/>
      <c r="I416" s="261"/>
      <c r="J416" s="70" t="str">
        <f t="shared" si="38"/>
        <v/>
      </c>
      <c r="K416" s="261"/>
      <c r="L416" s="261"/>
      <c r="M416" s="261"/>
      <c r="N416" s="261"/>
      <c r="O416" s="261"/>
      <c r="Q416" s="70" t="str">
        <f t="shared" si="39"/>
        <v/>
      </c>
      <c r="R416" s="274" t="str">
        <f t="shared" si="40"/>
        <v/>
      </c>
      <c r="S416" s="266" t="str">
        <f t="shared" si="41"/>
        <v/>
      </c>
    </row>
    <row r="417" spans="1:19" x14ac:dyDescent="0.2">
      <c r="A417" s="11"/>
      <c r="B417" s="112" t="s">
        <v>722</v>
      </c>
      <c r="C417" s="114" t="s">
        <v>69</v>
      </c>
      <c r="D417" s="47"/>
      <c r="E417" s="266">
        <f t="shared" si="36"/>
        <v>0</v>
      </c>
      <c r="F417" s="261"/>
      <c r="G417" s="70" t="str">
        <f t="shared" si="37"/>
        <v/>
      </c>
      <c r="H417" s="261"/>
      <c r="I417" s="261"/>
      <c r="J417" s="70" t="str">
        <f t="shared" si="38"/>
        <v/>
      </c>
      <c r="K417" s="261"/>
      <c r="L417" s="261"/>
      <c r="M417" s="261"/>
      <c r="N417" s="261"/>
      <c r="O417" s="261"/>
      <c r="Q417" s="70" t="str">
        <f t="shared" si="39"/>
        <v/>
      </c>
      <c r="R417" s="274" t="str">
        <f t="shared" si="40"/>
        <v/>
      </c>
      <c r="S417" s="266" t="str">
        <f t="shared" si="41"/>
        <v/>
      </c>
    </row>
    <row r="418" spans="1:19" x14ac:dyDescent="0.2">
      <c r="A418" s="11"/>
      <c r="B418" s="112" t="s">
        <v>722</v>
      </c>
      <c r="C418" s="249" t="s">
        <v>729</v>
      </c>
      <c r="D418" s="47"/>
      <c r="E418" s="266">
        <f t="shared" si="36"/>
        <v>0</v>
      </c>
      <c r="F418" s="261"/>
      <c r="G418" s="70" t="str">
        <f t="shared" si="37"/>
        <v/>
      </c>
      <c r="H418" s="261"/>
      <c r="I418" s="261"/>
      <c r="J418" s="70" t="str">
        <f t="shared" si="38"/>
        <v/>
      </c>
      <c r="K418" s="261"/>
      <c r="L418" s="261"/>
      <c r="M418" s="261"/>
      <c r="N418" s="261"/>
      <c r="O418" s="261"/>
      <c r="Q418" s="70" t="str">
        <f t="shared" si="39"/>
        <v/>
      </c>
      <c r="R418" s="274" t="str">
        <f t="shared" si="40"/>
        <v/>
      </c>
      <c r="S418" s="266" t="str">
        <f t="shared" si="41"/>
        <v/>
      </c>
    </row>
    <row r="419" spans="1:19" x14ac:dyDescent="0.2">
      <c r="A419" s="11"/>
      <c r="B419" s="112" t="s">
        <v>722</v>
      </c>
      <c r="C419" s="249" t="s">
        <v>547</v>
      </c>
      <c r="D419" s="47"/>
      <c r="E419" s="266">
        <f t="shared" si="36"/>
        <v>0</v>
      </c>
      <c r="F419" s="261"/>
      <c r="G419" s="70" t="str">
        <f t="shared" si="37"/>
        <v/>
      </c>
      <c r="H419" s="261"/>
      <c r="I419" s="261"/>
      <c r="J419" s="70" t="str">
        <f t="shared" si="38"/>
        <v/>
      </c>
      <c r="K419" s="261"/>
      <c r="L419" s="261"/>
      <c r="M419" s="261"/>
      <c r="N419" s="261"/>
      <c r="O419" s="261"/>
      <c r="Q419" s="70" t="str">
        <f t="shared" si="39"/>
        <v/>
      </c>
      <c r="R419" s="274" t="str">
        <f t="shared" si="40"/>
        <v/>
      </c>
      <c r="S419" s="266" t="str">
        <f t="shared" si="41"/>
        <v/>
      </c>
    </row>
    <row r="420" spans="1:19" x14ac:dyDescent="0.2">
      <c r="A420" s="11"/>
      <c r="B420" s="111" t="s">
        <v>722</v>
      </c>
      <c r="C420" s="114" t="s">
        <v>730</v>
      </c>
      <c r="D420" s="47"/>
      <c r="E420" s="266">
        <f t="shared" si="36"/>
        <v>0</v>
      </c>
      <c r="F420" s="261"/>
      <c r="G420" s="70" t="str">
        <f t="shared" si="37"/>
        <v/>
      </c>
      <c r="H420" s="261"/>
      <c r="I420" s="261"/>
      <c r="J420" s="70" t="str">
        <f t="shared" si="38"/>
        <v/>
      </c>
      <c r="K420" s="261"/>
      <c r="L420" s="261"/>
      <c r="M420" s="261"/>
      <c r="N420" s="261"/>
      <c r="O420" s="261"/>
      <c r="Q420" s="70" t="str">
        <f t="shared" si="39"/>
        <v/>
      </c>
      <c r="R420" s="274" t="str">
        <f t="shared" si="40"/>
        <v/>
      </c>
      <c r="S420" s="266" t="str">
        <f t="shared" si="41"/>
        <v/>
      </c>
    </row>
    <row r="421" spans="1:19" x14ac:dyDescent="0.2">
      <c r="A421" s="11"/>
      <c r="B421" s="112" t="s">
        <v>329</v>
      </c>
      <c r="C421" s="249" t="s">
        <v>731</v>
      </c>
      <c r="D421" s="47"/>
      <c r="E421" s="266">
        <f t="shared" si="36"/>
        <v>0</v>
      </c>
      <c r="F421" s="261"/>
      <c r="G421" s="70" t="str">
        <f t="shared" si="37"/>
        <v/>
      </c>
      <c r="H421" s="261"/>
      <c r="I421" s="261"/>
      <c r="J421" s="70" t="str">
        <f t="shared" si="38"/>
        <v/>
      </c>
      <c r="K421" s="261"/>
      <c r="L421" s="261"/>
      <c r="M421" s="261"/>
      <c r="N421" s="261"/>
      <c r="O421" s="261"/>
      <c r="Q421" s="70" t="str">
        <f t="shared" si="39"/>
        <v/>
      </c>
      <c r="R421" s="274" t="str">
        <f t="shared" si="40"/>
        <v/>
      </c>
      <c r="S421" s="266" t="str">
        <f t="shared" si="41"/>
        <v/>
      </c>
    </row>
    <row r="422" spans="1:19" x14ac:dyDescent="0.2">
      <c r="A422" s="11"/>
      <c r="B422" s="112" t="s">
        <v>329</v>
      </c>
      <c r="C422" s="249" t="s">
        <v>192</v>
      </c>
      <c r="D422" s="47"/>
      <c r="E422" s="266">
        <f t="shared" si="36"/>
        <v>0</v>
      </c>
      <c r="F422" s="261"/>
      <c r="G422" s="70" t="str">
        <f t="shared" si="37"/>
        <v/>
      </c>
      <c r="H422" s="261"/>
      <c r="I422" s="261"/>
      <c r="J422" s="70" t="str">
        <f t="shared" si="38"/>
        <v/>
      </c>
      <c r="K422" s="261"/>
      <c r="L422" s="261"/>
      <c r="M422" s="261"/>
      <c r="N422" s="261"/>
      <c r="O422" s="261"/>
      <c r="Q422" s="70" t="str">
        <f t="shared" si="39"/>
        <v/>
      </c>
      <c r="R422" s="274" t="str">
        <f t="shared" si="40"/>
        <v/>
      </c>
      <c r="S422" s="266" t="str">
        <f t="shared" si="41"/>
        <v/>
      </c>
    </row>
    <row r="423" spans="1:19" x14ac:dyDescent="0.2">
      <c r="A423" s="11"/>
      <c r="B423" s="112" t="s">
        <v>329</v>
      </c>
      <c r="C423" s="249" t="s">
        <v>372</v>
      </c>
      <c r="D423" s="47"/>
      <c r="E423" s="266">
        <f t="shared" si="36"/>
        <v>0</v>
      </c>
      <c r="F423" s="261"/>
      <c r="G423" s="70" t="str">
        <f t="shared" si="37"/>
        <v/>
      </c>
      <c r="H423" s="261"/>
      <c r="I423" s="261"/>
      <c r="J423" s="70" t="str">
        <f t="shared" si="38"/>
        <v/>
      </c>
      <c r="K423" s="261"/>
      <c r="L423" s="261"/>
      <c r="M423" s="261"/>
      <c r="N423" s="261"/>
      <c r="O423" s="261"/>
      <c r="Q423" s="70" t="str">
        <f t="shared" si="39"/>
        <v/>
      </c>
      <c r="R423" s="274" t="str">
        <f t="shared" si="40"/>
        <v/>
      </c>
      <c r="S423" s="266" t="str">
        <f t="shared" si="41"/>
        <v/>
      </c>
    </row>
    <row r="424" spans="1:19" x14ac:dyDescent="0.2">
      <c r="A424" s="11"/>
      <c r="B424" s="112" t="s">
        <v>329</v>
      </c>
      <c r="C424" s="249" t="s">
        <v>262</v>
      </c>
      <c r="D424" s="47"/>
      <c r="E424" s="266">
        <f t="shared" si="36"/>
        <v>0</v>
      </c>
      <c r="F424" s="261"/>
      <c r="G424" s="70" t="str">
        <f t="shared" si="37"/>
        <v/>
      </c>
      <c r="H424" s="261"/>
      <c r="I424" s="261"/>
      <c r="J424" s="70" t="str">
        <f t="shared" si="38"/>
        <v/>
      </c>
      <c r="K424" s="261"/>
      <c r="L424" s="261"/>
      <c r="M424" s="261"/>
      <c r="N424" s="261"/>
      <c r="O424" s="261"/>
      <c r="Q424" s="70" t="str">
        <f t="shared" si="39"/>
        <v/>
      </c>
      <c r="R424" s="274" t="str">
        <f t="shared" si="40"/>
        <v/>
      </c>
      <c r="S424" s="266" t="str">
        <f t="shared" si="41"/>
        <v/>
      </c>
    </row>
    <row r="425" spans="1:19" x14ac:dyDescent="0.2">
      <c r="A425" s="11"/>
      <c r="B425" s="112" t="s">
        <v>329</v>
      </c>
      <c r="C425" s="249" t="s">
        <v>732</v>
      </c>
      <c r="D425" s="47"/>
      <c r="E425" s="266">
        <f t="shared" si="36"/>
        <v>0</v>
      </c>
      <c r="F425" s="261"/>
      <c r="G425" s="70" t="str">
        <f t="shared" si="37"/>
        <v/>
      </c>
      <c r="H425" s="261"/>
      <c r="I425" s="261"/>
      <c r="J425" s="70" t="str">
        <f t="shared" si="38"/>
        <v/>
      </c>
      <c r="K425" s="261"/>
      <c r="L425" s="261"/>
      <c r="M425" s="261"/>
      <c r="N425" s="261"/>
      <c r="O425" s="261"/>
      <c r="Q425" s="70" t="str">
        <f t="shared" si="39"/>
        <v/>
      </c>
      <c r="R425" s="274" t="str">
        <f t="shared" si="40"/>
        <v/>
      </c>
      <c r="S425" s="266" t="str">
        <f t="shared" si="41"/>
        <v/>
      </c>
    </row>
    <row r="426" spans="1:19" x14ac:dyDescent="0.2">
      <c r="A426" s="11"/>
      <c r="B426" s="111" t="s">
        <v>329</v>
      </c>
      <c r="C426" s="114" t="s">
        <v>688</v>
      </c>
      <c r="D426" s="47"/>
      <c r="E426" s="266">
        <f t="shared" si="36"/>
        <v>0</v>
      </c>
      <c r="F426" s="261"/>
      <c r="G426" s="70" t="str">
        <f t="shared" si="37"/>
        <v/>
      </c>
      <c r="H426" s="261"/>
      <c r="I426" s="261"/>
      <c r="J426" s="70" t="str">
        <f t="shared" si="38"/>
        <v/>
      </c>
      <c r="K426" s="261"/>
      <c r="L426" s="261"/>
      <c r="M426" s="261"/>
      <c r="N426" s="261"/>
      <c r="O426" s="261"/>
      <c r="Q426" s="70" t="str">
        <f t="shared" si="39"/>
        <v/>
      </c>
      <c r="R426" s="274" t="str">
        <f t="shared" si="40"/>
        <v/>
      </c>
      <c r="S426" s="266" t="str">
        <f t="shared" si="41"/>
        <v/>
      </c>
    </row>
    <row r="427" spans="1:19" x14ac:dyDescent="0.2">
      <c r="A427" s="11"/>
      <c r="B427" s="112" t="s">
        <v>329</v>
      </c>
      <c r="C427" s="249" t="s">
        <v>735</v>
      </c>
      <c r="D427" s="47"/>
      <c r="E427" s="266">
        <f t="shared" si="36"/>
        <v>0</v>
      </c>
      <c r="F427" s="261"/>
      <c r="G427" s="70" t="str">
        <f t="shared" si="37"/>
        <v/>
      </c>
      <c r="H427" s="261"/>
      <c r="I427" s="261"/>
      <c r="J427" s="70" t="str">
        <f t="shared" si="38"/>
        <v/>
      </c>
      <c r="K427" s="261"/>
      <c r="L427" s="261"/>
      <c r="M427" s="261"/>
      <c r="N427" s="261"/>
      <c r="O427" s="261"/>
      <c r="Q427" s="70" t="str">
        <f t="shared" si="39"/>
        <v/>
      </c>
      <c r="R427" s="274" t="str">
        <f t="shared" si="40"/>
        <v/>
      </c>
      <c r="S427" s="266" t="str">
        <f t="shared" si="41"/>
        <v/>
      </c>
    </row>
    <row r="428" spans="1:19" ht="26.4" x14ac:dyDescent="0.2">
      <c r="A428" s="11"/>
      <c r="B428" s="112" t="s">
        <v>400</v>
      </c>
      <c r="C428" s="249" t="s">
        <v>737</v>
      </c>
      <c r="D428" s="47"/>
      <c r="E428" s="266">
        <f t="shared" si="36"/>
        <v>0</v>
      </c>
      <c r="F428" s="261"/>
      <c r="G428" s="70" t="str">
        <f t="shared" si="37"/>
        <v/>
      </c>
      <c r="H428" s="261"/>
      <c r="I428" s="261"/>
      <c r="J428" s="70" t="str">
        <f t="shared" si="38"/>
        <v/>
      </c>
      <c r="K428" s="261"/>
      <c r="L428" s="261"/>
      <c r="M428" s="261"/>
      <c r="N428" s="261"/>
      <c r="O428" s="261"/>
      <c r="Q428" s="70" t="str">
        <f t="shared" si="39"/>
        <v/>
      </c>
      <c r="R428" s="274" t="str">
        <f t="shared" si="40"/>
        <v/>
      </c>
      <c r="S428" s="266" t="str">
        <f t="shared" si="41"/>
        <v/>
      </c>
    </row>
    <row r="429" spans="1:19" x14ac:dyDescent="0.2">
      <c r="A429" s="11"/>
      <c r="B429" s="112" t="s">
        <v>400</v>
      </c>
      <c r="C429" s="249" t="s">
        <v>738</v>
      </c>
      <c r="D429" s="47"/>
      <c r="E429" s="266">
        <f t="shared" si="36"/>
        <v>0</v>
      </c>
      <c r="F429" s="261"/>
      <c r="G429" s="70" t="str">
        <f t="shared" si="37"/>
        <v/>
      </c>
      <c r="H429" s="261"/>
      <c r="I429" s="261"/>
      <c r="J429" s="70" t="str">
        <f t="shared" si="38"/>
        <v/>
      </c>
      <c r="K429" s="261"/>
      <c r="L429" s="261"/>
      <c r="M429" s="261"/>
      <c r="N429" s="261"/>
      <c r="O429" s="261"/>
      <c r="Q429" s="70" t="str">
        <f t="shared" si="39"/>
        <v/>
      </c>
      <c r="R429" s="274" t="str">
        <f t="shared" si="40"/>
        <v/>
      </c>
      <c r="S429" s="266" t="str">
        <f t="shared" si="41"/>
        <v/>
      </c>
    </row>
    <row r="430" spans="1:19" ht="26.4" x14ac:dyDescent="0.2">
      <c r="A430" s="11"/>
      <c r="B430" s="112" t="s">
        <v>400</v>
      </c>
      <c r="C430" s="249" t="s">
        <v>591</v>
      </c>
      <c r="D430" s="47"/>
      <c r="E430" s="266">
        <f t="shared" si="36"/>
        <v>0</v>
      </c>
      <c r="F430" s="261"/>
      <c r="G430" s="70" t="str">
        <f t="shared" si="37"/>
        <v/>
      </c>
      <c r="H430" s="261"/>
      <c r="I430" s="261"/>
      <c r="J430" s="70" t="str">
        <f t="shared" si="38"/>
        <v/>
      </c>
      <c r="K430" s="261"/>
      <c r="L430" s="261"/>
      <c r="M430" s="261"/>
      <c r="N430" s="261"/>
      <c r="O430" s="261"/>
      <c r="Q430" s="70" t="str">
        <f t="shared" si="39"/>
        <v/>
      </c>
      <c r="R430" s="274" t="str">
        <f t="shared" si="40"/>
        <v/>
      </c>
      <c r="S430" s="266" t="str">
        <f t="shared" si="41"/>
        <v/>
      </c>
    </row>
    <row r="431" spans="1:19" x14ac:dyDescent="0.2">
      <c r="A431" s="11"/>
      <c r="B431" s="112" t="s">
        <v>400</v>
      </c>
      <c r="C431" s="249" t="s">
        <v>182</v>
      </c>
      <c r="D431" s="47"/>
      <c r="E431" s="266">
        <f t="shared" si="36"/>
        <v>0</v>
      </c>
      <c r="F431" s="261"/>
      <c r="G431" s="70" t="str">
        <f t="shared" si="37"/>
        <v/>
      </c>
      <c r="H431" s="261"/>
      <c r="I431" s="261"/>
      <c r="J431" s="70" t="str">
        <f t="shared" si="38"/>
        <v/>
      </c>
      <c r="K431" s="261"/>
      <c r="L431" s="261"/>
      <c r="M431" s="261"/>
      <c r="N431" s="261"/>
      <c r="O431" s="261"/>
      <c r="Q431" s="70" t="str">
        <f t="shared" si="39"/>
        <v/>
      </c>
      <c r="R431" s="274" t="str">
        <f t="shared" si="40"/>
        <v/>
      </c>
      <c r="S431" s="266" t="str">
        <f t="shared" si="41"/>
        <v/>
      </c>
    </row>
    <row r="432" spans="1:19" x14ac:dyDescent="0.2">
      <c r="A432" s="11"/>
      <c r="B432" s="112" t="s">
        <v>400</v>
      </c>
      <c r="C432" s="249" t="s">
        <v>257</v>
      </c>
      <c r="D432" s="47"/>
      <c r="E432" s="266">
        <f t="shared" si="36"/>
        <v>0</v>
      </c>
      <c r="F432" s="261"/>
      <c r="G432" s="70" t="str">
        <f t="shared" si="37"/>
        <v/>
      </c>
      <c r="H432" s="261"/>
      <c r="I432" s="261"/>
      <c r="J432" s="70" t="str">
        <f t="shared" si="38"/>
        <v/>
      </c>
      <c r="K432" s="261"/>
      <c r="L432" s="261"/>
      <c r="M432" s="261"/>
      <c r="N432" s="261"/>
      <c r="O432" s="261"/>
      <c r="Q432" s="70" t="str">
        <f t="shared" si="39"/>
        <v/>
      </c>
      <c r="R432" s="274" t="str">
        <f t="shared" si="40"/>
        <v/>
      </c>
      <c r="S432" s="266" t="str">
        <f t="shared" si="41"/>
        <v/>
      </c>
    </row>
    <row r="433" spans="1:19" x14ac:dyDescent="0.2">
      <c r="A433" s="11"/>
      <c r="B433" s="112" t="s">
        <v>400</v>
      </c>
      <c r="C433" s="249" t="s">
        <v>739</v>
      </c>
      <c r="D433" s="47"/>
      <c r="E433" s="266">
        <f t="shared" si="36"/>
        <v>0</v>
      </c>
      <c r="F433" s="261"/>
      <c r="G433" s="70" t="str">
        <f t="shared" si="37"/>
        <v/>
      </c>
      <c r="H433" s="261"/>
      <c r="I433" s="261"/>
      <c r="J433" s="70" t="str">
        <f t="shared" si="38"/>
        <v/>
      </c>
      <c r="K433" s="261"/>
      <c r="L433" s="261"/>
      <c r="M433" s="261"/>
      <c r="N433" s="261"/>
      <c r="O433" s="261"/>
      <c r="Q433" s="70" t="str">
        <f t="shared" si="39"/>
        <v/>
      </c>
      <c r="R433" s="274" t="str">
        <f t="shared" si="40"/>
        <v/>
      </c>
      <c r="S433" s="266" t="str">
        <f t="shared" si="41"/>
        <v/>
      </c>
    </row>
    <row r="434" spans="1:19" x14ac:dyDescent="0.2">
      <c r="A434" s="11"/>
      <c r="B434" s="112" t="s">
        <v>400</v>
      </c>
      <c r="C434" s="249" t="s">
        <v>740</v>
      </c>
      <c r="D434" s="47"/>
      <c r="E434" s="266">
        <f t="shared" si="36"/>
        <v>0</v>
      </c>
      <c r="F434" s="261"/>
      <c r="G434" s="70" t="str">
        <f t="shared" si="37"/>
        <v/>
      </c>
      <c r="H434" s="261"/>
      <c r="I434" s="261"/>
      <c r="J434" s="70" t="str">
        <f t="shared" si="38"/>
        <v/>
      </c>
      <c r="K434" s="261"/>
      <c r="L434" s="261"/>
      <c r="M434" s="261"/>
      <c r="N434" s="261"/>
      <c r="O434" s="261"/>
      <c r="Q434" s="70" t="str">
        <f t="shared" si="39"/>
        <v/>
      </c>
      <c r="R434" s="274" t="str">
        <f t="shared" si="40"/>
        <v/>
      </c>
      <c r="S434" s="266" t="str">
        <f t="shared" si="41"/>
        <v/>
      </c>
    </row>
    <row r="435" spans="1:19" x14ac:dyDescent="0.2">
      <c r="A435" s="11"/>
      <c r="B435" s="112" t="s">
        <v>400</v>
      </c>
      <c r="C435" s="249" t="s">
        <v>741</v>
      </c>
      <c r="D435" s="47"/>
      <c r="E435" s="266">
        <f t="shared" si="36"/>
        <v>0</v>
      </c>
      <c r="F435" s="261"/>
      <c r="G435" s="70" t="str">
        <f t="shared" si="37"/>
        <v/>
      </c>
      <c r="H435" s="261"/>
      <c r="I435" s="261"/>
      <c r="J435" s="70" t="str">
        <f t="shared" si="38"/>
        <v/>
      </c>
      <c r="K435" s="261"/>
      <c r="L435" s="261"/>
      <c r="M435" s="261"/>
      <c r="N435" s="261"/>
      <c r="O435" s="261"/>
      <c r="Q435" s="70" t="str">
        <f t="shared" si="39"/>
        <v/>
      </c>
      <c r="R435" s="274" t="str">
        <f t="shared" si="40"/>
        <v/>
      </c>
      <c r="S435" s="266" t="str">
        <f t="shared" si="41"/>
        <v/>
      </c>
    </row>
    <row r="436" spans="1:19" x14ac:dyDescent="0.2">
      <c r="A436" s="11"/>
      <c r="B436" s="111" t="s">
        <v>400</v>
      </c>
      <c r="C436" s="114" t="s">
        <v>10</v>
      </c>
      <c r="D436" s="47"/>
      <c r="E436" s="266">
        <f t="shared" si="36"/>
        <v>0</v>
      </c>
      <c r="F436" s="261"/>
      <c r="G436" s="70" t="str">
        <f t="shared" si="37"/>
        <v/>
      </c>
      <c r="H436" s="261"/>
      <c r="I436" s="261"/>
      <c r="J436" s="70" t="str">
        <f t="shared" si="38"/>
        <v/>
      </c>
      <c r="K436" s="261"/>
      <c r="L436" s="261"/>
      <c r="M436" s="261"/>
      <c r="N436" s="261"/>
      <c r="O436" s="261"/>
      <c r="Q436" s="70" t="str">
        <f t="shared" si="39"/>
        <v/>
      </c>
      <c r="R436" s="274" t="str">
        <f t="shared" si="40"/>
        <v/>
      </c>
      <c r="S436" s="266" t="str">
        <f t="shared" si="41"/>
        <v/>
      </c>
    </row>
    <row r="437" spans="1:19" x14ac:dyDescent="0.2">
      <c r="A437" s="11"/>
      <c r="B437" s="112" t="s">
        <v>400</v>
      </c>
      <c r="C437" s="249" t="s">
        <v>566</v>
      </c>
      <c r="D437" s="47"/>
      <c r="E437" s="266">
        <f t="shared" si="36"/>
        <v>0</v>
      </c>
      <c r="F437" s="261"/>
      <c r="G437" s="70" t="str">
        <f t="shared" si="37"/>
        <v/>
      </c>
      <c r="H437" s="261"/>
      <c r="I437" s="261"/>
      <c r="J437" s="70" t="str">
        <f t="shared" si="38"/>
        <v/>
      </c>
      <c r="K437" s="261"/>
      <c r="L437" s="261"/>
      <c r="M437" s="261"/>
      <c r="N437" s="261"/>
      <c r="O437" s="261"/>
      <c r="Q437" s="70" t="str">
        <f t="shared" si="39"/>
        <v/>
      </c>
      <c r="R437" s="274" t="str">
        <f t="shared" si="40"/>
        <v/>
      </c>
      <c r="S437" s="266" t="str">
        <f t="shared" si="41"/>
        <v/>
      </c>
    </row>
    <row r="438" spans="1:19" x14ac:dyDescent="0.2">
      <c r="A438" s="11"/>
      <c r="B438" s="112" t="s">
        <v>400</v>
      </c>
      <c r="C438" s="249" t="s">
        <v>490</v>
      </c>
      <c r="D438" s="47"/>
      <c r="E438" s="266">
        <f t="shared" si="36"/>
        <v>0</v>
      </c>
      <c r="F438" s="261"/>
      <c r="G438" s="70" t="str">
        <f t="shared" si="37"/>
        <v/>
      </c>
      <c r="H438" s="261"/>
      <c r="I438" s="261"/>
      <c r="J438" s="70" t="str">
        <f t="shared" si="38"/>
        <v/>
      </c>
      <c r="K438" s="261"/>
      <c r="L438" s="261"/>
      <c r="M438" s="261"/>
      <c r="N438" s="261"/>
      <c r="O438" s="261"/>
      <c r="Q438" s="70" t="str">
        <f t="shared" si="39"/>
        <v/>
      </c>
      <c r="R438" s="274" t="str">
        <f t="shared" si="40"/>
        <v/>
      </c>
      <c r="S438" s="266" t="str">
        <f t="shared" si="41"/>
        <v/>
      </c>
    </row>
    <row r="439" spans="1:19" x14ac:dyDescent="0.2">
      <c r="A439" s="11"/>
      <c r="B439" s="112" t="s">
        <v>400</v>
      </c>
      <c r="C439" s="249" t="s">
        <v>546</v>
      </c>
      <c r="D439" s="47"/>
      <c r="E439" s="266">
        <f t="shared" si="36"/>
        <v>0</v>
      </c>
      <c r="F439" s="261"/>
      <c r="G439" s="70" t="str">
        <f t="shared" si="37"/>
        <v/>
      </c>
      <c r="H439" s="261"/>
      <c r="I439" s="261"/>
      <c r="J439" s="70" t="str">
        <f t="shared" si="38"/>
        <v/>
      </c>
      <c r="K439" s="261"/>
      <c r="L439" s="261"/>
      <c r="M439" s="261"/>
      <c r="N439" s="261"/>
      <c r="O439" s="261"/>
      <c r="Q439" s="70" t="str">
        <f t="shared" si="39"/>
        <v/>
      </c>
      <c r="R439" s="274" t="str">
        <f t="shared" si="40"/>
        <v/>
      </c>
      <c r="S439" s="266" t="str">
        <f t="shared" si="41"/>
        <v/>
      </c>
    </row>
    <row r="440" spans="1:19" x14ac:dyDescent="0.2">
      <c r="A440" s="11"/>
      <c r="B440" s="112" t="s">
        <v>411</v>
      </c>
      <c r="C440" s="28" t="s">
        <v>743</v>
      </c>
      <c r="D440" s="47">
        <v>174</v>
      </c>
      <c r="E440" s="266">
        <f t="shared" si="36"/>
        <v>63684</v>
      </c>
      <c r="F440" s="261">
        <v>40570</v>
      </c>
      <c r="G440" s="70">
        <f t="shared" si="37"/>
        <v>0.63705169273286855</v>
      </c>
      <c r="H440" s="261">
        <v>3771210</v>
      </c>
      <c r="I440" s="261">
        <v>1373398</v>
      </c>
      <c r="J440" s="70">
        <f t="shared" si="38"/>
        <v>0.36417966647309485</v>
      </c>
      <c r="K440" s="261">
        <v>321386</v>
      </c>
      <c r="L440" s="261">
        <v>446221</v>
      </c>
      <c r="M440" s="261">
        <v>518028</v>
      </c>
      <c r="N440" s="261">
        <v>22</v>
      </c>
      <c r="O440" s="261">
        <v>0</v>
      </c>
      <c r="Q440" s="70">
        <f t="shared" si="39"/>
        <v>0.23200127298557657</v>
      </c>
      <c r="R440" s="274">
        <f t="shared" si="40"/>
        <v>33.852551146167116</v>
      </c>
      <c r="S440" s="266">
        <f t="shared" si="41"/>
        <v>12768.745378358393</v>
      </c>
    </row>
    <row r="441" spans="1:19" x14ac:dyDescent="0.2">
      <c r="A441" s="11"/>
      <c r="B441" s="112" t="s">
        <v>411</v>
      </c>
      <c r="C441" s="28" t="s">
        <v>66</v>
      </c>
      <c r="D441" s="47">
        <v>36</v>
      </c>
      <c r="E441" s="266">
        <f t="shared" si="36"/>
        <v>13176</v>
      </c>
      <c r="F441" s="261">
        <v>9493</v>
      </c>
      <c r="G441" s="70">
        <f t="shared" si="37"/>
        <v>0.72047662416514879</v>
      </c>
      <c r="H441" s="261">
        <v>771188</v>
      </c>
      <c r="I441" s="261">
        <v>290046</v>
      </c>
      <c r="J441" s="70">
        <f t="shared" si="38"/>
        <v>0.37610284392391996</v>
      </c>
      <c r="K441" s="261">
        <v>67519</v>
      </c>
      <c r="L441" s="261">
        <v>91601</v>
      </c>
      <c r="M441" s="261">
        <v>110044</v>
      </c>
      <c r="N441" s="261">
        <v>2</v>
      </c>
      <c r="O441" s="261">
        <v>0</v>
      </c>
      <c r="Q441" s="70">
        <f t="shared" si="39"/>
        <v>0.27097330732921771</v>
      </c>
      <c r="R441" s="274">
        <f t="shared" si="40"/>
        <v>30.553671126092912</v>
      </c>
      <c r="S441" s="266">
        <f t="shared" si="41"/>
        <v>11592.120509849363</v>
      </c>
    </row>
    <row r="442" spans="1:19" x14ac:dyDescent="0.2">
      <c r="A442" s="11"/>
      <c r="B442" s="112" t="s">
        <v>411</v>
      </c>
      <c r="C442" s="249" t="s">
        <v>744</v>
      </c>
      <c r="D442" s="47"/>
      <c r="E442" s="266">
        <f t="shared" si="36"/>
        <v>0</v>
      </c>
      <c r="F442" s="261"/>
      <c r="G442" s="70" t="str">
        <f t="shared" si="37"/>
        <v/>
      </c>
      <c r="H442" s="261"/>
      <c r="I442" s="261"/>
      <c r="J442" s="70" t="str">
        <f t="shared" si="38"/>
        <v/>
      </c>
      <c r="K442" s="261"/>
      <c r="L442" s="261"/>
      <c r="M442" s="261"/>
      <c r="N442" s="261"/>
      <c r="O442" s="261"/>
      <c r="Q442" s="70" t="str">
        <f t="shared" si="39"/>
        <v/>
      </c>
      <c r="R442" s="274" t="str">
        <f t="shared" si="40"/>
        <v/>
      </c>
      <c r="S442" s="266" t="str">
        <f t="shared" si="41"/>
        <v/>
      </c>
    </row>
    <row r="443" spans="1:19" x14ac:dyDescent="0.2">
      <c r="A443" s="11"/>
      <c r="B443" s="111" t="s">
        <v>411</v>
      </c>
      <c r="C443" s="114" t="s">
        <v>745</v>
      </c>
      <c r="D443" s="47"/>
      <c r="E443" s="266">
        <f t="shared" si="36"/>
        <v>0</v>
      </c>
      <c r="F443" s="261"/>
      <c r="G443" s="70" t="str">
        <f t="shared" si="37"/>
        <v/>
      </c>
      <c r="H443" s="261"/>
      <c r="I443" s="261"/>
      <c r="J443" s="70" t="str">
        <f t="shared" si="38"/>
        <v/>
      </c>
      <c r="K443" s="261"/>
      <c r="L443" s="261"/>
      <c r="M443" s="261"/>
      <c r="N443" s="261"/>
      <c r="O443" s="261"/>
      <c r="Q443" s="70" t="str">
        <f t="shared" si="39"/>
        <v/>
      </c>
      <c r="R443" s="274" t="str">
        <f t="shared" si="40"/>
        <v/>
      </c>
      <c r="S443" s="266" t="str">
        <f t="shared" si="41"/>
        <v/>
      </c>
    </row>
    <row r="444" spans="1:19" x14ac:dyDescent="0.2">
      <c r="A444" s="11"/>
      <c r="B444" s="112" t="s">
        <v>411</v>
      </c>
      <c r="C444" s="249" t="s">
        <v>75</v>
      </c>
      <c r="D444" s="47"/>
      <c r="E444" s="266">
        <f t="shared" si="36"/>
        <v>0</v>
      </c>
      <c r="F444" s="261"/>
      <c r="G444" s="70" t="str">
        <f t="shared" si="37"/>
        <v/>
      </c>
      <c r="H444" s="261"/>
      <c r="I444" s="261"/>
      <c r="J444" s="70" t="str">
        <f t="shared" si="38"/>
        <v/>
      </c>
      <c r="K444" s="261"/>
      <c r="L444" s="261"/>
      <c r="M444" s="261"/>
      <c r="N444" s="261"/>
      <c r="O444" s="261"/>
      <c r="Q444" s="70" t="str">
        <f t="shared" si="39"/>
        <v/>
      </c>
      <c r="R444" s="274" t="str">
        <f t="shared" si="40"/>
        <v/>
      </c>
      <c r="S444" s="266" t="str">
        <f t="shared" si="41"/>
        <v/>
      </c>
    </row>
    <row r="445" spans="1:19" x14ac:dyDescent="0.2">
      <c r="A445" s="11"/>
      <c r="B445" s="112" t="s">
        <v>411</v>
      </c>
      <c r="C445" s="249" t="s">
        <v>173</v>
      </c>
      <c r="D445" s="47"/>
      <c r="E445" s="266">
        <f t="shared" si="36"/>
        <v>0</v>
      </c>
      <c r="F445" s="261"/>
      <c r="G445" s="70" t="str">
        <f t="shared" si="37"/>
        <v/>
      </c>
      <c r="H445" s="261"/>
      <c r="I445" s="261"/>
      <c r="J445" s="70" t="str">
        <f t="shared" si="38"/>
        <v/>
      </c>
      <c r="K445" s="261"/>
      <c r="L445" s="261"/>
      <c r="M445" s="261"/>
      <c r="N445" s="261"/>
      <c r="O445" s="261"/>
      <c r="Q445" s="70" t="str">
        <f t="shared" si="39"/>
        <v/>
      </c>
      <c r="R445" s="274" t="str">
        <f t="shared" si="40"/>
        <v/>
      </c>
      <c r="S445" s="266" t="str">
        <f t="shared" si="41"/>
        <v/>
      </c>
    </row>
    <row r="446" spans="1:19" x14ac:dyDescent="0.2">
      <c r="A446" s="11"/>
      <c r="B446" s="112" t="s">
        <v>411</v>
      </c>
      <c r="C446" s="114" t="s">
        <v>746</v>
      </c>
      <c r="D446" s="47"/>
      <c r="E446" s="266">
        <f t="shared" si="36"/>
        <v>0</v>
      </c>
      <c r="F446" s="261"/>
      <c r="G446" s="70" t="str">
        <f t="shared" si="37"/>
        <v/>
      </c>
      <c r="H446" s="261"/>
      <c r="I446" s="261"/>
      <c r="J446" s="70" t="str">
        <f t="shared" si="38"/>
        <v/>
      </c>
      <c r="K446" s="261"/>
      <c r="L446" s="261"/>
      <c r="M446" s="261"/>
      <c r="N446" s="261"/>
      <c r="O446" s="261"/>
      <c r="Q446" s="70" t="str">
        <f t="shared" si="39"/>
        <v/>
      </c>
      <c r="R446" s="274" t="str">
        <f t="shared" si="40"/>
        <v/>
      </c>
      <c r="S446" s="266" t="str">
        <f t="shared" si="41"/>
        <v/>
      </c>
    </row>
    <row r="447" spans="1:19" x14ac:dyDescent="0.2">
      <c r="A447" s="11"/>
      <c r="B447" s="112" t="s">
        <v>411</v>
      </c>
      <c r="C447" s="249" t="s">
        <v>643</v>
      </c>
      <c r="D447" s="47"/>
      <c r="E447" s="266">
        <f t="shared" si="36"/>
        <v>0</v>
      </c>
      <c r="F447" s="261"/>
      <c r="G447" s="70" t="str">
        <f t="shared" si="37"/>
        <v/>
      </c>
      <c r="H447" s="261"/>
      <c r="I447" s="261"/>
      <c r="J447" s="70" t="str">
        <f t="shared" si="38"/>
        <v/>
      </c>
      <c r="K447" s="261"/>
      <c r="L447" s="261"/>
      <c r="M447" s="261"/>
      <c r="N447" s="261"/>
      <c r="O447" s="261"/>
      <c r="Q447" s="70" t="str">
        <f t="shared" si="39"/>
        <v/>
      </c>
      <c r="R447" s="274" t="str">
        <f t="shared" si="40"/>
        <v/>
      </c>
      <c r="S447" s="266" t="str">
        <f t="shared" si="41"/>
        <v/>
      </c>
    </row>
    <row r="448" spans="1:19" x14ac:dyDescent="0.2">
      <c r="A448" s="11"/>
      <c r="B448" s="112" t="s">
        <v>411</v>
      </c>
      <c r="C448" s="249" t="s">
        <v>380</v>
      </c>
      <c r="D448" s="47"/>
      <c r="E448" s="266">
        <f t="shared" si="36"/>
        <v>0</v>
      </c>
      <c r="F448" s="261"/>
      <c r="G448" s="70" t="str">
        <f t="shared" si="37"/>
        <v/>
      </c>
      <c r="H448" s="261"/>
      <c r="I448" s="261"/>
      <c r="J448" s="70" t="str">
        <f t="shared" si="38"/>
        <v/>
      </c>
      <c r="K448" s="261"/>
      <c r="L448" s="261"/>
      <c r="M448" s="261"/>
      <c r="N448" s="261"/>
      <c r="O448" s="261"/>
      <c r="Q448" s="70" t="str">
        <f t="shared" si="39"/>
        <v/>
      </c>
      <c r="R448" s="274" t="str">
        <f t="shared" si="40"/>
        <v/>
      </c>
      <c r="S448" s="266" t="str">
        <f t="shared" si="41"/>
        <v/>
      </c>
    </row>
    <row r="449" spans="1:19" x14ac:dyDescent="0.2">
      <c r="A449" s="11"/>
      <c r="B449" s="112" t="s">
        <v>411</v>
      </c>
      <c r="C449" s="249" t="s">
        <v>304</v>
      </c>
      <c r="D449" s="47"/>
      <c r="E449" s="266">
        <f t="shared" si="36"/>
        <v>0</v>
      </c>
      <c r="F449" s="261"/>
      <c r="G449" s="70" t="str">
        <f t="shared" si="37"/>
        <v/>
      </c>
      <c r="H449" s="261"/>
      <c r="I449" s="261"/>
      <c r="J449" s="70" t="str">
        <f t="shared" si="38"/>
        <v/>
      </c>
      <c r="K449" s="261"/>
      <c r="L449" s="261"/>
      <c r="M449" s="261"/>
      <c r="N449" s="261"/>
      <c r="O449" s="261"/>
      <c r="Q449" s="70" t="str">
        <f t="shared" si="39"/>
        <v/>
      </c>
      <c r="R449" s="274" t="str">
        <f t="shared" si="40"/>
        <v/>
      </c>
      <c r="S449" s="266" t="str">
        <f t="shared" si="41"/>
        <v/>
      </c>
    </row>
    <row r="450" spans="1:19" ht="26.4" x14ac:dyDescent="0.2">
      <c r="A450" s="11"/>
      <c r="B450" s="112" t="s">
        <v>411</v>
      </c>
      <c r="C450" s="114" t="s">
        <v>661</v>
      </c>
      <c r="D450" s="47"/>
      <c r="E450" s="266">
        <f t="shared" si="36"/>
        <v>0</v>
      </c>
      <c r="F450" s="261"/>
      <c r="G450" s="70" t="str">
        <f t="shared" si="37"/>
        <v/>
      </c>
      <c r="H450" s="261"/>
      <c r="I450" s="261"/>
      <c r="J450" s="70" t="str">
        <f t="shared" si="38"/>
        <v/>
      </c>
      <c r="K450" s="261"/>
      <c r="L450" s="261"/>
      <c r="M450" s="261"/>
      <c r="N450" s="261"/>
      <c r="O450" s="261"/>
      <c r="Q450" s="70" t="str">
        <f t="shared" si="39"/>
        <v/>
      </c>
      <c r="R450" s="274" t="str">
        <f t="shared" si="40"/>
        <v/>
      </c>
      <c r="S450" s="266" t="str">
        <f t="shared" si="41"/>
        <v/>
      </c>
    </row>
    <row r="451" spans="1:19" x14ac:dyDescent="0.2">
      <c r="A451" s="11"/>
      <c r="B451" s="112" t="s">
        <v>411</v>
      </c>
      <c r="C451" s="249" t="s">
        <v>747</v>
      </c>
      <c r="D451" s="47"/>
      <c r="E451" s="266">
        <f t="shared" si="36"/>
        <v>0</v>
      </c>
      <c r="F451" s="261"/>
      <c r="G451" s="70" t="str">
        <f t="shared" si="37"/>
        <v/>
      </c>
      <c r="H451" s="261"/>
      <c r="I451" s="261"/>
      <c r="J451" s="70" t="str">
        <f t="shared" si="38"/>
        <v/>
      </c>
      <c r="K451" s="261"/>
      <c r="L451" s="261"/>
      <c r="M451" s="261"/>
      <c r="N451" s="261"/>
      <c r="O451" s="261"/>
      <c r="Q451" s="70" t="str">
        <f t="shared" si="39"/>
        <v/>
      </c>
      <c r="R451" s="274" t="str">
        <f t="shared" si="40"/>
        <v/>
      </c>
      <c r="S451" s="266" t="str">
        <f t="shared" si="41"/>
        <v/>
      </c>
    </row>
    <row r="452" spans="1:19" x14ac:dyDescent="0.2">
      <c r="A452" s="11"/>
      <c r="B452" s="112" t="s">
        <v>411</v>
      </c>
      <c r="C452" s="249" t="s">
        <v>748</v>
      </c>
      <c r="D452" s="47"/>
      <c r="E452" s="266">
        <f t="shared" si="36"/>
        <v>0</v>
      </c>
      <c r="F452" s="261"/>
      <c r="G452" s="70" t="str">
        <f t="shared" si="37"/>
        <v/>
      </c>
      <c r="H452" s="261"/>
      <c r="I452" s="261"/>
      <c r="J452" s="70" t="str">
        <f t="shared" si="38"/>
        <v/>
      </c>
      <c r="K452" s="261"/>
      <c r="L452" s="261"/>
      <c r="M452" s="261"/>
      <c r="N452" s="261"/>
      <c r="O452" s="261"/>
      <c r="Q452" s="70" t="str">
        <f t="shared" si="39"/>
        <v/>
      </c>
      <c r="R452" s="274" t="str">
        <f t="shared" si="40"/>
        <v/>
      </c>
      <c r="S452" s="266" t="str">
        <f t="shared" si="41"/>
        <v/>
      </c>
    </row>
    <row r="453" spans="1:19" x14ac:dyDescent="0.2">
      <c r="A453" s="11"/>
      <c r="B453" s="112" t="s">
        <v>411</v>
      </c>
      <c r="C453" s="249" t="s">
        <v>751</v>
      </c>
      <c r="D453" s="47"/>
      <c r="E453" s="266">
        <f t="shared" ref="E453:E516" si="42">D453*366</f>
        <v>0</v>
      </c>
      <c r="F453" s="261"/>
      <c r="G453" s="70" t="str">
        <f t="shared" ref="G453:G516" si="43">IF(F453="","",IF(F453=0,0,F453/E453))</f>
        <v/>
      </c>
      <c r="H453" s="261"/>
      <c r="I453" s="261"/>
      <c r="J453" s="70" t="str">
        <f t="shared" ref="J453:J516" si="44">IF(I453="","",IF(I453=0,0,I453/H453))</f>
        <v/>
      </c>
      <c r="K453" s="261"/>
      <c r="L453" s="261"/>
      <c r="M453" s="261"/>
      <c r="N453" s="261"/>
      <c r="O453" s="261"/>
      <c r="Q453" s="70" t="str">
        <f t="shared" ref="Q453:Q516" si="45">IF(J453="","",G453*J453)</f>
        <v/>
      </c>
      <c r="R453" s="274" t="str">
        <f t="shared" ref="R453:R516" si="46">IF(I453="","",IF(I453=0,0,I453/F453))</f>
        <v/>
      </c>
      <c r="S453" s="266" t="str">
        <f t="shared" ref="S453:S516" si="47">IF(M453="","",IF(M453=0,0,M453*1000/F453))</f>
        <v/>
      </c>
    </row>
    <row r="454" spans="1:19" x14ac:dyDescent="0.2">
      <c r="A454" s="11"/>
      <c r="B454" s="112" t="s">
        <v>411</v>
      </c>
      <c r="C454" s="249" t="s">
        <v>158</v>
      </c>
      <c r="D454" s="47"/>
      <c r="E454" s="266">
        <f t="shared" si="42"/>
        <v>0</v>
      </c>
      <c r="F454" s="261"/>
      <c r="G454" s="70" t="str">
        <f t="shared" si="43"/>
        <v/>
      </c>
      <c r="H454" s="261"/>
      <c r="I454" s="261"/>
      <c r="J454" s="70" t="str">
        <f t="shared" si="44"/>
        <v/>
      </c>
      <c r="K454" s="261"/>
      <c r="L454" s="261"/>
      <c r="M454" s="261"/>
      <c r="N454" s="261"/>
      <c r="O454" s="261"/>
      <c r="Q454" s="70" t="str">
        <f t="shared" si="45"/>
        <v/>
      </c>
      <c r="R454" s="274" t="str">
        <f t="shared" si="46"/>
        <v/>
      </c>
      <c r="S454" s="266" t="str">
        <f t="shared" si="47"/>
        <v/>
      </c>
    </row>
    <row r="455" spans="1:19" ht="26.4" x14ac:dyDescent="0.2">
      <c r="A455" s="11"/>
      <c r="B455" s="112" t="s">
        <v>411</v>
      </c>
      <c r="C455" s="249" t="s">
        <v>752</v>
      </c>
      <c r="D455" s="47"/>
      <c r="E455" s="266">
        <f t="shared" si="42"/>
        <v>0</v>
      </c>
      <c r="F455" s="261"/>
      <c r="G455" s="70" t="str">
        <f t="shared" si="43"/>
        <v/>
      </c>
      <c r="H455" s="261"/>
      <c r="I455" s="261"/>
      <c r="J455" s="70" t="str">
        <f t="shared" si="44"/>
        <v/>
      </c>
      <c r="K455" s="261"/>
      <c r="L455" s="261"/>
      <c r="M455" s="261"/>
      <c r="N455" s="261"/>
      <c r="O455" s="261"/>
      <c r="Q455" s="70" t="str">
        <f t="shared" si="45"/>
        <v/>
      </c>
      <c r="R455" s="274" t="str">
        <f t="shared" si="46"/>
        <v/>
      </c>
      <c r="S455" s="266" t="str">
        <f t="shared" si="47"/>
        <v/>
      </c>
    </row>
    <row r="456" spans="1:19" x14ac:dyDescent="0.2">
      <c r="A456" s="11"/>
      <c r="B456" s="112" t="s">
        <v>411</v>
      </c>
      <c r="C456" s="249" t="s">
        <v>16</v>
      </c>
      <c r="D456" s="47"/>
      <c r="E456" s="266">
        <f t="shared" si="42"/>
        <v>0</v>
      </c>
      <c r="F456" s="261"/>
      <c r="G456" s="70" t="str">
        <f t="shared" si="43"/>
        <v/>
      </c>
      <c r="H456" s="261"/>
      <c r="I456" s="261"/>
      <c r="J456" s="70" t="str">
        <f t="shared" si="44"/>
        <v/>
      </c>
      <c r="K456" s="261"/>
      <c r="L456" s="261"/>
      <c r="M456" s="261"/>
      <c r="N456" s="261"/>
      <c r="O456" s="261"/>
      <c r="Q456" s="70" t="str">
        <f t="shared" si="45"/>
        <v/>
      </c>
      <c r="R456" s="274" t="str">
        <f t="shared" si="46"/>
        <v/>
      </c>
      <c r="S456" s="266" t="str">
        <f t="shared" si="47"/>
        <v/>
      </c>
    </row>
    <row r="457" spans="1:19" x14ac:dyDescent="0.2">
      <c r="A457" s="11"/>
      <c r="B457" s="112" t="s">
        <v>411</v>
      </c>
      <c r="C457" s="249" t="s">
        <v>598</v>
      </c>
      <c r="D457" s="47"/>
      <c r="E457" s="266">
        <f t="shared" si="42"/>
        <v>0</v>
      </c>
      <c r="F457" s="261"/>
      <c r="G457" s="70" t="str">
        <f t="shared" si="43"/>
        <v/>
      </c>
      <c r="H457" s="261"/>
      <c r="I457" s="261"/>
      <c r="J457" s="70" t="str">
        <f t="shared" si="44"/>
        <v/>
      </c>
      <c r="K457" s="261"/>
      <c r="L457" s="261"/>
      <c r="M457" s="261"/>
      <c r="N457" s="261"/>
      <c r="O457" s="261"/>
      <c r="Q457" s="70" t="str">
        <f t="shared" si="45"/>
        <v/>
      </c>
      <c r="R457" s="274" t="str">
        <f t="shared" si="46"/>
        <v/>
      </c>
      <c r="S457" s="266" t="str">
        <f t="shared" si="47"/>
        <v/>
      </c>
    </row>
    <row r="458" spans="1:19" x14ac:dyDescent="0.2">
      <c r="A458" s="11"/>
      <c r="B458" s="112" t="s">
        <v>411</v>
      </c>
      <c r="C458" s="249" t="s">
        <v>753</v>
      </c>
      <c r="D458" s="47"/>
      <c r="E458" s="266">
        <f t="shared" si="42"/>
        <v>0</v>
      </c>
      <c r="F458" s="261"/>
      <c r="G458" s="70" t="str">
        <f t="shared" si="43"/>
        <v/>
      </c>
      <c r="H458" s="261"/>
      <c r="I458" s="261"/>
      <c r="J458" s="70" t="str">
        <f t="shared" si="44"/>
        <v/>
      </c>
      <c r="K458" s="261"/>
      <c r="L458" s="261"/>
      <c r="M458" s="261"/>
      <c r="N458" s="261"/>
      <c r="O458" s="261"/>
      <c r="Q458" s="70" t="str">
        <f t="shared" si="45"/>
        <v/>
      </c>
      <c r="R458" s="274" t="str">
        <f t="shared" si="46"/>
        <v/>
      </c>
      <c r="S458" s="266" t="str">
        <f t="shared" si="47"/>
        <v/>
      </c>
    </row>
    <row r="459" spans="1:19" x14ac:dyDescent="0.2">
      <c r="A459" s="11"/>
      <c r="B459" s="112" t="s">
        <v>411</v>
      </c>
      <c r="C459" s="249" t="s">
        <v>384</v>
      </c>
      <c r="D459" s="47"/>
      <c r="E459" s="266">
        <f t="shared" si="42"/>
        <v>0</v>
      </c>
      <c r="F459" s="261"/>
      <c r="G459" s="70" t="str">
        <f t="shared" si="43"/>
        <v/>
      </c>
      <c r="H459" s="261"/>
      <c r="I459" s="261"/>
      <c r="J459" s="70" t="str">
        <f t="shared" si="44"/>
        <v/>
      </c>
      <c r="K459" s="261"/>
      <c r="L459" s="261"/>
      <c r="M459" s="261"/>
      <c r="N459" s="261"/>
      <c r="O459" s="261"/>
      <c r="Q459" s="70" t="str">
        <f t="shared" si="45"/>
        <v/>
      </c>
      <c r="R459" s="274" t="str">
        <f t="shared" si="46"/>
        <v/>
      </c>
      <c r="S459" s="266" t="str">
        <f t="shared" si="47"/>
        <v/>
      </c>
    </row>
    <row r="460" spans="1:19" x14ac:dyDescent="0.2">
      <c r="A460" s="11"/>
      <c r="B460" s="112" t="s">
        <v>6</v>
      </c>
      <c r="C460" s="249" t="s">
        <v>754</v>
      </c>
      <c r="D460" s="47"/>
      <c r="E460" s="266">
        <f t="shared" si="42"/>
        <v>0</v>
      </c>
      <c r="F460" s="261"/>
      <c r="G460" s="70" t="str">
        <f t="shared" si="43"/>
        <v/>
      </c>
      <c r="H460" s="261"/>
      <c r="I460" s="261"/>
      <c r="J460" s="70" t="str">
        <f t="shared" si="44"/>
        <v/>
      </c>
      <c r="K460" s="261"/>
      <c r="L460" s="261"/>
      <c r="M460" s="261"/>
      <c r="N460" s="261"/>
      <c r="O460" s="261"/>
      <c r="Q460" s="70" t="str">
        <f t="shared" si="45"/>
        <v/>
      </c>
      <c r="R460" s="274" t="str">
        <f t="shared" si="46"/>
        <v/>
      </c>
      <c r="S460" s="266" t="str">
        <f t="shared" si="47"/>
        <v/>
      </c>
    </row>
    <row r="461" spans="1:19" x14ac:dyDescent="0.2">
      <c r="A461" s="11"/>
      <c r="B461" s="112" t="s">
        <v>6</v>
      </c>
      <c r="C461" s="28" t="s">
        <v>391</v>
      </c>
      <c r="D461" s="47">
        <v>16</v>
      </c>
      <c r="E461" s="266">
        <f t="shared" si="42"/>
        <v>5856</v>
      </c>
      <c r="F461" s="261">
        <v>4605</v>
      </c>
      <c r="G461" s="70">
        <f t="shared" si="43"/>
        <v>0.78637295081967218</v>
      </c>
      <c r="H461" s="261">
        <v>423283</v>
      </c>
      <c r="I461" s="261">
        <v>150381</v>
      </c>
      <c r="J461" s="70">
        <f t="shared" si="44"/>
        <v>0.35527294977591822</v>
      </c>
      <c r="K461" s="261">
        <v>34671</v>
      </c>
      <c r="L461" s="261">
        <v>49681</v>
      </c>
      <c r="M461" s="261">
        <v>53325</v>
      </c>
      <c r="N461" s="261">
        <v>0</v>
      </c>
      <c r="O461" s="261">
        <v>0</v>
      </c>
      <c r="Q461" s="70">
        <f t="shared" si="45"/>
        <v>0.27937703786169799</v>
      </c>
      <c r="R461" s="274">
        <f t="shared" si="46"/>
        <v>32.656026058631923</v>
      </c>
      <c r="S461" s="266">
        <f t="shared" si="47"/>
        <v>11579.804560260587</v>
      </c>
    </row>
    <row r="462" spans="1:19" x14ac:dyDescent="0.2">
      <c r="A462" s="11"/>
      <c r="B462" s="112" t="s">
        <v>6</v>
      </c>
      <c r="C462" s="28" t="s">
        <v>684</v>
      </c>
      <c r="D462" s="47">
        <v>47</v>
      </c>
      <c r="E462" s="266">
        <f t="shared" si="42"/>
        <v>17202</v>
      </c>
      <c r="F462" s="261">
        <v>13442</v>
      </c>
      <c r="G462" s="70">
        <f t="shared" si="43"/>
        <v>0.78142076502732238</v>
      </c>
      <c r="H462" s="261">
        <v>1356868</v>
      </c>
      <c r="I462" s="261">
        <v>475682</v>
      </c>
      <c r="J462" s="70">
        <f t="shared" si="44"/>
        <v>0.35057352668056141</v>
      </c>
      <c r="K462" s="261">
        <v>112410</v>
      </c>
      <c r="L462" s="261">
        <v>157761</v>
      </c>
      <c r="M462" s="261">
        <v>169442</v>
      </c>
      <c r="N462" s="261">
        <v>0</v>
      </c>
      <c r="O462" s="261">
        <v>0</v>
      </c>
      <c r="Q462" s="70">
        <f t="shared" si="45"/>
        <v>0.27394543341705069</v>
      </c>
      <c r="R462" s="274">
        <f t="shared" si="46"/>
        <v>35.387739919654813</v>
      </c>
      <c r="S462" s="266">
        <f t="shared" si="47"/>
        <v>12605.415860735009</v>
      </c>
    </row>
    <row r="463" spans="1:19" x14ac:dyDescent="0.2">
      <c r="A463" s="11"/>
      <c r="B463" s="112" t="s">
        <v>6</v>
      </c>
      <c r="C463" s="28" t="s">
        <v>696</v>
      </c>
      <c r="D463" s="47">
        <v>12</v>
      </c>
      <c r="E463" s="266">
        <f t="shared" si="42"/>
        <v>4392</v>
      </c>
      <c r="F463" s="261">
        <v>2944</v>
      </c>
      <c r="G463" s="70">
        <f t="shared" si="43"/>
        <v>0.67030965391621133</v>
      </c>
      <c r="H463" s="261">
        <v>241676</v>
      </c>
      <c r="I463" s="261">
        <v>93030</v>
      </c>
      <c r="J463" s="70">
        <f t="shared" si="44"/>
        <v>0.38493685761101643</v>
      </c>
      <c r="K463" s="261">
        <v>15235</v>
      </c>
      <c r="L463" s="261">
        <v>20285</v>
      </c>
      <c r="M463" s="261">
        <v>32841</v>
      </c>
      <c r="N463" s="261">
        <v>0</v>
      </c>
      <c r="O463" s="261">
        <v>0</v>
      </c>
      <c r="Q463" s="70">
        <f t="shared" si="45"/>
        <v>0.25802689180483435</v>
      </c>
      <c r="R463" s="274">
        <f t="shared" si="46"/>
        <v>31.599864130434781</v>
      </c>
      <c r="S463" s="266">
        <f t="shared" si="47"/>
        <v>11155.23097826087</v>
      </c>
    </row>
    <row r="464" spans="1:19" x14ac:dyDescent="0.2">
      <c r="A464" s="11"/>
      <c r="B464" s="112" t="s">
        <v>6</v>
      </c>
      <c r="C464" s="114" t="s">
        <v>756</v>
      </c>
      <c r="D464" s="47"/>
      <c r="E464" s="266">
        <f t="shared" si="42"/>
        <v>0</v>
      </c>
      <c r="F464" s="261"/>
      <c r="G464" s="70" t="str">
        <f t="shared" si="43"/>
        <v/>
      </c>
      <c r="H464" s="261"/>
      <c r="I464" s="261"/>
      <c r="J464" s="70" t="str">
        <f t="shared" si="44"/>
        <v/>
      </c>
      <c r="K464" s="261"/>
      <c r="L464" s="261"/>
      <c r="M464" s="261"/>
      <c r="N464" s="261"/>
      <c r="O464" s="261"/>
      <c r="Q464" s="70" t="str">
        <f t="shared" si="45"/>
        <v/>
      </c>
      <c r="R464" s="274" t="str">
        <f t="shared" si="46"/>
        <v/>
      </c>
      <c r="S464" s="266" t="str">
        <f t="shared" si="47"/>
        <v/>
      </c>
    </row>
    <row r="465" spans="1:19" x14ac:dyDescent="0.2">
      <c r="A465" s="11"/>
      <c r="B465" s="112" t="s">
        <v>6</v>
      </c>
      <c r="C465" s="249" t="s">
        <v>757</v>
      </c>
      <c r="D465" s="47"/>
      <c r="E465" s="266">
        <f t="shared" si="42"/>
        <v>0</v>
      </c>
      <c r="F465" s="261"/>
      <c r="G465" s="70" t="str">
        <f t="shared" si="43"/>
        <v/>
      </c>
      <c r="H465" s="261"/>
      <c r="I465" s="261"/>
      <c r="J465" s="70" t="str">
        <f t="shared" si="44"/>
        <v/>
      </c>
      <c r="K465" s="261"/>
      <c r="L465" s="261"/>
      <c r="M465" s="261"/>
      <c r="N465" s="261"/>
      <c r="O465" s="261"/>
      <c r="Q465" s="70" t="str">
        <f t="shared" si="45"/>
        <v/>
      </c>
      <c r="R465" s="274" t="str">
        <f t="shared" si="46"/>
        <v/>
      </c>
      <c r="S465" s="266" t="str">
        <f t="shared" si="47"/>
        <v/>
      </c>
    </row>
    <row r="466" spans="1:19" x14ac:dyDescent="0.2">
      <c r="A466" s="11"/>
      <c r="B466" s="112" t="s">
        <v>6</v>
      </c>
      <c r="C466" s="28" t="s">
        <v>760</v>
      </c>
      <c r="D466" s="47">
        <v>18</v>
      </c>
      <c r="E466" s="266">
        <f t="shared" si="42"/>
        <v>6588</v>
      </c>
      <c r="F466" s="261">
        <v>4763</v>
      </c>
      <c r="G466" s="70">
        <f t="shared" si="43"/>
        <v>0.72298117789921068</v>
      </c>
      <c r="H466" s="261">
        <v>477967</v>
      </c>
      <c r="I466" s="261">
        <v>176978</v>
      </c>
      <c r="J466" s="70">
        <f t="shared" si="44"/>
        <v>0.37027242466530114</v>
      </c>
      <c r="K466" s="261">
        <v>48691</v>
      </c>
      <c r="L466" s="261">
        <v>68854</v>
      </c>
      <c r="M466" s="261">
        <v>61192</v>
      </c>
      <c r="N466" s="261">
        <v>0</v>
      </c>
      <c r="O466" s="261">
        <v>0</v>
      </c>
      <c r="Q466" s="70">
        <f t="shared" si="45"/>
        <v>0.26769999372811615</v>
      </c>
      <c r="R466" s="274">
        <f t="shared" si="46"/>
        <v>37.156833928196512</v>
      </c>
      <c r="S466" s="266">
        <f t="shared" si="47"/>
        <v>12847.365106025614</v>
      </c>
    </row>
    <row r="467" spans="1:19" x14ac:dyDescent="0.2">
      <c r="A467" s="11"/>
      <c r="B467" s="112" t="s">
        <v>6</v>
      </c>
      <c r="C467" s="249" t="s">
        <v>274</v>
      </c>
      <c r="D467" s="261"/>
      <c r="E467" s="266">
        <f t="shared" si="42"/>
        <v>0</v>
      </c>
      <c r="F467" s="261"/>
      <c r="G467" s="70" t="str">
        <f t="shared" si="43"/>
        <v/>
      </c>
      <c r="H467" s="261"/>
      <c r="I467" s="261"/>
      <c r="J467" s="70" t="str">
        <f t="shared" si="44"/>
        <v/>
      </c>
      <c r="K467" s="261"/>
      <c r="L467" s="261"/>
      <c r="M467" s="261"/>
      <c r="N467" s="261"/>
      <c r="O467" s="261"/>
      <c r="Q467" s="70" t="str">
        <f t="shared" si="45"/>
        <v/>
      </c>
      <c r="R467" s="274" t="str">
        <f t="shared" si="46"/>
        <v/>
      </c>
      <c r="S467" s="266" t="str">
        <f t="shared" si="47"/>
        <v/>
      </c>
    </row>
    <row r="468" spans="1:19" x14ac:dyDescent="0.2">
      <c r="A468" s="11"/>
      <c r="B468" s="112" t="s">
        <v>6</v>
      </c>
      <c r="C468" s="249" t="s">
        <v>427</v>
      </c>
      <c r="D468" s="261"/>
      <c r="E468" s="266">
        <f t="shared" si="42"/>
        <v>0</v>
      </c>
      <c r="F468" s="261"/>
      <c r="G468" s="70" t="str">
        <f t="shared" si="43"/>
        <v/>
      </c>
      <c r="H468" s="261"/>
      <c r="I468" s="261"/>
      <c r="J468" s="70" t="str">
        <f t="shared" si="44"/>
        <v/>
      </c>
      <c r="K468" s="261"/>
      <c r="L468" s="261"/>
      <c r="M468" s="261"/>
      <c r="N468" s="261"/>
      <c r="O468" s="261"/>
      <c r="Q468" s="70" t="str">
        <f t="shared" si="45"/>
        <v/>
      </c>
      <c r="R468" s="274" t="str">
        <f t="shared" si="46"/>
        <v/>
      </c>
      <c r="S468" s="266" t="str">
        <f t="shared" si="47"/>
        <v/>
      </c>
    </row>
    <row r="469" spans="1:19" x14ac:dyDescent="0.2">
      <c r="A469" s="11"/>
      <c r="B469" s="112" t="s">
        <v>6</v>
      </c>
      <c r="C469" s="249" t="s">
        <v>517</v>
      </c>
      <c r="D469" s="261"/>
      <c r="E469" s="266">
        <f t="shared" si="42"/>
        <v>0</v>
      </c>
      <c r="F469" s="261"/>
      <c r="G469" s="70" t="str">
        <f t="shared" si="43"/>
        <v/>
      </c>
      <c r="H469" s="261"/>
      <c r="I469" s="261"/>
      <c r="J469" s="70" t="str">
        <f t="shared" si="44"/>
        <v/>
      </c>
      <c r="K469" s="261"/>
      <c r="L469" s="261"/>
      <c r="M469" s="261"/>
      <c r="N469" s="261"/>
      <c r="O469" s="261"/>
      <c r="Q469" s="70" t="str">
        <f t="shared" si="45"/>
        <v/>
      </c>
      <c r="R469" s="274" t="str">
        <f t="shared" si="46"/>
        <v/>
      </c>
      <c r="S469" s="266" t="str">
        <f t="shared" si="47"/>
        <v/>
      </c>
    </row>
    <row r="470" spans="1:19" x14ac:dyDescent="0.2">
      <c r="A470" s="11"/>
      <c r="B470" s="112" t="s">
        <v>6</v>
      </c>
      <c r="C470" s="249" t="s">
        <v>550</v>
      </c>
      <c r="D470" s="261"/>
      <c r="E470" s="266">
        <f t="shared" si="42"/>
        <v>0</v>
      </c>
      <c r="F470" s="261"/>
      <c r="G470" s="70" t="str">
        <f t="shared" si="43"/>
        <v/>
      </c>
      <c r="H470" s="261"/>
      <c r="I470" s="261"/>
      <c r="J470" s="70" t="str">
        <f t="shared" si="44"/>
        <v/>
      </c>
      <c r="K470" s="261"/>
      <c r="L470" s="261"/>
      <c r="M470" s="261"/>
      <c r="N470" s="261"/>
      <c r="O470" s="261"/>
      <c r="Q470" s="70" t="str">
        <f t="shared" si="45"/>
        <v/>
      </c>
      <c r="R470" s="274" t="str">
        <f t="shared" si="46"/>
        <v/>
      </c>
      <c r="S470" s="266" t="str">
        <f t="shared" si="47"/>
        <v/>
      </c>
    </row>
    <row r="471" spans="1:19" x14ac:dyDescent="0.2">
      <c r="A471" s="11"/>
      <c r="B471" s="112" t="s">
        <v>6</v>
      </c>
      <c r="C471" s="249" t="s">
        <v>711</v>
      </c>
      <c r="D471" s="261"/>
      <c r="E471" s="266">
        <f t="shared" si="42"/>
        <v>0</v>
      </c>
      <c r="F471" s="261"/>
      <c r="G471" s="70" t="str">
        <f t="shared" si="43"/>
        <v/>
      </c>
      <c r="H471" s="261"/>
      <c r="I471" s="261"/>
      <c r="J471" s="70" t="str">
        <f t="shared" si="44"/>
        <v/>
      </c>
      <c r="K471" s="261"/>
      <c r="L471" s="261"/>
      <c r="M471" s="261"/>
      <c r="N471" s="261"/>
      <c r="O471" s="261"/>
      <c r="Q471" s="70" t="str">
        <f t="shared" si="45"/>
        <v/>
      </c>
      <c r="R471" s="274" t="str">
        <f t="shared" si="46"/>
        <v/>
      </c>
      <c r="S471" s="266" t="str">
        <f t="shared" si="47"/>
        <v/>
      </c>
    </row>
    <row r="472" spans="1:19" x14ac:dyDescent="0.2">
      <c r="A472" s="11"/>
      <c r="B472" s="112" t="s">
        <v>6</v>
      </c>
      <c r="C472" s="250" t="s">
        <v>1146</v>
      </c>
      <c r="D472" s="261"/>
      <c r="E472" s="266">
        <f t="shared" si="42"/>
        <v>0</v>
      </c>
      <c r="F472" s="261"/>
      <c r="G472" s="70" t="str">
        <f t="shared" si="43"/>
        <v/>
      </c>
      <c r="H472" s="261"/>
      <c r="I472" s="261"/>
      <c r="J472" s="70" t="str">
        <f t="shared" si="44"/>
        <v/>
      </c>
      <c r="K472" s="261"/>
      <c r="L472" s="261"/>
      <c r="M472" s="261"/>
      <c r="N472" s="261"/>
      <c r="O472" s="261"/>
      <c r="Q472" s="70" t="str">
        <f t="shared" si="45"/>
        <v/>
      </c>
      <c r="R472" s="274" t="str">
        <f t="shared" si="46"/>
        <v/>
      </c>
      <c r="S472" s="266" t="str">
        <f t="shared" si="47"/>
        <v/>
      </c>
    </row>
    <row r="473" spans="1:19" x14ac:dyDescent="0.2">
      <c r="A473" s="13"/>
      <c r="B473" s="112" t="s">
        <v>6</v>
      </c>
      <c r="C473" s="249" t="s">
        <v>763</v>
      </c>
      <c r="D473" s="261"/>
      <c r="E473" s="266">
        <f t="shared" si="42"/>
        <v>0</v>
      </c>
      <c r="F473" s="261"/>
      <c r="G473" s="70" t="str">
        <f t="shared" si="43"/>
        <v/>
      </c>
      <c r="H473" s="261"/>
      <c r="I473" s="261"/>
      <c r="J473" s="70" t="str">
        <f t="shared" si="44"/>
        <v/>
      </c>
      <c r="K473" s="261"/>
      <c r="L473" s="261"/>
      <c r="M473" s="261"/>
      <c r="N473" s="261"/>
      <c r="O473" s="261"/>
      <c r="Q473" s="70" t="str">
        <f t="shared" si="45"/>
        <v/>
      </c>
      <c r="R473" s="274" t="str">
        <f t="shared" si="46"/>
        <v/>
      </c>
      <c r="S473" s="266" t="str">
        <f t="shared" si="47"/>
        <v/>
      </c>
    </row>
    <row r="474" spans="1:19" x14ac:dyDescent="0.2">
      <c r="A474" s="14" t="s">
        <v>764</v>
      </c>
      <c r="B474" s="111" t="s">
        <v>762</v>
      </c>
      <c r="C474" s="28" t="s">
        <v>570</v>
      </c>
      <c r="D474" s="261">
        <v>122</v>
      </c>
      <c r="E474" s="266">
        <f t="shared" si="42"/>
        <v>44652</v>
      </c>
      <c r="F474" s="261">
        <v>32974</v>
      </c>
      <c r="G474" s="70">
        <f t="shared" si="43"/>
        <v>0.73846636208904415</v>
      </c>
      <c r="H474" s="261">
        <v>2642922</v>
      </c>
      <c r="I474" s="261">
        <v>1009437</v>
      </c>
      <c r="J474" s="70">
        <f t="shared" si="44"/>
        <v>0.3819397621269186</v>
      </c>
      <c r="K474" s="261">
        <v>235461</v>
      </c>
      <c r="L474" s="261">
        <v>308242</v>
      </c>
      <c r="M474" s="261">
        <v>306976</v>
      </c>
      <c r="N474" s="261">
        <v>5</v>
      </c>
      <c r="O474" s="261">
        <v>0</v>
      </c>
      <c r="Q474" s="70">
        <f t="shared" si="45"/>
        <v>0.28204966667502046</v>
      </c>
      <c r="R474" s="274">
        <f t="shared" si="46"/>
        <v>30.613119427427669</v>
      </c>
      <c r="S474" s="266">
        <f t="shared" si="47"/>
        <v>9309.6378965245349</v>
      </c>
    </row>
    <row r="475" spans="1:19" x14ac:dyDescent="0.2">
      <c r="A475" s="11">
        <f>COUNTA(D474:D510)</f>
        <v>4</v>
      </c>
      <c r="B475" s="112" t="s">
        <v>762</v>
      </c>
      <c r="C475" s="249" t="s">
        <v>473</v>
      </c>
      <c r="D475" s="261"/>
      <c r="E475" s="266">
        <f t="shared" si="42"/>
        <v>0</v>
      </c>
      <c r="F475" s="261"/>
      <c r="G475" s="70" t="str">
        <f t="shared" si="43"/>
        <v/>
      </c>
      <c r="H475" s="261"/>
      <c r="I475" s="261"/>
      <c r="J475" s="70" t="str">
        <f t="shared" si="44"/>
        <v/>
      </c>
      <c r="K475" s="261"/>
      <c r="L475" s="261"/>
      <c r="M475" s="261"/>
      <c r="N475" s="261"/>
      <c r="O475" s="261"/>
      <c r="Q475" s="70" t="str">
        <f t="shared" si="45"/>
        <v/>
      </c>
      <c r="R475" s="274" t="str">
        <f t="shared" si="46"/>
        <v/>
      </c>
      <c r="S475" s="266" t="str">
        <f t="shared" si="47"/>
        <v/>
      </c>
    </row>
    <row r="476" spans="1:19" x14ac:dyDescent="0.2">
      <c r="A476" s="12"/>
      <c r="B476" s="111" t="s">
        <v>762</v>
      </c>
      <c r="C476" s="114" t="s">
        <v>285</v>
      </c>
      <c r="D476" s="261"/>
      <c r="E476" s="266">
        <f t="shared" si="42"/>
        <v>0</v>
      </c>
      <c r="F476" s="261"/>
      <c r="G476" s="70" t="str">
        <f t="shared" si="43"/>
        <v/>
      </c>
      <c r="H476" s="261"/>
      <c r="I476" s="261"/>
      <c r="J476" s="70" t="str">
        <f t="shared" si="44"/>
        <v/>
      </c>
      <c r="K476" s="261"/>
      <c r="L476" s="261"/>
      <c r="M476" s="261"/>
      <c r="N476" s="261"/>
      <c r="O476" s="261"/>
      <c r="Q476" s="70" t="str">
        <f t="shared" si="45"/>
        <v/>
      </c>
      <c r="R476" s="274" t="str">
        <f t="shared" si="46"/>
        <v/>
      </c>
      <c r="S476" s="266" t="str">
        <f t="shared" si="47"/>
        <v/>
      </c>
    </row>
    <row r="477" spans="1:19" x14ac:dyDescent="0.2">
      <c r="A477" s="11"/>
      <c r="B477" s="112" t="s">
        <v>762</v>
      </c>
      <c r="C477" s="249" t="s">
        <v>766</v>
      </c>
      <c r="D477" s="261"/>
      <c r="E477" s="266">
        <f t="shared" si="42"/>
        <v>0</v>
      </c>
      <c r="F477" s="261"/>
      <c r="G477" s="70" t="str">
        <f t="shared" si="43"/>
        <v/>
      </c>
      <c r="H477" s="261"/>
      <c r="I477" s="261"/>
      <c r="J477" s="70" t="str">
        <f t="shared" si="44"/>
        <v/>
      </c>
      <c r="K477" s="261"/>
      <c r="L477" s="261"/>
      <c r="M477" s="261"/>
      <c r="N477" s="261"/>
      <c r="O477" s="261"/>
      <c r="Q477" s="70" t="str">
        <f t="shared" si="45"/>
        <v/>
      </c>
      <c r="R477" s="274" t="str">
        <f t="shared" si="46"/>
        <v/>
      </c>
      <c r="S477" s="266" t="str">
        <f t="shared" si="47"/>
        <v/>
      </c>
    </row>
    <row r="478" spans="1:19" x14ac:dyDescent="0.2">
      <c r="A478" s="11"/>
      <c r="B478" s="112" t="s">
        <v>762</v>
      </c>
      <c r="C478" s="249" t="s">
        <v>767</v>
      </c>
      <c r="D478" s="261"/>
      <c r="E478" s="266">
        <f t="shared" si="42"/>
        <v>0</v>
      </c>
      <c r="F478" s="261"/>
      <c r="G478" s="70" t="str">
        <f t="shared" si="43"/>
        <v/>
      </c>
      <c r="H478" s="261"/>
      <c r="I478" s="261"/>
      <c r="J478" s="70" t="str">
        <f t="shared" si="44"/>
        <v/>
      </c>
      <c r="K478" s="261"/>
      <c r="L478" s="261"/>
      <c r="M478" s="261"/>
      <c r="N478" s="261"/>
      <c r="O478" s="261"/>
      <c r="Q478" s="70" t="str">
        <f t="shared" si="45"/>
        <v/>
      </c>
      <c r="R478" s="274" t="str">
        <f t="shared" si="46"/>
        <v/>
      </c>
      <c r="S478" s="266" t="str">
        <f t="shared" si="47"/>
        <v/>
      </c>
    </row>
    <row r="479" spans="1:19" ht="26.4" x14ac:dyDescent="0.2">
      <c r="A479" s="11"/>
      <c r="B479" s="112" t="s">
        <v>762</v>
      </c>
      <c r="C479" s="249" t="s">
        <v>31</v>
      </c>
      <c r="D479" s="261"/>
      <c r="E479" s="266">
        <f t="shared" si="42"/>
        <v>0</v>
      </c>
      <c r="F479" s="261"/>
      <c r="G479" s="70" t="str">
        <f t="shared" si="43"/>
        <v/>
      </c>
      <c r="H479" s="261"/>
      <c r="I479" s="261"/>
      <c r="J479" s="70" t="str">
        <f t="shared" si="44"/>
        <v/>
      </c>
      <c r="K479" s="261"/>
      <c r="L479" s="261"/>
      <c r="M479" s="261"/>
      <c r="N479" s="261"/>
      <c r="O479" s="261"/>
      <c r="Q479" s="70" t="str">
        <f t="shared" si="45"/>
        <v/>
      </c>
      <c r="R479" s="274" t="str">
        <f t="shared" si="46"/>
        <v/>
      </c>
      <c r="S479" s="266" t="str">
        <f t="shared" si="47"/>
        <v/>
      </c>
    </row>
    <row r="480" spans="1:19" ht="26.4" x14ac:dyDescent="0.2">
      <c r="A480" s="11"/>
      <c r="B480" s="112" t="s">
        <v>762</v>
      </c>
      <c r="C480" s="249" t="s">
        <v>770</v>
      </c>
      <c r="D480" s="261"/>
      <c r="E480" s="266">
        <f t="shared" si="42"/>
        <v>0</v>
      </c>
      <c r="F480" s="261"/>
      <c r="G480" s="70" t="str">
        <f t="shared" si="43"/>
        <v/>
      </c>
      <c r="H480" s="261"/>
      <c r="I480" s="261"/>
      <c r="J480" s="70" t="str">
        <f t="shared" si="44"/>
        <v/>
      </c>
      <c r="K480" s="261"/>
      <c r="L480" s="261"/>
      <c r="M480" s="261"/>
      <c r="N480" s="261"/>
      <c r="O480" s="261"/>
      <c r="Q480" s="70" t="str">
        <f t="shared" si="45"/>
        <v/>
      </c>
      <c r="R480" s="274" t="str">
        <f t="shared" si="46"/>
        <v/>
      </c>
      <c r="S480" s="266" t="str">
        <f t="shared" si="47"/>
        <v/>
      </c>
    </row>
    <row r="481" spans="1:19" x14ac:dyDescent="0.2">
      <c r="A481" s="11"/>
      <c r="B481" s="112" t="s">
        <v>762</v>
      </c>
      <c r="C481" s="249" t="s">
        <v>771</v>
      </c>
      <c r="D481" s="261"/>
      <c r="E481" s="266">
        <f t="shared" si="42"/>
        <v>0</v>
      </c>
      <c r="F481" s="261"/>
      <c r="G481" s="70" t="str">
        <f t="shared" si="43"/>
        <v/>
      </c>
      <c r="H481" s="261"/>
      <c r="I481" s="261"/>
      <c r="J481" s="70" t="str">
        <f t="shared" si="44"/>
        <v/>
      </c>
      <c r="K481" s="261"/>
      <c r="L481" s="261"/>
      <c r="M481" s="261"/>
      <c r="N481" s="261"/>
      <c r="O481" s="261"/>
      <c r="Q481" s="70" t="str">
        <f t="shared" si="45"/>
        <v/>
      </c>
      <c r="R481" s="274" t="str">
        <f t="shared" si="46"/>
        <v/>
      </c>
      <c r="S481" s="266" t="str">
        <f t="shared" si="47"/>
        <v/>
      </c>
    </row>
    <row r="482" spans="1:19" x14ac:dyDescent="0.2">
      <c r="A482" s="11"/>
      <c r="B482" s="112" t="s">
        <v>762</v>
      </c>
      <c r="C482" s="249" t="s">
        <v>773</v>
      </c>
      <c r="D482" s="261"/>
      <c r="E482" s="266">
        <f t="shared" si="42"/>
        <v>0</v>
      </c>
      <c r="F482" s="261"/>
      <c r="G482" s="70" t="str">
        <f t="shared" si="43"/>
        <v/>
      </c>
      <c r="H482" s="261"/>
      <c r="I482" s="261"/>
      <c r="J482" s="70" t="str">
        <f t="shared" si="44"/>
        <v/>
      </c>
      <c r="K482" s="261"/>
      <c r="L482" s="261"/>
      <c r="M482" s="261"/>
      <c r="N482" s="261"/>
      <c r="O482" s="261"/>
      <c r="Q482" s="70" t="str">
        <f t="shared" si="45"/>
        <v/>
      </c>
      <c r="R482" s="274" t="str">
        <f t="shared" si="46"/>
        <v/>
      </c>
      <c r="S482" s="266" t="str">
        <f t="shared" si="47"/>
        <v/>
      </c>
    </row>
    <row r="483" spans="1:19" x14ac:dyDescent="0.2">
      <c r="A483" s="11"/>
      <c r="B483" s="112" t="s">
        <v>762</v>
      </c>
      <c r="C483" s="249" t="s">
        <v>477</v>
      </c>
      <c r="D483" s="261"/>
      <c r="E483" s="266">
        <f t="shared" si="42"/>
        <v>0</v>
      </c>
      <c r="F483" s="261"/>
      <c r="G483" s="70" t="str">
        <f t="shared" si="43"/>
        <v/>
      </c>
      <c r="H483" s="261"/>
      <c r="I483" s="261"/>
      <c r="J483" s="70" t="str">
        <f t="shared" si="44"/>
        <v/>
      </c>
      <c r="K483" s="261"/>
      <c r="L483" s="261"/>
      <c r="M483" s="261"/>
      <c r="N483" s="261"/>
      <c r="O483" s="261"/>
      <c r="Q483" s="70" t="str">
        <f t="shared" si="45"/>
        <v/>
      </c>
      <c r="R483" s="274" t="str">
        <f t="shared" si="46"/>
        <v/>
      </c>
      <c r="S483" s="266" t="str">
        <f t="shared" si="47"/>
        <v/>
      </c>
    </row>
    <row r="484" spans="1:19" x14ac:dyDescent="0.2">
      <c r="A484" s="11"/>
      <c r="B484" s="111" t="s">
        <v>774</v>
      </c>
      <c r="C484" s="28" t="s">
        <v>312</v>
      </c>
      <c r="D484" s="261">
        <v>61</v>
      </c>
      <c r="E484" s="266">
        <f t="shared" si="42"/>
        <v>22326</v>
      </c>
      <c r="F484" s="261">
        <v>17027</v>
      </c>
      <c r="G484" s="70">
        <f t="shared" si="43"/>
        <v>0.76265340858192243</v>
      </c>
      <c r="H484" s="261">
        <v>1302655</v>
      </c>
      <c r="I484" s="261">
        <v>452690</v>
      </c>
      <c r="J484" s="70">
        <f t="shared" si="44"/>
        <v>0.3475133477398083</v>
      </c>
      <c r="K484" s="261">
        <v>93950</v>
      </c>
      <c r="L484" s="261">
        <v>137990</v>
      </c>
      <c r="M484" s="261">
        <v>141913</v>
      </c>
      <c r="N484" s="261">
        <v>0</v>
      </c>
      <c r="O484" s="261">
        <v>0</v>
      </c>
      <c r="Q484" s="70">
        <f t="shared" si="45"/>
        <v>0.26503223918147972</v>
      </c>
      <c r="R484" s="274">
        <f t="shared" si="46"/>
        <v>26.586597756504375</v>
      </c>
      <c r="S484" s="266">
        <f t="shared" si="47"/>
        <v>8334.5862453749924</v>
      </c>
    </row>
    <row r="485" spans="1:19" x14ac:dyDescent="0.2">
      <c r="A485" s="11"/>
      <c r="B485" s="111" t="s">
        <v>774</v>
      </c>
      <c r="C485" s="114" t="s">
        <v>724</v>
      </c>
      <c r="D485" s="261"/>
      <c r="E485" s="266">
        <f t="shared" si="42"/>
        <v>0</v>
      </c>
      <c r="F485" s="261"/>
      <c r="G485" s="70" t="str">
        <f t="shared" si="43"/>
        <v/>
      </c>
      <c r="H485" s="261"/>
      <c r="I485" s="261"/>
      <c r="J485" s="70" t="str">
        <f t="shared" si="44"/>
        <v/>
      </c>
      <c r="K485" s="261"/>
      <c r="L485" s="261"/>
      <c r="M485" s="261"/>
      <c r="N485" s="261"/>
      <c r="O485" s="261"/>
      <c r="Q485" s="70" t="str">
        <f t="shared" si="45"/>
        <v/>
      </c>
      <c r="R485" s="274" t="str">
        <f t="shared" si="46"/>
        <v/>
      </c>
      <c r="S485" s="266" t="str">
        <f t="shared" si="47"/>
        <v/>
      </c>
    </row>
    <row r="486" spans="1:19" x14ac:dyDescent="0.2">
      <c r="A486" s="11"/>
      <c r="B486" s="111" t="s">
        <v>774</v>
      </c>
      <c r="C486" s="114" t="s">
        <v>775</v>
      </c>
      <c r="D486" s="261"/>
      <c r="E486" s="266">
        <f t="shared" si="42"/>
        <v>0</v>
      </c>
      <c r="F486" s="261"/>
      <c r="G486" s="70" t="str">
        <f t="shared" si="43"/>
        <v/>
      </c>
      <c r="H486" s="261"/>
      <c r="I486" s="261"/>
      <c r="J486" s="70" t="str">
        <f t="shared" si="44"/>
        <v/>
      </c>
      <c r="K486" s="261"/>
      <c r="L486" s="261"/>
      <c r="M486" s="261"/>
      <c r="N486" s="261"/>
      <c r="O486" s="261"/>
      <c r="Q486" s="70" t="str">
        <f t="shared" si="45"/>
        <v/>
      </c>
      <c r="R486" s="274" t="str">
        <f t="shared" si="46"/>
        <v/>
      </c>
      <c r="S486" s="266" t="str">
        <f t="shared" si="47"/>
        <v/>
      </c>
    </row>
    <row r="487" spans="1:19" x14ac:dyDescent="0.2">
      <c r="A487" s="11"/>
      <c r="B487" s="111" t="s">
        <v>774</v>
      </c>
      <c r="C487" s="114" t="s">
        <v>361</v>
      </c>
      <c r="D487" s="261"/>
      <c r="E487" s="266">
        <f t="shared" si="42"/>
        <v>0</v>
      </c>
      <c r="F487" s="261"/>
      <c r="G487" s="70" t="str">
        <f t="shared" si="43"/>
        <v/>
      </c>
      <c r="H487" s="261"/>
      <c r="I487" s="261"/>
      <c r="J487" s="70" t="str">
        <f t="shared" si="44"/>
        <v/>
      </c>
      <c r="K487" s="261"/>
      <c r="L487" s="261"/>
      <c r="M487" s="261"/>
      <c r="N487" s="261"/>
      <c r="O487" s="261"/>
      <c r="Q487" s="70" t="str">
        <f t="shared" si="45"/>
        <v/>
      </c>
      <c r="R487" s="274" t="str">
        <f t="shared" si="46"/>
        <v/>
      </c>
      <c r="S487" s="266" t="str">
        <f t="shared" si="47"/>
        <v/>
      </c>
    </row>
    <row r="488" spans="1:19" x14ac:dyDescent="0.2">
      <c r="A488" s="11"/>
      <c r="B488" s="111" t="s">
        <v>774</v>
      </c>
      <c r="C488" s="114" t="s">
        <v>459</v>
      </c>
      <c r="D488" s="261"/>
      <c r="E488" s="266">
        <f t="shared" si="42"/>
        <v>0</v>
      </c>
      <c r="F488" s="261"/>
      <c r="G488" s="70" t="str">
        <f t="shared" si="43"/>
        <v/>
      </c>
      <c r="H488" s="261"/>
      <c r="I488" s="261"/>
      <c r="J488" s="70" t="str">
        <f t="shared" si="44"/>
        <v/>
      </c>
      <c r="K488" s="261"/>
      <c r="L488" s="261"/>
      <c r="M488" s="261"/>
      <c r="N488" s="261"/>
      <c r="O488" s="261"/>
      <c r="Q488" s="70" t="str">
        <f t="shared" si="45"/>
        <v/>
      </c>
      <c r="R488" s="274" t="str">
        <f t="shared" si="46"/>
        <v/>
      </c>
      <c r="S488" s="266" t="str">
        <f t="shared" si="47"/>
        <v/>
      </c>
    </row>
    <row r="489" spans="1:19" x14ac:dyDescent="0.2">
      <c r="A489" s="11"/>
      <c r="B489" s="111" t="s">
        <v>774</v>
      </c>
      <c r="C489" s="114" t="s">
        <v>777</v>
      </c>
      <c r="D489" s="261"/>
      <c r="E489" s="266">
        <f t="shared" si="42"/>
        <v>0</v>
      </c>
      <c r="F489" s="261"/>
      <c r="G489" s="70" t="str">
        <f t="shared" si="43"/>
        <v/>
      </c>
      <c r="H489" s="261"/>
      <c r="I489" s="261"/>
      <c r="J489" s="70" t="str">
        <f t="shared" si="44"/>
        <v/>
      </c>
      <c r="K489" s="261"/>
      <c r="L489" s="261"/>
      <c r="M489" s="261"/>
      <c r="N489" s="261"/>
      <c r="O489" s="261"/>
      <c r="Q489" s="70" t="str">
        <f t="shared" si="45"/>
        <v/>
      </c>
      <c r="R489" s="274" t="str">
        <f t="shared" si="46"/>
        <v/>
      </c>
      <c r="S489" s="266" t="str">
        <f t="shared" si="47"/>
        <v/>
      </c>
    </row>
    <row r="490" spans="1:19" x14ac:dyDescent="0.2">
      <c r="A490" s="11"/>
      <c r="B490" s="111" t="s">
        <v>774</v>
      </c>
      <c r="C490" s="114" t="s">
        <v>778</v>
      </c>
      <c r="D490" s="261"/>
      <c r="E490" s="266">
        <f t="shared" si="42"/>
        <v>0</v>
      </c>
      <c r="F490" s="261"/>
      <c r="G490" s="70" t="str">
        <f t="shared" si="43"/>
        <v/>
      </c>
      <c r="H490" s="261"/>
      <c r="I490" s="261"/>
      <c r="J490" s="70" t="str">
        <f t="shared" si="44"/>
        <v/>
      </c>
      <c r="K490" s="261"/>
      <c r="L490" s="261"/>
      <c r="M490" s="261"/>
      <c r="N490" s="261"/>
      <c r="O490" s="261"/>
      <c r="Q490" s="70" t="str">
        <f t="shared" si="45"/>
        <v/>
      </c>
      <c r="R490" s="274" t="str">
        <f t="shared" si="46"/>
        <v/>
      </c>
      <c r="S490" s="266" t="str">
        <f t="shared" si="47"/>
        <v/>
      </c>
    </row>
    <row r="491" spans="1:19" ht="26.4" x14ac:dyDescent="0.2">
      <c r="A491" s="11"/>
      <c r="B491" s="111" t="s">
        <v>774</v>
      </c>
      <c r="C491" s="114" t="s">
        <v>515</v>
      </c>
      <c r="D491" s="261"/>
      <c r="E491" s="266">
        <f t="shared" si="42"/>
        <v>0</v>
      </c>
      <c r="F491" s="261"/>
      <c r="G491" s="70" t="str">
        <f t="shared" si="43"/>
        <v/>
      </c>
      <c r="H491" s="261"/>
      <c r="I491" s="261"/>
      <c r="J491" s="70" t="str">
        <f t="shared" si="44"/>
        <v/>
      </c>
      <c r="K491" s="261"/>
      <c r="L491" s="261"/>
      <c r="M491" s="261"/>
      <c r="N491" s="261"/>
      <c r="O491" s="261"/>
      <c r="Q491" s="70" t="str">
        <f t="shared" si="45"/>
        <v/>
      </c>
      <c r="R491" s="274" t="str">
        <f t="shared" si="46"/>
        <v/>
      </c>
      <c r="S491" s="266" t="str">
        <f t="shared" si="47"/>
        <v/>
      </c>
    </row>
    <row r="492" spans="1:19" ht="26.4" x14ac:dyDescent="0.2">
      <c r="A492" s="11"/>
      <c r="B492" s="111" t="s">
        <v>774</v>
      </c>
      <c r="C492" s="114" t="s">
        <v>779</v>
      </c>
      <c r="D492" s="261"/>
      <c r="E492" s="266">
        <f t="shared" si="42"/>
        <v>0</v>
      </c>
      <c r="F492" s="261"/>
      <c r="G492" s="70" t="str">
        <f t="shared" si="43"/>
        <v/>
      </c>
      <c r="H492" s="261"/>
      <c r="I492" s="261"/>
      <c r="J492" s="70" t="str">
        <f t="shared" si="44"/>
        <v/>
      </c>
      <c r="K492" s="261"/>
      <c r="L492" s="261"/>
      <c r="M492" s="261"/>
      <c r="N492" s="261"/>
      <c r="O492" s="261"/>
      <c r="Q492" s="70" t="str">
        <f t="shared" si="45"/>
        <v/>
      </c>
      <c r="R492" s="274" t="str">
        <f t="shared" si="46"/>
        <v/>
      </c>
      <c r="S492" s="266" t="str">
        <f t="shared" si="47"/>
        <v/>
      </c>
    </row>
    <row r="493" spans="1:19" x14ac:dyDescent="0.2">
      <c r="A493" s="11"/>
      <c r="B493" s="111" t="s">
        <v>780</v>
      </c>
      <c r="C493" s="28" t="s">
        <v>655</v>
      </c>
      <c r="D493" s="261">
        <v>233</v>
      </c>
      <c r="E493" s="266">
        <f t="shared" si="42"/>
        <v>85278</v>
      </c>
      <c r="F493" s="261">
        <v>60101</v>
      </c>
      <c r="G493" s="70">
        <f t="shared" si="43"/>
        <v>0.70476559018738716</v>
      </c>
      <c r="H493" s="261">
        <v>4068163</v>
      </c>
      <c r="I493" s="261">
        <v>1489025</v>
      </c>
      <c r="J493" s="70">
        <f t="shared" si="44"/>
        <v>0.3660190115292824</v>
      </c>
      <c r="K493" s="261">
        <v>251182</v>
      </c>
      <c r="L493" s="261">
        <v>382725</v>
      </c>
      <c r="M493" s="261">
        <v>438382</v>
      </c>
      <c r="N493" s="261">
        <v>0</v>
      </c>
      <c r="O493" s="261">
        <v>0</v>
      </c>
      <c r="Q493" s="70">
        <f t="shared" si="45"/>
        <v>0.25795760468023876</v>
      </c>
      <c r="R493" s="274">
        <f t="shared" si="46"/>
        <v>24.775378113508928</v>
      </c>
      <c r="S493" s="266">
        <f t="shared" si="47"/>
        <v>7294.0882847207204</v>
      </c>
    </row>
    <row r="494" spans="1:19" x14ac:dyDescent="0.2">
      <c r="A494" s="11"/>
      <c r="B494" s="111" t="s">
        <v>780</v>
      </c>
      <c r="C494" s="114" t="s">
        <v>782</v>
      </c>
      <c r="D494" s="261"/>
      <c r="E494" s="266">
        <f t="shared" si="42"/>
        <v>0</v>
      </c>
      <c r="F494" s="261"/>
      <c r="G494" s="70" t="str">
        <f t="shared" si="43"/>
        <v/>
      </c>
      <c r="H494" s="261"/>
      <c r="I494" s="261"/>
      <c r="J494" s="70" t="str">
        <f t="shared" si="44"/>
        <v/>
      </c>
      <c r="K494" s="261"/>
      <c r="L494" s="261"/>
      <c r="M494" s="261"/>
      <c r="N494" s="261"/>
      <c r="O494" s="261"/>
      <c r="Q494" s="70" t="str">
        <f t="shared" si="45"/>
        <v/>
      </c>
      <c r="R494" s="274" t="str">
        <f t="shared" si="46"/>
        <v/>
      </c>
      <c r="S494" s="266" t="str">
        <f t="shared" si="47"/>
        <v/>
      </c>
    </row>
    <row r="495" spans="1:19" x14ac:dyDescent="0.2">
      <c r="A495" s="11"/>
      <c r="B495" s="111" t="s">
        <v>780</v>
      </c>
      <c r="C495" s="114" t="s">
        <v>37</v>
      </c>
      <c r="D495" s="261"/>
      <c r="E495" s="266">
        <f t="shared" si="42"/>
        <v>0</v>
      </c>
      <c r="F495" s="261"/>
      <c r="G495" s="70" t="str">
        <f t="shared" si="43"/>
        <v/>
      </c>
      <c r="H495" s="261"/>
      <c r="I495" s="261"/>
      <c r="J495" s="70" t="str">
        <f t="shared" si="44"/>
        <v/>
      </c>
      <c r="K495" s="261"/>
      <c r="L495" s="261"/>
      <c r="M495" s="261"/>
      <c r="N495" s="261"/>
      <c r="O495" s="261"/>
      <c r="Q495" s="70" t="str">
        <f t="shared" si="45"/>
        <v/>
      </c>
      <c r="R495" s="274" t="str">
        <f t="shared" si="46"/>
        <v/>
      </c>
      <c r="S495" s="266" t="str">
        <f t="shared" si="47"/>
        <v/>
      </c>
    </row>
    <row r="496" spans="1:19" x14ac:dyDescent="0.2">
      <c r="A496" s="11"/>
      <c r="B496" s="111" t="s">
        <v>780</v>
      </c>
      <c r="C496" s="114" t="s">
        <v>196</v>
      </c>
      <c r="D496" s="261"/>
      <c r="E496" s="266">
        <f t="shared" si="42"/>
        <v>0</v>
      </c>
      <c r="F496" s="261"/>
      <c r="G496" s="70" t="str">
        <f t="shared" si="43"/>
        <v/>
      </c>
      <c r="H496" s="261"/>
      <c r="I496" s="261"/>
      <c r="J496" s="70" t="str">
        <f t="shared" si="44"/>
        <v/>
      </c>
      <c r="K496" s="261"/>
      <c r="L496" s="261"/>
      <c r="M496" s="261"/>
      <c r="N496" s="261"/>
      <c r="O496" s="261"/>
      <c r="Q496" s="70" t="str">
        <f t="shared" si="45"/>
        <v/>
      </c>
      <c r="R496" s="274" t="str">
        <f t="shared" si="46"/>
        <v/>
      </c>
      <c r="S496" s="266" t="str">
        <f t="shared" si="47"/>
        <v/>
      </c>
    </row>
    <row r="497" spans="1:19" x14ac:dyDescent="0.2">
      <c r="A497" s="11"/>
      <c r="B497" s="111" t="s">
        <v>780</v>
      </c>
      <c r="C497" s="114" t="s">
        <v>383</v>
      </c>
      <c r="D497" s="261"/>
      <c r="E497" s="266">
        <f t="shared" si="42"/>
        <v>0</v>
      </c>
      <c r="F497" s="261"/>
      <c r="G497" s="70" t="str">
        <f t="shared" si="43"/>
        <v/>
      </c>
      <c r="H497" s="261"/>
      <c r="I497" s="261"/>
      <c r="J497" s="70" t="str">
        <f t="shared" si="44"/>
        <v/>
      </c>
      <c r="K497" s="261"/>
      <c r="L497" s="261"/>
      <c r="M497" s="261"/>
      <c r="N497" s="261"/>
      <c r="O497" s="261"/>
      <c r="Q497" s="70" t="str">
        <f t="shared" si="45"/>
        <v/>
      </c>
      <c r="R497" s="274" t="str">
        <f t="shared" si="46"/>
        <v/>
      </c>
      <c r="S497" s="266" t="str">
        <f t="shared" si="47"/>
        <v/>
      </c>
    </row>
    <row r="498" spans="1:19" x14ac:dyDescent="0.2">
      <c r="A498" s="11"/>
      <c r="B498" s="111" t="s">
        <v>780</v>
      </c>
      <c r="C498" s="114" t="s">
        <v>234</v>
      </c>
      <c r="D498" s="261"/>
      <c r="E498" s="266">
        <f t="shared" si="42"/>
        <v>0</v>
      </c>
      <c r="F498" s="261"/>
      <c r="G498" s="70" t="str">
        <f t="shared" si="43"/>
        <v/>
      </c>
      <c r="H498" s="261"/>
      <c r="I498" s="261"/>
      <c r="J498" s="70" t="str">
        <f t="shared" si="44"/>
        <v/>
      </c>
      <c r="K498" s="261"/>
      <c r="L498" s="261"/>
      <c r="M498" s="261"/>
      <c r="N498" s="261"/>
      <c r="O498" s="261"/>
      <c r="Q498" s="70" t="str">
        <f t="shared" si="45"/>
        <v/>
      </c>
      <c r="R498" s="274" t="str">
        <f t="shared" si="46"/>
        <v/>
      </c>
      <c r="S498" s="266" t="str">
        <f t="shared" si="47"/>
        <v/>
      </c>
    </row>
    <row r="499" spans="1:19" x14ac:dyDescent="0.2">
      <c r="A499" s="11"/>
      <c r="B499" s="111" t="s">
        <v>780</v>
      </c>
      <c r="C499" s="114" t="s">
        <v>783</v>
      </c>
      <c r="D499" s="261"/>
      <c r="E499" s="266">
        <f t="shared" si="42"/>
        <v>0</v>
      </c>
      <c r="F499" s="261"/>
      <c r="G499" s="70" t="str">
        <f t="shared" si="43"/>
        <v/>
      </c>
      <c r="H499" s="261"/>
      <c r="I499" s="261"/>
      <c r="J499" s="70" t="str">
        <f t="shared" si="44"/>
        <v/>
      </c>
      <c r="K499" s="261"/>
      <c r="L499" s="261"/>
      <c r="M499" s="261"/>
      <c r="N499" s="261"/>
      <c r="O499" s="261"/>
      <c r="Q499" s="70" t="str">
        <f t="shared" si="45"/>
        <v/>
      </c>
      <c r="R499" s="274" t="str">
        <f t="shared" si="46"/>
        <v/>
      </c>
      <c r="S499" s="266" t="str">
        <f t="shared" si="47"/>
        <v/>
      </c>
    </row>
    <row r="500" spans="1:19" x14ac:dyDescent="0.2">
      <c r="A500" s="11"/>
      <c r="B500" s="111" t="s">
        <v>780</v>
      </c>
      <c r="C500" s="114" t="s">
        <v>606</v>
      </c>
      <c r="D500" s="261"/>
      <c r="E500" s="266">
        <f t="shared" si="42"/>
        <v>0</v>
      </c>
      <c r="F500" s="261"/>
      <c r="G500" s="70" t="str">
        <f t="shared" si="43"/>
        <v/>
      </c>
      <c r="H500" s="261"/>
      <c r="I500" s="261"/>
      <c r="J500" s="70" t="str">
        <f t="shared" si="44"/>
        <v/>
      </c>
      <c r="K500" s="261"/>
      <c r="L500" s="261"/>
      <c r="M500" s="261"/>
      <c r="N500" s="261"/>
      <c r="O500" s="261"/>
      <c r="Q500" s="70" t="str">
        <f t="shared" si="45"/>
        <v/>
      </c>
      <c r="R500" s="274" t="str">
        <f t="shared" si="46"/>
        <v/>
      </c>
      <c r="S500" s="266" t="str">
        <f t="shared" si="47"/>
        <v/>
      </c>
    </row>
    <row r="501" spans="1:19" x14ac:dyDescent="0.2">
      <c r="A501" s="11"/>
      <c r="B501" s="111" t="s">
        <v>780</v>
      </c>
      <c r="C501" s="114" t="s">
        <v>256</v>
      </c>
      <c r="D501" s="261"/>
      <c r="E501" s="266">
        <f t="shared" si="42"/>
        <v>0</v>
      </c>
      <c r="F501" s="261"/>
      <c r="G501" s="70" t="str">
        <f t="shared" si="43"/>
        <v/>
      </c>
      <c r="H501" s="261"/>
      <c r="I501" s="261"/>
      <c r="J501" s="70" t="str">
        <f t="shared" si="44"/>
        <v/>
      </c>
      <c r="K501" s="261"/>
      <c r="L501" s="261"/>
      <c r="M501" s="261"/>
      <c r="N501" s="261"/>
      <c r="O501" s="261"/>
      <c r="Q501" s="70" t="str">
        <f t="shared" si="45"/>
        <v/>
      </c>
      <c r="R501" s="274" t="str">
        <f t="shared" si="46"/>
        <v/>
      </c>
      <c r="S501" s="266" t="str">
        <f t="shared" si="47"/>
        <v/>
      </c>
    </row>
    <row r="502" spans="1:19" x14ac:dyDescent="0.2">
      <c r="A502" s="11"/>
      <c r="B502" s="112" t="s">
        <v>780</v>
      </c>
      <c r="C502" s="249" t="s">
        <v>112</v>
      </c>
      <c r="D502" s="261"/>
      <c r="E502" s="266">
        <f t="shared" si="42"/>
        <v>0</v>
      </c>
      <c r="F502" s="261"/>
      <c r="G502" s="70" t="str">
        <f t="shared" si="43"/>
        <v/>
      </c>
      <c r="H502" s="261"/>
      <c r="I502" s="261"/>
      <c r="J502" s="70" t="str">
        <f t="shared" si="44"/>
        <v/>
      </c>
      <c r="K502" s="261"/>
      <c r="L502" s="261"/>
      <c r="M502" s="261"/>
      <c r="N502" s="261"/>
      <c r="O502" s="261"/>
      <c r="Q502" s="70" t="str">
        <f t="shared" si="45"/>
        <v/>
      </c>
      <c r="R502" s="274" t="str">
        <f t="shared" si="46"/>
        <v/>
      </c>
      <c r="S502" s="266" t="str">
        <f t="shared" si="47"/>
        <v/>
      </c>
    </row>
    <row r="503" spans="1:19" ht="26.4" x14ac:dyDescent="0.2">
      <c r="A503" s="11"/>
      <c r="B503" s="112" t="s">
        <v>780</v>
      </c>
      <c r="C503" s="249" t="s">
        <v>59</v>
      </c>
      <c r="D503" s="261"/>
      <c r="E503" s="266">
        <f t="shared" si="42"/>
        <v>0</v>
      </c>
      <c r="F503" s="261"/>
      <c r="G503" s="70" t="str">
        <f t="shared" si="43"/>
        <v/>
      </c>
      <c r="H503" s="261"/>
      <c r="I503" s="261"/>
      <c r="J503" s="70" t="str">
        <f t="shared" si="44"/>
        <v/>
      </c>
      <c r="K503" s="261"/>
      <c r="L503" s="261"/>
      <c r="M503" s="261"/>
      <c r="N503" s="261"/>
      <c r="O503" s="261"/>
      <c r="Q503" s="70" t="str">
        <f t="shared" si="45"/>
        <v/>
      </c>
      <c r="R503" s="274" t="str">
        <f t="shared" si="46"/>
        <v/>
      </c>
      <c r="S503" s="266" t="str">
        <f t="shared" si="47"/>
        <v/>
      </c>
    </row>
    <row r="504" spans="1:19" x14ac:dyDescent="0.2">
      <c r="A504" s="11"/>
      <c r="B504" s="111" t="s">
        <v>786</v>
      </c>
      <c r="C504" s="28" t="s">
        <v>423</v>
      </c>
      <c r="D504" s="261">
        <v>164</v>
      </c>
      <c r="E504" s="266">
        <f t="shared" si="42"/>
        <v>60024</v>
      </c>
      <c r="F504" s="261">
        <v>40672</v>
      </c>
      <c r="G504" s="70">
        <f t="shared" si="43"/>
        <v>0.67759562841530052</v>
      </c>
      <c r="H504" s="261">
        <v>2925565</v>
      </c>
      <c r="I504" s="261">
        <v>834280</v>
      </c>
      <c r="J504" s="70">
        <f t="shared" si="44"/>
        <v>0.28516884772684936</v>
      </c>
      <c r="K504" s="261">
        <v>216575</v>
      </c>
      <c r="L504" s="261">
        <v>299350</v>
      </c>
      <c r="M504" s="261">
        <v>283643</v>
      </c>
      <c r="N504" s="261">
        <v>2</v>
      </c>
      <c r="O504" s="261">
        <v>1</v>
      </c>
      <c r="Q504" s="70">
        <f t="shared" si="45"/>
        <v>0.19322916457994163</v>
      </c>
      <c r="R504" s="274">
        <f t="shared" si="46"/>
        <v>20.512391817466561</v>
      </c>
      <c r="S504" s="266">
        <f t="shared" si="47"/>
        <v>6973.9132572777344</v>
      </c>
    </row>
    <row r="505" spans="1:19" x14ac:dyDescent="0.2">
      <c r="A505" s="11"/>
      <c r="B505" s="111" t="s">
        <v>786</v>
      </c>
      <c r="C505" s="114" t="s">
        <v>789</v>
      </c>
      <c r="D505" s="261"/>
      <c r="E505" s="266">
        <f t="shared" si="42"/>
        <v>0</v>
      </c>
      <c r="F505" s="261"/>
      <c r="G505" s="70" t="str">
        <f t="shared" si="43"/>
        <v/>
      </c>
      <c r="H505" s="261"/>
      <c r="I505" s="261"/>
      <c r="J505" s="70" t="str">
        <f t="shared" si="44"/>
        <v/>
      </c>
      <c r="K505" s="261"/>
      <c r="L505" s="261"/>
      <c r="M505" s="261"/>
      <c r="N505" s="261"/>
      <c r="O505" s="261"/>
      <c r="Q505" s="70" t="str">
        <f t="shared" si="45"/>
        <v/>
      </c>
      <c r="R505" s="274" t="str">
        <f t="shared" si="46"/>
        <v/>
      </c>
      <c r="S505" s="266" t="str">
        <f t="shared" si="47"/>
        <v/>
      </c>
    </row>
    <row r="506" spans="1:19" x14ac:dyDescent="0.2">
      <c r="A506" s="11"/>
      <c r="B506" s="111" t="s">
        <v>786</v>
      </c>
      <c r="C506" s="114" t="s">
        <v>791</v>
      </c>
      <c r="D506" s="261"/>
      <c r="E506" s="266">
        <f t="shared" si="42"/>
        <v>0</v>
      </c>
      <c r="F506" s="261"/>
      <c r="G506" s="70" t="str">
        <f t="shared" si="43"/>
        <v/>
      </c>
      <c r="H506" s="261"/>
      <c r="I506" s="261"/>
      <c r="J506" s="70" t="str">
        <f t="shared" si="44"/>
        <v/>
      </c>
      <c r="K506" s="261"/>
      <c r="L506" s="261"/>
      <c r="M506" s="261"/>
      <c r="N506" s="261"/>
      <c r="O506" s="261"/>
      <c r="Q506" s="70" t="str">
        <f t="shared" si="45"/>
        <v/>
      </c>
      <c r="R506" s="274" t="str">
        <f t="shared" si="46"/>
        <v/>
      </c>
      <c r="S506" s="266" t="str">
        <f t="shared" si="47"/>
        <v/>
      </c>
    </row>
    <row r="507" spans="1:19" x14ac:dyDescent="0.2">
      <c r="A507" s="11"/>
      <c r="B507" s="111" t="s">
        <v>786</v>
      </c>
      <c r="C507" s="114" t="s">
        <v>632</v>
      </c>
      <c r="D507" s="261"/>
      <c r="E507" s="266">
        <f t="shared" si="42"/>
        <v>0</v>
      </c>
      <c r="F507" s="261"/>
      <c r="G507" s="70" t="str">
        <f t="shared" si="43"/>
        <v/>
      </c>
      <c r="H507" s="261"/>
      <c r="I507" s="261"/>
      <c r="J507" s="70" t="str">
        <f t="shared" si="44"/>
        <v/>
      </c>
      <c r="K507" s="261"/>
      <c r="L507" s="261"/>
      <c r="M507" s="261"/>
      <c r="N507" s="261"/>
      <c r="O507" s="261"/>
      <c r="Q507" s="70" t="str">
        <f t="shared" si="45"/>
        <v/>
      </c>
      <c r="R507" s="274" t="str">
        <f t="shared" si="46"/>
        <v/>
      </c>
      <c r="S507" s="266" t="str">
        <f t="shared" si="47"/>
        <v/>
      </c>
    </row>
    <row r="508" spans="1:19" x14ac:dyDescent="0.2">
      <c r="A508" s="11"/>
      <c r="B508" s="111" t="s">
        <v>786</v>
      </c>
      <c r="C508" s="114" t="s">
        <v>792</v>
      </c>
      <c r="D508" s="261"/>
      <c r="E508" s="266">
        <f t="shared" si="42"/>
        <v>0</v>
      </c>
      <c r="F508" s="261"/>
      <c r="G508" s="70" t="str">
        <f t="shared" si="43"/>
        <v/>
      </c>
      <c r="H508" s="261"/>
      <c r="I508" s="261"/>
      <c r="J508" s="70" t="str">
        <f t="shared" si="44"/>
        <v/>
      </c>
      <c r="K508" s="261"/>
      <c r="L508" s="261"/>
      <c r="M508" s="261"/>
      <c r="N508" s="261"/>
      <c r="O508" s="261"/>
      <c r="Q508" s="70" t="str">
        <f t="shared" si="45"/>
        <v/>
      </c>
      <c r="R508" s="274" t="str">
        <f t="shared" si="46"/>
        <v/>
      </c>
      <c r="S508" s="266" t="str">
        <f t="shared" si="47"/>
        <v/>
      </c>
    </row>
    <row r="509" spans="1:19" x14ac:dyDescent="0.2">
      <c r="A509" s="11"/>
      <c r="B509" s="111" t="s">
        <v>786</v>
      </c>
      <c r="C509" s="114" t="s">
        <v>462</v>
      </c>
      <c r="D509" s="261"/>
      <c r="E509" s="266">
        <f t="shared" si="42"/>
        <v>0</v>
      </c>
      <c r="F509" s="261"/>
      <c r="G509" s="70" t="str">
        <f t="shared" si="43"/>
        <v/>
      </c>
      <c r="H509" s="261"/>
      <c r="I509" s="261"/>
      <c r="J509" s="70" t="str">
        <f t="shared" si="44"/>
        <v/>
      </c>
      <c r="K509" s="261"/>
      <c r="L509" s="261"/>
      <c r="M509" s="261"/>
      <c r="N509" s="261"/>
      <c r="O509" s="261"/>
      <c r="Q509" s="70" t="str">
        <f t="shared" si="45"/>
        <v/>
      </c>
      <c r="R509" s="274" t="str">
        <f t="shared" si="46"/>
        <v/>
      </c>
      <c r="S509" s="266" t="str">
        <f t="shared" si="47"/>
        <v/>
      </c>
    </row>
    <row r="510" spans="1:19" x14ac:dyDescent="0.2">
      <c r="A510" s="13"/>
      <c r="B510" s="112" t="s">
        <v>786</v>
      </c>
      <c r="C510" s="249" t="s">
        <v>794</v>
      </c>
      <c r="D510" s="261"/>
      <c r="E510" s="266">
        <f t="shared" si="42"/>
        <v>0</v>
      </c>
      <c r="F510" s="261"/>
      <c r="G510" s="70" t="str">
        <f t="shared" si="43"/>
        <v/>
      </c>
      <c r="H510" s="261"/>
      <c r="I510" s="261"/>
      <c r="J510" s="70" t="str">
        <f t="shared" si="44"/>
        <v/>
      </c>
      <c r="K510" s="261"/>
      <c r="L510" s="261"/>
      <c r="M510" s="261"/>
      <c r="N510" s="261"/>
      <c r="O510" s="261"/>
      <c r="Q510" s="70" t="str">
        <f t="shared" si="45"/>
        <v/>
      </c>
      <c r="R510" s="274" t="str">
        <f t="shared" si="46"/>
        <v/>
      </c>
      <c r="S510" s="266" t="str">
        <f t="shared" si="47"/>
        <v/>
      </c>
    </row>
    <row r="511" spans="1:19" x14ac:dyDescent="0.2">
      <c r="A511" s="14" t="s">
        <v>795</v>
      </c>
      <c r="B511" s="112" t="s">
        <v>796</v>
      </c>
      <c r="C511" s="28" t="s">
        <v>612</v>
      </c>
      <c r="D511" s="261">
        <v>1608</v>
      </c>
      <c r="E511" s="266">
        <f t="shared" si="42"/>
        <v>588528</v>
      </c>
      <c r="F511" s="261">
        <v>356934</v>
      </c>
      <c r="G511" s="70">
        <f t="shared" si="43"/>
        <v>0.60648601256015011</v>
      </c>
      <c r="H511" s="261">
        <v>35218525</v>
      </c>
      <c r="I511" s="261">
        <v>9695011</v>
      </c>
      <c r="J511" s="70">
        <f t="shared" si="44"/>
        <v>0.27528157411475923</v>
      </c>
      <c r="K511" s="261">
        <v>2774867</v>
      </c>
      <c r="L511" s="261">
        <v>4082692</v>
      </c>
      <c r="M511" s="261">
        <v>3509326</v>
      </c>
      <c r="N511" s="261">
        <v>156</v>
      </c>
      <c r="O511" s="261">
        <v>0</v>
      </c>
      <c r="Q511" s="70">
        <f t="shared" si="45"/>
        <v>0.16695442421614176</v>
      </c>
      <c r="R511" s="274">
        <f t="shared" si="46"/>
        <v>27.161915087943431</v>
      </c>
      <c r="S511" s="266">
        <f t="shared" si="47"/>
        <v>9831.862473174313</v>
      </c>
    </row>
    <row r="512" spans="1:19" x14ac:dyDescent="0.2">
      <c r="A512" s="255">
        <f>COUNTA(D511:D629)</f>
        <v>12</v>
      </c>
      <c r="B512" s="112" t="s">
        <v>796</v>
      </c>
      <c r="C512" s="28" t="s">
        <v>322</v>
      </c>
      <c r="D512" s="261">
        <v>422</v>
      </c>
      <c r="E512" s="266">
        <f t="shared" si="42"/>
        <v>154452</v>
      </c>
      <c r="F512" s="261">
        <v>105152</v>
      </c>
      <c r="G512" s="70">
        <f t="shared" si="43"/>
        <v>0.68080698210447255</v>
      </c>
      <c r="H512" s="261">
        <v>7876400</v>
      </c>
      <c r="I512" s="261">
        <v>2209877</v>
      </c>
      <c r="J512" s="70">
        <f t="shared" si="44"/>
        <v>0.28056942257884315</v>
      </c>
      <c r="K512" s="261">
        <v>670108</v>
      </c>
      <c r="L512" s="261">
        <v>889791</v>
      </c>
      <c r="M512" s="261">
        <v>767388</v>
      </c>
      <c r="N512" s="261">
        <v>7</v>
      </c>
      <c r="O512" s="261">
        <v>0</v>
      </c>
      <c r="Q512" s="70">
        <f t="shared" si="45"/>
        <v>0.19101362185669665</v>
      </c>
      <c r="R512" s="274">
        <f t="shared" si="46"/>
        <v>21.01602442178941</v>
      </c>
      <c r="S512" s="266">
        <f t="shared" si="47"/>
        <v>7297.8925745587339</v>
      </c>
    </row>
    <row r="513" spans="1:19" x14ac:dyDescent="0.2">
      <c r="A513" s="12"/>
      <c r="B513" s="112" t="s">
        <v>796</v>
      </c>
      <c r="C513" s="28" t="s">
        <v>645</v>
      </c>
      <c r="D513" s="261">
        <v>96</v>
      </c>
      <c r="E513" s="266">
        <f t="shared" si="42"/>
        <v>35136</v>
      </c>
      <c r="F513" s="261">
        <v>25035</v>
      </c>
      <c r="G513" s="70">
        <f t="shared" si="43"/>
        <v>0.71251707650273222</v>
      </c>
      <c r="H513" s="261">
        <v>2100227</v>
      </c>
      <c r="I513" s="261">
        <v>606808</v>
      </c>
      <c r="J513" s="70">
        <f t="shared" si="44"/>
        <v>0.28892495906394883</v>
      </c>
      <c r="K513" s="261">
        <v>168030</v>
      </c>
      <c r="L513" s="261">
        <v>234985</v>
      </c>
      <c r="M513" s="261">
        <v>216381</v>
      </c>
      <c r="N513" s="261">
        <v>3</v>
      </c>
      <c r="O513" s="261">
        <v>0</v>
      </c>
      <c r="Q513" s="70">
        <f t="shared" si="45"/>
        <v>0.2058639671609164</v>
      </c>
      <c r="R513" s="274">
        <f t="shared" si="46"/>
        <v>24.238386259237068</v>
      </c>
      <c r="S513" s="266">
        <f t="shared" si="47"/>
        <v>8643.1396045536258</v>
      </c>
    </row>
    <row r="514" spans="1:19" x14ac:dyDescent="0.2">
      <c r="A514" s="11"/>
      <c r="B514" s="112" t="s">
        <v>796</v>
      </c>
      <c r="C514" s="28" t="s">
        <v>799</v>
      </c>
      <c r="D514" s="261">
        <v>19</v>
      </c>
      <c r="E514" s="266">
        <f t="shared" si="42"/>
        <v>6954</v>
      </c>
      <c r="F514" s="261">
        <v>4991</v>
      </c>
      <c r="G514" s="70">
        <f t="shared" si="43"/>
        <v>0.71771642220304865</v>
      </c>
      <c r="H514" s="261">
        <v>300641</v>
      </c>
      <c r="I514" s="261">
        <v>107145</v>
      </c>
      <c r="J514" s="70">
        <f t="shared" si="44"/>
        <v>0.35638851653633402</v>
      </c>
      <c r="K514" s="261">
        <v>32598</v>
      </c>
      <c r="L514" s="261">
        <v>45355</v>
      </c>
      <c r="M514" s="261">
        <v>40678</v>
      </c>
      <c r="N514" s="261">
        <v>0</v>
      </c>
      <c r="O514" s="261">
        <v>0</v>
      </c>
      <c r="Q514" s="70">
        <f t="shared" si="45"/>
        <v>0.25578589100270971</v>
      </c>
      <c r="R514" s="274">
        <f t="shared" si="46"/>
        <v>21.467641755159288</v>
      </c>
      <c r="S514" s="266">
        <f t="shared" si="47"/>
        <v>8150.2704868763776</v>
      </c>
    </row>
    <row r="515" spans="1:19" x14ac:dyDescent="0.2">
      <c r="A515" s="11"/>
      <c r="B515" s="112" t="s">
        <v>796</v>
      </c>
      <c r="C515" s="249" t="s">
        <v>800</v>
      </c>
      <c r="D515" s="261"/>
      <c r="E515" s="266">
        <f t="shared" si="42"/>
        <v>0</v>
      </c>
      <c r="F515" s="261"/>
      <c r="G515" s="70" t="str">
        <f t="shared" si="43"/>
        <v/>
      </c>
      <c r="H515" s="261"/>
      <c r="I515" s="261"/>
      <c r="J515" s="70" t="str">
        <f t="shared" si="44"/>
        <v/>
      </c>
      <c r="K515" s="261"/>
      <c r="L515" s="261"/>
      <c r="M515" s="261"/>
      <c r="N515" s="261"/>
      <c r="O515" s="261"/>
      <c r="Q515" s="70" t="str">
        <f t="shared" si="45"/>
        <v/>
      </c>
      <c r="R515" s="274" t="str">
        <f t="shared" si="46"/>
        <v/>
      </c>
      <c r="S515" s="266" t="str">
        <f t="shared" si="47"/>
        <v/>
      </c>
    </row>
    <row r="516" spans="1:19" x14ac:dyDescent="0.2">
      <c r="A516" s="11"/>
      <c r="B516" s="112" t="s">
        <v>796</v>
      </c>
      <c r="C516" s="249" t="s">
        <v>802</v>
      </c>
      <c r="D516" s="261"/>
      <c r="E516" s="266">
        <f t="shared" si="42"/>
        <v>0</v>
      </c>
      <c r="F516" s="261"/>
      <c r="G516" s="70" t="str">
        <f t="shared" si="43"/>
        <v/>
      </c>
      <c r="H516" s="261"/>
      <c r="I516" s="261"/>
      <c r="J516" s="70" t="str">
        <f t="shared" si="44"/>
        <v/>
      </c>
      <c r="K516" s="261"/>
      <c r="L516" s="261"/>
      <c r="M516" s="261"/>
      <c r="N516" s="261"/>
      <c r="O516" s="261"/>
      <c r="Q516" s="70" t="str">
        <f t="shared" si="45"/>
        <v/>
      </c>
      <c r="R516" s="274" t="str">
        <f t="shared" si="46"/>
        <v/>
      </c>
      <c r="S516" s="266" t="str">
        <f t="shared" si="47"/>
        <v/>
      </c>
    </row>
    <row r="517" spans="1:19" x14ac:dyDescent="0.2">
      <c r="A517" s="11"/>
      <c r="B517" s="112" t="s">
        <v>796</v>
      </c>
      <c r="C517" s="249" t="s">
        <v>803</v>
      </c>
      <c r="D517" s="261"/>
      <c r="E517" s="266">
        <f t="shared" ref="E517:E580" si="48">D517*366</f>
        <v>0</v>
      </c>
      <c r="F517" s="261"/>
      <c r="G517" s="70" t="str">
        <f t="shared" ref="G517:G580" si="49">IF(F517="","",IF(F517=0,0,F517/E517))</f>
        <v/>
      </c>
      <c r="H517" s="261"/>
      <c r="I517" s="261"/>
      <c r="J517" s="70" t="str">
        <f t="shared" ref="J517:J580" si="50">IF(I517="","",IF(I517=0,0,I517/H517))</f>
        <v/>
      </c>
      <c r="K517" s="261"/>
      <c r="L517" s="261"/>
      <c r="M517" s="261"/>
      <c r="N517" s="261"/>
      <c r="O517" s="261"/>
      <c r="Q517" s="70" t="str">
        <f t="shared" ref="Q517:Q580" si="51">IF(J517="","",G517*J517)</f>
        <v/>
      </c>
      <c r="R517" s="274" t="str">
        <f t="shared" ref="R517:R580" si="52">IF(I517="","",IF(I517=0,0,I517/F517))</f>
        <v/>
      </c>
      <c r="S517" s="266" t="str">
        <f t="shared" ref="S517:S580" si="53">IF(M517="","",IF(M517=0,0,M517*1000/F517))</f>
        <v/>
      </c>
    </row>
    <row r="518" spans="1:19" x14ac:dyDescent="0.2">
      <c r="A518" s="11"/>
      <c r="B518" s="111" t="s">
        <v>796</v>
      </c>
      <c r="C518" s="114" t="s">
        <v>805</v>
      </c>
      <c r="D518" s="261"/>
      <c r="E518" s="266">
        <f t="shared" si="48"/>
        <v>0</v>
      </c>
      <c r="F518" s="261"/>
      <c r="G518" s="70" t="str">
        <f t="shared" si="49"/>
        <v/>
      </c>
      <c r="H518" s="261"/>
      <c r="I518" s="261"/>
      <c r="J518" s="70" t="str">
        <f t="shared" si="50"/>
        <v/>
      </c>
      <c r="K518" s="261"/>
      <c r="L518" s="261"/>
      <c r="M518" s="261"/>
      <c r="N518" s="261"/>
      <c r="O518" s="261"/>
      <c r="Q518" s="70" t="str">
        <f t="shared" si="51"/>
        <v/>
      </c>
      <c r="R518" s="274" t="str">
        <f t="shared" si="52"/>
        <v/>
      </c>
      <c r="S518" s="266" t="str">
        <f t="shared" si="53"/>
        <v/>
      </c>
    </row>
    <row r="519" spans="1:19" x14ac:dyDescent="0.2">
      <c r="A519" s="11"/>
      <c r="B519" s="112" t="s">
        <v>796</v>
      </c>
      <c r="C519" s="249" t="s">
        <v>132</v>
      </c>
      <c r="D519" s="261"/>
      <c r="E519" s="266">
        <f t="shared" si="48"/>
        <v>0</v>
      </c>
      <c r="F519" s="261"/>
      <c r="G519" s="70" t="str">
        <f t="shared" si="49"/>
        <v/>
      </c>
      <c r="H519" s="261"/>
      <c r="I519" s="261"/>
      <c r="J519" s="70" t="str">
        <f t="shared" si="50"/>
        <v/>
      </c>
      <c r="K519" s="261"/>
      <c r="L519" s="261"/>
      <c r="M519" s="261"/>
      <c r="N519" s="261"/>
      <c r="O519" s="261"/>
      <c r="Q519" s="70" t="str">
        <f t="shared" si="51"/>
        <v/>
      </c>
      <c r="R519" s="274" t="str">
        <f t="shared" si="52"/>
        <v/>
      </c>
      <c r="S519" s="266" t="str">
        <f t="shared" si="53"/>
        <v/>
      </c>
    </row>
    <row r="520" spans="1:19" x14ac:dyDescent="0.2">
      <c r="A520" s="11"/>
      <c r="B520" s="112" t="s">
        <v>796</v>
      </c>
      <c r="C520" s="249" t="s">
        <v>806</v>
      </c>
      <c r="D520" s="261"/>
      <c r="E520" s="266">
        <f t="shared" si="48"/>
        <v>0</v>
      </c>
      <c r="F520" s="261"/>
      <c r="G520" s="70" t="str">
        <f t="shared" si="49"/>
        <v/>
      </c>
      <c r="H520" s="261"/>
      <c r="I520" s="261"/>
      <c r="J520" s="70" t="str">
        <f t="shared" si="50"/>
        <v/>
      </c>
      <c r="K520" s="261"/>
      <c r="L520" s="261"/>
      <c r="M520" s="261"/>
      <c r="N520" s="261"/>
      <c r="O520" s="261"/>
      <c r="Q520" s="70" t="str">
        <f t="shared" si="51"/>
        <v/>
      </c>
      <c r="R520" s="274" t="str">
        <f t="shared" si="52"/>
        <v/>
      </c>
      <c r="S520" s="266" t="str">
        <f t="shared" si="53"/>
        <v/>
      </c>
    </row>
    <row r="521" spans="1:19" x14ac:dyDescent="0.2">
      <c r="A521" s="11"/>
      <c r="B521" s="112" t="s">
        <v>796</v>
      </c>
      <c r="C521" s="249" t="s">
        <v>807</v>
      </c>
      <c r="D521" s="261"/>
      <c r="E521" s="266">
        <f t="shared" si="48"/>
        <v>0</v>
      </c>
      <c r="F521" s="261"/>
      <c r="G521" s="70" t="str">
        <f t="shared" si="49"/>
        <v/>
      </c>
      <c r="H521" s="261"/>
      <c r="I521" s="261"/>
      <c r="J521" s="70" t="str">
        <f t="shared" si="50"/>
        <v/>
      </c>
      <c r="K521" s="261"/>
      <c r="L521" s="261"/>
      <c r="M521" s="261"/>
      <c r="N521" s="261"/>
      <c r="O521" s="261"/>
      <c r="Q521" s="70" t="str">
        <f t="shared" si="51"/>
        <v/>
      </c>
      <c r="R521" s="274" t="str">
        <f t="shared" si="52"/>
        <v/>
      </c>
      <c r="S521" s="266" t="str">
        <f t="shared" si="53"/>
        <v/>
      </c>
    </row>
    <row r="522" spans="1:19" x14ac:dyDescent="0.2">
      <c r="A522" s="11"/>
      <c r="B522" s="112" t="s">
        <v>796</v>
      </c>
      <c r="C522" s="249" t="s">
        <v>808</v>
      </c>
      <c r="D522" s="261"/>
      <c r="E522" s="266">
        <f t="shared" si="48"/>
        <v>0</v>
      </c>
      <c r="F522" s="261"/>
      <c r="G522" s="70" t="str">
        <f t="shared" si="49"/>
        <v/>
      </c>
      <c r="H522" s="261"/>
      <c r="I522" s="261"/>
      <c r="J522" s="70" t="str">
        <f t="shared" si="50"/>
        <v/>
      </c>
      <c r="K522" s="261"/>
      <c r="L522" s="261"/>
      <c r="M522" s="261"/>
      <c r="N522" s="261"/>
      <c r="O522" s="261"/>
      <c r="Q522" s="70" t="str">
        <f t="shared" si="51"/>
        <v/>
      </c>
      <c r="R522" s="274" t="str">
        <f t="shared" si="52"/>
        <v/>
      </c>
      <c r="S522" s="266" t="str">
        <f t="shared" si="53"/>
        <v/>
      </c>
    </row>
    <row r="523" spans="1:19" x14ac:dyDescent="0.2">
      <c r="A523" s="11"/>
      <c r="B523" s="112" t="s">
        <v>796</v>
      </c>
      <c r="C523" s="249" t="s">
        <v>811</v>
      </c>
      <c r="D523" s="261"/>
      <c r="E523" s="266">
        <f t="shared" si="48"/>
        <v>0</v>
      </c>
      <c r="F523" s="261"/>
      <c r="G523" s="70" t="str">
        <f t="shared" si="49"/>
        <v/>
      </c>
      <c r="H523" s="261"/>
      <c r="I523" s="261"/>
      <c r="J523" s="70" t="str">
        <f t="shared" si="50"/>
        <v/>
      </c>
      <c r="K523" s="261"/>
      <c r="L523" s="261"/>
      <c r="M523" s="261"/>
      <c r="N523" s="261"/>
      <c r="O523" s="261"/>
      <c r="Q523" s="70" t="str">
        <f t="shared" si="51"/>
        <v/>
      </c>
      <c r="R523" s="274" t="str">
        <f t="shared" si="52"/>
        <v/>
      </c>
      <c r="S523" s="266" t="str">
        <f t="shared" si="53"/>
        <v/>
      </c>
    </row>
    <row r="524" spans="1:19" x14ac:dyDescent="0.2">
      <c r="A524" s="11"/>
      <c r="B524" s="112" t="s">
        <v>796</v>
      </c>
      <c r="C524" s="249" t="s">
        <v>812</v>
      </c>
      <c r="D524" s="261"/>
      <c r="E524" s="266">
        <f t="shared" si="48"/>
        <v>0</v>
      </c>
      <c r="F524" s="261"/>
      <c r="G524" s="70" t="str">
        <f t="shared" si="49"/>
        <v/>
      </c>
      <c r="H524" s="261"/>
      <c r="I524" s="261"/>
      <c r="J524" s="70" t="str">
        <f t="shared" si="50"/>
        <v/>
      </c>
      <c r="K524" s="261"/>
      <c r="L524" s="261"/>
      <c r="M524" s="261"/>
      <c r="N524" s="261"/>
      <c r="O524" s="261"/>
      <c r="Q524" s="70" t="str">
        <f t="shared" si="51"/>
        <v/>
      </c>
      <c r="R524" s="274" t="str">
        <f t="shared" si="52"/>
        <v/>
      </c>
      <c r="S524" s="266" t="str">
        <f t="shared" si="53"/>
        <v/>
      </c>
    </row>
    <row r="525" spans="1:19" x14ac:dyDescent="0.2">
      <c r="A525" s="11"/>
      <c r="B525" s="112" t="s">
        <v>796</v>
      </c>
      <c r="C525" s="249" t="s">
        <v>813</v>
      </c>
      <c r="D525" s="261"/>
      <c r="E525" s="266">
        <f t="shared" si="48"/>
        <v>0</v>
      </c>
      <c r="F525" s="261"/>
      <c r="G525" s="70" t="str">
        <f t="shared" si="49"/>
        <v/>
      </c>
      <c r="H525" s="261"/>
      <c r="I525" s="261"/>
      <c r="J525" s="70" t="str">
        <f t="shared" si="50"/>
        <v/>
      </c>
      <c r="K525" s="261"/>
      <c r="L525" s="261"/>
      <c r="M525" s="261"/>
      <c r="N525" s="261"/>
      <c r="O525" s="261"/>
      <c r="Q525" s="70" t="str">
        <f t="shared" si="51"/>
        <v/>
      </c>
      <c r="R525" s="274" t="str">
        <f t="shared" si="52"/>
        <v/>
      </c>
      <c r="S525" s="266" t="str">
        <f t="shared" si="53"/>
        <v/>
      </c>
    </row>
    <row r="526" spans="1:19" x14ac:dyDescent="0.2">
      <c r="A526" s="11"/>
      <c r="B526" s="112" t="s">
        <v>796</v>
      </c>
      <c r="C526" s="114" t="s">
        <v>814</v>
      </c>
      <c r="D526" s="261"/>
      <c r="E526" s="266">
        <f t="shared" si="48"/>
        <v>0</v>
      </c>
      <c r="F526" s="261"/>
      <c r="G526" s="70" t="str">
        <f t="shared" si="49"/>
        <v/>
      </c>
      <c r="H526" s="261"/>
      <c r="I526" s="261"/>
      <c r="J526" s="70" t="str">
        <f t="shared" si="50"/>
        <v/>
      </c>
      <c r="K526" s="261"/>
      <c r="L526" s="261"/>
      <c r="M526" s="261"/>
      <c r="N526" s="261"/>
      <c r="O526" s="261"/>
      <c r="Q526" s="70" t="str">
        <f t="shared" si="51"/>
        <v/>
      </c>
      <c r="R526" s="274" t="str">
        <f t="shared" si="52"/>
        <v/>
      </c>
      <c r="S526" s="266" t="str">
        <f t="shared" si="53"/>
        <v/>
      </c>
    </row>
    <row r="527" spans="1:19" x14ac:dyDescent="0.2">
      <c r="A527" s="11"/>
      <c r="B527" s="112" t="s">
        <v>796</v>
      </c>
      <c r="C527" s="249" t="s">
        <v>816</v>
      </c>
      <c r="D527" s="261"/>
      <c r="E527" s="266">
        <f t="shared" si="48"/>
        <v>0</v>
      </c>
      <c r="F527" s="261"/>
      <c r="G527" s="70" t="str">
        <f t="shared" si="49"/>
        <v/>
      </c>
      <c r="H527" s="261"/>
      <c r="I527" s="261"/>
      <c r="J527" s="70" t="str">
        <f t="shared" si="50"/>
        <v/>
      </c>
      <c r="K527" s="261"/>
      <c r="L527" s="261"/>
      <c r="M527" s="261"/>
      <c r="N527" s="261"/>
      <c r="O527" s="261"/>
      <c r="Q527" s="70" t="str">
        <f t="shared" si="51"/>
        <v/>
      </c>
      <c r="R527" s="274" t="str">
        <f t="shared" si="52"/>
        <v/>
      </c>
      <c r="S527" s="266" t="str">
        <f t="shared" si="53"/>
        <v/>
      </c>
    </row>
    <row r="528" spans="1:19" x14ac:dyDescent="0.2">
      <c r="A528" s="11"/>
      <c r="B528" s="112" t="s">
        <v>796</v>
      </c>
      <c r="C528" s="249" t="s">
        <v>718</v>
      </c>
      <c r="D528" s="261"/>
      <c r="E528" s="266">
        <f t="shared" si="48"/>
        <v>0</v>
      </c>
      <c r="F528" s="261"/>
      <c r="G528" s="70" t="str">
        <f t="shared" si="49"/>
        <v/>
      </c>
      <c r="H528" s="261"/>
      <c r="I528" s="261"/>
      <c r="J528" s="70" t="str">
        <f t="shared" si="50"/>
        <v/>
      </c>
      <c r="K528" s="261"/>
      <c r="L528" s="261"/>
      <c r="M528" s="261"/>
      <c r="N528" s="261"/>
      <c r="O528" s="261"/>
      <c r="Q528" s="70" t="str">
        <f t="shared" si="51"/>
        <v/>
      </c>
      <c r="R528" s="274" t="str">
        <f t="shared" si="52"/>
        <v/>
      </c>
      <c r="S528" s="266" t="str">
        <f t="shared" si="53"/>
        <v/>
      </c>
    </row>
    <row r="529" spans="1:19" x14ac:dyDescent="0.2">
      <c r="A529" s="11"/>
      <c r="B529" s="112" t="s">
        <v>796</v>
      </c>
      <c r="C529" s="249" t="s">
        <v>817</v>
      </c>
      <c r="D529" s="261"/>
      <c r="E529" s="266">
        <f t="shared" si="48"/>
        <v>0</v>
      </c>
      <c r="F529" s="261"/>
      <c r="G529" s="70" t="str">
        <f t="shared" si="49"/>
        <v/>
      </c>
      <c r="H529" s="261"/>
      <c r="I529" s="261"/>
      <c r="J529" s="70" t="str">
        <f t="shared" si="50"/>
        <v/>
      </c>
      <c r="K529" s="261"/>
      <c r="L529" s="261"/>
      <c r="M529" s="261"/>
      <c r="N529" s="261"/>
      <c r="O529" s="261"/>
      <c r="Q529" s="70" t="str">
        <f t="shared" si="51"/>
        <v/>
      </c>
      <c r="R529" s="274" t="str">
        <f t="shared" si="52"/>
        <v/>
      </c>
      <c r="S529" s="266" t="str">
        <f t="shared" si="53"/>
        <v/>
      </c>
    </row>
    <row r="530" spans="1:19" x14ac:dyDescent="0.2">
      <c r="A530" s="11"/>
      <c r="B530" s="112" t="s">
        <v>796</v>
      </c>
      <c r="C530" s="249" t="s">
        <v>484</v>
      </c>
      <c r="D530" s="261"/>
      <c r="E530" s="266">
        <f t="shared" si="48"/>
        <v>0</v>
      </c>
      <c r="F530" s="261"/>
      <c r="G530" s="70" t="str">
        <f t="shared" si="49"/>
        <v/>
      </c>
      <c r="H530" s="261"/>
      <c r="I530" s="261"/>
      <c r="J530" s="70" t="str">
        <f t="shared" si="50"/>
        <v/>
      </c>
      <c r="K530" s="261"/>
      <c r="L530" s="261"/>
      <c r="M530" s="261"/>
      <c r="N530" s="261"/>
      <c r="O530" s="261"/>
      <c r="Q530" s="70" t="str">
        <f t="shared" si="51"/>
        <v/>
      </c>
      <c r="R530" s="274" t="str">
        <f t="shared" si="52"/>
        <v/>
      </c>
      <c r="S530" s="266" t="str">
        <f t="shared" si="53"/>
        <v/>
      </c>
    </row>
    <row r="531" spans="1:19" x14ac:dyDescent="0.2">
      <c r="A531" s="11"/>
      <c r="B531" s="112" t="s">
        <v>796</v>
      </c>
      <c r="C531" s="249" t="s">
        <v>818</v>
      </c>
      <c r="D531" s="261"/>
      <c r="E531" s="266">
        <f t="shared" si="48"/>
        <v>0</v>
      </c>
      <c r="F531" s="261"/>
      <c r="G531" s="70" t="str">
        <f t="shared" si="49"/>
        <v/>
      </c>
      <c r="H531" s="261"/>
      <c r="I531" s="261"/>
      <c r="J531" s="70" t="str">
        <f t="shared" si="50"/>
        <v/>
      </c>
      <c r="K531" s="261"/>
      <c r="L531" s="261"/>
      <c r="M531" s="261"/>
      <c r="N531" s="261"/>
      <c r="O531" s="261"/>
      <c r="Q531" s="70" t="str">
        <f t="shared" si="51"/>
        <v/>
      </c>
      <c r="R531" s="274" t="str">
        <f t="shared" si="52"/>
        <v/>
      </c>
      <c r="S531" s="266" t="str">
        <f t="shared" si="53"/>
        <v/>
      </c>
    </row>
    <row r="532" spans="1:19" x14ac:dyDescent="0.2">
      <c r="A532" s="11"/>
      <c r="B532" s="112" t="s">
        <v>796</v>
      </c>
      <c r="C532" s="249" t="s">
        <v>107</v>
      </c>
      <c r="D532" s="261"/>
      <c r="E532" s="266">
        <f t="shared" si="48"/>
        <v>0</v>
      </c>
      <c r="F532" s="261"/>
      <c r="G532" s="70" t="str">
        <f t="shared" si="49"/>
        <v/>
      </c>
      <c r="H532" s="261"/>
      <c r="I532" s="261"/>
      <c r="J532" s="70" t="str">
        <f t="shared" si="50"/>
        <v/>
      </c>
      <c r="K532" s="261"/>
      <c r="L532" s="261"/>
      <c r="M532" s="261"/>
      <c r="N532" s="261"/>
      <c r="O532" s="261"/>
      <c r="Q532" s="70" t="str">
        <f t="shared" si="51"/>
        <v/>
      </c>
      <c r="R532" s="274" t="str">
        <f t="shared" si="52"/>
        <v/>
      </c>
      <c r="S532" s="266" t="str">
        <f t="shared" si="53"/>
        <v/>
      </c>
    </row>
    <row r="533" spans="1:19" x14ac:dyDescent="0.2">
      <c r="A533" s="11"/>
      <c r="B533" s="112" t="s">
        <v>508</v>
      </c>
      <c r="C533" s="28" t="s">
        <v>820</v>
      </c>
      <c r="D533" s="261">
        <v>54</v>
      </c>
      <c r="E533" s="266">
        <f t="shared" si="48"/>
        <v>19764</v>
      </c>
      <c r="F533" s="261">
        <v>14936</v>
      </c>
      <c r="G533" s="70">
        <f t="shared" si="49"/>
        <v>0.75571746609997981</v>
      </c>
      <c r="H533" s="261">
        <v>1137408</v>
      </c>
      <c r="I533" s="261">
        <v>389719</v>
      </c>
      <c r="J533" s="70">
        <f t="shared" si="50"/>
        <v>0.34263782213594418</v>
      </c>
      <c r="K533" s="261">
        <v>110701</v>
      </c>
      <c r="L533" s="261">
        <v>152916</v>
      </c>
      <c r="M533" s="261">
        <v>139336</v>
      </c>
      <c r="N533" s="261">
        <v>0</v>
      </c>
      <c r="O533" s="261">
        <v>0</v>
      </c>
      <c r="Q533" s="70">
        <f t="shared" si="51"/>
        <v>0.25893738673459132</v>
      </c>
      <c r="R533" s="274">
        <f t="shared" si="52"/>
        <v>26.092595072308516</v>
      </c>
      <c r="S533" s="266">
        <f t="shared" si="53"/>
        <v>9328.8698446705948</v>
      </c>
    </row>
    <row r="534" spans="1:19" x14ac:dyDescent="0.2">
      <c r="A534" s="11"/>
      <c r="B534" s="112" t="s">
        <v>508</v>
      </c>
      <c r="C534" s="249" t="s">
        <v>822</v>
      </c>
      <c r="D534" s="261"/>
      <c r="E534" s="266">
        <f t="shared" si="48"/>
        <v>0</v>
      </c>
      <c r="F534" s="261"/>
      <c r="G534" s="70" t="str">
        <f t="shared" si="49"/>
        <v/>
      </c>
      <c r="H534" s="261"/>
      <c r="I534" s="261"/>
      <c r="J534" s="70" t="str">
        <f t="shared" si="50"/>
        <v/>
      </c>
      <c r="K534" s="261"/>
      <c r="L534" s="261"/>
      <c r="M534" s="261"/>
      <c r="N534" s="261"/>
      <c r="O534" s="261"/>
      <c r="Q534" s="70" t="str">
        <f t="shared" si="51"/>
        <v/>
      </c>
      <c r="R534" s="274" t="str">
        <f t="shared" si="52"/>
        <v/>
      </c>
      <c r="S534" s="266" t="str">
        <f t="shared" si="53"/>
        <v/>
      </c>
    </row>
    <row r="535" spans="1:19" x14ac:dyDescent="0.2">
      <c r="A535" s="11"/>
      <c r="B535" s="112" t="s">
        <v>508</v>
      </c>
      <c r="C535" s="249" t="s">
        <v>823</v>
      </c>
      <c r="D535" s="261"/>
      <c r="E535" s="266">
        <f t="shared" si="48"/>
        <v>0</v>
      </c>
      <c r="F535" s="261"/>
      <c r="G535" s="70" t="str">
        <f t="shared" si="49"/>
        <v/>
      </c>
      <c r="H535" s="261"/>
      <c r="I535" s="261"/>
      <c r="J535" s="70" t="str">
        <f t="shared" si="50"/>
        <v/>
      </c>
      <c r="K535" s="261"/>
      <c r="L535" s="261"/>
      <c r="M535" s="261"/>
      <c r="N535" s="261"/>
      <c r="O535" s="261"/>
      <c r="Q535" s="70" t="str">
        <f t="shared" si="51"/>
        <v/>
      </c>
      <c r="R535" s="274" t="str">
        <f t="shared" si="52"/>
        <v/>
      </c>
      <c r="S535" s="266" t="str">
        <f t="shared" si="53"/>
        <v/>
      </c>
    </row>
    <row r="536" spans="1:19" x14ac:dyDescent="0.2">
      <c r="A536" s="11"/>
      <c r="B536" s="112" t="s">
        <v>508</v>
      </c>
      <c r="C536" s="249" t="s">
        <v>825</v>
      </c>
      <c r="D536" s="261"/>
      <c r="E536" s="266">
        <f t="shared" si="48"/>
        <v>0</v>
      </c>
      <c r="F536" s="261"/>
      <c r="G536" s="70" t="str">
        <f t="shared" si="49"/>
        <v/>
      </c>
      <c r="H536" s="261"/>
      <c r="I536" s="261"/>
      <c r="J536" s="70" t="str">
        <f t="shared" si="50"/>
        <v/>
      </c>
      <c r="K536" s="261"/>
      <c r="L536" s="261"/>
      <c r="M536" s="261"/>
      <c r="N536" s="261"/>
      <c r="O536" s="261"/>
      <c r="Q536" s="70" t="str">
        <f t="shared" si="51"/>
        <v/>
      </c>
      <c r="R536" s="274" t="str">
        <f t="shared" si="52"/>
        <v/>
      </c>
      <c r="S536" s="266" t="str">
        <f t="shared" si="53"/>
        <v/>
      </c>
    </row>
    <row r="537" spans="1:19" x14ac:dyDescent="0.2">
      <c r="A537" s="11"/>
      <c r="B537" s="112" t="s">
        <v>508</v>
      </c>
      <c r="C537" s="249" t="s">
        <v>826</v>
      </c>
      <c r="D537" s="261"/>
      <c r="E537" s="266">
        <f t="shared" si="48"/>
        <v>0</v>
      </c>
      <c r="F537" s="261"/>
      <c r="G537" s="70" t="str">
        <f t="shared" si="49"/>
        <v/>
      </c>
      <c r="H537" s="261"/>
      <c r="I537" s="261"/>
      <c r="J537" s="70" t="str">
        <f t="shared" si="50"/>
        <v/>
      </c>
      <c r="K537" s="261"/>
      <c r="L537" s="261"/>
      <c r="M537" s="261"/>
      <c r="N537" s="261"/>
      <c r="O537" s="261"/>
      <c r="Q537" s="70" t="str">
        <f t="shared" si="51"/>
        <v/>
      </c>
      <c r="R537" s="274" t="str">
        <f t="shared" si="52"/>
        <v/>
      </c>
      <c r="S537" s="266" t="str">
        <f t="shared" si="53"/>
        <v/>
      </c>
    </row>
    <row r="538" spans="1:19" x14ac:dyDescent="0.2">
      <c r="A538" s="11"/>
      <c r="B538" s="112" t="s">
        <v>508</v>
      </c>
      <c r="C538" s="249" t="s">
        <v>827</v>
      </c>
      <c r="D538" s="261"/>
      <c r="E538" s="266">
        <f t="shared" si="48"/>
        <v>0</v>
      </c>
      <c r="F538" s="261"/>
      <c r="G538" s="70" t="str">
        <f t="shared" si="49"/>
        <v/>
      </c>
      <c r="H538" s="261"/>
      <c r="I538" s="261"/>
      <c r="J538" s="70" t="str">
        <f t="shared" si="50"/>
        <v/>
      </c>
      <c r="K538" s="261"/>
      <c r="L538" s="261"/>
      <c r="M538" s="261"/>
      <c r="N538" s="261"/>
      <c r="O538" s="261"/>
      <c r="Q538" s="70" t="str">
        <f t="shared" si="51"/>
        <v/>
      </c>
      <c r="R538" s="274" t="str">
        <f t="shared" si="52"/>
        <v/>
      </c>
      <c r="S538" s="266" t="str">
        <f t="shared" si="53"/>
        <v/>
      </c>
    </row>
    <row r="539" spans="1:19" x14ac:dyDescent="0.2">
      <c r="A539" s="11"/>
      <c r="B539" s="112" t="s">
        <v>508</v>
      </c>
      <c r="C539" s="249" t="s">
        <v>828</v>
      </c>
      <c r="D539" s="261"/>
      <c r="E539" s="266">
        <f t="shared" si="48"/>
        <v>0</v>
      </c>
      <c r="F539" s="261"/>
      <c r="G539" s="70" t="str">
        <f t="shared" si="49"/>
        <v/>
      </c>
      <c r="H539" s="261"/>
      <c r="I539" s="261"/>
      <c r="J539" s="70" t="str">
        <f t="shared" si="50"/>
        <v/>
      </c>
      <c r="K539" s="261"/>
      <c r="L539" s="261"/>
      <c r="M539" s="261"/>
      <c r="N539" s="261"/>
      <c r="O539" s="261"/>
      <c r="Q539" s="70" t="str">
        <f t="shared" si="51"/>
        <v/>
      </c>
      <c r="R539" s="274" t="str">
        <f t="shared" si="52"/>
        <v/>
      </c>
      <c r="S539" s="266" t="str">
        <f t="shared" si="53"/>
        <v/>
      </c>
    </row>
    <row r="540" spans="1:19" x14ac:dyDescent="0.2">
      <c r="A540" s="11"/>
      <c r="B540" s="112" t="s">
        <v>508</v>
      </c>
      <c r="C540" s="114" t="s">
        <v>830</v>
      </c>
      <c r="D540" s="261"/>
      <c r="E540" s="266">
        <f t="shared" si="48"/>
        <v>0</v>
      </c>
      <c r="F540" s="261"/>
      <c r="G540" s="70" t="str">
        <f t="shared" si="49"/>
        <v/>
      </c>
      <c r="H540" s="261"/>
      <c r="I540" s="261"/>
      <c r="J540" s="70" t="str">
        <f t="shared" si="50"/>
        <v/>
      </c>
      <c r="K540" s="261"/>
      <c r="L540" s="261"/>
      <c r="M540" s="261"/>
      <c r="N540" s="261"/>
      <c r="O540" s="261"/>
      <c r="Q540" s="70" t="str">
        <f t="shared" si="51"/>
        <v/>
      </c>
      <c r="R540" s="274" t="str">
        <f t="shared" si="52"/>
        <v/>
      </c>
      <c r="S540" s="266" t="str">
        <f t="shared" si="53"/>
        <v/>
      </c>
    </row>
    <row r="541" spans="1:19" x14ac:dyDescent="0.2">
      <c r="A541" s="11"/>
      <c r="B541" s="112" t="s">
        <v>508</v>
      </c>
      <c r="C541" s="249" t="s">
        <v>831</v>
      </c>
      <c r="D541" s="261"/>
      <c r="E541" s="266">
        <f t="shared" si="48"/>
        <v>0</v>
      </c>
      <c r="F541" s="261"/>
      <c r="G541" s="70" t="str">
        <f t="shared" si="49"/>
        <v/>
      </c>
      <c r="H541" s="261"/>
      <c r="I541" s="261"/>
      <c r="J541" s="70" t="str">
        <f t="shared" si="50"/>
        <v/>
      </c>
      <c r="K541" s="261"/>
      <c r="L541" s="261"/>
      <c r="M541" s="261"/>
      <c r="N541" s="261"/>
      <c r="O541" s="261"/>
      <c r="Q541" s="70" t="str">
        <f t="shared" si="51"/>
        <v/>
      </c>
      <c r="R541" s="274" t="str">
        <f t="shared" si="52"/>
        <v/>
      </c>
      <c r="S541" s="266" t="str">
        <f t="shared" si="53"/>
        <v/>
      </c>
    </row>
    <row r="542" spans="1:19" x14ac:dyDescent="0.2">
      <c r="A542" s="11"/>
      <c r="B542" s="112" t="s">
        <v>508</v>
      </c>
      <c r="C542" s="249" t="s">
        <v>758</v>
      </c>
      <c r="D542" s="261"/>
      <c r="E542" s="266">
        <f t="shared" si="48"/>
        <v>0</v>
      </c>
      <c r="F542" s="261"/>
      <c r="G542" s="70" t="str">
        <f t="shared" si="49"/>
        <v/>
      </c>
      <c r="H542" s="261"/>
      <c r="I542" s="261"/>
      <c r="J542" s="70" t="str">
        <f t="shared" si="50"/>
        <v/>
      </c>
      <c r="K542" s="261"/>
      <c r="L542" s="261"/>
      <c r="M542" s="261"/>
      <c r="N542" s="261"/>
      <c r="O542" s="261"/>
      <c r="Q542" s="70" t="str">
        <f t="shared" si="51"/>
        <v/>
      </c>
      <c r="R542" s="274" t="str">
        <f t="shared" si="52"/>
        <v/>
      </c>
      <c r="S542" s="266" t="str">
        <f t="shared" si="53"/>
        <v/>
      </c>
    </row>
    <row r="543" spans="1:19" x14ac:dyDescent="0.2">
      <c r="A543" s="11"/>
      <c r="B543" s="112" t="s">
        <v>508</v>
      </c>
      <c r="C543" s="249" t="s">
        <v>83</v>
      </c>
      <c r="D543" s="261"/>
      <c r="E543" s="266">
        <f t="shared" si="48"/>
        <v>0</v>
      </c>
      <c r="F543" s="261"/>
      <c r="G543" s="70" t="str">
        <f t="shared" si="49"/>
        <v/>
      </c>
      <c r="H543" s="261"/>
      <c r="I543" s="261"/>
      <c r="J543" s="70" t="str">
        <f t="shared" si="50"/>
        <v/>
      </c>
      <c r="K543" s="261"/>
      <c r="L543" s="261"/>
      <c r="M543" s="261"/>
      <c r="N543" s="261"/>
      <c r="O543" s="261"/>
      <c r="Q543" s="70" t="str">
        <f t="shared" si="51"/>
        <v/>
      </c>
      <c r="R543" s="274" t="str">
        <f t="shared" si="52"/>
        <v/>
      </c>
      <c r="S543" s="266" t="str">
        <f t="shared" si="53"/>
        <v/>
      </c>
    </row>
    <row r="544" spans="1:19" x14ac:dyDescent="0.2">
      <c r="A544" s="11"/>
      <c r="B544" s="112" t="s">
        <v>508</v>
      </c>
      <c r="C544" s="249" t="s">
        <v>832</v>
      </c>
      <c r="D544" s="261"/>
      <c r="E544" s="266">
        <f t="shared" si="48"/>
        <v>0</v>
      </c>
      <c r="F544" s="261"/>
      <c r="G544" s="70" t="str">
        <f t="shared" si="49"/>
        <v/>
      </c>
      <c r="H544" s="261"/>
      <c r="I544" s="261"/>
      <c r="J544" s="70" t="str">
        <f t="shared" si="50"/>
        <v/>
      </c>
      <c r="K544" s="261"/>
      <c r="L544" s="261"/>
      <c r="M544" s="261"/>
      <c r="N544" s="261"/>
      <c r="O544" s="261"/>
      <c r="Q544" s="70" t="str">
        <f t="shared" si="51"/>
        <v/>
      </c>
      <c r="R544" s="274" t="str">
        <f t="shared" si="52"/>
        <v/>
      </c>
      <c r="S544" s="266" t="str">
        <f t="shared" si="53"/>
        <v/>
      </c>
    </row>
    <row r="545" spans="1:19" x14ac:dyDescent="0.2">
      <c r="A545" s="11"/>
      <c r="B545" s="112" t="s">
        <v>508</v>
      </c>
      <c r="C545" s="114" t="s">
        <v>19</v>
      </c>
      <c r="D545" s="261"/>
      <c r="E545" s="266">
        <f t="shared" si="48"/>
        <v>0</v>
      </c>
      <c r="F545" s="261"/>
      <c r="G545" s="70" t="str">
        <f t="shared" si="49"/>
        <v/>
      </c>
      <c r="H545" s="261"/>
      <c r="I545" s="261"/>
      <c r="J545" s="70" t="str">
        <f t="shared" si="50"/>
        <v/>
      </c>
      <c r="K545" s="261"/>
      <c r="L545" s="261"/>
      <c r="M545" s="261"/>
      <c r="N545" s="261"/>
      <c r="O545" s="261"/>
      <c r="Q545" s="70" t="str">
        <f t="shared" si="51"/>
        <v/>
      </c>
      <c r="R545" s="274" t="str">
        <f t="shared" si="52"/>
        <v/>
      </c>
      <c r="S545" s="266" t="str">
        <f t="shared" si="53"/>
        <v/>
      </c>
    </row>
    <row r="546" spans="1:19" x14ac:dyDescent="0.2">
      <c r="A546" s="11"/>
      <c r="B546" s="112" t="s">
        <v>508</v>
      </c>
      <c r="C546" s="249" t="s">
        <v>378</v>
      </c>
      <c r="D546" s="261"/>
      <c r="E546" s="266">
        <f t="shared" si="48"/>
        <v>0</v>
      </c>
      <c r="F546" s="261"/>
      <c r="G546" s="70" t="str">
        <f t="shared" si="49"/>
        <v/>
      </c>
      <c r="H546" s="261"/>
      <c r="I546" s="261"/>
      <c r="J546" s="70" t="str">
        <f t="shared" si="50"/>
        <v/>
      </c>
      <c r="K546" s="261"/>
      <c r="L546" s="261"/>
      <c r="M546" s="261"/>
      <c r="N546" s="261"/>
      <c r="O546" s="261"/>
      <c r="Q546" s="70" t="str">
        <f t="shared" si="51"/>
        <v/>
      </c>
      <c r="R546" s="274" t="str">
        <f t="shared" si="52"/>
        <v/>
      </c>
      <c r="S546" s="266" t="str">
        <f t="shared" si="53"/>
        <v/>
      </c>
    </row>
    <row r="547" spans="1:19" x14ac:dyDescent="0.2">
      <c r="A547" s="11"/>
      <c r="B547" s="112" t="s">
        <v>508</v>
      </c>
      <c r="C547" s="249" t="s">
        <v>776</v>
      </c>
      <c r="D547" s="261"/>
      <c r="E547" s="266">
        <f t="shared" si="48"/>
        <v>0</v>
      </c>
      <c r="F547" s="261"/>
      <c r="G547" s="70" t="str">
        <f t="shared" si="49"/>
        <v/>
      </c>
      <c r="H547" s="261"/>
      <c r="I547" s="261"/>
      <c r="J547" s="70" t="str">
        <f t="shared" si="50"/>
        <v/>
      </c>
      <c r="K547" s="261"/>
      <c r="L547" s="261"/>
      <c r="M547" s="261"/>
      <c r="N547" s="261"/>
      <c r="O547" s="261"/>
      <c r="Q547" s="70" t="str">
        <f t="shared" si="51"/>
        <v/>
      </c>
      <c r="R547" s="274" t="str">
        <f t="shared" si="52"/>
        <v/>
      </c>
      <c r="S547" s="266" t="str">
        <f t="shared" si="53"/>
        <v/>
      </c>
    </row>
    <row r="548" spans="1:19" x14ac:dyDescent="0.2">
      <c r="A548" s="11"/>
      <c r="B548" s="112" t="s">
        <v>508</v>
      </c>
      <c r="C548" s="249" t="s">
        <v>146</v>
      </c>
      <c r="D548" s="261"/>
      <c r="E548" s="266">
        <f t="shared" si="48"/>
        <v>0</v>
      </c>
      <c r="F548" s="261"/>
      <c r="G548" s="70" t="str">
        <f t="shared" si="49"/>
        <v/>
      </c>
      <c r="H548" s="261"/>
      <c r="I548" s="261"/>
      <c r="J548" s="70" t="str">
        <f t="shared" si="50"/>
        <v/>
      </c>
      <c r="K548" s="261"/>
      <c r="L548" s="261"/>
      <c r="M548" s="261"/>
      <c r="N548" s="261"/>
      <c r="O548" s="261"/>
      <c r="Q548" s="70" t="str">
        <f t="shared" si="51"/>
        <v/>
      </c>
      <c r="R548" s="274" t="str">
        <f t="shared" si="52"/>
        <v/>
      </c>
      <c r="S548" s="266" t="str">
        <f t="shared" si="53"/>
        <v/>
      </c>
    </row>
    <row r="549" spans="1:19" x14ac:dyDescent="0.2">
      <c r="A549" s="11"/>
      <c r="B549" s="112" t="s">
        <v>445</v>
      </c>
      <c r="C549" s="28" t="s">
        <v>443</v>
      </c>
      <c r="D549" s="261">
        <v>375</v>
      </c>
      <c r="E549" s="266">
        <f t="shared" si="48"/>
        <v>137250</v>
      </c>
      <c r="F549" s="261">
        <v>91358</v>
      </c>
      <c r="G549" s="70">
        <f t="shared" si="49"/>
        <v>0.66563205828779604</v>
      </c>
      <c r="H549" s="261">
        <v>9570987</v>
      </c>
      <c r="I549" s="261">
        <v>2291073</v>
      </c>
      <c r="J549" s="70">
        <f t="shared" si="50"/>
        <v>0.23937687931244708</v>
      </c>
      <c r="K549" s="261">
        <v>699823</v>
      </c>
      <c r="L549" s="261">
        <v>965444</v>
      </c>
      <c r="M549" s="261">
        <v>891631</v>
      </c>
      <c r="N549" s="261">
        <v>16</v>
      </c>
      <c r="O549" s="261">
        <v>2</v>
      </c>
      <c r="Q549" s="70">
        <f t="shared" si="51"/>
        <v>0.15933692488325349</v>
      </c>
      <c r="R549" s="274">
        <f t="shared" si="52"/>
        <v>25.077967994045405</v>
      </c>
      <c r="S549" s="266">
        <f t="shared" si="53"/>
        <v>9759.7473674992889</v>
      </c>
    </row>
    <row r="550" spans="1:19" x14ac:dyDescent="0.2">
      <c r="A550" s="11"/>
      <c r="B550" s="112" t="s">
        <v>445</v>
      </c>
      <c r="C550" s="28" t="s">
        <v>531</v>
      </c>
      <c r="D550" s="261">
        <v>103</v>
      </c>
      <c r="E550" s="266">
        <f t="shared" si="48"/>
        <v>37698</v>
      </c>
      <c r="F550" s="261">
        <v>26397</v>
      </c>
      <c r="G550" s="70">
        <f t="shared" si="49"/>
        <v>0.70022282349196241</v>
      </c>
      <c r="H550" s="261">
        <v>1950052</v>
      </c>
      <c r="I550" s="261">
        <v>549221</v>
      </c>
      <c r="J550" s="70">
        <f t="shared" si="50"/>
        <v>0.28164428435754535</v>
      </c>
      <c r="K550" s="261">
        <v>198831</v>
      </c>
      <c r="L550" s="261">
        <v>264157</v>
      </c>
      <c r="M550" s="261">
        <v>212274</v>
      </c>
      <c r="N550" s="261">
        <v>8</v>
      </c>
      <c r="O550" s="261">
        <v>1</v>
      </c>
      <c r="Q550" s="70">
        <f t="shared" si="51"/>
        <v>0.19721375601321356</v>
      </c>
      <c r="R550" s="274">
        <f t="shared" si="52"/>
        <v>20.806190097359547</v>
      </c>
      <c r="S550" s="266">
        <f t="shared" si="53"/>
        <v>8041.5956358677122</v>
      </c>
    </row>
    <row r="551" spans="1:19" x14ac:dyDescent="0.2">
      <c r="A551" s="11"/>
      <c r="B551" s="112" t="s">
        <v>445</v>
      </c>
      <c r="C551" s="249" t="s">
        <v>833</v>
      </c>
      <c r="D551" s="261"/>
      <c r="E551" s="266">
        <f t="shared" si="48"/>
        <v>0</v>
      </c>
      <c r="F551" s="261"/>
      <c r="G551" s="70" t="str">
        <f t="shared" si="49"/>
        <v/>
      </c>
      <c r="H551" s="261"/>
      <c r="I551" s="261"/>
      <c r="J551" s="70" t="str">
        <f t="shared" si="50"/>
        <v/>
      </c>
      <c r="K551" s="261"/>
      <c r="L551" s="261"/>
      <c r="M551" s="261"/>
      <c r="N551" s="261"/>
      <c r="O551" s="261"/>
      <c r="Q551" s="70" t="str">
        <f t="shared" si="51"/>
        <v/>
      </c>
      <c r="R551" s="274" t="str">
        <f t="shared" si="52"/>
        <v/>
      </c>
      <c r="S551" s="266" t="str">
        <f t="shared" si="53"/>
        <v/>
      </c>
    </row>
    <row r="552" spans="1:19" x14ac:dyDescent="0.2">
      <c r="A552" s="11"/>
      <c r="B552" s="112" t="s">
        <v>445</v>
      </c>
      <c r="C552" s="249" t="s">
        <v>834</v>
      </c>
      <c r="D552" s="261"/>
      <c r="E552" s="266">
        <f t="shared" si="48"/>
        <v>0</v>
      </c>
      <c r="F552" s="261"/>
      <c r="G552" s="70" t="str">
        <f t="shared" si="49"/>
        <v/>
      </c>
      <c r="H552" s="261"/>
      <c r="I552" s="261"/>
      <c r="J552" s="70" t="str">
        <f t="shared" si="50"/>
        <v/>
      </c>
      <c r="K552" s="261"/>
      <c r="L552" s="261"/>
      <c r="M552" s="261"/>
      <c r="N552" s="261"/>
      <c r="O552" s="261"/>
      <c r="Q552" s="70" t="str">
        <f t="shared" si="51"/>
        <v/>
      </c>
      <c r="R552" s="274" t="str">
        <f t="shared" si="52"/>
        <v/>
      </c>
      <c r="S552" s="266" t="str">
        <f t="shared" si="53"/>
        <v/>
      </c>
    </row>
    <row r="553" spans="1:19" x14ac:dyDescent="0.2">
      <c r="A553" s="11"/>
      <c r="B553" s="112" t="s">
        <v>445</v>
      </c>
      <c r="C553" s="249" t="s">
        <v>835</v>
      </c>
      <c r="D553" s="261"/>
      <c r="E553" s="266">
        <f t="shared" si="48"/>
        <v>0</v>
      </c>
      <c r="F553" s="261"/>
      <c r="G553" s="70" t="str">
        <f t="shared" si="49"/>
        <v/>
      </c>
      <c r="H553" s="261"/>
      <c r="I553" s="261"/>
      <c r="J553" s="70" t="str">
        <f t="shared" si="50"/>
        <v/>
      </c>
      <c r="K553" s="261"/>
      <c r="L553" s="261"/>
      <c r="M553" s="261"/>
      <c r="N553" s="261"/>
      <c r="O553" s="261"/>
      <c r="Q553" s="70" t="str">
        <f t="shared" si="51"/>
        <v/>
      </c>
      <c r="R553" s="274" t="str">
        <f t="shared" si="52"/>
        <v/>
      </c>
      <c r="S553" s="266" t="str">
        <f t="shared" si="53"/>
        <v/>
      </c>
    </row>
    <row r="554" spans="1:19" x14ac:dyDescent="0.2">
      <c r="A554" s="11"/>
      <c r="B554" s="112" t="s">
        <v>445</v>
      </c>
      <c r="C554" s="249" t="s">
        <v>836</v>
      </c>
      <c r="D554" s="261"/>
      <c r="E554" s="266">
        <f t="shared" si="48"/>
        <v>0</v>
      </c>
      <c r="F554" s="261"/>
      <c r="G554" s="70" t="str">
        <f t="shared" si="49"/>
        <v/>
      </c>
      <c r="H554" s="261"/>
      <c r="I554" s="261"/>
      <c r="J554" s="70" t="str">
        <f t="shared" si="50"/>
        <v/>
      </c>
      <c r="K554" s="261"/>
      <c r="L554" s="261"/>
      <c r="M554" s="261"/>
      <c r="N554" s="261"/>
      <c r="O554" s="261"/>
      <c r="Q554" s="70" t="str">
        <f t="shared" si="51"/>
        <v/>
      </c>
      <c r="R554" s="274" t="str">
        <f t="shared" si="52"/>
        <v/>
      </c>
      <c r="S554" s="266" t="str">
        <f t="shared" si="53"/>
        <v/>
      </c>
    </row>
    <row r="555" spans="1:19" x14ac:dyDescent="0.2">
      <c r="A555" s="11"/>
      <c r="B555" s="112" t="s">
        <v>445</v>
      </c>
      <c r="C555" s="249" t="s">
        <v>837</v>
      </c>
      <c r="D555" s="261"/>
      <c r="E555" s="266">
        <f t="shared" si="48"/>
        <v>0</v>
      </c>
      <c r="F555" s="261"/>
      <c r="G555" s="70" t="str">
        <f t="shared" si="49"/>
        <v/>
      </c>
      <c r="H555" s="261"/>
      <c r="I555" s="261"/>
      <c r="J555" s="70" t="str">
        <f t="shared" si="50"/>
        <v/>
      </c>
      <c r="K555" s="261"/>
      <c r="L555" s="261"/>
      <c r="M555" s="261"/>
      <c r="N555" s="261"/>
      <c r="O555" s="261"/>
      <c r="Q555" s="70" t="str">
        <f t="shared" si="51"/>
        <v/>
      </c>
      <c r="R555" s="274" t="str">
        <f t="shared" si="52"/>
        <v/>
      </c>
      <c r="S555" s="266" t="str">
        <f t="shared" si="53"/>
        <v/>
      </c>
    </row>
    <row r="556" spans="1:19" x14ac:dyDescent="0.2">
      <c r="A556" s="11"/>
      <c r="B556" s="112" t="s">
        <v>445</v>
      </c>
      <c r="C556" s="249" t="s">
        <v>838</v>
      </c>
      <c r="D556" s="261"/>
      <c r="E556" s="266">
        <f t="shared" si="48"/>
        <v>0</v>
      </c>
      <c r="F556" s="261"/>
      <c r="G556" s="70" t="str">
        <f t="shared" si="49"/>
        <v/>
      </c>
      <c r="H556" s="261"/>
      <c r="I556" s="261"/>
      <c r="J556" s="70" t="str">
        <f t="shared" si="50"/>
        <v/>
      </c>
      <c r="K556" s="261"/>
      <c r="L556" s="261"/>
      <c r="M556" s="261"/>
      <c r="N556" s="261"/>
      <c r="O556" s="261"/>
      <c r="Q556" s="70" t="str">
        <f t="shared" si="51"/>
        <v/>
      </c>
      <c r="R556" s="274" t="str">
        <f t="shared" si="52"/>
        <v/>
      </c>
      <c r="S556" s="266" t="str">
        <f t="shared" si="53"/>
        <v/>
      </c>
    </row>
    <row r="557" spans="1:19" x14ac:dyDescent="0.2">
      <c r="A557" s="11"/>
      <c r="B557" s="112" t="s">
        <v>445</v>
      </c>
      <c r="C557" s="249" t="s">
        <v>840</v>
      </c>
      <c r="D557" s="261"/>
      <c r="E557" s="266">
        <f t="shared" si="48"/>
        <v>0</v>
      </c>
      <c r="F557" s="261"/>
      <c r="G557" s="70" t="str">
        <f t="shared" si="49"/>
        <v/>
      </c>
      <c r="H557" s="261"/>
      <c r="I557" s="261"/>
      <c r="J557" s="70" t="str">
        <f t="shared" si="50"/>
        <v/>
      </c>
      <c r="K557" s="261"/>
      <c r="L557" s="261"/>
      <c r="M557" s="261"/>
      <c r="N557" s="261"/>
      <c r="O557" s="261"/>
      <c r="Q557" s="70" t="str">
        <f t="shared" si="51"/>
        <v/>
      </c>
      <c r="R557" s="274" t="str">
        <f t="shared" si="52"/>
        <v/>
      </c>
      <c r="S557" s="266" t="str">
        <f t="shared" si="53"/>
        <v/>
      </c>
    </row>
    <row r="558" spans="1:19" x14ac:dyDescent="0.2">
      <c r="A558" s="11"/>
      <c r="B558" s="112" t="s">
        <v>445</v>
      </c>
      <c r="C558" s="249" t="s">
        <v>842</v>
      </c>
      <c r="D558" s="261"/>
      <c r="E558" s="266">
        <f t="shared" si="48"/>
        <v>0</v>
      </c>
      <c r="F558" s="261"/>
      <c r="G558" s="70" t="str">
        <f t="shared" si="49"/>
        <v/>
      </c>
      <c r="H558" s="261"/>
      <c r="I558" s="261"/>
      <c r="J558" s="70" t="str">
        <f t="shared" si="50"/>
        <v/>
      </c>
      <c r="K558" s="261"/>
      <c r="L558" s="261"/>
      <c r="M558" s="261"/>
      <c r="N558" s="261"/>
      <c r="O558" s="261"/>
      <c r="Q558" s="70" t="str">
        <f t="shared" si="51"/>
        <v/>
      </c>
      <c r="R558" s="274" t="str">
        <f t="shared" si="52"/>
        <v/>
      </c>
      <c r="S558" s="266" t="str">
        <f t="shared" si="53"/>
        <v/>
      </c>
    </row>
    <row r="559" spans="1:19" x14ac:dyDescent="0.2">
      <c r="A559" s="11"/>
      <c r="B559" s="112" t="s">
        <v>445</v>
      </c>
      <c r="C559" s="249" t="s">
        <v>843</v>
      </c>
      <c r="D559" s="261"/>
      <c r="E559" s="266">
        <f t="shared" si="48"/>
        <v>0</v>
      </c>
      <c r="F559" s="261"/>
      <c r="G559" s="70" t="str">
        <f t="shared" si="49"/>
        <v/>
      </c>
      <c r="H559" s="261"/>
      <c r="I559" s="261"/>
      <c r="J559" s="70" t="str">
        <f t="shared" si="50"/>
        <v/>
      </c>
      <c r="K559" s="261"/>
      <c r="L559" s="261"/>
      <c r="M559" s="261"/>
      <c r="N559" s="261"/>
      <c r="O559" s="261"/>
      <c r="Q559" s="70" t="str">
        <f t="shared" si="51"/>
        <v/>
      </c>
      <c r="R559" s="274" t="str">
        <f t="shared" si="52"/>
        <v/>
      </c>
      <c r="S559" s="266" t="str">
        <f t="shared" si="53"/>
        <v/>
      </c>
    </row>
    <row r="560" spans="1:19" x14ac:dyDescent="0.2">
      <c r="A560" s="11"/>
      <c r="B560" s="112" t="s">
        <v>445</v>
      </c>
      <c r="C560" s="249" t="s">
        <v>328</v>
      </c>
      <c r="D560" s="261"/>
      <c r="E560" s="266">
        <f t="shared" si="48"/>
        <v>0</v>
      </c>
      <c r="F560" s="261"/>
      <c r="G560" s="70" t="str">
        <f t="shared" si="49"/>
        <v/>
      </c>
      <c r="H560" s="261"/>
      <c r="I560" s="261"/>
      <c r="J560" s="70" t="str">
        <f t="shared" si="50"/>
        <v/>
      </c>
      <c r="K560" s="261"/>
      <c r="L560" s="261"/>
      <c r="M560" s="261"/>
      <c r="N560" s="261"/>
      <c r="O560" s="261"/>
      <c r="Q560" s="70" t="str">
        <f t="shared" si="51"/>
        <v/>
      </c>
      <c r="R560" s="274" t="str">
        <f t="shared" si="52"/>
        <v/>
      </c>
      <c r="S560" s="266" t="str">
        <f t="shared" si="53"/>
        <v/>
      </c>
    </row>
    <row r="561" spans="1:19" x14ac:dyDescent="0.2">
      <c r="A561" s="11"/>
      <c r="B561" s="112" t="s">
        <v>445</v>
      </c>
      <c r="C561" s="249" t="s">
        <v>585</v>
      </c>
      <c r="D561" s="261"/>
      <c r="E561" s="266">
        <f t="shared" si="48"/>
        <v>0</v>
      </c>
      <c r="F561" s="261"/>
      <c r="G561" s="70" t="str">
        <f t="shared" si="49"/>
        <v/>
      </c>
      <c r="H561" s="261"/>
      <c r="I561" s="261"/>
      <c r="J561" s="70" t="str">
        <f t="shared" si="50"/>
        <v/>
      </c>
      <c r="K561" s="261"/>
      <c r="L561" s="261"/>
      <c r="M561" s="261"/>
      <c r="N561" s="261"/>
      <c r="O561" s="261"/>
      <c r="Q561" s="70" t="str">
        <f t="shared" si="51"/>
        <v/>
      </c>
      <c r="R561" s="274" t="str">
        <f t="shared" si="52"/>
        <v/>
      </c>
      <c r="S561" s="266" t="str">
        <f t="shared" si="53"/>
        <v/>
      </c>
    </row>
    <row r="562" spans="1:19" x14ac:dyDescent="0.2">
      <c r="A562" s="11"/>
      <c r="B562" s="112" t="s">
        <v>445</v>
      </c>
      <c r="C562" s="249" t="s">
        <v>845</v>
      </c>
      <c r="D562" s="261"/>
      <c r="E562" s="266">
        <f t="shared" si="48"/>
        <v>0</v>
      </c>
      <c r="F562" s="261"/>
      <c r="G562" s="70" t="str">
        <f t="shared" si="49"/>
        <v/>
      </c>
      <c r="H562" s="261"/>
      <c r="I562" s="261"/>
      <c r="J562" s="70" t="str">
        <f t="shared" si="50"/>
        <v/>
      </c>
      <c r="K562" s="261"/>
      <c r="L562" s="261"/>
      <c r="M562" s="261"/>
      <c r="N562" s="261"/>
      <c r="O562" s="261"/>
      <c r="Q562" s="70" t="str">
        <f t="shared" si="51"/>
        <v/>
      </c>
      <c r="R562" s="274" t="str">
        <f t="shared" si="52"/>
        <v/>
      </c>
      <c r="S562" s="266" t="str">
        <f t="shared" si="53"/>
        <v/>
      </c>
    </row>
    <row r="563" spans="1:19" x14ac:dyDescent="0.2">
      <c r="A563" s="11"/>
      <c r="B563" s="112" t="s">
        <v>348</v>
      </c>
      <c r="C563" s="28" t="s">
        <v>846</v>
      </c>
      <c r="D563" s="261">
        <v>73</v>
      </c>
      <c r="E563" s="266">
        <f t="shared" si="48"/>
        <v>26718</v>
      </c>
      <c r="F563" s="261">
        <v>19171</v>
      </c>
      <c r="G563" s="70">
        <f t="shared" si="49"/>
        <v>0.71753125233924697</v>
      </c>
      <c r="H563" s="261">
        <v>1436772</v>
      </c>
      <c r="I563" s="261">
        <v>534618</v>
      </c>
      <c r="J563" s="70">
        <f t="shared" si="50"/>
        <v>0.37209661658217169</v>
      </c>
      <c r="K563" s="261">
        <v>123243</v>
      </c>
      <c r="L563" s="261">
        <v>175689</v>
      </c>
      <c r="M563" s="261">
        <v>176864</v>
      </c>
      <c r="N563" s="261">
        <v>0</v>
      </c>
      <c r="O563" s="261">
        <v>0</v>
      </c>
      <c r="Q563" s="70">
        <f t="shared" si="51"/>
        <v>0.26699095128740225</v>
      </c>
      <c r="R563" s="274">
        <f t="shared" si="52"/>
        <v>27.886808199885245</v>
      </c>
      <c r="S563" s="266">
        <f t="shared" si="53"/>
        <v>9225.6011684314853</v>
      </c>
    </row>
    <row r="564" spans="1:19" x14ac:dyDescent="0.2">
      <c r="A564" s="11"/>
      <c r="B564" s="112" t="s">
        <v>348</v>
      </c>
      <c r="C564" s="249" t="s">
        <v>797</v>
      </c>
      <c r="D564" s="261"/>
      <c r="E564" s="266">
        <f t="shared" si="48"/>
        <v>0</v>
      </c>
      <c r="F564" s="261"/>
      <c r="G564" s="70" t="str">
        <f t="shared" si="49"/>
        <v/>
      </c>
      <c r="H564" s="261"/>
      <c r="I564" s="261"/>
      <c r="J564" s="70" t="str">
        <f t="shared" si="50"/>
        <v/>
      </c>
      <c r="K564" s="261"/>
      <c r="L564" s="261"/>
      <c r="M564" s="261"/>
      <c r="N564" s="261"/>
      <c r="O564" s="261"/>
      <c r="Q564" s="70" t="str">
        <f t="shared" si="51"/>
        <v/>
      </c>
      <c r="R564" s="274" t="str">
        <f t="shared" si="52"/>
        <v/>
      </c>
      <c r="S564" s="266" t="str">
        <f t="shared" si="53"/>
        <v/>
      </c>
    </row>
    <row r="565" spans="1:19" x14ac:dyDescent="0.2">
      <c r="A565" s="11"/>
      <c r="B565" s="112" t="s">
        <v>348</v>
      </c>
      <c r="C565" s="249" t="s">
        <v>850</v>
      </c>
      <c r="D565" s="261"/>
      <c r="E565" s="266">
        <f t="shared" si="48"/>
        <v>0</v>
      </c>
      <c r="F565" s="261"/>
      <c r="G565" s="70" t="str">
        <f t="shared" si="49"/>
        <v/>
      </c>
      <c r="H565" s="261"/>
      <c r="I565" s="261"/>
      <c r="J565" s="70" t="str">
        <f t="shared" si="50"/>
        <v/>
      </c>
      <c r="K565" s="261"/>
      <c r="L565" s="261"/>
      <c r="M565" s="261"/>
      <c r="N565" s="261"/>
      <c r="O565" s="261"/>
      <c r="Q565" s="70" t="str">
        <f t="shared" si="51"/>
        <v/>
      </c>
      <c r="R565" s="274" t="str">
        <f t="shared" si="52"/>
        <v/>
      </c>
      <c r="S565" s="266" t="str">
        <f t="shared" si="53"/>
        <v/>
      </c>
    </row>
    <row r="566" spans="1:19" x14ac:dyDescent="0.2">
      <c r="A566" s="11"/>
      <c r="B566" s="112" t="s">
        <v>348</v>
      </c>
      <c r="C566" s="249" t="s">
        <v>851</v>
      </c>
      <c r="D566" s="261"/>
      <c r="E566" s="266">
        <f t="shared" si="48"/>
        <v>0</v>
      </c>
      <c r="F566" s="261"/>
      <c r="G566" s="70" t="str">
        <f t="shared" si="49"/>
        <v/>
      </c>
      <c r="H566" s="261"/>
      <c r="I566" s="261"/>
      <c r="J566" s="70" t="str">
        <f t="shared" si="50"/>
        <v/>
      </c>
      <c r="K566" s="261"/>
      <c r="L566" s="261"/>
      <c r="M566" s="261"/>
      <c r="N566" s="261"/>
      <c r="O566" s="261"/>
      <c r="Q566" s="70" t="str">
        <f t="shared" si="51"/>
        <v/>
      </c>
      <c r="R566" s="274" t="str">
        <f t="shared" si="52"/>
        <v/>
      </c>
      <c r="S566" s="266" t="str">
        <f t="shared" si="53"/>
        <v/>
      </c>
    </row>
    <row r="567" spans="1:19" x14ac:dyDescent="0.2">
      <c r="A567" s="11"/>
      <c r="B567" s="112" t="s">
        <v>348</v>
      </c>
      <c r="C567" s="249" t="s">
        <v>3</v>
      </c>
      <c r="D567" s="261"/>
      <c r="E567" s="266">
        <f t="shared" si="48"/>
        <v>0</v>
      </c>
      <c r="F567" s="261"/>
      <c r="G567" s="70" t="str">
        <f t="shared" si="49"/>
        <v/>
      </c>
      <c r="H567" s="261"/>
      <c r="I567" s="261"/>
      <c r="J567" s="70" t="str">
        <f t="shared" si="50"/>
        <v/>
      </c>
      <c r="K567" s="261"/>
      <c r="L567" s="261"/>
      <c r="M567" s="261"/>
      <c r="N567" s="261"/>
      <c r="O567" s="261"/>
      <c r="Q567" s="70" t="str">
        <f t="shared" si="51"/>
        <v/>
      </c>
      <c r="R567" s="274" t="str">
        <f t="shared" si="52"/>
        <v/>
      </c>
      <c r="S567" s="266" t="str">
        <f t="shared" si="53"/>
        <v/>
      </c>
    </row>
    <row r="568" spans="1:19" ht="26.4" x14ac:dyDescent="0.2">
      <c r="A568" s="11"/>
      <c r="B568" s="112" t="s">
        <v>348</v>
      </c>
      <c r="C568" s="249" t="s">
        <v>503</v>
      </c>
      <c r="D568" s="261"/>
      <c r="E568" s="266">
        <f t="shared" si="48"/>
        <v>0</v>
      </c>
      <c r="F568" s="261"/>
      <c r="G568" s="70" t="str">
        <f t="shared" si="49"/>
        <v/>
      </c>
      <c r="H568" s="261"/>
      <c r="I568" s="261"/>
      <c r="J568" s="70" t="str">
        <f t="shared" si="50"/>
        <v/>
      </c>
      <c r="K568" s="261"/>
      <c r="L568" s="261"/>
      <c r="M568" s="261"/>
      <c r="N568" s="261"/>
      <c r="O568" s="261"/>
      <c r="Q568" s="70" t="str">
        <f t="shared" si="51"/>
        <v/>
      </c>
      <c r="R568" s="274" t="str">
        <f t="shared" si="52"/>
        <v/>
      </c>
      <c r="S568" s="266" t="str">
        <f t="shared" si="53"/>
        <v/>
      </c>
    </row>
    <row r="569" spans="1:19" x14ac:dyDescent="0.2">
      <c r="A569" s="11"/>
      <c r="B569" s="112" t="s">
        <v>348</v>
      </c>
      <c r="C569" s="249" t="s">
        <v>749</v>
      </c>
      <c r="D569" s="261"/>
      <c r="E569" s="266">
        <f t="shared" si="48"/>
        <v>0</v>
      </c>
      <c r="F569" s="261"/>
      <c r="G569" s="70" t="str">
        <f t="shared" si="49"/>
        <v/>
      </c>
      <c r="H569" s="261"/>
      <c r="I569" s="261"/>
      <c r="J569" s="70" t="str">
        <f t="shared" si="50"/>
        <v/>
      </c>
      <c r="K569" s="261"/>
      <c r="L569" s="261"/>
      <c r="M569" s="261"/>
      <c r="N569" s="261"/>
      <c r="O569" s="261"/>
      <c r="Q569" s="70" t="str">
        <f t="shared" si="51"/>
        <v/>
      </c>
      <c r="R569" s="274" t="str">
        <f t="shared" si="52"/>
        <v/>
      </c>
      <c r="S569" s="266" t="str">
        <f t="shared" si="53"/>
        <v/>
      </c>
    </row>
    <row r="570" spans="1:19" x14ac:dyDescent="0.2">
      <c r="A570" s="11"/>
      <c r="B570" s="112" t="s">
        <v>348</v>
      </c>
      <c r="C570" s="249" t="s">
        <v>1</v>
      </c>
      <c r="D570" s="261"/>
      <c r="E570" s="266">
        <f t="shared" si="48"/>
        <v>0</v>
      </c>
      <c r="F570" s="261"/>
      <c r="G570" s="70" t="str">
        <f t="shared" si="49"/>
        <v/>
      </c>
      <c r="H570" s="261"/>
      <c r="I570" s="261"/>
      <c r="J570" s="70" t="str">
        <f t="shared" si="50"/>
        <v/>
      </c>
      <c r="K570" s="261"/>
      <c r="L570" s="261"/>
      <c r="M570" s="261"/>
      <c r="N570" s="261"/>
      <c r="O570" s="261"/>
      <c r="Q570" s="70" t="str">
        <f t="shared" si="51"/>
        <v/>
      </c>
      <c r="R570" s="274" t="str">
        <f t="shared" si="52"/>
        <v/>
      </c>
      <c r="S570" s="266" t="str">
        <f t="shared" si="53"/>
        <v/>
      </c>
    </row>
    <row r="571" spans="1:19" x14ac:dyDescent="0.2">
      <c r="A571" s="11"/>
      <c r="B571" s="112" t="s">
        <v>348</v>
      </c>
      <c r="C571" s="249" t="s">
        <v>852</v>
      </c>
      <c r="D571" s="261"/>
      <c r="E571" s="266">
        <f t="shared" si="48"/>
        <v>0</v>
      </c>
      <c r="F571" s="261"/>
      <c r="G571" s="70" t="str">
        <f t="shared" si="49"/>
        <v/>
      </c>
      <c r="H571" s="261"/>
      <c r="I571" s="261"/>
      <c r="J571" s="70" t="str">
        <f t="shared" si="50"/>
        <v/>
      </c>
      <c r="K571" s="261"/>
      <c r="L571" s="261"/>
      <c r="M571" s="261"/>
      <c r="N571" s="261"/>
      <c r="O571" s="261"/>
      <c r="Q571" s="70" t="str">
        <f t="shared" si="51"/>
        <v/>
      </c>
      <c r="R571" s="274" t="str">
        <f t="shared" si="52"/>
        <v/>
      </c>
      <c r="S571" s="266" t="str">
        <f t="shared" si="53"/>
        <v/>
      </c>
    </row>
    <row r="572" spans="1:19" x14ac:dyDescent="0.2">
      <c r="A572" s="11"/>
      <c r="B572" s="112" t="s">
        <v>348</v>
      </c>
      <c r="C572" s="249" t="s">
        <v>853</v>
      </c>
      <c r="D572" s="261"/>
      <c r="E572" s="266">
        <f t="shared" si="48"/>
        <v>0</v>
      </c>
      <c r="F572" s="261"/>
      <c r="G572" s="70" t="str">
        <f t="shared" si="49"/>
        <v/>
      </c>
      <c r="H572" s="261"/>
      <c r="I572" s="261"/>
      <c r="J572" s="70" t="str">
        <f t="shared" si="50"/>
        <v/>
      </c>
      <c r="K572" s="261"/>
      <c r="L572" s="261"/>
      <c r="M572" s="261"/>
      <c r="N572" s="261"/>
      <c r="O572" s="261"/>
      <c r="Q572" s="70" t="str">
        <f t="shared" si="51"/>
        <v/>
      </c>
      <c r="R572" s="274" t="str">
        <f t="shared" si="52"/>
        <v/>
      </c>
      <c r="S572" s="266" t="str">
        <f t="shared" si="53"/>
        <v/>
      </c>
    </row>
    <row r="573" spans="1:19" x14ac:dyDescent="0.2">
      <c r="A573" s="11"/>
      <c r="B573" s="112" t="s">
        <v>348</v>
      </c>
      <c r="C573" s="249" t="s">
        <v>854</v>
      </c>
      <c r="D573" s="261"/>
      <c r="E573" s="266">
        <f t="shared" si="48"/>
        <v>0</v>
      </c>
      <c r="F573" s="261"/>
      <c r="G573" s="70" t="str">
        <f t="shared" si="49"/>
        <v/>
      </c>
      <c r="H573" s="261"/>
      <c r="I573" s="261"/>
      <c r="J573" s="70" t="str">
        <f t="shared" si="50"/>
        <v/>
      </c>
      <c r="K573" s="261"/>
      <c r="L573" s="261"/>
      <c r="M573" s="261"/>
      <c r="N573" s="261"/>
      <c r="O573" s="261"/>
      <c r="Q573" s="70" t="str">
        <f t="shared" si="51"/>
        <v/>
      </c>
      <c r="R573" s="274" t="str">
        <f t="shared" si="52"/>
        <v/>
      </c>
      <c r="S573" s="266" t="str">
        <f t="shared" si="53"/>
        <v/>
      </c>
    </row>
    <row r="574" spans="1:19" x14ac:dyDescent="0.2">
      <c r="A574" s="11"/>
      <c r="B574" s="112" t="s">
        <v>855</v>
      </c>
      <c r="C574" s="28" t="s">
        <v>856</v>
      </c>
      <c r="D574" s="261">
        <v>383</v>
      </c>
      <c r="E574" s="266">
        <f t="shared" si="48"/>
        <v>140178</v>
      </c>
      <c r="F574" s="261">
        <v>83138</v>
      </c>
      <c r="G574" s="70">
        <f t="shared" si="49"/>
        <v>0.59308878711352708</v>
      </c>
      <c r="H574" s="261">
        <v>7988290</v>
      </c>
      <c r="I574" s="261">
        <v>2467635</v>
      </c>
      <c r="J574" s="70">
        <f t="shared" si="50"/>
        <v>0.30890653694345099</v>
      </c>
      <c r="K574" s="261">
        <v>496111</v>
      </c>
      <c r="L574" s="261">
        <v>683035</v>
      </c>
      <c r="M574" s="261">
        <v>810298</v>
      </c>
      <c r="N574" s="261">
        <v>11</v>
      </c>
      <c r="O574" s="261">
        <v>1</v>
      </c>
      <c r="Q574" s="70">
        <f t="shared" si="51"/>
        <v>0.18320900332723131</v>
      </c>
      <c r="R574" s="274">
        <f t="shared" si="52"/>
        <v>29.681192715725661</v>
      </c>
      <c r="S574" s="266">
        <f t="shared" si="53"/>
        <v>9746.4216122591351</v>
      </c>
    </row>
    <row r="575" spans="1:19" x14ac:dyDescent="0.2">
      <c r="A575" s="11"/>
      <c r="B575" s="112" t="s">
        <v>855</v>
      </c>
      <c r="C575" s="249" t="s">
        <v>857</v>
      </c>
      <c r="D575" s="261"/>
      <c r="E575" s="266">
        <f t="shared" si="48"/>
        <v>0</v>
      </c>
      <c r="F575" s="261"/>
      <c r="G575" s="70" t="str">
        <f t="shared" si="49"/>
        <v/>
      </c>
      <c r="H575" s="261"/>
      <c r="I575" s="261"/>
      <c r="J575" s="70" t="str">
        <f t="shared" si="50"/>
        <v/>
      </c>
      <c r="K575" s="261"/>
      <c r="L575" s="261"/>
      <c r="M575" s="261"/>
      <c r="N575" s="261"/>
      <c r="O575" s="261"/>
      <c r="Q575" s="70" t="str">
        <f t="shared" si="51"/>
        <v/>
      </c>
      <c r="R575" s="274" t="str">
        <f t="shared" si="52"/>
        <v/>
      </c>
      <c r="S575" s="266" t="str">
        <f t="shared" si="53"/>
        <v/>
      </c>
    </row>
    <row r="576" spans="1:19" x14ac:dyDescent="0.2">
      <c r="A576" s="11"/>
      <c r="B576" s="112" t="s">
        <v>855</v>
      </c>
      <c r="C576" s="249" t="s">
        <v>157</v>
      </c>
      <c r="D576" s="261"/>
      <c r="E576" s="266">
        <f t="shared" si="48"/>
        <v>0</v>
      </c>
      <c r="F576" s="261"/>
      <c r="G576" s="70" t="str">
        <f t="shared" si="49"/>
        <v/>
      </c>
      <c r="H576" s="261"/>
      <c r="I576" s="261"/>
      <c r="J576" s="70" t="str">
        <f t="shared" si="50"/>
        <v/>
      </c>
      <c r="K576" s="261"/>
      <c r="L576" s="261"/>
      <c r="M576" s="261"/>
      <c r="N576" s="261"/>
      <c r="O576" s="261"/>
      <c r="Q576" s="70" t="str">
        <f t="shared" si="51"/>
        <v/>
      </c>
      <c r="R576" s="274" t="str">
        <f t="shared" si="52"/>
        <v/>
      </c>
      <c r="S576" s="266" t="str">
        <f t="shared" si="53"/>
        <v/>
      </c>
    </row>
    <row r="577" spans="1:19" x14ac:dyDescent="0.2">
      <c r="A577" s="11"/>
      <c r="B577" s="112" t="s">
        <v>855</v>
      </c>
      <c r="C577" s="249" t="s">
        <v>859</v>
      </c>
      <c r="D577" s="261"/>
      <c r="E577" s="266">
        <f t="shared" si="48"/>
        <v>0</v>
      </c>
      <c r="F577" s="261"/>
      <c r="G577" s="70" t="str">
        <f t="shared" si="49"/>
        <v/>
      </c>
      <c r="H577" s="261"/>
      <c r="I577" s="261"/>
      <c r="J577" s="70" t="str">
        <f t="shared" si="50"/>
        <v/>
      </c>
      <c r="K577" s="261"/>
      <c r="L577" s="261"/>
      <c r="M577" s="261"/>
      <c r="N577" s="261"/>
      <c r="O577" s="261"/>
      <c r="Q577" s="70" t="str">
        <f t="shared" si="51"/>
        <v/>
      </c>
      <c r="R577" s="274" t="str">
        <f t="shared" si="52"/>
        <v/>
      </c>
      <c r="S577" s="266" t="str">
        <f t="shared" si="53"/>
        <v/>
      </c>
    </row>
    <row r="578" spans="1:19" x14ac:dyDescent="0.2">
      <c r="A578" s="11"/>
      <c r="B578" s="112" t="s">
        <v>855</v>
      </c>
      <c r="C578" s="249" t="s">
        <v>667</v>
      </c>
      <c r="D578" s="261"/>
      <c r="E578" s="266">
        <f t="shared" si="48"/>
        <v>0</v>
      </c>
      <c r="F578" s="261"/>
      <c r="G578" s="70" t="str">
        <f t="shared" si="49"/>
        <v/>
      </c>
      <c r="H578" s="261"/>
      <c r="I578" s="261"/>
      <c r="J578" s="70" t="str">
        <f t="shared" si="50"/>
        <v/>
      </c>
      <c r="K578" s="261"/>
      <c r="L578" s="261"/>
      <c r="M578" s="261"/>
      <c r="N578" s="261"/>
      <c r="O578" s="261"/>
      <c r="Q578" s="70" t="str">
        <f t="shared" si="51"/>
        <v/>
      </c>
      <c r="R578" s="274" t="str">
        <f t="shared" si="52"/>
        <v/>
      </c>
      <c r="S578" s="266" t="str">
        <f t="shared" si="53"/>
        <v/>
      </c>
    </row>
    <row r="579" spans="1:19" x14ac:dyDescent="0.2">
      <c r="A579" s="11"/>
      <c r="B579" s="112" t="s">
        <v>855</v>
      </c>
      <c r="C579" s="249" t="s">
        <v>860</v>
      </c>
      <c r="D579" s="261"/>
      <c r="E579" s="266">
        <f t="shared" si="48"/>
        <v>0</v>
      </c>
      <c r="F579" s="261"/>
      <c r="G579" s="70" t="str">
        <f t="shared" si="49"/>
        <v/>
      </c>
      <c r="H579" s="261"/>
      <c r="I579" s="261"/>
      <c r="J579" s="70" t="str">
        <f t="shared" si="50"/>
        <v/>
      </c>
      <c r="K579" s="261"/>
      <c r="L579" s="261"/>
      <c r="M579" s="261"/>
      <c r="N579" s="261"/>
      <c r="O579" s="261"/>
      <c r="Q579" s="70" t="str">
        <f t="shared" si="51"/>
        <v/>
      </c>
      <c r="R579" s="274" t="str">
        <f t="shared" si="52"/>
        <v/>
      </c>
      <c r="S579" s="266" t="str">
        <f t="shared" si="53"/>
        <v/>
      </c>
    </row>
    <row r="580" spans="1:19" x14ac:dyDescent="0.2">
      <c r="A580" s="11"/>
      <c r="B580" s="112" t="s">
        <v>855</v>
      </c>
      <c r="C580" s="249" t="s">
        <v>862</v>
      </c>
      <c r="D580" s="261"/>
      <c r="E580" s="266">
        <f t="shared" si="48"/>
        <v>0</v>
      </c>
      <c r="F580" s="261"/>
      <c r="G580" s="70" t="str">
        <f t="shared" si="49"/>
        <v/>
      </c>
      <c r="H580" s="261"/>
      <c r="I580" s="261"/>
      <c r="J580" s="70" t="str">
        <f t="shared" si="50"/>
        <v/>
      </c>
      <c r="K580" s="261"/>
      <c r="L580" s="261"/>
      <c r="M580" s="261"/>
      <c r="N580" s="261"/>
      <c r="O580" s="261"/>
      <c r="Q580" s="70" t="str">
        <f t="shared" si="51"/>
        <v/>
      </c>
      <c r="R580" s="274" t="str">
        <f t="shared" si="52"/>
        <v/>
      </c>
      <c r="S580" s="266" t="str">
        <f t="shared" si="53"/>
        <v/>
      </c>
    </row>
    <row r="581" spans="1:19" x14ac:dyDescent="0.2">
      <c r="A581" s="11"/>
      <c r="B581" s="112" t="s">
        <v>855</v>
      </c>
      <c r="C581" s="249" t="s">
        <v>865</v>
      </c>
      <c r="D581" s="261"/>
      <c r="E581" s="266">
        <f t="shared" ref="E581:E644" si="54">D581*366</f>
        <v>0</v>
      </c>
      <c r="F581" s="261"/>
      <c r="G581" s="70" t="str">
        <f t="shared" ref="G581:G644" si="55">IF(F581="","",IF(F581=0,0,F581/E581))</f>
        <v/>
      </c>
      <c r="H581" s="261"/>
      <c r="I581" s="261"/>
      <c r="J581" s="70" t="str">
        <f t="shared" ref="J581:J644" si="56">IF(I581="","",IF(I581=0,0,I581/H581))</f>
        <v/>
      </c>
      <c r="K581" s="261"/>
      <c r="L581" s="261"/>
      <c r="M581" s="261"/>
      <c r="N581" s="261"/>
      <c r="O581" s="261"/>
      <c r="Q581" s="70" t="str">
        <f t="shared" ref="Q581:Q644" si="57">IF(J581="","",G581*J581)</f>
        <v/>
      </c>
      <c r="R581" s="274" t="str">
        <f t="shared" ref="R581:R644" si="58">IF(I581="","",IF(I581=0,0,I581/F581))</f>
        <v/>
      </c>
      <c r="S581" s="266" t="str">
        <f t="shared" ref="S581:S644" si="59">IF(M581="","",IF(M581=0,0,M581*1000/F581))</f>
        <v/>
      </c>
    </row>
    <row r="582" spans="1:19" x14ac:dyDescent="0.2">
      <c r="A582" s="11"/>
      <c r="B582" s="112" t="s">
        <v>855</v>
      </c>
      <c r="C582" s="249" t="s">
        <v>867</v>
      </c>
      <c r="D582" s="261"/>
      <c r="E582" s="266">
        <f t="shared" si="54"/>
        <v>0</v>
      </c>
      <c r="F582" s="261"/>
      <c r="G582" s="70" t="str">
        <f t="shared" si="55"/>
        <v/>
      </c>
      <c r="H582" s="261"/>
      <c r="I582" s="261"/>
      <c r="J582" s="70" t="str">
        <f t="shared" si="56"/>
        <v/>
      </c>
      <c r="K582" s="261"/>
      <c r="L582" s="261"/>
      <c r="M582" s="261"/>
      <c r="N582" s="261"/>
      <c r="O582" s="261"/>
      <c r="Q582" s="70" t="str">
        <f t="shared" si="57"/>
        <v/>
      </c>
      <c r="R582" s="274" t="str">
        <f t="shared" si="58"/>
        <v/>
      </c>
      <c r="S582" s="266" t="str">
        <f t="shared" si="59"/>
        <v/>
      </c>
    </row>
    <row r="583" spans="1:19" x14ac:dyDescent="0.2">
      <c r="A583" s="11"/>
      <c r="B583" s="112" t="s">
        <v>855</v>
      </c>
      <c r="C583" s="249" t="s">
        <v>648</v>
      </c>
      <c r="D583" s="261"/>
      <c r="E583" s="266">
        <f t="shared" si="54"/>
        <v>0</v>
      </c>
      <c r="F583" s="261"/>
      <c r="G583" s="70" t="str">
        <f t="shared" si="55"/>
        <v/>
      </c>
      <c r="H583" s="261"/>
      <c r="I583" s="261"/>
      <c r="J583" s="70" t="str">
        <f t="shared" si="56"/>
        <v/>
      </c>
      <c r="K583" s="261"/>
      <c r="L583" s="261"/>
      <c r="M583" s="261"/>
      <c r="N583" s="261"/>
      <c r="O583" s="261"/>
      <c r="Q583" s="70" t="str">
        <f t="shared" si="57"/>
        <v/>
      </c>
      <c r="R583" s="274" t="str">
        <f t="shared" si="58"/>
        <v/>
      </c>
      <c r="S583" s="266" t="str">
        <f t="shared" si="59"/>
        <v/>
      </c>
    </row>
    <row r="584" spans="1:19" x14ac:dyDescent="0.2">
      <c r="A584" s="11"/>
      <c r="B584" s="111" t="s">
        <v>855</v>
      </c>
      <c r="C584" s="114" t="s">
        <v>870</v>
      </c>
      <c r="D584" s="261"/>
      <c r="E584" s="266">
        <f t="shared" si="54"/>
        <v>0</v>
      </c>
      <c r="F584" s="261"/>
      <c r="G584" s="70" t="str">
        <f t="shared" si="55"/>
        <v/>
      </c>
      <c r="H584" s="261"/>
      <c r="I584" s="261"/>
      <c r="J584" s="70" t="str">
        <f t="shared" si="56"/>
        <v/>
      </c>
      <c r="K584" s="261"/>
      <c r="L584" s="261"/>
      <c r="M584" s="261"/>
      <c r="N584" s="261"/>
      <c r="O584" s="261"/>
      <c r="Q584" s="70" t="str">
        <f t="shared" si="57"/>
        <v/>
      </c>
      <c r="R584" s="274" t="str">
        <f t="shared" si="58"/>
        <v/>
      </c>
      <c r="S584" s="266" t="str">
        <f t="shared" si="59"/>
        <v/>
      </c>
    </row>
    <row r="585" spans="1:19" x14ac:dyDescent="0.2">
      <c r="A585" s="11"/>
      <c r="B585" s="112" t="s">
        <v>855</v>
      </c>
      <c r="C585" s="249" t="s">
        <v>871</v>
      </c>
      <c r="D585" s="261"/>
      <c r="E585" s="266">
        <f t="shared" si="54"/>
        <v>0</v>
      </c>
      <c r="F585" s="261"/>
      <c r="G585" s="70" t="str">
        <f t="shared" si="55"/>
        <v/>
      </c>
      <c r="H585" s="261"/>
      <c r="I585" s="261"/>
      <c r="J585" s="70" t="str">
        <f t="shared" si="56"/>
        <v/>
      </c>
      <c r="K585" s="261"/>
      <c r="L585" s="261"/>
      <c r="M585" s="261"/>
      <c r="N585" s="261"/>
      <c r="O585" s="261"/>
      <c r="Q585" s="70" t="str">
        <f t="shared" si="57"/>
        <v/>
      </c>
      <c r="R585" s="274" t="str">
        <f t="shared" si="58"/>
        <v/>
      </c>
      <c r="S585" s="266" t="str">
        <f t="shared" si="59"/>
        <v/>
      </c>
    </row>
    <row r="586" spans="1:19" ht="39.6" x14ac:dyDescent="0.2">
      <c r="A586" s="11"/>
      <c r="B586" s="112" t="s">
        <v>855</v>
      </c>
      <c r="C586" s="116" t="s">
        <v>872</v>
      </c>
      <c r="D586" s="261"/>
      <c r="E586" s="266">
        <f t="shared" si="54"/>
        <v>0</v>
      </c>
      <c r="F586" s="261"/>
      <c r="G586" s="70" t="str">
        <f t="shared" si="55"/>
        <v/>
      </c>
      <c r="H586" s="261"/>
      <c r="I586" s="261"/>
      <c r="J586" s="70" t="str">
        <f t="shared" si="56"/>
        <v/>
      </c>
      <c r="K586" s="261"/>
      <c r="L586" s="261"/>
      <c r="M586" s="261"/>
      <c r="N586" s="261"/>
      <c r="O586" s="261"/>
      <c r="Q586" s="70" t="str">
        <f t="shared" si="57"/>
        <v/>
      </c>
      <c r="R586" s="274" t="str">
        <f t="shared" si="58"/>
        <v/>
      </c>
      <c r="S586" s="266" t="str">
        <f t="shared" si="59"/>
        <v/>
      </c>
    </row>
    <row r="587" spans="1:19" x14ac:dyDescent="0.2">
      <c r="A587" s="11"/>
      <c r="B587" s="112" t="s">
        <v>855</v>
      </c>
      <c r="C587" s="249" t="s">
        <v>710</v>
      </c>
      <c r="D587" s="261"/>
      <c r="E587" s="266">
        <f t="shared" si="54"/>
        <v>0</v>
      </c>
      <c r="F587" s="261"/>
      <c r="G587" s="70" t="str">
        <f t="shared" si="55"/>
        <v/>
      </c>
      <c r="H587" s="261"/>
      <c r="I587" s="261"/>
      <c r="J587" s="70" t="str">
        <f t="shared" si="56"/>
        <v/>
      </c>
      <c r="K587" s="261"/>
      <c r="L587" s="261"/>
      <c r="M587" s="261"/>
      <c r="N587" s="261"/>
      <c r="O587" s="261"/>
      <c r="Q587" s="70" t="str">
        <f t="shared" si="57"/>
        <v/>
      </c>
      <c r="R587" s="274" t="str">
        <f t="shared" si="58"/>
        <v/>
      </c>
      <c r="S587" s="266" t="str">
        <f t="shared" si="59"/>
        <v/>
      </c>
    </row>
    <row r="588" spans="1:19" s="101" customFormat="1" ht="26.4" x14ac:dyDescent="0.2">
      <c r="A588" s="17"/>
      <c r="B588" s="26" t="s">
        <v>855</v>
      </c>
      <c r="C588" s="118" t="s">
        <v>331</v>
      </c>
      <c r="D588" s="265"/>
      <c r="E588" s="266">
        <f t="shared" si="54"/>
        <v>0</v>
      </c>
      <c r="F588" s="265"/>
      <c r="G588" s="269" t="str">
        <f t="shared" si="55"/>
        <v/>
      </c>
      <c r="H588" s="265"/>
      <c r="I588" s="265"/>
      <c r="J588" s="269" t="str">
        <f t="shared" si="56"/>
        <v/>
      </c>
      <c r="K588" s="265"/>
      <c r="L588" s="265"/>
      <c r="M588" s="265"/>
      <c r="N588" s="265"/>
      <c r="O588" s="265"/>
      <c r="Q588" s="269" t="str">
        <f t="shared" si="57"/>
        <v/>
      </c>
      <c r="R588" s="275" t="str">
        <f t="shared" si="58"/>
        <v/>
      </c>
      <c r="S588" s="263" t="str">
        <f t="shared" si="59"/>
        <v/>
      </c>
    </row>
    <row r="589" spans="1:19" x14ac:dyDescent="0.2">
      <c r="A589" s="11"/>
      <c r="B589" s="112" t="s">
        <v>855</v>
      </c>
      <c r="C589" s="249" t="s">
        <v>873</v>
      </c>
      <c r="D589" s="261"/>
      <c r="E589" s="266">
        <f t="shared" si="54"/>
        <v>0</v>
      </c>
      <c r="F589" s="261"/>
      <c r="G589" s="70" t="str">
        <f t="shared" si="55"/>
        <v/>
      </c>
      <c r="H589" s="261"/>
      <c r="I589" s="261"/>
      <c r="J589" s="70" t="str">
        <f t="shared" si="56"/>
        <v/>
      </c>
      <c r="K589" s="261"/>
      <c r="L589" s="261"/>
      <c r="M589" s="261"/>
      <c r="N589" s="261"/>
      <c r="O589" s="261"/>
      <c r="Q589" s="70" t="str">
        <f t="shared" si="57"/>
        <v/>
      </c>
      <c r="R589" s="274" t="str">
        <f t="shared" si="58"/>
        <v/>
      </c>
      <c r="S589" s="266" t="str">
        <f t="shared" si="59"/>
        <v/>
      </c>
    </row>
    <row r="590" spans="1:19" x14ac:dyDescent="0.2">
      <c r="A590" s="11"/>
      <c r="B590" s="112" t="s">
        <v>855</v>
      </c>
      <c r="C590" s="114" t="s">
        <v>769</v>
      </c>
      <c r="D590" s="261"/>
      <c r="E590" s="266">
        <f t="shared" si="54"/>
        <v>0</v>
      </c>
      <c r="F590" s="261"/>
      <c r="G590" s="70" t="str">
        <f t="shared" si="55"/>
        <v/>
      </c>
      <c r="H590" s="261"/>
      <c r="I590" s="261"/>
      <c r="J590" s="70" t="str">
        <f t="shared" si="56"/>
        <v/>
      </c>
      <c r="K590" s="261"/>
      <c r="L590" s="261"/>
      <c r="M590" s="261"/>
      <c r="N590" s="261"/>
      <c r="O590" s="261"/>
      <c r="Q590" s="70" t="str">
        <f t="shared" si="57"/>
        <v/>
      </c>
      <c r="R590" s="274" t="str">
        <f t="shared" si="58"/>
        <v/>
      </c>
      <c r="S590" s="266" t="str">
        <f t="shared" si="59"/>
        <v/>
      </c>
    </row>
    <row r="591" spans="1:19" x14ac:dyDescent="0.2">
      <c r="A591" s="11"/>
      <c r="B591" s="112" t="s">
        <v>855</v>
      </c>
      <c r="C591" s="114" t="s">
        <v>876</v>
      </c>
      <c r="D591" s="261"/>
      <c r="E591" s="266">
        <f t="shared" si="54"/>
        <v>0</v>
      </c>
      <c r="F591" s="261"/>
      <c r="G591" s="70" t="str">
        <f t="shared" si="55"/>
        <v/>
      </c>
      <c r="H591" s="261"/>
      <c r="I591" s="261"/>
      <c r="J591" s="70" t="str">
        <f t="shared" si="56"/>
        <v/>
      </c>
      <c r="K591" s="261"/>
      <c r="L591" s="261"/>
      <c r="M591" s="261"/>
      <c r="N591" s="261"/>
      <c r="O591" s="261"/>
      <c r="Q591" s="70" t="str">
        <f t="shared" si="57"/>
        <v/>
      </c>
      <c r="R591" s="274" t="str">
        <f t="shared" si="58"/>
        <v/>
      </c>
      <c r="S591" s="266" t="str">
        <f t="shared" si="59"/>
        <v/>
      </c>
    </row>
    <row r="592" spans="1:19" x14ac:dyDescent="0.2">
      <c r="A592" s="11"/>
      <c r="B592" s="112" t="s">
        <v>855</v>
      </c>
      <c r="C592" s="249" t="s">
        <v>877</v>
      </c>
      <c r="D592" s="261"/>
      <c r="E592" s="266">
        <f t="shared" si="54"/>
        <v>0</v>
      </c>
      <c r="F592" s="261"/>
      <c r="G592" s="70" t="str">
        <f t="shared" si="55"/>
        <v/>
      </c>
      <c r="H592" s="261"/>
      <c r="I592" s="261"/>
      <c r="J592" s="70" t="str">
        <f t="shared" si="56"/>
        <v/>
      </c>
      <c r="K592" s="261"/>
      <c r="L592" s="261"/>
      <c r="M592" s="261"/>
      <c r="N592" s="261"/>
      <c r="O592" s="261"/>
      <c r="Q592" s="70" t="str">
        <f t="shared" si="57"/>
        <v/>
      </c>
      <c r="R592" s="274" t="str">
        <f t="shared" si="58"/>
        <v/>
      </c>
      <c r="S592" s="266" t="str">
        <f t="shared" si="59"/>
        <v/>
      </c>
    </row>
    <row r="593" spans="1:19" x14ac:dyDescent="0.2">
      <c r="A593" s="11"/>
      <c r="B593" s="112" t="s">
        <v>878</v>
      </c>
      <c r="C593" s="28" t="s">
        <v>879</v>
      </c>
      <c r="D593" s="261">
        <v>76</v>
      </c>
      <c r="E593" s="266">
        <f t="shared" si="54"/>
        <v>27816</v>
      </c>
      <c r="F593" s="261">
        <v>20758</v>
      </c>
      <c r="G593" s="70">
        <f t="shared" si="55"/>
        <v>0.74626114466494109</v>
      </c>
      <c r="H593" s="261">
        <v>1599741</v>
      </c>
      <c r="I593" s="261">
        <v>512532</v>
      </c>
      <c r="J593" s="70">
        <f t="shared" si="56"/>
        <v>0.32038436221863414</v>
      </c>
      <c r="K593" s="261">
        <v>116667</v>
      </c>
      <c r="L593" s="261">
        <v>186359</v>
      </c>
      <c r="M593" s="261">
        <v>184224</v>
      </c>
      <c r="N593" s="261">
        <v>0</v>
      </c>
      <c r="O593" s="261">
        <v>0</v>
      </c>
      <c r="Q593" s="70">
        <f t="shared" si="57"/>
        <v>0.23909040088202502</v>
      </c>
      <c r="R593" s="274">
        <f t="shared" si="58"/>
        <v>24.690817997880334</v>
      </c>
      <c r="S593" s="266">
        <f t="shared" si="59"/>
        <v>8874.8434338568259</v>
      </c>
    </row>
    <row r="594" spans="1:19" x14ac:dyDescent="0.2">
      <c r="A594" s="11"/>
      <c r="B594" s="112" t="s">
        <v>878</v>
      </c>
      <c r="C594" s="28" t="s">
        <v>880</v>
      </c>
      <c r="D594" s="261">
        <v>79</v>
      </c>
      <c r="E594" s="266">
        <f t="shared" si="54"/>
        <v>28914</v>
      </c>
      <c r="F594" s="261">
        <v>20125</v>
      </c>
      <c r="G594" s="70">
        <f t="shared" si="55"/>
        <v>0.69602960503562283</v>
      </c>
      <c r="H594" s="261">
        <v>1736858</v>
      </c>
      <c r="I594" s="261">
        <v>574400</v>
      </c>
      <c r="J594" s="70">
        <f t="shared" si="56"/>
        <v>0.3307121249981288</v>
      </c>
      <c r="K594" s="261">
        <v>145143</v>
      </c>
      <c r="L594" s="261">
        <v>194619</v>
      </c>
      <c r="M594" s="261">
        <v>203865</v>
      </c>
      <c r="N594" s="261">
        <v>1</v>
      </c>
      <c r="O594" s="261">
        <v>0</v>
      </c>
      <c r="Q594" s="70">
        <f t="shared" si="57"/>
        <v>0.23018542974293912</v>
      </c>
      <c r="R594" s="274">
        <f t="shared" si="58"/>
        <v>28.541614906832297</v>
      </c>
      <c r="S594" s="266">
        <f t="shared" si="59"/>
        <v>10129.937888198758</v>
      </c>
    </row>
    <row r="595" spans="1:19" x14ac:dyDescent="0.2">
      <c r="A595" s="11"/>
      <c r="B595" s="112" t="s">
        <v>878</v>
      </c>
      <c r="C595" s="249" t="s">
        <v>881</v>
      </c>
      <c r="D595" s="261"/>
      <c r="E595" s="266">
        <f t="shared" si="54"/>
        <v>0</v>
      </c>
      <c r="F595" s="261"/>
      <c r="G595" s="70" t="str">
        <f t="shared" si="55"/>
        <v/>
      </c>
      <c r="H595" s="261"/>
      <c r="I595" s="261"/>
      <c r="J595" s="70" t="str">
        <f t="shared" si="56"/>
        <v/>
      </c>
      <c r="K595" s="261"/>
      <c r="L595" s="261"/>
      <c r="M595" s="261"/>
      <c r="N595" s="261"/>
      <c r="O595" s="261"/>
      <c r="Q595" s="70" t="str">
        <f t="shared" si="57"/>
        <v/>
      </c>
      <c r="R595" s="274" t="str">
        <f t="shared" si="58"/>
        <v/>
      </c>
      <c r="S595" s="266" t="str">
        <f t="shared" si="59"/>
        <v/>
      </c>
    </row>
    <row r="596" spans="1:19" x14ac:dyDescent="0.2">
      <c r="A596" s="11"/>
      <c r="B596" s="112" t="s">
        <v>878</v>
      </c>
      <c r="C596" s="249" t="s">
        <v>353</v>
      </c>
      <c r="D596" s="261"/>
      <c r="E596" s="266">
        <f t="shared" si="54"/>
        <v>0</v>
      </c>
      <c r="F596" s="261"/>
      <c r="G596" s="70" t="str">
        <f t="shared" si="55"/>
        <v/>
      </c>
      <c r="H596" s="261"/>
      <c r="I596" s="261"/>
      <c r="J596" s="70" t="str">
        <f t="shared" si="56"/>
        <v/>
      </c>
      <c r="K596" s="261"/>
      <c r="L596" s="261"/>
      <c r="M596" s="261"/>
      <c r="N596" s="261"/>
      <c r="O596" s="261"/>
      <c r="Q596" s="70" t="str">
        <f t="shared" si="57"/>
        <v/>
      </c>
      <c r="R596" s="274" t="str">
        <f t="shared" si="58"/>
        <v/>
      </c>
      <c r="S596" s="266" t="str">
        <f t="shared" si="59"/>
        <v/>
      </c>
    </row>
    <row r="597" spans="1:19" x14ac:dyDescent="0.2">
      <c r="A597" s="11"/>
      <c r="B597" s="112" t="s">
        <v>878</v>
      </c>
      <c r="C597" s="249" t="s">
        <v>882</v>
      </c>
      <c r="D597" s="261"/>
      <c r="E597" s="266">
        <f t="shared" si="54"/>
        <v>0</v>
      </c>
      <c r="F597" s="261"/>
      <c r="G597" s="70" t="str">
        <f t="shared" si="55"/>
        <v/>
      </c>
      <c r="H597" s="261"/>
      <c r="I597" s="261"/>
      <c r="J597" s="70" t="str">
        <f t="shared" si="56"/>
        <v/>
      </c>
      <c r="K597" s="261"/>
      <c r="L597" s="261"/>
      <c r="M597" s="261"/>
      <c r="N597" s="261"/>
      <c r="O597" s="261"/>
      <c r="Q597" s="70" t="str">
        <f t="shared" si="57"/>
        <v/>
      </c>
      <c r="R597" s="274" t="str">
        <f t="shared" si="58"/>
        <v/>
      </c>
      <c r="S597" s="266" t="str">
        <f t="shared" si="59"/>
        <v/>
      </c>
    </row>
    <row r="598" spans="1:19" x14ac:dyDescent="0.2">
      <c r="A598" s="11"/>
      <c r="B598" s="112" t="s">
        <v>878</v>
      </c>
      <c r="C598" s="249" t="s">
        <v>336</v>
      </c>
      <c r="D598" s="261"/>
      <c r="E598" s="266">
        <f t="shared" si="54"/>
        <v>0</v>
      </c>
      <c r="F598" s="261"/>
      <c r="G598" s="70" t="str">
        <f t="shared" si="55"/>
        <v/>
      </c>
      <c r="H598" s="261"/>
      <c r="I598" s="261"/>
      <c r="J598" s="70" t="str">
        <f t="shared" si="56"/>
        <v/>
      </c>
      <c r="K598" s="261"/>
      <c r="L598" s="261"/>
      <c r="M598" s="261"/>
      <c r="N598" s="261"/>
      <c r="O598" s="261"/>
      <c r="Q598" s="70" t="str">
        <f t="shared" si="57"/>
        <v/>
      </c>
      <c r="R598" s="274" t="str">
        <f t="shared" si="58"/>
        <v/>
      </c>
      <c r="S598" s="266" t="str">
        <f t="shared" si="59"/>
        <v/>
      </c>
    </row>
    <row r="599" spans="1:19" x14ac:dyDescent="0.2">
      <c r="A599" s="11"/>
      <c r="B599" s="112" t="s">
        <v>878</v>
      </c>
      <c r="C599" s="249" t="s">
        <v>884</v>
      </c>
      <c r="D599" s="261"/>
      <c r="E599" s="266">
        <f t="shared" si="54"/>
        <v>0</v>
      </c>
      <c r="F599" s="261"/>
      <c r="G599" s="70" t="str">
        <f t="shared" si="55"/>
        <v/>
      </c>
      <c r="H599" s="261"/>
      <c r="I599" s="261"/>
      <c r="J599" s="70" t="str">
        <f t="shared" si="56"/>
        <v/>
      </c>
      <c r="K599" s="261"/>
      <c r="L599" s="261"/>
      <c r="M599" s="261"/>
      <c r="N599" s="261"/>
      <c r="O599" s="261"/>
      <c r="Q599" s="70" t="str">
        <f t="shared" si="57"/>
        <v/>
      </c>
      <c r="R599" s="274" t="str">
        <f t="shared" si="58"/>
        <v/>
      </c>
      <c r="S599" s="266" t="str">
        <f t="shared" si="59"/>
        <v/>
      </c>
    </row>
    <row r="600" spans="1:19" x14ac:dyDescent="0.2">
      <c r="A600" s="11"/>
      <c r="B600" s="112" t="s">
        <v>878</v>
      </c>
      <c r="C600" s="249" t="s">
        <v>861</v>
      </c>
      <c r="D600" s="261"/>
      <c r="E600" s="266">
        <f t="shared" si="54"/>
        <v>0</v>
      </c>
      <c r="F600" s="261"/>
      <c r="G600" s="70" t="str">
        <f t="shared" si="55"/>
        <v/>
      </c>
      <c r="H600" s="261"/>
      <c r="I600" s="261"/>
      <c r="J600" s="70" t="str">
        <f t="shared" si="56"/>
        <v/>
      </c>
      <c r="K600" s="261"/>
      <c r="L600" s="261"/>
      <c r="M600" s="261"/>
      <c r="N600" s="261"/>
      <c r="O600" s="261"/>
      <c r="Q600" s="70" t="str">
        <f t="shared" si="57"/>
        <v/>
      </c>
      <c r="R600" s="274" t="str">
        <f t="shared" si="58"/>
        <v/>
      </c>
      <c r="S600" s="266" t="str">
        <f t="shared" si="59"/>
        <v/>
      </c>
    </row>
    <row r="601" spans="1:19" x14ac:dyDescent="0.2">
      <c r="A601" s="11"/>
      <c r="B601" s="112" t="s">
        <v>878</v>
      </c>
      <c r="C601" s="249" t="s">
        <v>886</v>
      </c>
      <c r="D601" s="261"/>
      <c r="E601" s="266">
        <f t="shared" si="54"/>
        <v>0</v>
      </c>
      <c r="F601" s="261"/>
      <c r="G601" s="70" t="str">
        <f t="shared" si="55"/>
        <v/>
      </c>
      <c r="H601" s="261"/>
      <c r="I601" s="261"/>
      <c r="J601" s="70" t="str">
        <f t="shared" si="56"/>
        <v/>
      </c>
      <c r="K601" s="261"/>
      <c r="L601" s="261"/>
      <c r="M601" s="261"/>
      <c r="N601" s="261"/>
      <c r="O601" s="261"/>
      <c r="Q601" s="70" t="str">
        <f t="shared" si="57"/>
        <v/>
      </c>
      <c r="R601" s="274" t="str">
        <f t="shared" si="58"/>
        <v/>
      </c>
      <c r="S601" s="266" t="str">
        <f t="shared" si="59"/>
        <v/>
      </c>
    </row>
    <row r="602" spans="1:19" x14ac:dyDescent="0.2">
      <c r="A602" s="11"/>
      <c r="B602" s="112" t="s">
        <v>878</v>
      </c>
      <c r="C602" s="249" t="s">
        <v>697</v>
      </c>
      <c r="D602" s="261"/>
      <c r="E602" s="266">
        <f t="shared" si="54"/>
        <v>0</v>
      </c>
      <c r="F602" s="261"/>
      <c r="G602" s="70" t="str">
        <f t="shared" si="55"/>
        <v/>
      </c>
      <c r="H602" s="261"/>
      <c r="I602" s="261"/>
      <c r="J602" s="70" t="str">
        <f t="shared" si="56"/>
        <v/>
      </c>
      <c r="K602" s="261"/>
      <c r="L602" s="261"/>
      <c r="M602" s="261"/>
      <c r="N602" s="261"/>
      <c r="O602" s="261"/>
      <c r="Q602" s="70" t="str">
        <f t="shared" si="57"/>
        <v/>
      </c>
      <c r="R602" s="274" t="str">
        <f t="shared" si="58"/>
        <v/>
      </c>
      <c r="S602" s="266" t="str">
        <f t="shared" si="59"/>
        <v/>
      </c>
    </row>
    <row r="603" spans="1:19" x14ac:dyDescent="0.2">
      <c r="A603" s="11"/>
      <c r="B603" s="112" t="s">
        <v>878</v>
      </c>
      <c r="C603" s="249" t="s">
        <v>888</v>
      </c>
      <c r="D603" s="261"/>
      <c r="E603" s="266">
        <f t="shared" si="54"/>
        <v>0</v>
      </c>
      <c r="F603" s="261"/>
      <c r="G603" s="70" t="str">
        <f t="shared" si="55"/>
        <v/>
      </c>
      <c r="H603" s="261"/>
      <c r="I603" s="261"/>
      <c r="J603" s="70" t="str">
        <f t="shared" si="56"/>
        <v/>
      </c>
      <c r="K603" s="261"/>
      <c r="L603" s="261"/>
      <c r="M603" s="261"/>
      <c r="N603" s="261"/>
      <c r="O603" s="261"/>
      <c r="Q603" s="70" t="str">
        <f t="shared" si="57"/>
        <v/>
      </c>
      <c r="R603" s="274" t="str">
        <f t="shared" si="58"/>
        <v/>
      </c>
      <c r="S603" s="266" t="str">
        <f t="shared" si="59"/>
        <v/>
      </c>
    </row>
    <row r="604" spans="1:19" x14ac:dyDescent="0.2">
      <c r="A604" s="11"/>
      <c r="B604" s="112" t="s">
        <v>878</v>
      </c>
      <c r="C604" s="249" t="s">
        <v>787</v>
      </c>
      <c r="D604" s="261"/>
      <c r="E604" s="266">
        <f t="shared" si="54"/>
        <v>0</v>
      </c>
      <c r="F604" s="261"/>
      <c r="G604" s="70" t="str">
        <f t="shared" si="55"/>
        <v/>
      </c>
      <c r="H604" s="261"/>
      <c r="I604" s="261"/>
      <c r="J604" s="70" t="str">
        <f t="shared" si="56"/>
        <v/>
      </c>
      <c r="K604" s="261"/>
      <c r="L604" s="261"/>
      <c r="M604" s="261"/>
      <c r="N604" s="261"/>
      <c r="O604" s="261"/>
      <c r="Q604" s="70" t="str">
        <f t="shared" si="57"/>
        <v/>
      </c>
      <c r="R604" s="274" t="str">
        <f t="shared" si="58"/>
        <v/>
      </c>
      <c r="S604" s="266" t="str">
        <f t="shared" si="59"/>
        <v/>
      </c>
    </row>
    <row r="605" spans="1:19" x14ac:dyDescent="0.2">
      <c r="A605" s="11"/>
      <c r="B605" s="112" t="s">
        <v>878</v>
      </c>
      <c r="C605" s="249" t="s">
        <v>889</v>
      </c>
      <c r="D605" s="261"/>
      <c r="E605" s="266">
        <f t="shared" si="54"/>
        <v>0</v>
      </c>
      <c r="F605" s="261"/>
      <c r="G605" s="70" t="str">
        <f t="shared" si="55"/>
        <v/>
      </c>
      <c r="H605" s="261"/>
      <c r="I605" s="261"/>
      <c r="J605" s="70" t="str">
        <f t="shared" si="56"/>
        <v/>
      </c>
      <c r="K605" s="261"/>
      <c r="L605" s="261"/>
      <c r="M605" s="261"/>
      <c r="N605" s="261"/>
      <c r="O605" s="261"/>
      <c r="Q605" s="70" t="str">
        <f t="shared" si="57"/>
        <v/>
      </c>
      <c r="R605" s="274" t="str">
        <f t="shared" si="58"/>
        <v/>
      </c>
      <c r="S605" s="266" t="str">
        <f t="shared" si="59"/>
        <v/>
      </c>
    </row>
    <row r="606" spans="1:19" x14ac:dyDescent="0.2">
      <c r="A606" s="11"/>
      <c r="B606" s="112" t="s">
        <v>878</v>
      </c>
      <c r="C606" s="249" t="s">
        <v>890</v>
      </c>
      <c r="D606" s="261"/>
      <c r="E606" s="266">
        <f t="shared" si="54"/>
        <v>0</v>
      </c>
      <c r="F606" s="261"/>
      <c r="G606" s="70" t="str">
        <f t="shared" si="55"/>
        <v/>
      </c>
      <c r="H606" s="261"/>
      <c r="I606" s="261"/>
      <c r="J606" s="70" t="str">
        <f t="shared" si="56"/>
        <v/>
      </c>
      <c r="K606" s="261"/>
      <c r="L606" s="261"/>
      <c r="M606" s="261"/>
      <c r="N606" s="261"/>
      <c r="O606" s="261"/>
      <c r="Q606" s="70" t="str">
        <f t="shared" si="57"/>
        <v/>
      </c>
      <c r="R606" s="274" t="str">
        <f t="shared" si="58"/>
        <v/>
      </c>
      <c r="S606" s="266" t="str">
        <f t="shared" si="59"/>
        <v/>
      </c>
    </row>
    <row r="607" spans="1:19" x14ac:dyDescent="0.2">
      <c r="A607" s="11"/>
      <c r="B607" s="112" t="s">
        <v>878</v>
      </c>
      <c r="C607" s="249" t="s">
        <v>798</v>
      </c>
      <c r="D607" s="261"/>
      <c r="E607" s="266">
        <f t="shared" si="54"/>
        <v>0</v>
      </c>
      <c r="F607" s="261"/>
      <c r="G607" s="70" t="str">
        <f t="shared" si="55"/>
        <v/>
      </c>
      <c r="H607" s="261"/>
      <c r="I607" s="261"/>
      <c r="J607" s="70" t="str">
        <f t="shared" si="56"/>
        <v/>
      </c>
      <c r="K607" s="261"/>
      <c r="L607" s="261"/>
      <c r="M607" s="261"/>
      <c r="N607" s="261"/>
      <c r="O607" s="261"/>
      <c r="Q607" s="70" t="str">
        <f t="shared" si="57"/>
        <v/>
      </c>
      <c r="R607" s="274" t="str">
        <f t="shared" si="58"/>
        <v/>
      </c>
      <c r="S607" s="266" t="str">
        <f t="shared" si="59"/>
        <v/>
      </c>
    </row>
    <row r="608" spans="1:19" x14ac:dyDescent="0.2">
      <c r="A608" s="11"/>
      <c r="B608" s="112" t="s">
        <v>878</v>
      </c>
      <c r="C608" s="249" t="s">
        <v>892</v>
      </c>
      <c r="D608" s="261"/>
      <c r="E608" s="266">
        <f t="shared" si="54"/>
        <v>0</v>
      </c>
      <c r="F608" s="261"/>
      <c r="G608" s="70" t="str">
        <f t="shared" si="55"/>
        <v/>
      </c>
      <c r="H608" s="261"/>
      <c r="I608" s="261"/>
      <c r="J608" s="70" t="str">
        <f t="shared" si="56"/>
        <v/>
      </c>
      <c r="K608" s="261"/>
      <c r="L608" s="261"/>
      <c r="M608" s="261"/>
      <c r="N608" s="261"/>
      <c r="O608" s="261"/>
      <c r="Q608" s="70" t="str">
        <f t="shared" si="57"/>
        <v/>
      </c>
      <c r="R608" s="274" t="str">
        <f t="shared" si="58"/>
        <v/>
      </c>
      <c r="S608" s="266" t="str">
        <f t="shared" si="59"/>
        <v/>
      </c>
    </row>
    <row r="609" spans="1:19" x14ac:dyDescent="0.2">
      <c r="A609" s="11"/>
      <c r="B609" s="112" t="s">
        <v>894</v>
      </c>
      <c r="C609" s="28" t="s">
        <v>15</v>
      </c>
      <c r="D609" s="261">
        <v>321</v>
      </c>
      <c r="E609" s="266">
        <f t="shared" si="54"/>
        <v>117486</v>
      </c>
      <c r="F609" s="261">
        <v>81668</v>
      </c>
      <c r="G609" s="70">
        <f t="shared" si="55"/>
        <v>0.69512963246684711</v>
      </c>
      <c r="H609" s="261">
        <v>7629968</v>
      </c>
      <c r="I609" s="261">
        <v>2065091</v>
      </c>
      <c r="J609" s="70">
        <f t="shared" si="56"/>
        <v>0.27065526356073838</v>
      </c>
      <c r="K609" s="261">
        <v>579985</v>
      </c>
      <c r="L609" s="261">
        <v>825214</v>
      </c>
      <c r="M609" s="261">
        <v>716341</v>
      </c>
      <c r="N609" s="261">
        <v>10</v>
      </c>
      <c r="O609" s="261">
        <v>2</v>
      </c>
      <c r="Q609" s="70">
        <f t="shared" si="57"/>
        <v>0.18814049388419371</v>
      </c>
      <c r="R609" s="274">
        <f t="shared" si="58"/>
        <v>25.28641573198805</v>
      </c>
      <c r="S609" s="266">
        <f t="shared" si="59"/>
        <v>8771.3792427878725</v>
      </c>
    </row>
    <row r="610" spans="1:19" x14ac:dyDescent="0.2">
      <c r="A610" s="11"/>
      <c r="B610" s="112" t="s">
        <v>894</v>
      </c>
      <c r="C610" s="249" t="s">
        <v>266</v>
      </c>
      <c r="D610" s="261"/>
      <c r="E610" s="266">
        <f t="shared" si="54"/>
        <v>0</v>
      </c>
      <c r="F610" s="261"/>
      <c r="G610" s="70" t="str">
        <f t="shared" si="55"/>
        <v/>
      </c>
      <c r="H610" s="261"/>
      <c r="I610" s="261"/>
      <c r="J610" s="70" t="str">
        <f t="shared" si="56"/>
        <v/>
      </c>
      <c r="K610" s="261"/>
      <c r="L610" s="261"/>
      <c r="M610" s="261"/>
      <c r="N610" s="261"/>
      <c r="O610" s="261"/>
      <c r="Q610" s="70" t="str">
        <f t="shared" si="57"/>
        <v/>
      </c>
      <c r="R610" s="274" t="str">
        <f t="shared" si="58"/>
        <v/>
      </c>
      <c r="S610" s="266" t="str">
        <f t="shared" si="59"/>
        <v/>
      </c>
    </row>
    <row r="611" spans="1:19" x14ac:dyDescent="0.2">
      <c r="A611" s="11"/>
      <c r="B611" s="112" t="s">
        <v>894</v>
      </c>
      <c r="C611" s="249" t="s">
        <v>593</v>
      </c>
      <c r="D611" s="261"/>
      <c r="E611" s="266">
        <f t="shared" si="54"/>
        <v>0</v>
      </c>
      <c r="F611" s="261"/>
      <c r="G611" s="70" t="str">
        <f t="shared" si="55"/>
        <v/>
      </c>
      <c r="H611" s="261"/>
      <c r="I611" s="261"/>
      <c r="J611" s="70" t="str">
        <f t="shared" si="56"/>
        <v/>
      </c>
      <c r="K611" s="261"/>
      <c r="L611" s="261"/>
      <c r="M611" s="261"/>
      <c r="N611" s="261"/>
      <c r="O611" s="261"/>
      <c r="Q611" s="70" t="str">
        <f t="shared" si="57"/>
        <v/>
      </c>
      <c r="R611" s="274" t="str">
        <f t="shared" si="58"/>
        <v/>
      </c>
      <c r="S611" s="266" t="str">
        <f t="shared" si="59"/>
        <v/>
      </c>
    </row>
    <row r="612" spans="1:19" x14ac:dyDescent="0.2">
      <c r="A612" s="11"/>
      <c r="B612" s="112" t="s">
        <v>894</v>
      </c>
      <c r="C612" s="249" t="s">
        <v>895</v>
      </c>
      <c r="D612" s="261"/>
      <c r="E612" s="266">
        <f t="shared" si="54"/>
        <v>0</v>
      </c>
      <c r="F612" s="261"/>
      <c r="G612" s="70" t="str">
        <f t="shared" si="55"/>
        <v/>
      </c>
      <c r="H612" s="261"/>
      <c r="I612" s="261"/>
      <c r="J612" s="70" t="str">
        <f t="shared" si="56"/>
        <v/>
      </c>
      <c r="K612" s="261"/>
      <c r="L612" s="261"/>
      <c r="M612" s="261"/>
      <c r="N612" s="261"/>
      <c r="O612" s="261"/>
      <c r="Q612" s="70" t="str">
        <f t="shared" si="57"/>
        <v/>
      </c>
      <c r="R612" s="274" t="str">
        <f t="shared" si="58"/>
        <v/>
      </c>
      <c r="S612" s="266" t="str">
        <f t="shared" si="59"/>
        <v/>
      </c>
    </row>
    <row r="613" spans="1:19" x14ac:dyDescent="0.2">
      <c r="A613" s="11"/>
      <c r="B613" s="112" t="s">
        <v>894</v>
      </c>
      <c r="C613" s="249" t="s">
        <v>896</v>
      </c>
      <c r="D613" s="261"/>
      <c r="E613" s="266">
        <f t="shared" si="54"/>
        <v>0</v>
      </c>
      <c r="F613" s="261"/>
      <c r="G613" s="70" t="str">
        <f t="shared" si="55"/>
        <v/>
      </c>
      <c r="H613" s="261"/>
      <c r="I613" s="261"/>
      <c r="J613" s="70" t="str">
        <f t="shared" si="56"/>
        <v/>
      </c>
      <c r="K613" s="261"/>
      <c r="L613" s="261"/>
      <c r="M613" s="261"/>
      <c r="N613" s="261"/>
      <c r="O613" s="261"/>
      <c r="Q613" s="70" t="str">
        <f t="shared" si="57"/>
        <v/>
      </c>
      <c r="R613" s="274" t="str">
        <f t="shared" si="58"/>
        <v/>
      </c>
      <c r="S613" s="266" t="str">
        <f t="shared" si="59"/>
        <v/>
      </c>
    </row>
    <row r="614" spans="1:19" x14ac:dyDescent="0.2">
      <c r="A614" s="11"/>
      <c r="B614" s="112" t="s">
        <v>894</v>
      </c>
      <c r="C614" s="249" t="s">
        <v>899</v>
      </c>
      <c r="D614" s="261"/>
      <c r="E614" s="266">
        <f t="shared" si="54"/>
        <v>0</v>
      </c>
      <c r="F614" s="261"/>
      <c r="G614" s="70" t="str">
        <f t="shared" si="55"/>
        <v/>
      </c>
      <c r="H614" s="261"/>
      <c r="I614" s="261"/>
      <c r="J614" s="70" t="str">
        <f t="shared" si="56"/>
        <v/>
      </c>
      <c r="K614" s="261"/>
      <c r="L614" s="261"/>
      <c r="M614" s="261"/>
      <c r="N614" s="261"/>
      <c r="O614" s="261"/>
      <c r="Q614" s="70" t="str">
        <f t="shared" si="57"/>
        <v/>
      </c>
      <c r="R614" s="274" t="str">
        <f t="shared" si="58"/>
        <v/>
      </c>
      <c r="S614" s="266" t="str">
        <f t="shared" si="59"/>
        <v/>
      </c>
    </row>
    <row r="615" spans="1:19" ht="26.4" x14ac:dyDescent="0.2">
      <c r="A615" s="11"/>
      <c r="B615" s="111" t="s">
        <v>894</v>
      </c>
      <c r="C615" s="114" t="s">
        <v>110</v>
      </c>
      <c r="D615" s="261"/>
      <c r="E615" s="266">
        <f t="shared" si="54"/>
        <v>0</v>
      </c>
      <c r="F615" s="261"/>
      <c r="G615" s="70" t="str">
        <f t="shared" si="55"/>
        <v/>
      </c>
      <c r="H615" s="261"/>
      <c r="I615" s="261"/>
      <c r="J615" s="70" t="str">
        <f t="shared" si="56"/>
        <v/>
      </c>
      <c r="K615" s="261"/>
      <c r="L615" s="261"/>
      <c r="M615" s="261"/>
      <c r="N615" s="261"/>
      <c r="O615" s="261"/>
      <c r="Q615" s="70" t="str">
        <f t="shared" si="57"/>
        <v/>
      </c>
      <c r="R615" s="274" t="str">
        <f t="shared" si="58"/>
        <v/>
      </c>
      <c r="S615" s="266" t="str">
        <f t="shared" si="59"/>
        <v/>
      </c>
    </row>
    <row r="616" spans="1:19" x14ac:dyDescent="0.2">
      <c r="A616" s="11"/>
      <c r="B616" s="111" t="s">
        <v>894</v>
      </c>
      <c r="C616" s="114" t="s">
        <v>901</v>
      </c>
      <c r="D616" s="261"/>
      <c r="E616" s="266">
        <f t="shared" si="54"/>
        <v>0</v>
      </c>
      <c r="F616" s="261"/>
      <c r="G616" s="70" t="str">
        <f t="shared" si="55"/>
        <v/>
      </c>
      <c r="H616" s="261"/>
      <c r="I616" s="261"/>
      <c r="J616" s="70" t="str">
        <f t="shared" si="56"/>
        <v/>
      </c>
      <c r="K616" s="261"/>
      <c r="L616" s="261"/>
      <c r="M616" s="261"/>
      <c r="N616" s="261"/>
      <c r="O616" s="261"/>
      <c r="Q616" s="70" t="str">
        <f t="shared" si="57"/>
        <v/>
      </c>
      <c r="R616" s="274" t="str">
        <f t="shared" si="58"/>
        <v/>
      </c>
      <c r="S616" s="266" t="str">
        <f t="shared" si="59"/>
        <v/>
      </c>
    </row>
    <row r="617" spans="1:19" x14ac:dyDescent="0.2">
      <c r="A617" s="11"/>
      <c r="B617" s="111" t="s">
        <v>894</v>
      </c>
      <c r="C617" s="114" t="s">
        <v>902</v>
      </c>
      <c r="D617" s="261"/>
      <c r="E617" s="266">
        <f t="shared" si="54"/>
        <v>0</v>
      </c>
      <c r="F617" s="261"/>
      <c r="G617" s="70" t="str">
        <f t="shared" si="55"/>
        <v/>
      </c>
      <c r="H617" s="261"/>
      <c r="I617" s="261"/>
      <c r="J617" s="70" t="str">
        <f t="shared" si="56"/>
        <v/>
      </c>
      <c r="K617" s="261"/>
      <c r="L617" s="261"/>
      <c r="M617" s="261"/>
      <c r="N617" s="261"/>
      <c r="O617" s="261"/>
      <c r="Q617" s="70" t="str">
        <f t="shared" si="57"/>
        <v/>
      </c>
      <c r="R617" s="274" t="str">
        <f t="shared" si="58"/>
        <v/>
      </c>
      <c r="S617" s="266" t="str">
        <f t="shared" si="59"/>
        <v/>
      </c>
    </row>
    <row r="618" spans="1:19" x14ac:dyDescent="0.2">
      <c r="A618" s="11"/>
      <c r="B618" s="111" t="s">
        <v>894</v>
      </c>
      <c r="C618" s="114" t="s">
        <v>903</v>
      </c>
      <c r="D618" s="261"/>
      <c r="E618" s="266">
        <f t="shared" si="54"/>
        <v>0</v>
      </c>
      <c r="F618" s="261"/>
      <c r="G618" s="70" t="str">
        <f t="shared" si="55"/>
        <v/>
      </c>
      <c r="H618" s="261"/>
      <c r="I618" s="261"/>
      <c r="J618" s="70" t="str">
        <f t="shared" si="56"/>
        <v/>
      </c>
      <c r="K618" s="261"/>
      <c r="L618" s="261"/>
      <c r="M618" s="261"/>
      <c r="N618" s="261"/>
      <c r="O618" s="261"/>
      <c r="Q618" s="70" t="str">
        <f t="shared" si="57"/>
        <v/>
      </c>
      <c r="R618" s="274" t="str">
        <f t="shared" si="58"/>
        <v/>
      </c>
      <c r="S618" s="266" t="str">
        <f t="shared" si="59"/>
        <v/>
      </c>
    </row>
    <row r="619" spans="1:19" x14ac:dyDescent="0.2">
      <c r="A619" s="11"/>
      <c r="B619" s="112" t="s">
        <v>894</v>
      </c>
      <c r="C619" s="114" t="s">
        <v>868</v>
      </c>
      <c r="D619" s="261"/>
      <c r="E619" s="266">
        <f t="shared" si="54"/>
        <v>0</v>
      </c>
      <c r="F619" s="261"/>
      <c r="G619" s="70" t="str">
        <f t="shared" si="55"/>
        <v/>
      </c>
      <c r="H619" s="261"/>
      <c r="I619" s="261"/>
      <c r="J619" s="70" t="str">
        <f t="shared" si="56"/>
        <v/>
      </c>
      <c r="K619" s="261"/>
      <c r="L619" s="261"/>
      <c r="M619" s="261"/>
      <c r="N619" s="261"/>
      <c r="O619" s="261"/>
      <c r="Q619" s="70" t="str">
        <f t="shared" si="57"/>
        <v/>
      </c>
      <c r="R619" s="274" t="str">
        <f t="shared" si="58"/>
        <v/>
      </c>
      <c r="S619" s="266" t="str">
        <f t="shared" si="59"/>
        <v/>
      </c>
    </row>
    <row r="620" spans="1:19" x14ac:dyDescent="0.2">
      <c r="A620" s="11"/>
      <c r="B620" s="112" t="s">
        <v>894</v>
      </c>
      <c r="C620" s="249" t="s">
        <v>122</v>
      </c>
      <c r="D620" s="261"/>
      <c r="E620" s="266">
        <f t="shared" si="54"/>
        <v>0</v>
      </c>
      <c r="F620" s="261"/>
      <c r="G620" s="70" t="str">
        <f t="shared" si="55"/>
        <v/>
      </c>
      <c r="H620" s="261"/>
      <c r="I620" s="261"/>
      <c r="J620" s="70" t="str">
        <f t="shared" si="56"/>
        <v/>
      </c>
      <c r="K620" s="261"/>
      <c r="L620" s="261"/>
      <c r="M620" s="261"/>
      <c r="N620" s="261"/>
      <c r="O620" s="261"/>
      <c r="Q620" s="70" t="str">
        <f t="shared" si="57"/>
        <v/>
      </c>
      <c r="R620" s="274" t="str">
        <f t="shared" si="58"/>
        <v/>
      </c>
      <c r="S620" s="266" t="str">
        <f t="shared" si="59"/>
        <v/>
      </c>
    </row>
    <row r="621" spans="1:19" x14ac:dyDescent="0.2">
      <c r="A621" s="11"/>
      <c r="B621" s="112" t="s">
        <v>894</v>
      </c>
      <c r="C621" s="249" t="s">
        <v>904</v>
      </c>
      <c r="D621" s="261"/>
      <c r="E621" s="266">
        <f t="shared" si="54"/>
        <v>0</v>
      </c>
      <c r="F621" s="261"/>
      <c r="G621" s="70" t="str">
        <f t="shared" si="55"/>
        <v/>
      </c>
      <c r="H621" s="261"/>
      <c r="I621" s="261"/>
      <c r="J621" s="70" t="str">
        <f t="shared" si="56"/>
        <v/>
      </c>
      <c r="K621" s="261"/>
      <c r="L621" s="261"/>
      <c r="M621" s="261"/>
      <c r="N621" s="261"/>
      <c r="O621" s="261"/>
      <c r="Q621" s="70" t="str">
        <f t="shared" si="57"/>
        <v/>
      </c>
      <c r="R621" s="274" t="str">
        <f t="shared" si="58"/>
        <v/>
      </c>
      <c r="S621" s="266" t="str">
        <f t="shared" si="59"/>
        <v/>
      </c>
    </row>
    <row r="622" spans="1:19" x14ac:dyDescent="0.2">
      <c r="A622" s="11"/>
      <c r="B622" s="112" t="s">
        <v>894</v>
      </c>
      <c r="C622" s="249" t="s">
        <v>906</v>
      </c>
      <c r="D622" s="261"/>
      <c r="E622" s="266">
        <f t="shared" si="54"/>
        <v>0</v>
      </c>
      <c r="F622" s="261"/>
      <c r="G622" s="70" t="str">
        <f t="shared" si="55"/>
        <v/>
      </c>
      <c r="H622" s="261"/>
      <c r="I622" s="261"/>
      <c r="J622" s="70" t="str">
        <f t="shared" si="56"/>
        <v/>
      </c>
      <c r="K622" s="261"/>
      <c r="L622" s="261"/>
      <c r="M622" s="261"/>
      <c r="N622" s="261"/>
      <c r="O622" s="261"/>
      <c r="Q622" s="70" t="str">
        <f t="shared" si="57"/>
        <v/>
      </c>
      <c r="R622" s="274" t="str">
        <f t="shared" si="58"/>
        <v/>
      </c>
      <c r="S622" s="266" t="str">
        <f t="shared" si="59"/>
        <v/>
      </c>
    </row>
    <row r="623" spans="1:19" x14ac:dyDescent="0.2">
      <c r="A623" s="11"/>
      <c r="B623" s="112" t="s">
        <v>894</v>
      </c>
      <c r="C623" s="249" t="s">
        <v>282</v>
      </c>
      <c r="D623" s="261"/>
      <c r="E623" s="266">
        <f t="shared" si="54"/>
        <v>0</v>
      </c>
      <c r="F623" s="261"/>
      <c r="G623" s="70" t="str">
        <f t="shared" si="55"/>
        <v/>
      </c>
      <c r="H623" s="261"/>
      <c r="I623" s="261"/>
      <c r="J623" s="70" t="str">
        <f t="shared" si="56"/>
        <v/>
      </c>
      <c r="K623" s="261"/>
      <c r="L623" s="261"/>
      <c r="M623" s="261"/>
      <c r="N623" s="261"/>
      <c r="O623" s="261"/>
      <c r="Q623" s="70" t="str">
        <f t="shared" si="57"/>
        <v/>
      </c>
      <c r="R623" s="274" t="str">
        <f t="shared" si="58"/>
        <v/>
      </c>
      <c r="S623" s="266" t="str">
        <f t="shared" si="59"/>
        <v/>
      </c>
    </row>
    <row r="624" spans="1:19" x14ac:dyDescent="0.2">
      <c r="A624" s="11"/>
      <c r="B624" s="112" t="s">
        <v>894</v>
      </c>
      <c r="C624" s="249" t="s">
        <v>784</v>
      </c>
      <c r="D624" s="261"/>
      <c r="E624" s="266">
        <f t="shared" si="54"/>
        <v>0</v>
      </c>
      <c r="F624" s="261"/>
      <c r="G624" s="70" t="str">
        <f t="shared" si="55"/>
        <v/>
      </c>
      <c r="H624" s="261"/>
      <c r="I624" s="261"/>
      <c r="J624" s="70" t="str">
        <f t="shared" si="56"/>
        <v/>
      </c>
      <c r="K624" s="261"/>
      <c r="L624" s="261"/>
      <c r="M624" s="261"/>
      <c r="N624" s="261"/>
      <c r="O624" s="261"/>
      <c r="Q624" s="70" t="str">
        <f t="shared" si="57"/>
        <v/>
      </c>
      <c r="R624" s="274" t="str">
        <f t="shared" si="58"/>
        <v/>
      </c>
      <c r="S624" s="266" t="str">
        <f t="shared" si="59"/>
        <v/>
      </c>
    </row>
    <row r="625" spans="1:19" x14ac:dyDescent="0.2">
      <c r="A625" s="11"/>
      <c r="B625" s="112" t="s">
        <v>894</v>
      </c>
      <c r="C625" s="249" t="s">
        <v>911</v>
      </c>
      <c r="D625" s="261"/>
      <c r="E625" s="266">
        <f t="shared" si="54"/>
        <v>0</v>
      </c>
      <c r="F625" s="261"/>
      <c r="G625" s="70" t="str">
        <f t="shared" si="55"/>
        <v/>
      </c>
      <c r="H625" s="261"/>
      <c r="I625" s="261"/>
      <c r="J625" s="70" t="str">
        <f t="shared" si="56"/>
        <v/>
      </c>
      <c r="K625" s="261"/>
      <c r="L625" s="261"/>
      <c r="M625" s="261"/>
      <c r="N625" s="261"/>
      <c r="O625" s="261"/>
      <c r="Q625" s="70" t="str">
        <f t="shared" si="57"/>
        <v/>
      </c>
      <c r="R625" s="274" t="str">
        <f t="shared" si="58"/>
        <v/>
      </c>
      <c r="S625" s="266" t="str">
        <f t="shared" si="59"/>
        <v/>
      </c>
    </row>
    <row r="626" spans="1:19" x14ac:dyDescent="0.2">
      <c r="A626" s="11"/>
      <c r="B626" s="112" t="s">
        <v>894</v>
      </c>
      <c r="C626" s="249" t="s">
        <v>543</v>
      </c>
      <c r="D626" s="261"/>
      <c r="E626" s="266">
        <f t="shared" si="54"/>
        <v>0</v>
      </c>
      <c r="F626" s="261"/>
      <c r="G626" s="70" t="str">
        <f t="shared" si="55"/>
        <v/>
      </c>
      <c r="H626" s="261"/>
      <c r="I626" s="261"/>
      <c r="J626" s="70" t="str">
        <f t="shared" si="56"/>
        <v/>
      </c>
      <c r="K626" s="261"/>
      <c r="L626" s="261"/>
      <c r="M626" s="261"/>
      <c r="N626" s="261"/>
      <c r="O626" s="261"/>
      <c r="Q626" s="70" t="str">
        <f t="shared" si="57"/>
        <v/>
      </c>
      <c r="R626" s="274" t="str">
        <f t="shared" si="58"/>
        <v/>
      </c>
      <c r="S626" s="266" t="str">
        <f t="shared" si="59"/>
        <v/>
      </c>
    </row>
    <row r="627" spans="1:19" x14ac:dyDescent="0.2">
      <c r="A627" s="11"/>
      <c r="B627" s="112" t="s">
        <v>894</v>
      </c>
      <c r="C627" s="249" t="s">
        <v>912</v>
      </c>
      <c r="D627" s="261"/>
      <c r="E627" s="266">
        <f t="shared" si="54"/>
        <v>0</v>
      </c>
      <c r="F627" s="261"/>
      <c r="G627" s="70" t="str">
        <f t="shared" si="55"/>
        <v/>
      </c>
      <c r="H627" s="261"/>
      <c r="I627" s="261"/>
      <c r="J627" s="70" t="str">
        <f t="shared" si="56"/>
        <v/>
      </c>
      <c r="K627" s="261"/>
      <c r="L627" s="261"/>
      <c r="M627" s="261"/>
      <c r="N627" s="261"/>
      <c r="O627" s="261"/>
      <c r="Q627" s="70" t="str">
        <f t="shared" si="57"/>
        <v/>
      </c>
      <c r="R627" s="274" t="str">
        <f t="shared" si="58"/>
        <v/>
      </c>
      <c r="S627" s="266" t="str">
        <f t="shared" si="59"/>
        <v/>
      </c>
    </row>
    <row r="628" spans="1:19" x14ac:dyDescent="0.2">
      <c r="A628" s="11"/>
      <c r="B628" s="112" t="s">
        <v>894</v>
      </c>
      <c r="C628" s="249" t="s">
        <v>915</v>
      </c>
      <c r="D628" s="261"/>
      <c r="E628" s="266">
        <f t="shared" si="54"/>
        <v>0</v>
      </c>
      <c r="F628" s="261"/>
      <c r="G628" s="70" t="str">
        <f t="shared" si="55"/>
        <v/>
      </c>
      <c r="H628" s="261"/>
      <c r="I628" s="261"/>
      <c r="J628" s="70" t="str">
        <f t="shared" si="56"/>
        <v/>
      </c>
      <c r="K628" s="261"/>
      <c r="L628" s="261"/>
      <c r="M628" s="261"/>
      <c r="N628" s="261"/>
      <c r="O628" s="261"/>
      <c r="Q628" s="70" t="str">
        <f t="shared" si="57"/>
        <v/>
      </c>
      <c r="R628" s="274" t="str">
        <f t="shared" si="58"/>
        <v/>
      </c>
      <c r="S628" s="266" t="str">
        <f t="shared" si="59"/>
        <v/>
      </c>
    </row>
    <row r="629" spans="1:19" x14ac:dyDescent="0.2">
      <c r="A629" s="11"/>
      <c r="B629" s="112" t="s">
        <v>894</v>
      </c>
      <c r="C629" s="249" t="s">
        <v>916</v>
      </c>
      <c r="D629" s="261"/>
      <c r="E629" s="266">
        <f t="shared" si="54"/>
        <v>0</v>
      </c>
      <c r="F629" s="261"/>
      <c r="G629" s="70" t="str">
        <f t="shared" si="55"/>
        <v/>
      </c>
      <c r="H629" s="261"/>
      <c r="I629" s="261"/>
      <c r="J629" s="70" t="str">
        <f t="shared" si="56"/>
        <v/>
      </c>
      <c r="K629" s="261"/>
      <c r="L629" s="261"/>
      <c r="M629" s="261"/>
      <c r="N629" s="261"/>
      <c r="O629" s="261"/>
      <c r="Q629" s="70" t="str">
        <f t="shared" si="57"/>
        <v/>
      </c>
      <c r="R629" s="274" t="str">
        <f t="shared" si="58"/>
        <v/>
      </c>
      <c r="S629" s="266" t="str">
        <f t="shared" si="59"/>
        <v/>
      </c>
    </row>
    <row r="630" spans="1:19" x14ac:dyDescent="0.2">
      <c r="A630" s="14" t="s">
        <v>917</v>
      </c>
      <c r="B630" s="23" t="s">
        <v>917</v>
      </c>
      <c r="C630" s="30" t="s">
        <v>919</v>
      </c>
      <c r="D630" s="47">
        <v>1290</v>
      </c>
      <c r="E630" s="266">
        <f t="shared" si="54"/>
        <v>472140</v>
      </c>
      <c r="F630" s="47">
        <v>282221</v>
      </c>
      <c r="G630" s="268">
        <f t="shared" si="55"/>
        <v>0.59774854915914766</v>
      </c>
      <c r="H630" s="261">
        <v>28967611</v>
      </c>
      <c r="I630" s="261">
        <v>8474739</v>
      </c>
      <c r="J630" s="70">
        <f t="shared" si="56"/>
        <v>0.29255912750278235</v>
      </c>
      <c r="K630" s="261">
        <v>1506641</v>
      </c>
      <c r="L630" s="261">
        <v>2542377</v>
      </c>
      <c r="M630" s="261">
        <v>2014337</v>
      </c>
      <c r="N630" s="261">
        <v>7</v>
      </c>
      <c r="O630" s="261">
        <v>0</v>
      </c>
      <c r="Q630" s="70">
        <f t="shared" si="57"/>
        <v>0.17487679400805425</v>
      </c>
      <c r="R630" s="274">
        <f t="shared" si="58"/>
        <v>30.028732801598746</v>
      </c>
      <c r="S630" s="266">
        <f t="shared" si="59"/>
        <v>7137.4454771260816</v>
      </c>
    </row>
    <row r="631" spans="1:19" ht="26.4" x14ac:dyDescent="0.2">
      <c r="A631" s="11">
        <f>COUNTA(D630:D645)</f>
        <v>1</v>
      </c>
      <c r="B631" s="112" t="s">
        <v>917</v>
      </c>
      <c r="C631" s="115" t="s">
        <v>1282</v>
      </c>
      <c r="D631" s="261"/>
      <c r="E631" s="266">
        <f t="shared" si="54"/>
        <v>0</v>
      </c>
      <c r="F631" s="261"/>
      <c r="G631" s="70" t="str">
        <f t="shared" si="55"/>
        <v/>
      </c>
      <c r="H631" s="261"/>
      <c r="I631" s="261"/>
      <c r="J631" s="70" t="str">
        <f t="shared" si="56"/>
        <v/>
      </c>
      <c r="K631" s="261"/>
      <c r="L631" s="261"/>
      <c r="M631" s="261"/>
      <c r="N631" s="261"/>
      <c r="O631" s="261"/>
      <c r="Q631" s="70" t="str">
        <f t="shared" si="57"/>
        <v/>
      </c>
      <c r="R631" s="274" t="str">
        <f t="shared" si="58"/>
        <v/>
      </c>
      <c r="S631" s="266" t="str">
        <f t="shared" si="59"/>
        <v/>
      </c>
    </row>
    <row r="632" spans="1:19" x14ac:dyDescent="0.2">
      <c r="A632" s="12"/>
      <c r="B632" s="112" t="s">
        <v>917</v>
      </c>
      <c r="C632" s="115" t="s">
        <v>815</v>
      </c>
      <c r="D632" s="261"/>
      <c r="E632" s="266">
        <f t="shared" si="54"/>
        <v>0</v>
      </c>
      <c r="F632" s="261"/>
      <c r="G632" s="70" t="str">
        <f t="shared" si="55"/>
        <v/>
      </c>
      <c r="H632" s="261"/>
      <c r="I632" s="261"/>
      <c r="J632" s="70" t="str">
        <f t="shared" si="56"/>
        <v/>
      </c>
      <c r="K632" s="261"/>
      <c r="L632" s="261"/>
      <c r="M632" s="261"/>
      <c r="N632" s="261"/>
      <c r="O632" s="261"/>
      <c r="Q632" s="70" t="str">
        <f t="shared" si="57"/>
        <v/>
      </c>
      <c r="R632" s="274" t="str">
        <f t="shared" si="58"/>
        <v/>
      </c>
      <c r="S632" s="266" t="str">
        <f t="shared" si="59"/>
        <v/>
      </c>
    </row>
    <row r="633" spans="1:19" x14ac:dyDescent="0.2">
      <c r="A633" s="11"/>
      <c r="B633" s="112" t="s">
        <v>917</v>
      </c>
      <c r="C633" s="115" t="s">
        <v>863</v>
      </c>
      <c r="D633" s="261"/>
      <c r="E633" s="266">
        <f t="shared" si="54"/>
        <v>0</v>
      </c>
      <c r="F633" s="261"/>
      <c r="G633" s="70" t="str">
        <f t="shared" si="55"/>
        <v/>
      </c>
      <c r="H633" s="261"/>
      <c r="I633" s="261"/>
      <c r="J633" s="70" t="str">
        <f t="shared" si="56"/>
        <v/>
      </c>
      <c r="K633" s="261"/>
      <c r="L633" s="261"/>
      <c r="M633" s="261"/>
      <c r="N633" s="261"/>
      <c r="O633" s="261"/>
      <c r="Q633" s="70" t="str">
        <f t="shared" si="57"/>
        <v/>
      </c>
      <c r="R633" s="274" t="str">
        <f t="shared" si="58"/>
        <v/>
      </c>
      <c r="S633" s="266" t="str">
        <f t="shared" si="59"/>
        <v/>
      </c>
    </row>
    <row r="634" spans="1:19" x14ac:dyDescent="0.2">
      <c r="A634" s="11"/>
      <c r="B634" s="112" t="s">
        <v>917</v>
      </c>
      <c r="C634" s="115" t="s">
        <v>921</v>
      </c>
      <c r="D634" s="261"/>
      <c r="E634" s="266">
        <f t="shared" si="54"/>
        <v>0</v>
      </c>
      <c r="F634" s="261"/>
      <c r="G634" s="70" t="str">
        <f t="shared" si="55"/>
        <v/>
      </c>
      <c r="H634" s="261"/>
      <c r="I634" s="261"/>
      <c r="J634" s="70" t="str">
        <f t="shared" si="56"/>
        <v/>
      </c>
      <c r="K634" s="261"/>
      <c r="L634" s="261"/>
      <c r="M634" s="261"/>
      <c r="N634" s="261"/>
      <c r="O634" s="261"/>
      <c r="Q634" s="70" t="str">
        <f t="shared" si="57"/>
        <v/>
      </c>
      <c r="R634" s="274" t="str">
        <f t="shared" si="58"/>
        <v/>
      </c>
      <c r="S634" s="266" t="str">
        <f t="shared" si="59"/>
        <v/>
      </c>
    </row>
    <row r="635" spans="1:19" s="102" customFormat="1" ht="39.6" x14ac:dyDescent="0.2">
      <c r="A635" s="16"/>
      <c r="B635" s="25" t="s">
        <v>917</v>
      </c>
      <c r="C635" s="29" t="s">
        <v>1281</v>
      </c>
      <c r="D635" s="264"/>
      <c r="E635" s="266">
        <f t="shared" si="54"/>
        <v>0</v>
      </c>
      <c r="F635" s="264"/>
      <c r="G635" s="270" t="str">
        <f t="shared" si="55"/>
        <v/>
      </c>
      <c r="H635" s="264"/>
      <c r="I635" s="264"/>
      <c r="J635" s="270" t="str">
        <f t="shared" si="56"/>
        <v/>
      </c>
      <c r="K635" s="264"/>
      <c r="L635" s="264"/>
      <c r="M635" s="264"/>
      <c r="N635" s="264"/>
      <c r="O635" s="264"/>
      <c r="Q635" s="270" t="str">
        <f t="shared" si="57"/>
        <v/>
      </c>
      <c r="R635" s="276" t="str">
        <f t="shared" si="58"/>
        <v/>
      </c>
      <c r="S635" s="264" t="str">
        <f t="shared" si="59"/>
        <v/>
      </c>
    </row>
    <row r="636" spans="1:19" x14ac:dyDescent="0.2">
      <c r="A636" s="11"/>
      <c r="B636" s="112" t="s">
        <v>917</v>
      </c>
      <c r="C636" s="115" t="s">
        <v>308</v>
      </c>
      <c r="D636" s="261"/>
      <c r="E636" s="266">
        <f t="shared" si="54"/>
        <v>0</v>
      </c>
      <c r="F636" s="261"/>
      <c r="G636" s="70" t="str">
        <f t="shared" si="55"/>
        <v/>
      </c>
      <c r="H636" s="261"/>
      <c r="I636" s="261"/>
      <c r="J636" s="70" t="str">
        <f t="shared" si="56"/>
        <v/>
      </c>
      <c r="K636" s="261"/>
      <c r="L636" s="261"/>
      <c r="M636" s="261"/>
      <c r="N636" s="261"/>
      <c r="O636" s="261"/>
      <c r="Q636" s="70" t="str">
        <f t="shared" si="57"/>
        <v/>
      </c>
      <c r="R636" s="274" t="str">
        <f t="shared" si="58"/>
        <v/>
      </c>
      <c r="S636" s="266" t="str">
        <f t="shared" si="59"/>
        <v/>
      </c>
    </row>
    <row r="637" spans="1:19" x14ac:dyDescent="0.2">
      <c r="A637" s="11"/>
      <c r="B637" s="112" t="s">
        <v>917</v>
      </c>
      <c r="C637" s="115" t="s">
        <v>858</v>
      </c>
      <c r="D637" s="261"/>
      <c r="E637" s="266">
        <f t="shared" si="54"/>
        <v>0</v>
      </c>
      <c r="F637" s="261"/>
      <c r="G637" s="70" t="str">
        <f t="shared" si="55"/>
        <v/>
      </c>
      <c r="H637" s="261"/>
      <c r="I637" s="261"/>
      <c r="J637" s="70" t="str">
        <f t="shared" si="56"/>
        <v/>
      </c>
      <c r="K637" s="261"/>
      <c r="L637" s="261"/>
      <c r="M637" s="261"/>
      <c r="N637" s="261"/>
      <c r="O637" s="261"/>
      <c r="Q637" s="70" t="str">
        <f t="shared" si="57"/>
        <v/>
      </c>
      <c r="R637" s="274" t="str">
        <f t="shared" si="58"/>
        <v/>
      </c>
      <c r="S637" s="266" t="str">
        <f t="shared" si="59"/>
        <v/>
      </c>
    </row>
    <row r="638" spans="1:19" x14ac:dyDescent="0.2">
      <c r="A638" s="18"/>
      <c r="B638" s="112" t="s">
        <v>917</v>
      </c>
      <c r="C638" s="115" t="s">
        <v>922</v>
      </c>
      <c r="D638" s="261"/>
      <c r="E638" s="266">
        <f t="shared" si="54"/>
        <v>0</v>
      </c>
      <c r="F638" s="261"/>
      <c r="G638" s="70" t="str">
        <f t="shared" si="55"/>
        <v/>
      </c>
      <c r="H638" s="261"/>
      <c r="I638" s="261"/>
      <c r="J638" s="70" t="str">
        <f t="shared" si="56"/>
        <v/>
      </c>
      <c r="K638" s="261"/>
      <c r="L638" s="261"/>
      <c r="M638" s="261"/>
      <c r="N638" s="261"/>
      <c r="O638" s="261"/>
      <c r="Q638" s="70" t="str">
        <f t="shared" si="57"/>
        <v/>
      </c>
      <c r="R638" s="274" t="str">
        <f t="shared" si="58"/>
        <v/>
      </c>
      <c r="S638" s="266" t="str">
        <f t="shared" si="59"/>
        <v/>
      </c>
    </row>
    <row r="639" spans="1:19" x14ac:dyDescent="0.2">
      <c r="A639" s="18"/>
      <c r="B639" s="112" t="s">
        <v>917</v>
      </c>
      <c r="C639" s="115" t="s">
        <v>923</v>
      </c>
      <c r="D639" s="261"/>
      <c r="E639" s="266">
        <f t="shared" si="54"/>
        <v>0</v>
      </c>
      <c r="F639" s="261"/>
      <c r="G639" s="70" t="str">
        <f t="shared" si="55"/>
        <v/>
      </c>
      <c r="H639" s="261"/>
      <c r="I639" s="261"/>
      <c r="J639" s="70" t="str">
        <f t="shared" si="56"/>
        <v/>
      </c>
      <c r="K639" s="261"/>
      <c r="L639" s="261"/>
      <c r="M639" s="261"/>
      <c r="N639" s="261"/>
      <c r="O639" s="261"/>
      <c r="Q639" s="70" t="str">
        <f t="shared" si="57"/>
        <v/>
      </c>
      <c r="R639" s="274" t="str">
        <f t="shared" si="58"/>
        <v/>
      </c>
      <c r="S639" s="266" t="str">
        <f t="shared" si="59"/>
        <v/>
      </c>
    </row>
    <row r="640" spans="1:19" x14ac:dyDescent="0.2">
      <c r="A640" s="18"/>
      <c r="B640" s="112" t="s">
        <v>917</v>
      </c>
      <c r="C640" s="114" t="s">
        <v>637</v>
      </c>
      <c r="D640" s="261"/>
      <c r="E640" s="266">
        <f t="shared" si="54"/>
        <v>0</v>
      </c>
      <c r="F640" s="261"/>
      <c r="G640" s="70" t="str">
        <f t="shared" si="55"/>
        <v/>
      </c>
      <c r="H640" s="261"/>
      <c r="I640" s="261"/>
      <c r="J640" s="70" t="str">
        <f t="shared" si="56"/>
        <v/>
      </c>
      <c r="K640" s="261"/>
      <c r="L640" s="261"/>
      <c r="M640" s="261"/>
      <c r="N640" s="261"/>
      <c r="O640" s="261"/>
      <c r="Q640" s="70" t="str">
        <f t="shared" si="57"/>
        <v/>
      </c>
      <c r="R640" s="274" t="str">
        <f t="shared" si="58"/>
        <v/>
      </c>
      <c r="S640" s="266" t="str">
        <f t="shared" si="59"/>
        <v/>
      </c>
    </row>
    <row r="641" spans="1:19" x14ac:dyDescent="0.2">
      <c r="A641" s="19" t="s">
        <v>925</v>
      </c>
      <c r="B641" s="111" t="s">
        <v>917</v>
      </c>
      <c r="C641" s="114" t="s">
        <v>926</v>
      </c>
      <c r="D641" s="261"/>
      <c r="E641" s="266">
        <f t="shared" si="54"/>
        <v>0</v>
      </c>
      <c r="F641" s="261"/>
      <c r="G641" s="70" t="str">
        <f t="shared" si="55"/>
        <v/>
      </c>
      <c r="H641" s="261"/>
      <c r="I641" s="261"/>
      <c r="J641" s="70" t="str">
        <f t="shared" si="56"/>
        <v/>
      </c>
      <c r="K641" s="261"/>
      <c r="L641" s="261"/>
      <c r="M641" s="261"/>
      <c r="N641" s="261"/>
      <c r="O641" s="261"/>
      <c r="Q641" s="70" t="str">
        <f t="shared" si="57"/>
        <v/>
      </c>
      <c r="R641" s="274" t="str">
        <f t="shared" si="58"/>
        <v/>
      </c>
      <c r="S641" s="266" t="str">
        <f t="shared" si="59"/>
        <v/>
      </c>
    </row>
    <row r="642" spans="1:19" x14ac:dyDescent="0.2">
      <c r="A642" s="11"/>
      <c r="B642" s="112" t="s">
        <v>927</v>
      </c>
      <c r="C642" s="114" t="s">
        <v>1279</v>
      </c>
      <c r="D642" s="261"/>
      <c r="E642" s="266">
        <f t="shared" si="54"/>
        <v>0</v>
      </c>
      <c r="F642" s="261"/>
      <c r="G642" s="70" t="str">
        <f t="shared" si="55"/>
        <v/>
      </c>
      <c r="H642" s="261"/>
      <c r="I642" s="261"/>
      <c r="J642" s="70" t="str">
        <f t="shared" si="56"/>
        <v/>
      </c>
      <c r="K642" s="261"/>
      <c r="L642" s="261"/>
      <c r="M642" s="261"/>
      <c r="N642" s="261"/>
      <c r="O642" s="261"/>
      <c r="Q642" s="70" t="str">
        <f t="shared" si="57"/>
        <v/>
      </c>
      <c r="R642" s="274" t="str">
        <f t="shared" si="58"/>
        <v/>
      </c>
      <c r="S642" s="266" t="str">
        <f t="shared" si="59"/>
        <v/>
      </c>
    </row>
    <row r="643" spans="1:19" s="102" customFormat="1" ht="26.4" x14ac:dyDescent="0.2">
      <c r="A643" s="256"/>
      <c r="B643" s="25" t="s">
        <v>927</v>
      </c>
      <c r="C643" s="33" t="s">
        <v>1280</v>
      </c>
      <c r="D643" s="264"/>
      <c r="E643" s="266">
        <f t="shared" si="54"/>
        <v>0</v>
      </c>
      <c r="F643" s="264"/>
      <c r="G643" s="270" t="str">
        <f t="shared" si="55"/>
        <v/>
      </c>
      <c r="H643" s="264"/>
      <c r="I643" s="264"/>
      <c r="J643" s="270" t="str">
        <f t="shared" si="56"/>
        <v/>
      </c>
      <c r="K643" s="264"/>
      <c r="L643" s="264"/>
      <c r="M643" s="264"/>
      <c r="N643" s="264"/>
      <c r="O643" s="264"/>
      <c r="Q643" s="270" t="str">
        <f t="shared" si="57"/>
        <v/>
      </c>
      <c r="R643" s="276" t="str">
        <f t="shared" si="58"/>
        <v/>
      </c>
      <c r="S643" s="264" t="str">
        <f t="shared" si="59"/>
        <v/>
      </c>
    </row>
    <row r="644" spans="1:19" x14ac:dyDescent="0.2">
      <c r="A644" s="18"/>
      <c r="B644" s="112" t="s">
        <v>927</v>
      </c>
      <c r="C644" s="114" t="s">
        <v>1256</v>
      </c>
      <c r="D644" s="261"/>
      <c r="E644" s="266">
        <f t="shared" si="54"/>
        <v>0</v>
      </c>
      <c r="F644" s="261"/>
      <c r="G644" s="70" t="str">
        <f t="shared" si="55"/>
        <v/>
      </c>
      <c r="H644" s="261"/>
      <c r="I644" s="261"/>
      <c r="J644" s="70" t="str">
        <f t="shared" si="56"/>
        <v/>
      </c>
      <c r="K644" s="261"/>
      <c r="L644" s="261"/>
      <c r="M644" s="261"/>
      <c r="N644" s="261"/>
      <c r="O644" s="261"/>
      <c r="Q644" s="70" t="str">
        <f t="shared" si="57"/>
        <v/>
      </c>
      <c r="R644" s="274" t="str">
        <f t="shared" si="58"/>
        <v/>
      </c>
      <c r="S644" s="266" t="str">
        <f t="shared" si="59"/>
        <v/>
      </c>
    </row>
    <row r="645" spans="1:19" ht="26.4" x14ac:dyDescent="0.2">
      <c r="A645" s="11"/>
      <c r="B645" s="110" t="s">
        <v>927</v>
      </c>
      <c r="C645" s="115" t="s">
        <v>1084</v>
      </c>
      <c r="D645" s="261"/>
      <c r="E645" s="266">
        <f>D645*366</f>
        <v>0</v>
      </c>
      <c r="F645" s="261"/>
      <c r="G645" s="70" t="str">
        <f>IF(F645="","",IF(F645=0,0,F645/E645))</f>
        <v/>
      </c>
      <c r="H645" s="261"/>
      <c r="I645" s="261"/>
      <c r="J645" s="70" t="str">
        <f>IF(I645="","",IF(I645=0,0,I645/H645))</f>
        <v/>
      </c>
      <c r="K645" s="261"/>
      <c r="L645" s="261"/>
      <c r="M645" s="261"/>
      <c r="N645" s="261"/>
      <c r="O645" s="261"/>
      <c r="Q645" s="70" t="str">
        <f>IF(J645="","",G645*J645)</f>
        <v/>
      </c>
      <c r="R645" s="274" t="str">
        <f>IF(I645="","",IF(I645=0,0,I645/F645))</f>
        <v/>
      </c>
      <c r="S645" s="266" t="str">
        <f>IF(M645="","",IF(M645=0,0,M645*1000/F645))</f>
        <v/>
      </c>
    </row>
    <row r="646" spans="1:19" ht="26.4" x14ac:dyDescent="0.2">
      <c r="A646" s="13"/>
      <c r="B646" s="110" t="s">
        <v>927</v>
      </c>
      <c r="C646" s="119" t="s">
        <v>1260</v>
      </c>
      <c r="D646" s="261"/>
      <c r="E646" s="266">
        <f>D646*366</f>
        <v>0</v>
      </c>
      <c r="F646" s="261"/>
      <c r="G646" s="70" t="str">
        <f>IF(F646="","",IF(F646=0,0,F646/E646))</f>
        <v/>
      </c>
      <c r="H646" s="261"/>
      <c r="I646" s="261"/>
      <c r="J646" s="70" t="str">
        <f>IF(I646="","",IF(I646=0,0,I646/H646))</f>
        <v/>
      </c>
      <c r="K646" s="261"/>
      <c r="L646" s="261"/>
      <c r="M646" s="261"/>
      <c r="N646" s="261"/>
      <c r="O646" s="261"/>
      <c r="Q646" s="70" t="str">
        <f>IF(J646="","",G646*J646)</f>
        <v/>
      </c>
      <c r="R646" s="274" t="str">
        <f>IF(I646="","",IF(I646=0,0,I646/F646))</f>
        <v/>
      </c>
      <c r="S646" s="266" t="str">
        <f>IF(M646="","",IF(M646=0,0,M646*1000/F646))</f>
        <v/>
      </c>
    </row>
    <row r="647" spans="1:19" x14ac:dyDescent="0.2">
      <c r="A647" s="341" t="s">
        <v>1199</v>
      </c>
      <c r="B647" s="337"/>
      <c r="C647" s="338"/>
      <c r="D647" s="266">
        <f>SUBTOTAL(9,D5:D645)</f>
        <v>35883</v>
      </c>
      <c r="E647" s="266">
        <f>SUBTOTAL(9,E5:E645)</f>
        <v>13133178</v>
      </c>
      <c r="F647" s="266">
        <f>SUBTOTAL(9,F5:F645)</f>
        <v>8097227</v>
      </c>
      <c r="G647" s="70">
        <f>IF(F647="","",IF(F647=0,0,F647/E647))</f>
        <v>0.61654741906338284</v>
      </c>
      <c r="H647" s="266">
        <f>SUBTOTAL(9,H5:H645)</f>
        <v>917996411.12</v>
      </c>
      <c r="I647" s="266">
        <f>SUBTOTAL(9,I5:I645)</f>
        <v>345757072.33099997</v>
      </c>
      <c r="J647" s="70">
        <f>IF(I647="","",IF(I647=0,0,I647/H647))</f>
        <v>0.3766431634620005</v>
      </c>
      <c r="K647" s="266">
        <f>SUBTOTAL(9,K5:K645)</f>
        <v>65391588.909999996</v>
      </c>
      <c r="L647" s="266">
        <f>SUBTOTAL(9,L5:L645)</f>
        <v>90225636.049999997</v>
      </c>
      <c r="M647" s="266">
        <f>SUBTOTAL(9,M5:M645)</f>
        <v>132635348.08</v>
      </c>
      <c r="N647" s="266">
        <f>SUBTOTAL(9,N5:N645)</f>
        <v>2180</v>
      </c>
      <c r="O647" s="266">
        <f>SUBTOTAL(9,O5:O645)</f>
        <v>44</v>
      </c>
      <c r="Q647" s="70">
        <f>IF(J647="","",G647*J647)</f>
        <v>0.23221837034036422</v>
      </c>
      <c r="R647" s="274">
        <f>IF(I647="","",IF(I647=0,0,I647/F647))</f>
        <v>42.700676704629863</v>
      </c>
      <c r="S647" s="266">
        <f>IF(M647="","",IF(M647=0,0,M647*1000/F647))</f>
        <v>16380.342070192672</v>
      </c>
    </row>
    <row r="649" spans="1:19" x14ac:dyDescent="0.2">
      <c r="A649" s="257">
        <f>A6+A61+A179+A269+A317+A366+A402+A475+A512+A631</f>
        <v>77</v>
      </c>
    </row>
  </sheetData>
  <protectedRanges>
    <protectedRange sqref="C586" name="範囲1_1"/>
    <protectedRange sqref="C450" name="範囲1_2"/>
    <protectedRange sqref="C365:C371 C373:C393 C395:C400" name="範囲1"/>
    <protectedRange sqref="C372" name="範囲1_4"/>
    <protectedRange sqref="C630:C640 C642:C645" name="範囲1_11"/>
    <protectedRange sqref="C641" name="範囲1_3_3"/>
    <protectedRange sqref="C646" name="範囲1_5_1"/>
    <protectedRange sqref="C394" name="範囲1_5"/>
  </protectedRanges>
  <autoFilter ref="A4:S646" xr:uid="{00000000-0009-0000-0000-00000D000000}"/>
  <mergeCells count="17">
    <mergeCell ref="B2:C2"/>
    <mergeCell ref="A647:C647"/>
    <mergeCell ref="A3:A4"/>
    <mergeCell ref="B3:B4"/>
    <mergeCell ref="C3:C4"/>
    <mergeCell ref="D3:D4"/>
    <mergeCell ref="E3:E4"/>
    <mergeCell ref="F3:F4"/>
    <mergeCell ref="H3:H4"/>
    <mergeCell ref="I3:I4"/>
    <mergeCell ref="R3:R4"/>
    <mergeCell ref="S3:S4"/>
    <mergeCell ref="K3:K4"/>
    <mergeCell ref="L3:L4"/>
    <mergeCell ref="N3:N4"/>
    <mergeCell ref="O3:O4"/>
    <mergeCell ref="Q3:Q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AJ647"/>
  <sheetViews>
    <sheetView zoomScale="85" zoomScaleNormal="85" workbookViewId="0">
      <pane xSplit="3" ySplit="4" topLeftCell="D5" activePane="bottomRight" state="frozen"/>
      <selection pane="topRight"/>
      <selection pane="bottomLeft"/>
      <selection pane="bottomRight" activeCell="L15" sqref="L15"/>
    </sheetView>
  </sheetViews>
  <sheetFormatPr defaultRowHeight="13.2" x14ac:dyDescent="0.2"/>
  <cols>
    <col min="1" max="1" width="7.88671875" customWidth="1"/>
    <col min="2" max="2" width="9" style="1" customWidth="1"/>
    <col min="3" max="3" width="22.44140625" customWidth="1"/>
    <col min="4" max="9" width="9" style="2" customWidth="1"/>
    <col min="10" max="11" width="12.6640625" style="2" customWidth="1"/>
    <col min="13" max="14" width="13.77734375" style="2" customWidth="1"/>
    <col min="16" max="17" width="13.77734375" style="2" customWidth="1"/>
    <col min="18" max="18" width="14.88671875" style="2" customWidth="1"/>
    <col min="19" max="20" width="8" style="2" customWidth="1"/>
    <col min="21" max="21" width="9" customWidth="1"/>
    <col min="22" max="22" width="11.44140625" customWidth="1"/>
    <col min="23" max="25" width="9" customWidth="1"/>
    <col min="28" max="28" width="9" style="3" customWidth="1"/>
    <col min="30" max="31" width="11.44140625" customWidth="1"/>
    <col min="32" max="32" width="12" customWidth="1"/>
  </cols>
  <sheetData>
    <row r="1" spans="1:36" ht="14.4" x14ac:dyDescent="0.2">
      <c r="A1" s="8" t="s">
        <v>974</v>
      </c>
      <c r="C1" s="27"/>
    </row>
    <row r="2" spans="1:36" x14ac:dyDescent="0.2">
      <c r="A2">
        <f>A6+A61+A179+A269+A317+A366+A402+A475+A512+A631</f>
        <v>636</v>
      </c>
      <c r="D2" s="36" t="s">
        <v>1203</v>
      </c>
      <c r="E2" s="36" t="s">
        <v>1203</v>
      </c>
      <c r="F2" s="36" t="s">
        <v>1203</v>
      </c>
      <c r="G2" s="36" t="s">
        <v>1203</v>
      </c>
      <c r="H2" s="36" t="s">
        <v>1203</v>
      </c>
      <c r="I2" s="36" t="s">
        <v>1203</v>
      </c>
      <c r="J2" s="36" t="s">
        <v>1203</v>
      </c>
      <c r="K2" s="36" t="s">
        <v>1203</v>
      </c>
      <c r="L2" s="63" t="s">
        <v>436</v>
      </c>
      <c r="M2" s="36" t="s">
        <v>1203</v>
      </c>
      <c r="N2" s="36" t="s">
        <v>1203</v>
      </c>
      <c r="O2" s="63" t="s">
        <v>436</v>
      </c>
      <c r="P2" s="36" t="s">
        <v>1203</v>
      </c>
      <c r="Q2" s="36" t="s">
        <v>1203</v>
      </c>
      <c r="R2" s="36" t="s">
        <v>1203</v>
      </c>
      <c r="S2" s="36" t="s">
        <v>1203</v>
      </c>
      <c r="T2" s="36" t="s">
        <v>1203</v>
      </c>
      <c r="V2" s="63" t="s">
        <v>436</v>
      </c>
      <c r="W2" s="63" t="s">
        <v>436</v>
      </c>
      <c r="X2" s="63" t="s">
        <v>436</v>
      </c>
      <c r="Z2" s="63" t="s">
        <v>436</v>
      </c>
      <c r="AA2" s="63" t="s">
        <v>436</v>
      </c>
    </row>
    <row r="3" spans="1:36" ht="15.75" customHeight="1" x14ac:dyDescent="0.2">
      <c r="A3" s="334" t="s">
        <v>11</v>
      </c>
      <c r="B3" s="334" t="s">
        <v>18</v>
      </c>
      <c r="C3" s="334" t="s">
        <v>44</v>
      </c>
      <c r="D3" s="333" t="s">
        <v>928</v>
      </c>
      <c r="E3" s="333" t="s">
        <v>316</v>
      </c>
      <c r="F3" s="335" t="s">
        <v>1206</v>
      </c>
      <c r="G3" s="335" t="s">
        <v>1207</v>
      </c>
      <c r="H3" s="331" t="s">
        <v>270</v>
      </c>
      <c r="I3" s="331" t="s">
        <v>78</v>
      </c>
      <c r="J3" s="333" t="s">
        <v>821</v>
      </c>
      <c r="K3" s="333" t="s">
        <v>931</v>
      </c>
      <c r="L3" s="64" t="s">
        <v>932</v>
      </c>
      <c r="M3" s="333" t="s">
        <v>804</v>
      </c>
      <c r="N3" s="333" t="s">
        <v>934</v>
      </c>
      <c r="O3" s="64" t="s">
        <v>935</v>
      </c>
      <c r="P3" s="333" t="s">
        <v>937</v>
      </c>
      <c r="Q3" s="333" t="s">
        <v>513</v>
      </c>
      <c r="R3" s="72" t="s">
        <v>938</v>
      </c>
      <c r="S3" s="363" t="s">
        <v>939</v>
      </c>
      <c r="T3" s="363" t="s">
        <v>940</v>
      </c>
      <c r="V3" s="358" t="s">
        <v>1196</v>
      </c>
      <c r="W3" s="358" t="s">
        <v>1194</v>
      </c>
      <c r="X3" s="334" t="s">
        <v>1195</v>
      </c>
      <c r="Z3" s="334" t="s">
        <v>38</v>
      </c>
      <c r="AA3" s="334"/>
      <c r="AB3" s="361" t="s">
        <v>1261</v>
      </c>
      <c r="AD3" s="362" t="s">
        <v>1262</v>
      </c>
      <c r="AE3" s="362" t="s">
        <v>1265</v>
      </c>
      <c r="AF3" s="362" t="s">
        <v>1263</v>
      </c>
    </row>
    <row r="4" spans="1:36" ht="15.75" customHeight="1" x14ac:dyDescent="0.2">
      <c r="A4" s="334"/>
      <c r="B4" s="334"/>
      <c r="C4" s="334"/>
      <c r="D4" s="333"/>
      <c r="E4" s="333"/>
      <c r="F4" s="332"/>
      <c r="G4" s="332"/>
      <c r="H4" s="332"/>
      <c r="I4" s="332"/>
      <c r="J4" s="333"/>
      <c r="K4" s="333"/>
      <c r="L4" s="65" t="s">
        <v>933</v>
      </c>
      <c r="M4" s="333"/>
      <c r="N4" s="333"/>
      <c r="O4" s="65" t="s">
        <v>933</v>
      </c>
      <c r="P4" s="333"/>
      <c r="Q4" s="333"/>
      <c r="R4" s="73" t="s">
        <v>221</v>
      </c>
      <c r="S4" s="363"/>
      <c r="T4" s="363"/>
      <c r="V4" s="334"/>
      <c r="W4" s="334"/>
      <c r="X4" s="334"/>
      <c r="Z4" s="9" t="s">
        <v>928</v>
      </c>
      <c r="AA4" s="9" t="s">
        <v>316</v>
      </c>
      <c r="AB4" s="361"/>
      <c r="AD4" s="362"/>
      <c r="AE4" s="362"/>
      <c r="AF4" s="362"/>
    </row>
    <row r="5" spans="1:36" s="4" customFormat="1" x14ac:dyDescent="0.2">
      <c r="A5" s="10" t="s">
        <v>7</v>
      </c>
      <c r="B5" s="20" t="s">
        <v>7</v>
      </c>
      <c r="C5" s="28" t="s">
        <v>42</v>
      </c>
      <c r="D5" s="280">
        <v>54</v>
      </c>
      <c r="E5" s="40">
        <v>4866</v>
      </c>
      <c r="F5" s="48">
        <v>53</v>
      </c>
      <c r="G5" s="48">
        <v>4826</v>
      </c>
      <c r="H5" s="48">
        <v>10579</v>
      </c>
      <c r="I5" s="48">
        <v>9664</v>
      </c>
      <c r="J5" s="48">
        <v>1761302</v>
      </c>
      <c r="K5" s="48">
        <v>1509302</v>
      </c>
      <c r="L5" s="66">
        <f t="shared" ref="L5:L68" si="0">IF(K5="","",IF(K5=0,0,K5/J5))</f>
        <v>0.85692402552202862</v>
      </c>
      <c r="M5" s="48">
        <v>317442851</v>
      </c>
      <c r="N5" s="48">
        <v>113614981</v>
      </c>
      <c r="O5" s="66">
        <f t="shared" ref="O5:O68" si="1">IF(N5="","",IF(N5=0,0,N5/M5))</f>
        <v>0.35790688195400566</v>
      </c>
      <c r="P5" s="48">
        <v>36449213</v>
      </c>
      <c r="Q5" s="48">
        <v>53009815</v>
      </c>
      <c r="R5" s="48">
        <v>43581523</v>
      </c>
      <c r="S5" s="48">
        <v>3702</v>
      </c>
      <c r="T5" s="48">
        <v>17</v>
      </c>
      <c r="V5" s="69">
        <f t="shared" ref="V5:V68" si="2">IF(O5="","",L5*O5)</f>
        <v>0.30669900604606404</v>
      </c>
      <c r="W5" s="76">
        <f t="shared" ref="W5:W68" si="3">IF(N5="","",IF(N5=0,0,N5/K5))</f>
        <v>75.276505961033649</v>
      </c>
      <c r="X5" s="79">
        <f t="shared" ref="X5:X68" si="4">IF(R5="","",IF(R5=0,0,R5*1000/K5))</f>
        <v>28875.283409152045</v>
      </c>
      <c r="Z5" s="69">
        <f t="shared" ref="Z5:AA68" si="5">F5/D5</f>
        <v>0.98148148148148151</v>
      </c>
      <c r="AA5" s="69">
        <f t="shared" si="5"/>
        <v>0.99177969584874637</v>
      </c>
      <c r="AB5" s="81"/>
      <c r="AD5" s="91">
        <f t="shared" ref="AD5:AD68" si="6">Q5/P5</f>
        <v>1.4543473133425404</v>
      </c>
      <c r="AE5" s="91">
        <f t="shared" ref="AE5:AE68" si="7">N5/P5</f>
        <v>3.1170763824173653</v>
      </c>
      <c r="AF5" s="96">
        <f t="shared" ref="AF5:AF68" si="8">R5/P5*1000</f>
        <v>1195.6780246530973</v>
      </c>
      <c r="AH5" s="4">
        <f t="shared" ref="AH5:AH68" si="9">E5*365</f>
        <v>1776090</v>
      </c>
      <c r="AI5" s="4" t="str">
        <f t="shared" ref="AI5:AI68" si="10">IF(AH5&lt;J5,"×","")</f>
        <v/>
      </c>
      <c r="AJ5" s="4" t="s">
        <v>1287</v>
      </c>
    </row>
    <row r="6" spans="1:36" s="4" customFormat="1" x14ac:dyDescent="0.2">
      <c r="A6" s="11">
        <f>COUNTA(C5:C59)</f>
        <v>55</v>
      </c>
      <c r="B6" s="21" t="s">
        <v>7</v>
      </c>
      <c r="C6" s="28" t="s">
        <v>53</v>
      </c>
      <c r="D6" s="37">
        <v>8</v>
      </c>
      <c r="E6" s="40">
        <v>335</v>
      </c>
      <c r="F6" s="48">
        <v>8</v>
      </c>
      <c r="G6" s="48">
        <v>335</v>
      </c>
      <c r="H6" s="48">
        <v>572</v>
      </c>
      <c r="I6" s="48">
        <v>562</v>
      </c>
      <c r="J6" s="48">
        <v>125977</v>
      </c>
      <c r="K6" s="48">
        <v>98642</v>
      </c>
      <c r="L6" s="66">
        <f t="shared" si="0"/>
        <v>0.78301594735546964</v>
      </c>
      <c r="M6" s="48">
        <v>21424699</v>
      </c>
      <c r="N6" s="48">
        <v>6725489</v>
      </c>
      <c r="O6" s="66">
        <f t="shared" si="1"/>
        <v>0.31391288157653929</v>
      </c>
      <c r="P6" s="48">
        <v>2855825</v>
      </c>
      <c r="Q6" s="48">
        <v>4077149</v>
      </c>
      <c r="R6" s="48">
        <v>2352719</v>
      </c>
      <c r="S6" s="48">
        <v>170</v>
      </c>
      <c r="T6" s="48">
        <v>1</v>
      </c>
      <c r="V6" s="69">
        <f t="shared" si="2"/>
        <v>0.24579879235473928</v>
      </c>
      <c r="W6" s="76">
        <f t="shared" si="3"/>
        <v>68.180785061130152</v>
      </c>
      <c r="X6" s="79">
        <f t="shared" si="4"/>
        <v>23851.087771942985</v>
      </c>
      <c r="Z6" s="69">
        <f t="shared" si="5"/>
        <v>1</v>
      </c>
      <c r="AA6" s="69">
        <f t="shared" si="5"/>
        <v>1</v>
      </c>
      <c r="AB6" s="82" t="s">
        <v>1259</v>
      </c>
      <c r="AD6" s="91">
        <f t="shared" si="6"/>
        <v>1.4276606584787233</v>
      </c>
      <c r="AE6" s="91">
        <f t="shared" si="7"/>
        <v>2.3550073971619407</v>
      </c>
      <c r="AF6" s="96">
        <f t="shared" si="8"/>
        <v>823.8316423450317</v>
      </c>
      <c r="AH6" s="4">
        <f t="shared" si="9"/>
        <v>122275</v>
      </c>
      <c r="AI6" s="4" t="str">
        <f t="shared" si="10"/>
        <v>×</v>
      </c>
      <c r="AJ6" s="4" t="s">
        <v>1264</v>
      </c>
    </row>
    <row r="7" spans="1:36" s="4" customFormat="1" x14ac:dyDescent="0.2">
      <c r="A7" s="12">
        <f>SUBTOTAL(3,C5:C59)</f>
        <v>55</v>
      </c>
      <c r="B7" s="21" t="s">
        <v>7</v>
      </c>
      <c r="C7" s="118" t="s">
        <v>33</v>
      </c>
      <c r="D7" s="37">
        <v>10</v>
      </c>
      <c r="E7" s="40">
        <v>234</v>
      </c>
      <c r="F7" s="48">
        <v>10</v>
      </c>
      <c r="G7" s="48">
        <v>234</v>
      </c>
      <c r="H7" s="48">
        <v>445</v>
      </c>
      <c r="I7" s="48">
        <v>394</v>
      </c>
      <c r="J7" s="48">
        <v>84290</v>
      </c>
      <c r="K7" s="48">
        <v>64990</v>
      </c>
      <c r="L7" s="66">
        <f t="shared" si="0"/>
        <v>0.77102859176652039</v>
      </c>
      <c r="M7" s="48">
        <v>15137217</v>
      </c>
      <c r="N7" s="48">
        <v>6313741</v>
      </c>
      <c r="O7" s="66">
        <f t="shared" si="1"/>
        <v>0.41710051457939723</v>
      </c>
      <c r="P7" s="48">
        <v>1450929</v>
      </c>
      <c r="Q7" s="48">
        <v>2614617</v>
      </c>
      <c r="R7" s="48">
        <v>1753650</v>
      </c>
      <c r="S7" s="48">
        <v>65</v>
      </c>
      <c r="T7" s="48">
        <v>0</v>
      </c>
      <c r="V7" s="69">
        <f t="shared" si="2"/>
        <v>0.32159642238124364</v>
      </c>
      <c r="W7" s="76">
        <f t="shared" si="3"/>
        <v>97.149422988152025</v>
      </c>
      <c r="X7" s="79">
        <f t="shared" si="4"/>
        <v>26983.382058778272</v>
      </c>
      <c r="Z7" s="69">
        <f t="shared" si="5"/>
        <v>1</v>
      </c>
      <c r="AA7" s="69">
        <f t="shared" si="5"/>
        <v>1</v>
      </c>
      <c r="AB7" s="82" t="s">
        <v>1264</v>
      </c>
      <c r="AD7" s="91">
        <f t="shared" si="6"/>
        <v>1.802029596210428</v>
      </c>
      <c r="AE7" s="91">
        <f t="shared" si="7"/>
        <v>4.3515161665388176</v>
      </c>
      <c r="AF7" s="96">
        <f t="shared" si="8"/>
        <v>1208.6394303236066</v>
      </c>
      <c r="AH7" s="4">
        <f t="shared" si="9"/>
        <v>85410</v>
      </c>
      <c r="AI7" s="4" t="str">
        <f t="shared" si="10"/>
        <v/>
      </c>
      <c r="AJ7" s="4" t="s">
        <v>1264</v>
      </c>
    </row>
    <row r="8" spans="1:36" s="4" customFormat="1" x14ac:dyDescent="0.2">
      <c r="A8" s="11"/>
      <c r="B8" s="21" t="s">
        <v>7</v>
      </c>
      <c r="C8" s="28" t="s">
        <v>68</v>
      </c>
      <c r="D8" s="37">
        <v>4</v>
      </c>
      <c r="E8" s="40">
        <v>78</v>
      </c>
      <c r="F8" s="48">
        <v>4</v>
      </c>
      <c r="G8" s="48">
        <v>78</v>
      </c>
      <c r="H8" s="48">
        <v>181</v>
      </c>
      <c r="I8" s="48">
        <v>133</v>
      </c>
      <c r="J8" s="48">
        <v>28150</v>
      </c>
      <c r="K8" s="48">
        <v>21435</v>
      </c>
      <c r="L8" s="66">
        <f t="shared" si="0"/>
        <v>0.76145648312611014</v>
      </c>
      <c r="M8" s="48">
        <v>4088067</v>
      </c>
      <c r="N8" s="48">
        <v>1892058</v>
      </c>
      <c r="O8" s="66">
        <f t="shared" si="1"/>
        <v>0.46282460634818362</v>
      </c>
      <c r="P8" s="48">
        <v>629670</v>
      </c>
      <c r="Q8" s="48">
        <v>1090217</v>
      </c>
      <c r="R8" s="48">
        <v>577312</v>
      </c>
      <c r="S8" s="48">
        <v>23</v>
      </c>
      <c r="T8" s="48">
        <v>1</v>
      </c>
      <c r="V8" s="69">
        <f t="shared" si="2"/>
        <v>0.35242079705411422</v>
      </c>
      <c r="W8" s="76">
        <f t="shared" si="3"/>
        <v>88.269559132260326</v>
      </c>
      <c r="X8" s="79">
        <f t="shared" si="4"/>
        <v>26933.146722649872</v>
      </c>
      <c r="Z8" s="69">
        <f t="shared" si="5"/>
        <v>1</v>
      </c>
      <c r="AA8" s="69">
        <f t="shared" si="5"/>
        <v>1</v>
      </c>
      <c r="AB8" s="82" t="s">
        <v>1264</v>
      </c>
      <c r="AD8" s="91">
        <f t="shared" si="6"/>
        <v>1.7314101037051153</v>
      </c>
      <c r="AE8" s="91">
        <f t="shared" si="7"/>
        <v>3.0048406308066129</v>
      </c>
      <c r="AF8" s="96">
        <f t="shared" si="8"/>
        <v>916.8485079486079</v>
      </c>
      <c r="AH8" s="4">
        <f t="shared" si="9"/>
        <v>28470</v>
      </c>
      <c r="AI8" s="4" t="str">
        <f t="shared" si="10"/>
        <v/>
      </c>
      <c r="AJ8" s="4" t="s">
        <v>1264</v>
      </c>
    </row>
    <row r="9" spans="1:36" s="4" customFormat="1" x14ac:dyDescent="0.2">
      <c r="A9" s="11"/>
      <c r="B9" s="21" t="s">
        <v>7</v>
      </c>
      <c r="C9" s="118" t="s">
        <v>28</v>
      </c>
      <c r="D9" s="37">
        <v>9</v>
      </c>
      <c r="E9" s="40">
        <v>82</v>
      </c>
      <c r="F9" s="48">
        <v>9</v>
      </c>
      <c r="G9" s="48">
        <v>82</v>
      </c>
      <c r="H9" s="48">
        <v>119</v>
      </c>
      <c r="I9" s="48">
        <v>99</v>
      </c>
      <c r="J9" s="48">
        <v>30012</v>
      </c>
      <c r="K9" s="48">
        <v>22580</v>
      </c>
      <c r="L9" s="66">
        <f t="shared" si="0"/>
        <v>0.75236572037851523</v>
      </c>
      <c r="M9" s="48">
        <v>3375683</v>
      </c>
      <c r="N9" s="48">
        <v>1349158</v>
      </c>
      <c r="O9" s="66">
        <f t="shared" si="1"/>
        <v>0.39966963722600729</v>
      </c>
      <c r="P9" s="48">
        <v>547573</v>
      </c>
      <c r="Q9" s="48">
        <v>905572</v>
      </c>
      <c r="R9" s="48">
        <v>499137</v>
      </c>
      <c r="S9" s="48">
        <v>10</v>
      </c>
      <c r="T9" s="48">
        <v>0</v>
      </c>
      <c r="V9" s="69">
        <f t="shared" si="2"/>
        <v>0.30069773452496484</v>
      </c>
      <c r="W9" s="76">
        <f t="shared" si="3"/>
        <v>59.750132860938884</v>
      </c>
      <c r="X9" s="79">
        <f t="shared" si="4"/>
        <v>22105.270150575732</v>
      </c>
      <c r="Z9" s="69">
        <f t="shared" si="5"/>
        <v>1</v>
      </c>
      <c r="AA9" s="69">
        <f t="shared" si="5"/>
        <v>1</v>
      </c>
      <c r="AB9" s="82" t="s">
        <v>1264</v>
      </c>
      <c r="AD9" s="91">
        <f t="shared" si="6"/>
        <v>1.6537922797508278</v>
      </c>
      <c r="AE9" s="91">
        <f t="shared" si="7"/>
        <v>2.4638870068465759</v>
      </c>
      <c r="AF9" s="96">
        <f t="shared" si="8"/>
        <v>911.5442141960981</v>
      </c>
      <c r="AH9" s="4">
        <f t="shared" si="9"/>
        <v>29930</v>
      </c>
      <c r="AI9" s="4" t="str">
        <f t="shared" si="10"/>
        <v>×</v>
      </c>
      <c r="AJ9" s="4" t="s">
        <v>1264</v>
      </c>
    </row>
    <row r="10" spans="1:36" s="4" customFormat="1" x14ac:dyDescent="0.2">
      <c r="A10" s="11"/>
      <c r="B10" s="21" t="s">
        <v>7</v>
      </c>
      <c r="C10" s="118" t="s">
        <v>70</v>
      </c>
      <c r="D10" s="37">
        <v>11</v>
      </c>
      <c r="E10" s="40">
        <v>99</v>
      </c>
      <c r="F10" s="48">
        <v>11</v>
      </c>
      <c r="G10" s="48">
        <v>99</v>
      </c>
      <c r="H10" s="48">
        <v>116</v>
      </c>
      <c r="I10" s="48">
        <v>89</v>
      </c>
      <c r="J10" s="48">
        <v>35322</v>
      </c>
      <c r="K10" s="48">
        <v>16992</v>
      </c>
      <c r="L10" s="66">
        <f t="shared" si="0"/>
        <v>0.48105996262952266</v>
      </c>
      <c r="M10" s="48">
        <v>8215569</v>
      </c>
      <c r="N10" s="48">
        <v>4040814</v>
      </c>
      <c r="O10" s="66">
        <f t="shared" si="1"/>
        <v>0.49184834306668229</v>
      </c>
      <c r="P10" s="48">
        <v>205371</v>
      </c>
      <c r="Q10" s="48">
        <v>444165</v>
      </c>
      <c r="R10" s="48">
        <v>415736</v>
      </c>
      <c r="S10" s="48">
        <v>0</v>
      </c>
      <c r="T10" s="48">
        <v>0</v>
      </c>
      <c r="V10" s="69">
        <f t="shared" si="2"/>
        <v>0.23660854553505081</v>
      </c>
      <c r="W10" s="76">
        <f t="shared" si="3"/>
        <v>237.80685028248587</v>
      </c>
      <c r="X10" s="79">
        <f t="shared" si="4"/>
        <v>24466.5725047081</v>
      </c>
      <c r="Z10" s="69">
        <f t="shared" si="5"/>
        <v>1</v>
      </c>
      <c r="AA10" s="69">
        <f t="shared" si="5"/>
        <v>1</v>
      </c>
      <c r="AB10" s="82" t="s">
        <v>1264</v>
      </c>
      <c r="AD10" s="91">
        <f t="shared" si="6"/>
        <v>2.1627444965452765</v>
      </c>
      <c r="AE10" s="91">
        <f t="shared" si="7"/>
        <v>19.675679623705392</v>
      </c>
      <c r="AF10" s="96">
        <f t="shared" si="8"/>
        <v>2024.3169678289537</v>
      </c>
      <c r="AH10" s="4">
        <f t="shared" si="9"/>
        <v>36135</v>
      </c>
      <c r="AI10" s="4" t="str">
        <f t="shared" si="10"/>
        <v/>
      </c>
      <c r="AJ10" s="4" t="s">
        <v>1264</v>
      </c>
    </row>
    <row r="11" spans="1:36" s="4" customFormat="1" x14ac:dyDescent="0.2">
      <c r="A11" s="11"/>
      <c r="B11" s="21" t="s">
        <v>7</v>
      </c>
      <c r="C11" s="28" t="s">
        <v>77</v>
      </c>
      <c r="D11" s="37">
        <v>5</v>
      </c>
      <c r="E11" s="40">
        <v>177</v>
      </c>
      <c r="F11" s="48">
        <v>5</v>
      </c>
      <c r="G11" s="48">
        <v>177</v>
      </c>
      <c r="H11" s="48">
        <v>271</v>
      </c>
      <c r="I11" s="48">
        <v>235</v>
      </c>
      <c r="J11" s="48">
        <v>64782</v>
      </c>
      <c r="K11" s="48">
        <v>47448</v>
      </c>
      <c r="L11" s="66">
        <f t="shared" si="0"/>
        <v>0.73242567379827728</v>
      </c>
      <c r="M11" s="48">
        <v>7457560</v>
      </c>
      <c r="N11" s="48">
        <v>2992370</v>
      </c>
      <c r="O11" s="66">
        <f t="shared" si="1"/>
        <v>0.4012532249153879</v>
      </c>
      <c r="P11" s="48">
        <v>1094948</v>
      </c>
      <c r="Q11" s="48">
        <v>1572138</v>
      </c>
      <c r="R11" s="48">
        <v>1031641</v>
      </c>
      <c r="S11" s="48">
        <v>43</v>
      </c>
      <c r="T11" s="48">
        <v>0</v>
      </c>
      <c r="V11" s="69">
        <f t="shared" si="2"/>
        <v>0.29388816362238468</v>
      </c>
      <c r="W11" s="76">
        <f t="shared" si="3"/>
        <v>63.066304164559099</v>
      </c>
      <c r="X11" s="79">
        <f t="shared" si="4"/>
        <v>21742.560276513235</v>
      </c>
      <c r="Z11" s="69">
        <f t="shared" si="5"/>
        <v>1</v>
      </c>
      <c r="AA11" s="69">
        <f t="shared" si="5"/>
        <v>1</v>
      </c>
      <c r="AB11" s="82" t="s">
        <v>1264</v>
      </c>
      <c r="AD11" s="91">
        <f t="shared" si="6"/>
        <v>1.4358106503687846</v>
      </c>
      <c r="AE11" s="91">
        <f t="shared" si="7"/>
        <v>2.7328877718393931</v>
      </c>
      <c r="AF11" s="96">
        <f t="shared" si="8"/>
        <v>942.1826424633864</v>
      </c>
      <c r="AH11" s="4">
        <f t="shared" si="9"/>
        <v>64605</v>
      </c>
      <c r="AI11" s="4" t="str">
        <f t="shared" si="10"/>
        <v>×</v>
      </c>
      <c r="AJ11" s="4" t="s">
        <v>1264</v>
      </c>
    </row>
    <row r="12" spans="1:36" s="4" customFormat="1" x14ac:dyDescent="0.2">
      <c r="A12" s="11"/>
      <c r="B12" s="21" t="s">
        <v>7</v>
      </c>
      <c r="C12" s="118" t="s">
        <v>81</v>
      </c>
      <c r="D12" s="37">
        <v>7</v>
      </c>
      <c r="E12" s="40">
        <v>40</v>
      </c>
      <c r="F12" s="48">
        <v>7</v>
      </c>
      <c r="G12" s="48">
        <v>40</v>
      </c>
      <c r="H12" s="48">
        <v>60</v>
      </c>
      <c r="I12" s="48">
        <v>44</v>
      </c>
      <c r="J12" s="48">
        <v>15316</v>
      </c>
      <c r="K12" s="48">
        <v>10833</v>
      </c>
      <c r="L12" s="66">
        <f t="shared" si="0"/>
        <v>0.70729955601984851</v>
      </c>
      <c r="M12" s="48">
        <v>1397981</v>
      </c>
      <c r="N12" s="48">
        <v>563935</v>
      </c>
      <c r="O12" s="66">
        <f t="shared" si="1"/>
        <v>0.40339246384607519</v>
      </c>
      <c r="P12" s="48">
        <v>164525</v>
      </c>
      <c r="Q12" s="48">
        <v>236130</v>
      </c>
      <c r="R12" s="48">
        <v>194769</v>
      </c>
      <c r="S12" s="48">
        <v>0</v>
      </c>
      <c r="T12" s="48">
        <v>0</v>
      </c>
      <c r="V12" s="69">
        <f t="shared" si="2"/>
        <v>0.28531931058008175</v>
      </c>
      <c r="W12" s="76">
        <f t="shared" si="3"/>
        <v>52.057140219699065</v>
      </c>
      <c r="X12" s="79">
        <f t="shared" si="4"/>
        <v>17979.230130157852</v>
      </c>
      <c r="Z12" s="69">
        <f t="shared" si="5"/>
        <v>1</v>
      </c>
      <c r="AA12" s="69">
        <f t="shared" si="5"/>
        <v>1</v>
      </c>
      <c r="AB12" s="82" t="s">
        <v>1264</v>
      </c>
      <c r="AD12" s="91">
        <f t="shared" si="6"/>
        <v>1.4352226105455097</v>
      </c>
      <c r="AE12" s="91">
        <f t="shared" si="7"/>
        <v>3.4276553715240845</v>
      </c>
      <c r="AF12" s="96">
        <f t="shared" si="8"/>
        <v>1183.8261662361342</v>
      </c>
      <c r="AH12" s="4">
        <f t="shared" si="9"/>
        <v>14600</v>
      </c>
      <c r="AI12" s="4" t="str">
        <f t="shared" si="10"/>
        <v>×</v>
      </c>
      <c r="AJ12" s="4" t="s">
        <v>1264</v>
      </c>
    </row>
    <row r="13" spans="1:36" s="4" customFormat="1" x14ac:dyDescent="0.2">
      <c r="A13" s="11"/>
      <c r="B13" s="21" t="s">
        <v>7</v>
      </c>
      <c r="C13" s="28" t="s">
        <v>84</v>
      </c>
      <c r="D13" s="37">
        <v>5</v>
      </c>
      <c r="E13" s="40">
        <v>48</v>
      </c>
      <c r="F13" s="48">
        <v>5</v>
      </c>
      <c r="G13" s="48">
        <v>48</v>
      </c>
      <c r="H13" s="48">
        <v>97</v>
      </c>
      <c r="I13" s="48">
        <v>85</v>
      </c>
      <c r="J13" s="48">
        <v>19985</v>
      </c>
      <c r="K13" s="48">
        <v>16128</v>
      </c>
      <c r="L13" s="66">
        <f t="shared" si="0"/>
        <v>0.8070052539404553</v>
      </c>
      <c r="M13" s="48">
        <v>1674196</v>
      </c>
      <c r="N13" s="48">
        <v>680205</v>
      </c>
      <c r="O13" s="66">
        <f t="shared" si="1"/>
        <v>0.40628755533999605</v>
      </c>
      <c r="P13" s="48">
        <v>354328</v>
      </c>
      <c r="Q13" s="48">
        <v>453701</v>
      </c>
      <c r="R13" s="48">
        <v>300407</v>
      </c>
      <c r="S13" s="48">
        <v>2</v>
      </c>
      <c r="T13" s="48">
        <v>0</v>
      </c>
      <c r="V13" s="69">
        <f t="shared" si="2"/>
        <v>0.32787619177000032</v>
      </c>
      <c r="W13" s="76">
        <f t="shared" si="3"/>
        <v>42.175409226190474</v>
      </c>
      <c r="X13" s="79">
        <f t="shared" si="4"/>
        <v>18626.426091269841</v>
      </c>
      <c r="Z13" s="69">
        <f t="shared" si="5"/>
        <v>1</v>
      </c>
      <c r="AA13" s="69">
        <f t="shared" si="5"/>
        <v>1</v>
      </c>
      <c r="AB13" s="82" t="s">
        <v>1264</v>
      </c>
      <c r="AD13" s="91">
        <f t="shared" si="6"/>
        <v>1.2804548328102774</v>
      </c>
      <c r="AE13" s="91">
        <f t="shared" si="7"/>
        <v>1.9197043417398569</v>
      </c>
      <c r="AF13" s="96">
        <f t="shared" si="8"/>
        <v>847.82179223770072</v>
      </c>
      <c r="AH13" s="4">
        <f t="shared" si="9"/>
        <v>17520</v>
      </c>
      <c r="AI13" s="4" t="str">
        <f t="shared" si="10"/>
        <v>×</v>
      </c>
      <c r="AJ13" s="4" t="s">
        <v>1264</v>
      </c>
    </row>
    <row r="14" spans="1:36" s="4" customFormat="1" x14ac:dyDescent="0.2">
      <c r="A14" s="11"/>
      <c r="B14" s="21" t="s">
        <v>7</v>
      </c>
      <c r="C14" s="28" t="s">
        <v>88</v>
      </c>
      <c r="D14" s="37">
        <v>4</v>
      </c>
      <c r="E14" s="40">
        <v>64</v>
      </c>
      <c r="F14" s="48">
        <v>4</v>
      </c>
      <c r="G14" s="48">
        <v>64</v>
      </c>
      <c r="H14" s="48">
        <v>81</v>
      </c>
      <c r="I14" s="48">
        <v>64</v>
      </c>
      <c r="J14" s="48">
        <v>23424</v>
      </c>
      <c r="K14" s="48">
        <v>11582</v>
      </c>
      <c r="L14" s="66">
        <f t="shared" si="0"/>
        <v>0.49445013661202186</v>
      </c>
      <c r="M14" s="48">
        <v>1451298</v>
      </c>
      <c r="N14" s="48">
        <v>626741</v>
      </c>
      <c r="O14" s="66">
        <f t="shared" si="1"/>
        <v>0.43184859346598697</v>
      </c>
      <c r="P14" s="48">
        <v>249982</v>
      </c>
      <c r="Q14" s="48">
        <v>352841</v>
      </c>
      <c r="R14" s="48">
        <v>223529</v>
      </c>
      <c r="S14" s="48">
        <v>0</v>
      </c>
      <c r="T14" s="48">
        <v>0</v>
      </c>
      <c r="V14" s="69">
        <f t="shared" si="2"/>
        <v>0.21352759603496674</v>
      </c>
      <c r="W14" s="76">
        <f t="shared" si="3"/>
        <v>54.113365567259542</v>
      </c>
      <c r="X14" s="79">
        <f t="shared" si="4"/>
        <v>19299.689172854429</v>
      </c>
      <c r="Z14" s="69">
        <f t="shared" si="5"/>
        <v>1</v>
      </c>
      <c r="AA14" s="69">
        <f t="shared" si="5"/>
        <v>1</v>
      </c>
      <c r="AB14" s="82" t="s">
        <v>1264</v>
      </c>
      <c r="AD14" s="91">
        <f t="shared" si="6"/>
        <v>1.4114656255250377</v>
      </c>
      <c r="AE14" s="91">
        <f t="shared" si="7"/>
        <v>2.5071445144050371</v>
      </c>
      <c r="AF14" s="96">
        <f t="shared" si="8"/>
        <v>894.18038098743114</v>
      </c>
      <c r="AH14" s="4">
        <f t="shared" si="9"/>
        <v>23360</v>
      </c>
      <c r="AI14" s="4" t="str">
        <f t="shared" si="10"/>
        <v>×</v>
      </c>
      <c r="AJ14" s="4" t="s">
        <v>1264</v>
      </c>
    </row>
    <row r="15" spans="1:36" s="4" customFormat="1" x14ac:dyDescent="0.2">
      <c r="A15" s="11"/>
      <c r="B15" s="21" t="s">
        <v>7</v>
      </c>
      <c r="C15" s="28" t="s">
        <v>94</v>
      </c>
      <c r="D15" s="37">
        <v>6</v>
      </c>
      <c r="E15" s="40">
        <v>138</v>
      </c>
      <c r="F15" s="48">
        <v>6</v>
      </c>
      <c r="G15" s="48">
        <v>138</v>
      </c>
      <c r="H15" s="48">
        <v>248</v>
      </c>
      <c r="I15" s="48">
        <v>210</v>
      </c>
      <c r="J15" s="48">
        <v>49433</v>
      </c>
      <c r="K15" s="48">
        <v>36580</v>
      </c>
      <c r="L15" s="66">
        <f t="shared" si="0"/>
        <v>0.73999150365140698</v>
      </c>
      <c r="M15" s="48">
        <v>6193749</v>
      </c>
      <c r="N15" s="48">
        <v>2418623</v>
      </c>
      <c r="O15" s="66">
        <f t="shared" si="1"/>
        <v>0.39049419019078752</v>
      </c>
      <c r="P15" s="48">
        <v>913315</v>
      </c>
      <c r="Q15" s="48">
        <v>1397629</v>
      </c>
      <c r="R15" s="48">
        <v>876646</v>
      </c>
      <c r="S15" s="48">
        <v>7</v>
      </c>
      <c r="T15" s="48">
        <v>1</v>
      </c>
      <c r="V15" s="69">
        <f t="shared" si="2"/>
        <v>0.28896238296641935</v>
      </c>
      <c r="W15" s="76">
        <f t="shared" si="3"/>
        <v>66.118726079825038</v>
      </c>
      <c r="X15" s="79">
        <f t="shared" si="4"/>
        <v>23965.172225259706</v>
      </c>
      <c r="Z15" s="69">
        <f t="shared" si="5"/>
        <v>1</v>
      </c>
      <c r="AA15" s="69">
        <f t="shared" si="5"/>
        <v>1</v>
      </c>
      <c r="AB15" s="82" t="s">
        <v>1264</v>
      </c>
      <c r="AD15" s="91">
        <f t="shared" si="6"/>
        <v>1.5302814472553281</v>
      </c>
      <c r="AE15" s="91">
        <f t="shared" si="7"/>
        <v>2.6481805291712059</v>
      </c>
      <c r="AF15" s="96">
        <f t="shared" si="8"/>
        <v>959.85065393648415</v>
      </c>
      <c r="AH15" s="4">
        <f t="shared" si="9"/>
        <v>50370</v>
      </c>
      <c r="AI15" s="4" t="str">
        <f t="shared" si="10"/>
        <v/>
      </c>
      <c r="AJ15" s="4" t="s">
        <v>1264</v>
      </c>
    </row>
    <row r="16" spans="1:36" s="4" customFormat="1" x14ac:dyDescent="0.2">
      <c r="A16" s="11"/>
      <c r="B16" s="21" t="s">
        <v>7</v>
      </c>
      <c r="C16" s="118" t="s">
        <v>98</v>
      </c>
      <c r="D16" s="37">
        <v>6</v>
      </c>
      <c r="E16" s="40">
        <v>21</v>
      </c>
      <c r="F16" s="48">
        <v>6</v>
      </c>
      <c r="G16" s="48">
        <v>21</v>
      </c>
      <c r="H16" s="48">
        <v>85</v>
      </c>
      <c r="I16" s="48">
        <v>25</v>
      </c>
      <c r="J16" s="48">
        <v>7686</v>
      </c>
      <c r="K16" s="48">
        <v>3906</v>
      </c>
      <c r="L16" s="66">
        <f t="shared" si="0"/>
        <v>0.50819672131147542</v>
      </c>
      <c r="M16" s="48">
        <v>392553</v>
      </c>
      <c r="N16" s="48">
        <v>155920</v>
      </c>
      <c r="O16" s="66">
        <f t="shared" si="1"/>
        <v>0.39719477369934758</v>
      </c>
      <c r="P16" s="48">
        <v>47584</v>
      </c>
      <c r="Q16" s="48">
        <v>66425</v>
      </c>
      <c r="R16" s="48">
        <v>53816</v>
      </c>
      <c r="S16" s="48">
        <v>0</v>
      </c>
      <c r="T16" s="48">
        <v>0</v>
      </c>
      <c r="V16" s="69">
        <f t="shared" si="2"/>
        <v>0.20185308171606189</v>
      </c>
      <c r="W16" s="76">
        <f t="shared" si="3"/>
        <v>39.918074756784435</v>
      </c>
      <c r="X16" s="79">
        <f t="shared" si="4"/>
        <v>13777.777777777777</v>
      </c>
      <c r="Z16" s="69">
        <f t="shared" si="5"/>
        <v>1</v>
      </c>
      <c r="AA16" s="69">
        <f t="shared" si="5"/>
        <v>1</v>
      </c>
      <c r="AB16" s="82" t="s">
        <v>1264</v>
      </c>
      <c r="AD16" s="91">
        <f t="shared" si="6"/>
        <v>1.3959524209818426</v>
      </c>
      <c r="AE16" s="91">
        <f t="shared" si="7"/>
        <v>3.2767316745124413</v>
      </c>
      <c r="AF16" s="96">
        <f t="shared" si="8"/>
        <v>1130.9683927370545</v>
      </c>
      <c r="AH16" s="4">
        <f t="shared" si="9"/>
        <v>7665</v>
      </c>
      <c r="AI16" s="4" t="str">
        <f t="shared" si="10"/>
        <v>×</v>
      </c>
      <c r="AJ16" s="4" t="s">
        <v>1264</v>
      </c>
    </row>
    <row r="17" spans="1:36" s="4" customFormat="1" x14ac:dyDescent="0.2">
      <c r="A17" s="11"/>
      <c r="B17" s="21" t="s">
        <v>7</v>
      </c>
      <c r="C17" s="28" t="s">
        <v>24</v>
      </c>
      <c r="D17" s="37">
        <v>19</v>
      </c>
      <c r="E17" s="40">
        <v>773</v>
      </c>
      <c r="F17" s="48">
        <v>19</v>
      </c>
      <c r="G17" s="48">
        <v>773</v>
      </c>
      <c r="H17" s="48">
        <v>1639</v>
      </c>
      <c r="I17" s="48">
        <v>1469</v>
      </c>
      <c r="J17" s="48">
        <v>282918</v>
      </c>
      <c r="K17" s="48">
        <v>257699</v>
      </c>
      <c r="L17" s="66">
        <f t="shared" si="0"/>
        <v>0.91086109756183775</v>
      </c>
      <c r="M17" s="48">
        <v>47035887</v>
      </c>
      <c r="N17" s="48">
        <v>15202562</v>
      </c>
      <c r="O17" s="66">
        <f t="shared" si="1"/>
        <v>0.32321197642132271</v>
      </c>
      <c r="P17" s="48">
        <v>4739279</v>
      </c>
      <c r="Q17" s="48">
        <v>7250287</v>
      </c>
      <c r="R17" s="48">
        <v>5386656</v>
      </c>
      <c r="S17" s="48">
        <v>312</v>
      </c>
      <c r="T17" s="48">
        <v>1</v>
      </c>
      <c r="V17" s="69">
        <f t="shared" si="2"/>
        <v>0.29440121558825683</v>
      </c>
      <c r="W17" s="76">
        <f t="shared" si="3"/>
        <v>58.993484646816633</v>
      </c>
      <c r="X17" s="79">
        <f t="shared" si="4"/>
        <v>20902.898342640055</v>
      </c>
      <c r="Z17" s="69">
        <f t="shared" si="5"/>
        <v>1</v>
      </c>
      <c r="AA17" s="69">
        <f t="shared" si="5"/>
        <v>1</v>
      </c>
      <c r="AB17" s="82" t="s">
        <v>1259</v>
      </c>
      <c r="AD17" s="91">
        <f t="shared" si="6"/>
        <v>1.5298291153569985</v>
      </c>
      <c r="AE17" s="91">
        <f t="shared" si="7"/>
        <v>3.2077794955730607</v>
      </c>
      <c r="AF17" s="96">
        <f t="shared" si="8"/>
        <v>1136.5982040728136</v>
      </c>
      <c r="AH17" s="4">
        <f t="shared" si="9"/>
        <v>282145</v>
      </c>
      <c r="AI17" s="4" t="str">
        <f t="shared" si="10"/>
        <v>×</v>
      </c>
      <c r="AJ17" s="4" t="s">
        <v>1264</v>
      </c>
    </row>
    <row r="18" spans="1:36" s="4" customFormat="1" x14ac:dyDescent="0.2">
      <c r="A18" s="11"/>
      <c r="B18" s="21" t="s">
        <v>7</v>
      </c>
      <c r="C18" s="28" t="s">
        <v>103</v>
      </c>
      <c r="D18" s="37">
        <v>3</v>
      </c>
      <c r="E18" s="40">
        <v>9</v>
      </c>
      <c r="F18" s="48">
        <v>3</v>
      </c>
      <c r="G18" s="48">
        <v>9</v>
      </c>
      <c r="H18" s="48">
        <v>16</v>
      </c>
      <c r="I18" s="48">
        <v>13</v>
      </c>
      <c r="J18" s="48">
        <v>3294</v>
      </c>
      <c r="K18" s="48">
        <v>2869</v>
      </c>
      <c r="L18" s="66">
        <f t="shared" si="0"/>
        <v>0.87097753491196117</v>
      </c>
      <c r="M18" s="48">
        <v>265264</v>
      </c>
      <c r="N18" s="48">
        <v>139868</v>
      </c>
      <c r="O18" s="66">
        <f t="shared" si="1"/>
        <v>0.52727848483020689</v>
      </c>
      <c r="P18" s="48">
        <v>45058</v>
      </c>
      <c r="Q18" s="48">
        <v>61115</v>
      </c>
      <c r="R18" s="48">
        <v>50699</v>
      </c>
      <c r="S18" s="48">
        <v>0</v>
      </c>
      <c r="T18" s="48">
        <v>0</v>
      </c>
      <c r="V18" s="69">
        <f t="shared" si="2"/>
        <v>0.45924771492952754</v>
      </c>
      <c r="W18" s="76">
        <f t="shared" si="3"/>
        <v>48.751481352387593</v>
      </c>
      <c r="X18" s="79">
        <f t="shared" si="4"/>
        <v>17671.314046706171</v>
      </c>
      <c r="Z18" s="69">
        <f t="shared" si="5"/>
        <v>1</v>
      </c>
      <c r="AA18" s="69">
        <f t="shared" si="5"/>
        <v>1</v>
      </c>
      <c r="AB18" s="82" t="s">
        <v>1264</v>
      </c>
      <c r="AD18" s="91">
        <f t="shared" si="6"/>
        <v>1.3563629100270762</v>
      </c>
      <c r="AE18" s="91">
        <f t="shared" si="7"/>
        <v>3.1041768387411781</v>
      </c>
      <c r="AF18" s="96">
        <f t="shared" si="8"/>
        <v>1125.1941941497626</v>
      </c>
      <c r="AH18" s="4">
        <f t="shared" si="9"/>
        <v>3285</v>
      </c>
      <c r="AI18" s="4" t="str">
        <f t="shared" si="10"/>
        <v>×</v>
      </c>
      <c r="AJ18" s="4" t="s">
        <v>1264</v>
      </c>
    </row>
    <row r="19" spans="1:36" s="4" customFormat="1" x14ac:dyDescent="0.2">
      <c r="A19" s="11"/>
      <c r="B19" s="21" t="s">
        <v>7</v>
      </c>
      <c r="C19" s="28" t="s">
        <v>113</v>
      </c>
      <c r="D19" s="37">
        <v>7</v>
      </c>
      <c r="E19" s="40">
        <v>41</v>
      </c>
      <c r="F19" s="48">
        <v>7</v>
      </c>
      <c r="G19" s="48">
        <v>41</v>
      </c>
      <c r="H19" s="48">
        <v>64</v>
      </c>
      <c r="I19" s="48">
        <v>45</v>
      </c>
      <c r="J19" s="48">
        <v>14396</v>
      </c>
      <c r="K19" s="48">
        <v>10844</v>
      </c>
      <c r="L19" s="66">
        <f t="shared" si="0"/>
        <v>0.75326479577660466</v>
      </c>
      <c r="M19" s="48">
        <v>1409580</v>
      </c>
      <c r="N19" s="48">
        <v>506161</v>
      </c>
      <c r="O19" s="66">
        <f t="shared" si="1"/>
        <v>0.35908639452886676</v>
      </c>
      <c r="P19" s="48">
        <v>106752</v>
      </c>
      <c r="Q19" s="48">
        <v>161546</v>
      </c>
      <c r="R19" s="48">
        <v>161937</v>
      </c>
      <c r="S19" s="48">
        <v>0</v>
      </c>
      <c r="T19" s="48">
        <v>0</v>
      </c>
      <c r="V19" s="69">
        <f t="shared" si="2"/>
        <v>0.27048713964094412</v>
      </c>
      <c r="W19" s="76">
        <f t="shared" si="3"/>
        <v>46.676595352268535</v>
      </c>
      <c r="X19" s="79">
        <f t="shared" si="4"/>
        <v>14933.327185540391</v>
      </c>
      <c r="Z19" s="69">
        <f t="shared" si="5"/>
        <v>1</v>
      </c>
      <c r="AA19" s="69">
        <f t="shared" si="5"/>
        <v>1</v>
      </c>
      <c r="AB19" s="82" t="s">
        <v>1264</v>
      </c>
      <c r="AD19" s="91">
        <f t="shared" si="6"/>
        <v>1.513283123501199</v>
      </c>
      <c r="AE19" s="91">
        <f t="shared" si="7"/>
        <v>4.7414662020383691</v>
      </c>
      <c r="AF19" s="96">
        <f t="shared" si="8"/>
        <v>1516.9458183453237</v>
      </c>
      <c r="AH19" s="4">
        <f t="shared" si="9"/>
        <v>14965</v>
      </c>
      <c r="AI19" s="4" t="str">
        <f t="shared" si="10"/>
        <v/>
      </c>
      <c r="AJ19" s="4" t="s">
        <v>1264</v>
      </c>
    </row>
    <row r="20" spans="1:36" s="4" customFormat="1" x14ac:dyDescent="0.2">
      <c r="A20" s="11"/>
      <c r="B20" s="21" t="s">
        <v>7</v>
      </c>
      <c r="C20" s="28" t="s">
        <v>63</v>
      </c>
      <c r="D20" s="37">
        <v>3</v>
      </c>
      <c r="E20" s="40">
        <v>25</v>
      </c>
      <c r="F20" s="48">
        <v>3</v>
      </c>
      <c r="G20" s="48">
        <v>25</v>
      </c>
      <c r="H20" s="48">
        <v>34</v>
      </c>
      <c r="I20" s="48">
        <v>24</v>
      </c>
      <c r="J20" s="48">
        <v>9150</v>
      </c>
      <c r="K20" s="48">
        <v>5699</v>
      </c>
      <c r="L20" s="66">
        <f t="shared" si="0"/>
        <v>0.62284153005464482</v>
      </c>
      <c r="M20" s="48">
        <v>860102</v>
      </c>
      <c r="N20" s="48">
        <v>327714</v>
      </c>
      <c r="O20" s="66">
        <f t="shared" si="1"/>
        <v>0.38101760023811132</v>
      </c>
      <c r="P20" s="48">
        <v>130633</v>
      </c>
      <c r="Q20" s="48">
        <v>178560</v>
      </c>
      <c r="R20" s="48">
        <v>126879</v>
      </c>
      <c r="S20" s="48">
        <v>0</v>
      </c>
      <c r="T20" s="48">
        <v>0</v>
      </c>
      <c r="V20" s="69">
        <f t="shared" si="2"/>
        <v>0.23731358511005426</v>
      </c>
      <c r="W20" s="76">
        <f t="shared" si="3"/>
        <v>57.503772591682754</v>
      </c>
      <c r="X20" s="79">
        <f t="shared" si="4"/>
        <v>22263.379540270224</v>
      </c>
      <c r="Z20" s="69">
        <f t="shared" si="5"/>
        <v>1</v>
      </c>
      <c r="AA20" s="69">
        <f t="shared" si="5"/>
        <v>1</v>
      </c>
      <c r="AB20" s="82" t="s">
        <v>1264</v>
      </c>
      <c r="AD20" s="91">
        <f t="shared" si="6"/>
        <v>1.3668827937810508</v>
      </c>
      <c r="AE20" s="91">
        <f t="shared" si="7"/>
        <v>2.5086616704814251</v>
      </c>
      <c r="AF20" s="96">
        <f t="shared" si="8"/>
        <v>971.26300398827243</v>
      </c>
      <c r="AH20" s="4">
        <f t="shared" si="9"/>
        <v>9125</v>
      </c>
      <c r="AI20" s="4" t="str">
        <f t="shared" si="10"/>
        <v>×</v>
      </c>
      <c r="AJ20" s="4" t="s">
        <v>1264</v>
      </c>
    </row>
    <row r="21" spans="1:36" s="4" customFormat="1" x14ac:dyDescent="0.2">
      <c r="A21" s="11"/>
      <c r="B21" s="21" t="s">
        <v>7</v>
      </c>
      <c r="C21" s="28" t="s">
        <v>121</v>
      </c>
      <c r="D21" s="37">
        <v>3</v>
      </c>
      <c r="E21" s="40">
        <v>24</v>
      </c>
      <c r="F21" s="48">
        <v>3</v>
      </c>
      <c r="G21" s="48">
        <v>24</v>
      </c>
      <c r="H21" s="48">
        <v>45</v>
      </c>
      <c r="I21" s="48">
        <v>30</v>
      </c>
      <c r="J21" s="48">
        <v>8784</v>
      </c>
      <c r="K21" s="48">
        <v>6674</v>
      </c>
      <c r="L21" s="66">
        <f t="shared" si="0"/>
        <v>0.75979052823315119</v>
      </c>
      <c r="M21" s="48">
        <v>777639</v>
      </c>
      <c r="N21" s="48">
        <v>334593</v>
      </c>
      <c r="O21" s="66">
        <f t="shared" si="1"/>
        <v>0.4302677720639011</v>
      </c>
      <c r="P21" s="48">
        <v>166087</v>
      </c>
      <c r="Q21" s="48">
        <v>225013</v>
      </c>
      <c r="R21" s="48">
        <v>130994</v>
      </c>
      <c r="S21" s="48">
        <v>0</v>
      </c>
      <c r="T21" s="48">
        <v>0</v>
      </c>
      <c r="V21" s="69">
        <f t="shared" si="2"/>
        <v>0.32691337781813251</v>
      </c>
      <c r="W21" s="76">
        <f t="shared" si="3"/>
        <v>50.133802816901408</v>
      </c>
      <c r="X21" s="79">
        <f t="shared" si="4"/>
        <v>19627.509739286783</v>
      </c>
      <c r="Z21" s="69">
        <f t="shared" si="5"/>
        <v>1</v>
      </c>
      <c r="AA21" s="69">
        <f t="shared" si="5"/>
        <v>1</v>
      </c>
      <c r="AB21" s="82" t="s">
        <v>1264</v>
      </c>
      <c r="AD21" s="91">
        <f t="shared" si="6"/>
        <v>1.3547899594790682</v>
      </c>
      <c r="AE21" s="91">
        <f t="shared" si="7"/>
        <v>2.0145646558731269</v>
      </c>
      <c r="AF21" s="96">
        <f t="shared" si="8"/>
        <v>788.7071233750986</v>
      </c>
      <c r="AH21" s="4">
        <f t="shared" si="9"/>
        <v>8760</v>
      </c>
      <c r="AI21" s="4" t="str">
        <f t="shared" si="10"/>
        <v>×</v>
      </c>
      <c r="AJ21" s="4" t="s">
        <v>1264</v>
      </c>
    </row>
    <row r="22" spans="1:36" s="4" customFormat="1" x14ac:dyDescent="0.2">
      <c r="A22" s="11"/>
      <c r="B22" s="21" t="s">
        <v>7</v>
      </c>
      <c r="C22" s="28" t="s">
        <v>74</v>
      </c>
      <c r="D22" s="37">
        <v>2</v>
      </c>
      <c r="E22" s="40">
        <v>7</v>
      </c>
      <c r="F22" s="48">
        <v>2</v>
      </c>
      <c r="G22" s="48">
        <v>7</v>
      </c>
      <c r="H22" s="48">
        <v>4</v>
      </c>
      <c r="I22" s="48">
        <v>4</v>
      </c>
      <c r="J22" s="48">
        <v>2565</v>
      </c>
      <c r="K22" s="48">
        <v>881</v>
      </c>
      <c r="L22" s="66">
        <f t="shared" si="0"/>
        <v>0.34346978557504876</v>
      </c>
      <c r="M22" s="48">
        <v>52384</v>
      </c>
      <c r="N22" s="48">
        <v>24996</v>
      </c>
      <c r="O22" s="66">
        <f t="shared" si="1"/>
        <v>0.47716860109957238</v>
      </c>
      <c r="P22" s="48">
        <v>3988</v>
      </c>
      <c r="Q22" s="48">
        <v>6416</v>
      </c>
      <c r="R22" s="48">
        <v>8335</v>
      </c>
      <c r="S22" s="48">
        <v>0</v>
      </c>
      <c r="T22" s="48">
        <v>0</v>
      </c>
      <c r="V22" s="69">
        <f t="shared" si="2"/>
        <v>0.1638929971028161</v>
      </c>
      <c r="W22" s="76">
        <f t="shared" si="3"/>
        <v>28.372304199772984</v>
      </c>
      <c r="X22" s="79">
        <f t="shared" si="4"/>
        <v>9460.8399545970497</v>
      </c>
      <c r="Z22" s="69">
        <f t="shared" si="5"/>
        <v>1</v>
      </c>
      <c r="AA22" s="69">
        <f t="shared" si="5"/>
        <v>1</v>
      </c>
      <c r="AB22" s="82" t="s">
        <v>1264</v>
      </c>
      <c r="AD22" s="91">
        <f t="shared" si="6"/>
        <v>1.6088264794383149</v>
      </c>
      <c r="AE22" s="91">
        <f t="shared" si="7"/>
        <v>6.2678034102306919</v>
      </c>
      <c r="AF22" s="96">
        <f t="shared" si="8"/>
        <v>2090.0200601805413</v>
      </c>
      <c r="AH22" s="4">
        <f t="shared" si="9"/>
        <v>2555</v>
      </c>
      <c r="AI22" s="4" t="str">
        <f t="shared" si="10"/>
        <v>×</v>
      </c>
      <c r="AJ22" s="4" t="s">
        <v>1264</v>
      </c>
    </row>
    <row r="23" spans="1:36" s="4" customFormat="1" x14ac:dyDescent="0.2">
      <c r="A23" s="11"/>
      <c r="B23" s="21" t="s">
        <v>7</v>
      </c>
      <c r="C23" s="28" t="s">
        <v>129</v>
      </c>
      <c r="D23" s="37">
        <v>7</v>
      </c>
      <c r="E23" s="40">
        <v>261</v>
      </c>
      <c r="F23" s="48">
        <v>7</v>
      </c>
      <c r="G23" s="48">
        <v>261</v>
      </c>
      <c r="H23" s="48">
        <v>444</v>
      </c>
      <c r="I23" s="48">
        <v>400</v>
      </c>
      <c r="J23" s="48">
        <v>95828</v>
      </c>
      <c r="K23" s="48">
        <v>77672</v>
      </c>
      <c r="L23" s="66">
        <f t="shared" si="0"/>
        <v>0.81053554284760199</v>
      </c>
      <c r="M23" s="48">
        <v>14256716</v>
      </c>
      <c r="N23" s="48">
        <v>4696468</v>
      </c>
      <c r="O23" s="66">
        <f t="shared" si="1"/>
        <v>0.32942144600481627</v>
      </c>
      <c r="P23" s="48">
        <v>1649099</v>
      </c>
      <c r="Q23" s="48">
        <v>2387828</v>
      </c>
      <c r="R23" s="48">
        <v>1564584</v>
      </c>
      <c r="S23" s="48">
        <v>47</v>
      </c>
      <c r="T23" s="48">
        <v>0</v>
      </c>
      <c r="V23" s="69">
        <f t="shared" si="2"/>
        <v>0.26700779056315577</v>
      </c>
      <c r="W23" s="76">
        <f t="shared" si="3"/>
        <v>60.465392934390771</v>
      </c>
      <c r="X23" s="79">
        <f t="shared" si="4"/>
        <v>20143.475126171594</v>
      </c>
      <c r="Z23" s="69">
        <f t="shared" si="5"/>
        <v>1</v>
      </c>
      <c r="AA23" s="69">
        <f t="shared" si="5"/>
        <v>1</v>
      </c>
      <c r="AB23" s="82" t="s">
        <v>1264</v>
      </c>
      <c r="AD23" s="91">
        <f t="shared" si="6"/>
        <v>1.4479591583040194</v>
      </c>
      <c r="AE23" s="91">
        <f t="shared" si="7"/>
        <v>2.8478993680791755</v>
      </c>
      <c r="AF23" s="96">
        <f t="shared" si="8"/>
        <v>948.75080271105617</v>
      </c>
      <c r="AH23" s="4">
        <f t="shared" si="9"/>
        <v>95265</v>
      </c>
      <c r="AI23" s="4" t="str">
        <f t="shared" si="10"/>
        <v>×</v>
      </c>
      <c r="AJ23" s="4" t="s">
        <v>1264</v>
      </c>
    </row>
    <row r="24" spans="1:36" s="4" customFormat="1" x14ac:dyDescent="0.2">
      <c r="A24" s="11"/>
      <c r="B24" s="21" t="s">
        <v>7</v>
      </c>
      <c r="C24" s="28" t="s">
        <v>130</v>
      </c>
      <c r="D24" s="37">
        <v>2</v>
      </c>
      <c r="E24" s="40">
        <v>27</v>
      </c>
      <c r="F24" s="48">
        <v>2</v>
      </c>
      <c r="G24" s="48">
        <v>27</v>
      </c>
      <c r="H24" s="48">
        <v>37</v>
      </c>
      <c r="I24" s="48">
        <v>31</v>
      </c>
      <c r="J24" s="48">
        <v>9516</v>
      </c>
      <c r="K24" s="48">
        <v>5904</v>
      </c>
      <c r="L24" s="66">
        <f t="shared" si="0"/>
        <v>0.62042875157629251</v>
      </c>
      <c r="M24" s="48">
        <v>1127936</v>
      </c>
      <c r="N24" s="48">
        <v>494368</v>
      </c>
      <c r="O24" s="66">
        <f t="shared" si="1"/>
        <v>0.43829437131184751</v>
      </c>
      <c r="P24" s="48">
        <v>117706</v>
      </c>
      <c r="Q24" s="48">
        <v>179291</v>
      </c>
      <c r="R24" s="48">
        <v>143397</v>
      </c>
      <c r="S24" s="48">
        <v>0</v>
      </c>
      <c r="T24" s="48">
        <v>0</v>
      </c>
      <c r="V24" s="69">
        <f t="shared" si="2"/>
        <v>0.27193042961592556</v>
      </c>
      <c r="W24" s="76">
        <f t="shared" si="3"/>
        <v>83.734417344173437</v>
      </c>
      <c r="X24" s="79">
        <f t="shared" si="4"/>
        <v>24288.109756097561</v>
      </c>
      <c r="Z24" s="284">
        <f t="shared" si="5"/>
        <v>1</v>
      </c>
      <c r="AA24" s="69">
        <f t="shared" si="5"/>
        <v>1</v>
      </c>
      <c r="AB24" s="82" t="s">
        <v>1264</v>
      </c>
      <c r="AD24" s="91">
        <f t="shared" si="6"/>
        <v>1.5232103716038266</v>
      </c>
      <c r="AE24" s="91">
        <f t="shared" si="7"/>
        <v>4.2000237880821709</v>
      </c>
      <c r="AF24" s="96">
        <f t="shared" si="8"/>
        <v>1218.2641496610197</v>
      </c>
      <c r="AH24" s="4">
        <f t="shared" si="9"/>
        <v>9855</v>
      </c>
      <c r="AI24" s="4" t="str">
        <f t="shared" si="10"/>
        <v/>
      </c>
      <c r="AJ24" s="4" t="s">
        <v>1264</v>
      </c>
    </row>
    <row r="25" spans="1:36" s="4" customFormat="1" x14ac:dyDescent="0.2">
      <c r="A25" s="11"/>
      <c r="B25" s="21" t="s">
        <v>7</v>
      </c>
      <c r="C25" s="28" t="s">
        <v>134</v>
      </c>
      <c r="D25" s="37">
        <v>8</v>
      </c>
      <c r="E25" s="40">
        <v>270</v>
      </c>
      <c r="F25" s="48">
        <v>8</v>
      </c>
      <c r="G25" s="48">
        <v>270</v>
      </c>
      <c r="H25" s="48">
        <v>556</v>
      </c>
      <c r="I25" s="48">
        <v>487</v>
      </c>
      <c r="J25" s="48">
        <v>99410</v>
      </c>
      <c r="K25" s="48">
        <v>80755</v>
      </c>
      <c r="L25" s="66">
        <f t="shared" si="0"/>
        <v>0.81234282265365654</v>
      </c>
      <c r="M25" s="48">
        <v>17477460</v>
      </c>
      <c r="N25" s="48">
        <v>6074576</v>
      </c>
      <c r="O25" s="66">
        <f t="shared" si="1"/>
        <v>0.34756629395804656</v>
      </c>
      <c r="P25" s="48">
        <v>1788807</v>
      </c>
      <c r="Q25" s="48">
        <v>2702938</v>
      </c>
      <c r="R25" s="48">
        <v>2056465</v>
      </c>
      <c r="S25" s="48">
        <v>111</v>
      </c>
      <c r="T25" s="48">
        <v>0</v>
      </c>
      <c r="V25" s="69">
        <f t="shared" si="2"/>
        <v>0.28234298429315008</v>
      </c>
      <c r="W25" s="76">
        <f t="shared" si="3"/>
        <v>75.222289641508269</v>
      </c>
      <c r="X25" s="79">
        <f t="shared" si="4"/>
        <v>25465.482013497618</v>
      </c>
      <c r="Z25" s="69">
        <f t="shared" si="5"/>
        <v>1</v>
      </c>
      <c r="AA25" s="69">
        <f t="shared" si="5"/>
        <v>1</v>
      </c>
      <c r="AB25" s="82" t="s">
        <v>1259</v>
      </c>
      <c r="AD25" s="91">
        <f t="shared" si="6"/>
        <v>1.5110282998668945</v>
      </c>
      <c r="AE25" s="91">
        <f t="shared" si="7"/>
        <v>3.3958811654918613</v>
      </c>
      <c r="AF25" s="96">
        <f t="shared" si="8"/>
        <v>1149.6293339639212</v>
      </c>
      <c r="AH25" s="4">
        <f t="shared" si="9"/>
        <v>98550</v>
      </c>
      <c r="AI25" s="4" t="str">
        <f t="shared" si="10"/>
        <v>×</v>
      </c>
      <c r="AJ25" s="4" t="s">
        <v>1264</v>
      </c>
    </row>
    <row r="26" spans="1:36" s="4" customFormat="1" x14ac:dyDescent="0.2">
      <c r="A26" s="11"/>
      <c r="B26" s="21" t="s">
        <v>7</v>
      </c>
      <c r="C26" s="28" t="s">
        <v>58</v>
      </c>
      <c r="D26" s="37">
        <v>4</v>
      </c>
      <c r="E26" s="40">
        <v>49</v>
      </c>
      <c r="F26" s="48">
        <v>4</v>
      </c>
      <c r="G26" s="48">
        <v>49</v>
      </c>
      <c r="H26" s="48">
        <v>76</v>
      </c>
      <c r="I26" s="48">
        <v>56</v>
      </c>
      <c r="J26" s="48">
        <v>18157</v>
      </c>
      <c r="K26" s="48">
        <v>10554</v>
      </c>
      <c r="L26" s="66">
        <f t="shared" si="0"/>
        <v>0.58126342457454427</v>
      </c>
      <c r="M26" s="48">
        <v>1797682</v>
      </c>
      <c r="N26" s="48">
        <v>733775</v>
      </c>
      <c r="O26" s="66">
        <f t="shared" si="1"/>
        <v>0.40817842087755229</v>
      </c>
      <c r="P26" s="48">
        <v>268467</v>
      </c>
      <c r="Q26" s="48">
        <v>358197</v>
      </c>
      <c r="R26" s="48">
        <v>275975</v>
      </c>
      <c r="S26" s="48">
        <v>3</v>
      </c>
      <c r="T26" s="48">
        <v>0</v>
      </c>
      <c r="V26" s="69">
        <f t="shared" si="2"/>
        <v>0.2372591867567157</v>
      </c>
      <c r="W26" s="76">
        <f t="shared" si="3"/>
        <v>69.525772219063867</v>
      </c>
      <c r="X26" s="79">
        <f t="shared" si="4"/>
        <v>26148.853515254879</v>
      </c>
      <c r="Z26" s="69">
        <f t="shared" si="5"/>
        <v>1</v>
      </c>
      <c r="AA26" s="69">
        <f t="shared" si="5"/>
        <v>1</v>
      </c>
      <c r="AB26" s="82" t="s">
        <v>1264</v>
      </c>
      <c r="AD26" s="91">
        <f t="shared" si="6"/>
        <v>1.3342310228072725</v>
      </c>
      <c r="AE26" s="91">
        <f t="shared" si="7"/>
        <v>2.7332037084632375</v>
      </c>
      <c r="AF26" s="96">
        <f t="shared" si="8"/>
        <v>1027.9661932379024</v>
      </c>
      <c r="AH26" s="4">
        <f t="shared" si="9"/>
        <v>17885</v>
      </c>
      <c r="AI26" s="4" t="str">
        <f t="shared" si="10"/>
        <v>×</v>
      </c>
      <c r="AJ26" s="4" t="s">
        <v>1264</v>
      </c>
    </row>
    <row r="27" spans="1:36" s="4" customFormat="1" x14ac:dyDescent="0.2">
      <c r="A27" s="11"/>
      <c r="B27" s="21" t="s">
        <v>7</v>
      </c>
      <c r="C27" s="28" t="s">
        <v>142</v>
      </c>
      <c r="D27" s="37">
        <v>3</v>
      </c>
      <c r="E27" s="40">
        <v>18</v>
      </c>
      <c r="F27" s="48">
        <v>3</v>
      </c>
      <c r="G27" s="48">
        <v>18</v>
      </c>
      <c r="H27" s="48">
        <v>25</v>
      </c>
      <c r="I27" s="48">
        <v>22</v>
      </c>
      <c r="J27" s="48">
        <v>6588</v>
      </c>
      <c r="K27" s="48">
        <v>4749</v>
      </c>
      <c r="L27" s="66">
        <f t="shared" si="0"/>
        <v>0.72085610200364303</v>
      </c>
      <c r="M27" s="48">
        <v>682730</v>
      </c>
      <c r="N27" s="48">
        <v>292398</v>
      </c>
      <c r="O27" s="66">
        <f t="shared" si="1"/>
        <v>0.42827765002270296</v>
      </c>
      <c r="P27" s="48">
        <v>55271</v>
      </c>
      <c r="Q27" s="48">
        <v>83783</v>
      </c>
      <c r="R27" s="48">
        <v>102176</v>
      </c>
      <c r="S27" s="48">
        <v>0</v>
      </c>
      <c r="T27" s="48">
        <v>0</v>
      </c>
      <c r="V27" s="69">
        <f t="shared" si="2"/>
        <v>0.30872655737064608</v>
      </c>
      <c r="W27" s="76">
        <f t="shared" si="3"/>
        <v>61.570435881238154</v>
      </c>
      <c r="X27" s="79">
        <f t="shared" si="4"/>
        <v>21515.266371867761</v>
      </c>
      <c r="Z27" s="69">
        <f t="shared" si="5"/>
        <v>1</v>
      </c>
      <c r="AA27" s="69">
        <f t="shared" si="5"/>
        <v>1</v>
      </c>
      <c r="AB27" s="82" t="s">
        <v>1264</v>
      </c>
      <c r="AD27" s="91">
        <f t="shared" si="6"/>
        <v>1.5158582258327151</v>
      </c>
      <c r="AE27" s="91">
        <f t="shared" si="7"/>
        <v>5.2902607153841981</v>
      </c>
      <c r="AF27" s="96">
        <f t="shared" si="8"/>
        <v>1848.6367172658356</v>
      </c>
      <c r="AH27" s="4">
        <f t="shared" si="9"/>
        <v>6570</v>
      </c>
      <c r="AI27" s="4" t="str">
        <f t="shared" si="10"/>
        <v>×</v>
      </c>
      <c r="AJ27" s="4" t="s">
        <v>1264</v>
      </c>
    </row>
    <row r="28" spans="1:36" s="4" customFormat="1" x14ac:dyDescent="0.2">
      <c r="A28" s="11"/>
      <c r="B28" s="21" t="s">
        <v>7</v>
      </c>
      <c r="C28" s="28" t="s">
        <v>102</v>
      </c>
      <c r="D28" s="37">
        <v>5</v>
      </c>
      <c r="E28" s="40">
        <v>12</v>
      </c>
      <c r="F28" s="48">
        <v>5</v>
      </c>
      <c r="G28" s="48">
        <v>12</v>
      </c>
      <c r="H28" s="48">
        <v>19</v>
      </c>
      <c r="I28" s="48">
        <v>16</v>
      </c>
      <c r="J28" s="48">
        <v>4392</v>
      </c>
      <c r="K28" s="48">
        <v>3554</v>
      </c>
      <c r="L28" s="66">
        <f t="shared" si="0"/>
        <v>0.80919854280510017</v>
      </c>
      <c r="M28" s="48">
        <v>250481</v>
      </c>
      <c r="N28" s="48">
        <v>102735</v>
      </c>
      <c r="O28" s="66">
        <f t="shared" si="1"/>
        <v>0.41015086972664594</v>
      </c>
      <c r="P28" s="48">
        <v>32197</v>
      </c>
      <c r="Q28" s="48">
        <v>41886</v>
      </c>
      <c r="R28" s="48">
        <v>39412</v>
      </c>
      <c r="S28" s="48">
        <v>0</v>
      </c>
      <c r="T28" s="48">
        <v>0</v>
      </c>
      <c r="V28" s="69">
        <f t="shared" si="2"/>
        <v>0.33189348611304637</v>
      </c>
      <c r="W28" s="76">
        <f t="shared" si="3"/>
        <v>28.906865503657851</v>
      </c>
      <c r="X28" s="79">
        <f t="shared" si="4"/>
        <v>11089.476646032639</v>
      </c>
      <c r="Z28" s="69">
        <f t="shared" si="5"/>
        <v>1</v>
      </c>
      <c r="AA28" s="69">
        <f t="shared" si="5"/>
        <v>1</v>
      </c>
      <c r="AB28" s="82" t="s">
        <v>1264</v>
      </c>
      <c r="AD28" s="91">
        <f t="shared" si="6"/>
        <v>1.3009286579494983</v>
      </c>
      <c r="AE28" s="91">
        <f t="shared" si="7"/>
        <v>3.1908252321644874</v>
      </c>
      <c r="AF28" s="96">
        <f t="shared" si="8"/>
        <v>1224.0892008572225</v>
      </c>
      <c r="AH28" s="4">
        <f t="shared" si="9"/>
        <v>4380</v>
      </c>
      <c r="AI28" s="4" t="str">
        <f t="shared" si="10"/>
        <v>×</v>
      </c>
      <c r="AJ28" s="4" t="s">
        <v>1264</v>
      </c>
    </row>
    <row r="29" spans="1:36" s="4" customFormat="1" x14ac:dyDescent="0.2">
      <c r="A29" s="11"/>
      <c r="B29" s="21" t="s">
        <v>7</v>
      </c>
      <c r="C29" s="28" t="s">
        <v>20</v>
      </c>
      <c r="D29" s="37">
        <v>6</v>
      </c>
      <c r="E29" s="40">
        <v>14</v>
      </c>
      <c r="F29" s="48">
        <v>6</v>
      </c>
      <c r="G29" s="48">
        <v>14</v>
      </c>
      <c r="H29" s="48">
        <v>22</v>
      </c>
      <c r="I29" s="48">
        <v>15</v>
      </c>
      <c r="J29" s="48">
        <v>5124</v>
      </c>
      <c r="K29" s="48">
        <v>2223</v>
      </c>
      <c r="L29" s="66">
        <f t="shared" si="0"/>
        <v>0.43384074941451989</v>
      </c>
      <c r="M29" s="48">
        <v>176010</v>
      </c>
      <c r="N29" s="48">
        <v>72860</v>
      </c>
      <c r="O29" s="66">
        <f t="shared" si="1"/>
        <v>0.41395375262769163</v>
      </c>
      <c r="P29" s="48">
        <v>24048</v>
      </c>
      <c r="Q29" s="48">
        <v>31335</v>
      </c>
      <c r="R29" s="48">
        <v>29004</v>
      </c>
      <c r="S29" s="48">
        <v>0</v>
      </c>
      <c r="T29" s="48">
        <v>0</v>
      </c>
      <c r="V29" s="69">
        <f t="shared" si="2"/>
        <v>0.17959000626295052</v>
      </c>
      <c r="W29" s="76">
        <f t="shared" si="3"/>
        <v>32.775528565002247</v>
      </c>
      <c r="X29" s="79">
        <f t="shared" si="4"/>
        <v>13047.2334682861</v>
      </c>
      <c r="Z29" s="69">
        <f t="shared" si="5"/>
        <v>1</v>
      </c>
      <c r="AA29" s="69">
        <f t="shared" si="5"/>
        <v>1</v>
      </c>
      <c r="AB29" s="82" t="s">
        <v>1264</v>
      </c>
      <c r="AD29" s="91">
        <f t="shared" si="6"/>
        <v>1.3030189620758483</v>
      </c>
      <c r="AE29" s="91">
        <f t="shared" si="7"/>
        <v>3.0297737857618099</v>
      </c>
      <c r="AF29" s="96">
        <f t="shared" si="8"/>
        <v>1206.0878243512973</v>
      </c>
      <c r="AH29" s="4">
        <f t="shared" si="9"/>
        <v>5110</v>
      </c>
      <c r="AI29" s="4" t="str">
        <f t="shared" si="10"/>
        <v>×</v>
      </c>
      <c r="AJ29" s="4" t="s">
        <v>1264</v>
      </c>
    </row>
    <row r="30" spans="1:36" s="4" customFormat="1" x14ac:dyDescent="0.2">
      <c r="A30" s="11"/>
      <c r="B30" s="21" t="s">
        <v>7</v>
      </c>
      <c r="C30" s="28" t="s">
        <v>119</v>
      </c>
      <c r="D30" s="37">
        <v>5</v>
      </c>
      <c r="E30" s="40">
        <v>38</v>
      </c>
      <c r="F30" s="48">
        <v>5</v>
      </c>
      <c r="G30" s="48">
        <v>38</v>
      </c>
      <c r="H30" s="48">
        <v>108</v>
      </c>
      <c r="I30" s="48">
        <v>51</v>
      </c>
      <c r="J30" s="48">
        <v>13908</v>
      </c>
      <c r="K30" s="48">
        <v>8588</v>
      </c>
      <c r="L30" s="66">
        <f t="shared" si="0"/>
        <v>0.61748633879781423</v>
      </c>
      <c r="M30" s="48">
        <v>1198884</v>
      </c>
      <c r="N30" s="48">
        <v>448839</v>
      </c>
      <c r="O30" s="66">
        <f t="shared" si="1"/>
        <v>0.37438067402684494</v>
      </c>
      <c r="P30" s="48">
        <v>196485</v>
      </c>
      <c r="Q30" s="48">
        <v>258280</v>
      </c>
      <c r="R30" s="48">
        <v>195830</v>
      </c>
      <c r="S30" s="48">
        <v>6</v>
      </c>
      <c r="T30" s="48">
        <v>0</v>
      </c>
      <c r="V30" s="69">
        <f t="shared" si="2"/>
        <v>0.23117495172149444</v>
      </c>
      <c r="W30" s="76">
        <f t="shared" si="3"/>
        <v>52.263507219375875</v>
      </c>
      <c r="X30" s="79">
        <f t="shared" si="4"/>
        <v>22802.748020493713</v>
      </c>
      <c r="Z30" s="69">
        <f t="shared" si="5"/>
        <v>1</v>
      </c>
      <c r="AA30" s="69">
        <f t="shared" si="5"/>
        <v>1</v>
      </c>
      <c r="AB30" s="82" t="s">
        <v>1264</v>
      </c>
      <c r="AD30" s="91">
        <f t="shared" si="6"/>
        <v>1.3145023793164872</v>
      </c>
      <c r="AE30" s="91">
        <f t="shared" si="7"/>
        <v>2.284342316207344</v>
      </c>
      <c r="AF30" s="96">
        <f t="shared" si="8"/>
        <v>996.66641219431506</v>
      </c>
      <c r="AH30" s="4">
        <f t="shared" si="9"/>
        <v>13870</v>
      </c>
      <c r="AI30" s="4" t="str">
        <f t="shared" si="10"/>
        <v>×</v>
      </c>
      <c r="AJ30" s="4" t="s">
        <v>1264</v>
      </c>
    </row>
    <row r="31" spans="1:36" s="4" customFormat="1" x14ac:dyDescent="0.2">
      <c r="A31" s="11"/>
      <c r="B31" s="21" t="s">
        <v>7</v>
      </c>
      <c r="C31" s="28" t="s">
        <v>144</v>
      </c>
      <c r="D31" s="37">
        <v>16</v>
      </c>
      <c r="E31" s="40">
        <v>383</v>
      </c>
      <c r="F31" s="48">
        <v>16</v>
      </c>
      <c r="G31" s="48">
        <v>383</v>
      </c>
      <c r="H31" s="48">
        <v>691</v>
      </c>
      <c r="I31" s="48">
        <v>591</v>
      </c>
      <c r="J31" s="48">
        <v>140178</v>
      </c>
      <c r="K31" s="48">
        <v>108748</v>
      </c>
      <c r="L31" s="66">
        <f t="shared" si="0"/>
        <v>0.77578507326399293</v>
      </c>
      <c r="M31" s="48">
        <v>20029955</v>
      </c>
      <c r="N31" s="48">
        <v>7311659</v>
      </c>
      <c r="O31" s="66">
        <f t="shared" si="1"/>
        <v>0.36503621700597927</v>
      </c>
      <c r="P31" s="48">
        <v>2290702</v>
      </c>
      <c r="Q31" s="48">
        <v>2898673</v>
      </c>
      <c r="R31" s="48">
        <v>2536807</v>
      </c>
      <c r="S31" s="48">
        <v>153</v>
      </c>
      <c r="T31" s="48">
        <v>0</v>
      </c>
      <c r="V31" s="69">
        <f t="shared" si="2"/>
        <v>0.28318964835399446</v>
      </c>
      <c r="W31" s="76">
        <f t="shared" si="3"/>
        <v>67.234882480597349</v>
      </c>
      <c r="X31" s="79">
        <f t="shared" si="4"/>
        <v>23327.389929010187</v>
      </c>
      <c r="Z31" s="69">
        <f t="shared" si="5"/>
        <v>1</v>
      </c>
      <c r="AA31" s="69">
        <f t="shared" si="5"/>
        <v>1</v>
      </c>
      <c r="AB31" s="82" t="s">
        <v>1259</v>
      </c>
      <c r="AD31" s="91">
        <f t="shared" si="6"/>
        <v>1.2654081587216495</v>
      </c>
      <c r="AE31" s="91">
        <f t="shared" si="7"/>
        <v>3.1918857188756982</v>
      </c>
      <c r="AF31" s="96">
        <f t="shared" si="8"/>
        <v>1107.4364976326035</v>
      </c>
      <c r="AH31" s="4">
        <f t="shared" si="9"/>
        <v>139795</v>
      </c>
      <c r="AI31" s="4" t="str">
        <f t="shared" si="10"/>
        <v>×</v>
      </c>
      <c r="AJ31" s="4" t="s">
        <v>1264</v>
      </c>
    </row>
    <row r="32" spans="1:36" s="4" customFormat="1" x14ac:dyDescent="0.2">
      <c r="A32" s="11"/>
      <c r="B32" s="21" t="s">
        <v>7</v>
      </c>
      <c r="C32" s="28" t="s">
        <v>148</v>
      </c>
      <c r="D32" s="37">
        <v>7</v>
      </c>
      <c r="E32" s="40">
        <v>24</v>
      </c>
      <c r="F32" s="48">
        <v>7</v>
      </c>
      <c r="G32" s="48">
        <v>24</v>
      </c>
      <c r="H32" s="48">
        <v>41</v>
      </c>
      <c r="I32" s="48">
        <v>32</v>
      </c>
      <c r="J32" s="48">
        <v>8784</v>
      </c>
      <c r="K32" s="48">
        <v>5078</v>
      </c>
      <c r="L32" s="66">
        <f t="shared" si="0"/>
        <v>0.5780965391621129</v>
      </c>
      <c r="M32" s="48">
        <v>521108</v>
      </c>
      <c r="N32" s="48">
        <v>198825</v>
      </c>
      <c r="O32" s="66">
        <f t="shared" si="1"/>
        <v>0.38154278959447946</v>
      </c>
      <c r="P32" s="48">
        <v>55617</v>
      </c>
      <c r="Q32" s="48">
        <v>83356</v>
      </c>
      <c r="R32" s="48">
        <v>69451</v>
      </c>
      <c r="S32" s="48">
        <v>0</v>
      </c>
      <c r="T32" s="48">
        <v>0</v>
      </c>
      <c r="V32" s="69">
        <f t="shared" si="2"/>
        <v>0.2205685662068268</v>
      </c>
      <c r="W32" s="76">
        <f t="shared" si="3"/>
        <v>39.154194564789286</v>
      </c>
      <c r="X32" s="79">
        <f t="shared" si="4"/>
        <v>13676.84127609295</v>
      </c>
      <c r="Z32" s="69">
        <f t="shared" si="5"/>
        <v>1</v>
      </c>
      <c r="AA32" s="69">
        <f t="shared" si="5"/>
        <v>1</v>
      </c>
      <c r="AB32" s="82" t="s">
        <v>1264</v>
      </c>
      <c r="AD32" s="91">
        <f t="shared" si="6"/>
        <v>1.4987503820774224</v>
      </c>
      <c r="AE32" s="91">
        <f t="shared" si="7"/>
        <v>3.574896164841685</v>
      </c>
      <c r="AF32" s="96">
        <f t="shared" si="8"/>
        <v>1248.7368969919271</v>
      </c>
      <c r="AH32" s="4">
        <f t="shared" si="9"/>
        <v>8760</v>
      </c>
      <c r="AI32" s="4" t="str">
        <f t="shared" si="10"/>
        <v>×</v>
      </c>
      <c r="AJ32" s="4" t="s">
        <v>1264</v>
      </c>
    </row>
    <row r="33" spans="1:36" s="4" customFormat="1" x14ac:dyDescent="0.2">
      <c r="A33" s="11"/>
      <c r="B33" s="21" t="s">
        <v>7</v>
      </c>
      <c r="C33" s="28" t="s">
        <v>151</v>
      </c>
      <c r="D33" s="37">
        <v>3</v>
      </c>
      <c r="E33" s="40">
        <v>16</v>
      </c>
      <c r="F33" s="48">
        <v>3</v>
      </c>
      <c r="G33" s="48">
        <v>16</v>
      </c>
      <c r="H33" s="48">
        <v>32</v>
      </c>
      <c r="I33" s="48">
        <v>19</v>
      </c>
      <c r="J33" s="48">
        <v>5856</v>
      </c>
      <c r="K33" s="48">
        <v>3967</v>
      </c>
      <c r="L33" s="66">
        <f t="shared" si="0"/>
        <v>0.67742486338797814</v>
      </c>
      <c r="M33" s="48">
        <v>450771</v>
      </c>
      <c r="N33" s="48">
        <v>203006</v>
      </c>
      <c r="O33" s="66">
        <f t="shared" si="1"/>
        <v>0.45035283991206176</v>
      </c>
      <c r="P33" s="48">
        <v>53131</v>
      </c>
      <c r="Q33" s="48">
        <v>71246</v>
      </c>
      <c r="R33" s="48">
        <v>61349</v>
      </c>
      <c r="S33" s="48">
        <v>0</v>
      </c>
      <c r="T33" s="48">
        <v>0</v>
      </c>
      <c r="V33" s="69">
        <f t="shared" si="2"/>
        <v>0.30508021105381644</v>
      </c>
      <c r="W33" s="76">
        <f t="shared" si="3"/>
        <v>51.17368288379128</v>
      </c>
      <c r="X33" s="79">
        <f t="shared" si="4"/>
        <v>15464.834887824552</v>
      </c>
      <c r="Z33" s="69">
        <f t="shared" si="5"/>
        <v>1</v>
      </c>
      <c r="AA33" s="69">
        <f t="shared" si="5"/>
        <v>1</v>
      </c>
      <c r="AB33" s="82" t="s">
        <v>1264</v>
      </c>
      <c r="AD33" s="91">
        <f t="shared" si="6"/>
        <v>1.3409497280307165</v>
      </c>
      <c r="AE33" s="91">
        <f t="shared" si="7"/>
        <v>3.8208578795806591</v>
      </c>
      <c r="AF33" s="96">
        <f t="shared" si="8"/>
        <v>1154.6742956089665</v>
      </c>
      <c r="AH33" s="4">
        <f t="shared" si="9"/>
        <v>5840</v>
      </c>
      <c r="AI33" s="4" t="str">
        <f t="shared" si="10"/>
        <v>×</v>
      </c>
      <c r="AJ33" s="4" t="s">
        <v>1264</v>
      </c>
    </row>
    <row r="34" spans="1:36" s="4" customFormat="1" x14ac:dyDescent="0.2">
      <c r="A34" s="11"/>
      <c r="B34" s="21" t="s">
        <v>7</v>
      </c>
      <c r="C34" s="28" t="s">
        <v>126</v>
      </c>
      <c r="D34" s="37">
        <v>6</v>
      </c>
      <c r="E34" s="40">
        <v>45</v>
      </c>
      <c r="F34" s="48">
        <v>5</v>
      </c>
      <c r="G34" s="48">
        <v>36</v>
      </c>
      <c r="H34" s="48">
        <v>50</v>
      </c>
      <c r="I34" s="48">
        <v>33</v>
      </c>
      <c r="J34" s="48">
        <v>13085</v>
      </c>
      <c r="K34" s="48">
        <v>8593</v>
      </c>
      <c r="L34" s="66">
        <f t="shared" si="0"/>
        <v>0.65670615208253724</v>
      </c>
      <c r="M34" s="48">
        <v>959664</v>
      </c>
      <c r="N34" s="48">
        <v>446599</v>
      </c>
      <c r="O34" s="66">
        <f t="shared" si="1"/>
        <v>0.46537017122659596</v>
      </c>
      <c r="P34" s="48">
        <v>74759</v>
      </c>
      <c r="Q34" s="48">
        <v>121122</v>
      </c>
      <c r="R34" s="48">
        <v>145860</v>
      </c>
      <c r="S34" s="48">
        <v>1</v>
      </c>
      <c r="T34" s="48">
        <v>0</v>
      </c>
      <c r="V34" s="69">
        <f t="shared" si="2"/>
        <v>0.30561145444020932</v>
      </c>
      <c r="W34" s="76">
        <f t="shared" si="3"/>
        <v>51.972419411148607</v>
      </c>
      <c r="X34" s="79">
        <f t="shared" si="4"/>
        <v>16974.281391830558</v>
      </c>
      <c r="Z34" s="69">
        <f t="shared" si="5"/>
        <v>0.83333333333333337</v>
      </c>
      <c r="AA34" s="69">
        <f t="shared" si="5"/>
        <v>0.8</v>
      </c>
      <c r="AB34" s="82" t="s">
        <v>1264</v>
      </c>
      <c r="AD34" s="91">
        <f t="shared" si="6"/>
        <v>1.6201661338434168</v>
      </c>
      <c r="AE34" s="91">
        <f t="shared" si="7"/>
        <v>5.9738493024251262</v>
      </c>
      <c r="AF34" s="96">
        <f t="shared" si="8"/>
        <v>1951.0694364558115</v>
      </c>
      <c r="AH34" s="4">
        <f t="shared" si="9"/>
        <v>16425</v>
      </c>
      <c r="AI34" s="4" t="str">
        <f t="shared" si="10"/>
        <v/>
      </c>
      <c r="AJ34" s="4" t="s">
        <v>1264</v>
      </c>
    </row>
    <row r="35" spans="1:36" s="4" customFormat="1" x14ac:dyDescent="0.2">
      <c r="A35" s="11"/>
      <c r="B35" s="21" t="s">
        <v>7</v>
      </c>
      <c r="C35" s="28" t="s">
        <v>155</v>
      </c>
      <c r="D35" s="37">
        <v>7</v>
      </c>
      <c r="E35" s="40">
        <v>413</v>
      </c>
      <c r="F35" s="48">
        <v>7</v>
      </c>
      <c r="G35" s="48">
        <v>413</v>
      </c>
      <c r="H35" s="48">
        <v>861</v>
      </c>
      <c r="I35" s="48">
        <v>766</v>
      </c>
      <c r="J35" s="48">
        <v>154574</v>
      </c>
      <c r="K35" s="48">
        <v>126488</v>
      </c>
      <c r="L35" s="66">
        <f t="shared" si="0"/>
        <v>0.81830061976787816</v>
      </c>
      <c r="M35" s="48">
        <v>26678195</v>
      </c>
      <c r="N35" s="48">
        <v>7613039</v>
      </c>
      <c r="O35" s="66">
        <f t="shared" si="1"/>
        <v>0.28536559538604467</v>
      </c>
      <c r="P35" s="48">
        <v>2728868</v>
      </c>
      <c r="Q35" s="48">
        <v>3591322</v>
      </c>
      <c r="R35" s="48">
        <v>2774950</v>
      </c>
      <c r="S35" s="48">
        <v>99</v>
      </c>
      <c r="T35" s="48">
        <v>0</v>
      </c>
      <c r="V35" s="69">
        <f t="shared" si="2"/>
        <v>0.2335148435648299</v>
      </c>
      <c r="W35" s="76">
        <f t="shared" si="3"/>
        <v>60.187836000252986</v>
      </c>
      <c r="X35" s="79">
        <f t="shared" si="4"/>
        <v>21938.444753652522</v>
      </c>
      <c r="Z35" s="69">
        <f t="shared" si="5"/>
        <v>1</v>
      </c>
      <c r="AA35" s="69">
        <f t="shared" si="5"/>
        <v>1</v>
      </c>
      <c r="AB35" s="82" t="s">
        <v>1259</v>
      </c>
      <c r="AD35" s="91">
        <f t="shared" si="6"/>
        <v>1.3160482661675097</v>
      </c>
      <c r="AE35" s="91">
        <f t="shared" si="7"/>
        <v>2.7898157770914533</v>
      </c>
      <c r="AF35" s="96">
        <f t="shared" si="8"/>
        <v>1016.8868556485693</v>
      </c>
      <c r="AH35" s="4">
        <f t="shared" si="9"/>
        <v>150745</v>
      </c>
      <c r="AI35" s="4" t="str">
        <f t="shared" si="10"/>
        <v>×</v>
      </c>
      <c r="AJ35" s="4" t="s">
        <v>1264</v>
      </c>
    </row>
    <row r="36" spans="1:36" s="4" customFormat="1" x14ac:dyDescent="0.2">
      <c r="A36" s="11"/>
      <c r="B36" s="21" t="s">
        <v>7</v>
      </c>
      <c r="C36" s="28" t="s">
        <v>161</v>
      </c>
      <c r="D36" s="37">
        <v>3</v>
      </c>
      <c r="E36" s="40">
        <v>45</v>
      </c>
      <c r="F36" s="48">
        <v>3</v>
      </c>
      <c r="G36" s="48">
        <v>45</v>
      </c>
      <c r="H36" s="48">
        <v>79</v>
      </c>
      <c r="I36" s="48">
        <v>54</v>
      </c>
      <c r="J36" s="48">
        <v>16470</v>
      </c>
      <c r="K36" s="48">
        <v>11633</v>
      </c>
      <c r="L36" s="66">
        <f t="shared" si="0"/>
        <v>0.70631451123254407</v>
      </c>
      <c r="M36" s="48">
        <v>1722683</v>
      </c>
      <c r="N36" s="48">
        <v>715212</v>
      </c>
      <c r="O36" s="66">
        <f t="shared" si="1"/>
        <v>0.41517330814781361</v>
      </c>
      <c r="P36" s="48">
        <v>339313</v>
      </c>
      <c r="Q36" s="48">
        <v>495706</v>
      </c>
      <c r="R36" s="48">
        <v>281671</v>
      </c>
      <c r="S36" s="48">
        <v>3</v>
      </c>
      <c r="T36" s="48">
        <v>0</v>
      </c>
      <c r="V36" s="69">
        <f t="shared" si="2"/>
        <v>0.29324293222122139</v>
      </c>
      <c r="W36" s="76">
        <f t="shared" si="3"/>
        <v>61.481303189203132</v>
      </c>
      <c r="X36" s="79">
        <f t="shared" si="4"/>
        <v>24213.100661910084</v>
      </c>
      <c r="Z36" s="69">
        <f t="shared" si="5"/>
        <v>1</v>
      </c>
      <c r="AA36" s="69">
        <f t="shared" si="5"/>
        <v>1</v>
      </c>
      <c r="AB36" s="82" t="s">
        <v>1264</v>
      </c>
      <c r="AD36" s="91">
        <f t="shared" si="6"/>
        <v>1.4609107225482076</v>
      </c>
      <c r="AE36" s="91">
        <f t="shared" si="7"/>
        <v>2.1078237497531775</v>
      </c>
      <c r="AF36" s="96">
        <f t="shared" si="8"/>
        <v>830.12145128539134</v>
      </c>
      <c r="AH36" s="4">
        <f t="shared" si="9"/>
        <v>16425</v>
      </c>
      <c r="AI36" s="4" t="str">
        <f t="shared" si="10"/>
        <v>×</v>
      </c>
      <c r="AJ36" s="4" t="s">
        <v>1264</v>
      </c>
    </row>
    <row r="37" spans="1:36" s="4" customFormat="1" x14ac:dyDescent="0.2">
      <c r="A37" s="11"/>
      <c r="B37" s="21" t="s">
        <v>7</v>
      </c>
      <c r="C37" s="28" t="s">
        <v>166</v>
      </c>
      <c r="D37" s="37">
        <v>4</v>
      </c>
      <c r="E37" s="40">
        <v>26</v>
      </c>
      <c r="F37" s="48">
        <v>4</v>
      </c>
      <c r="G37" s="48">
        <v>26</v>
      </c>
      <c r="H37" s="48">
        <v>40</v>
      </c>
      <c r="I37" s="48">
        <v>26</v>
      </c>
      <c r="J37" s="48">
        <v>9516</v>
      </c>
      <c r="K37" s="48">
        <v>5545</v>
      </c>
      <c r="L37" s="66">
        <f t="shared" si="0"/>
        <v>0.58270281630937371</v>
      </c>
      <c r="M37" s="48">
        <v>631362</v>
      </c>
      <c r="N37" s="48">
        <v>292275</v>
      </c>
      <c r="O37" s="66">
        <f t="shared" si="1"/>
        <v>0.46292776568751365</v>
      </c>
      <c r="P37" s="48">
        <v>65796</v>
      </c>
      <c r="Q37" s="48">
        <v>90849</v>
      </c>
      <c r="R37" s="48">
        <v>102443</v>
      </c>
      <c r="S37" s="48">
        <v>0</v>
      </c>
      <c r="T37" s="48">
        <v>0</v>
      </c>
      <c r="V37" s="69">
        <f t="shared" si="2"/>
        <v>0.26974931281392006</v>
      </c>
      <c r="W37" s="76">
        <f t="shared" si="3"/>
        <v>52.709648331830479</v>
      </c>
      <c r="X37" s="79">
        <f t="shared" si="4"/>
        <v>18474.842200180341</v>
      </c>
      <c r="Z37" s="69">
        <f t="shared" si="5"/>
        <v>1</v>
      </c>
      <c r="AA37" s="69">
        <f t="shared" si="5"/>
        <v>1</v>
      </c>
      <c r="AB37" s="82" t="s">
        <v>1264</v>
      </c>
      <c r="AD37" s="91">
        <f t="shared" si="6"/>
        <v>1.3807678278314792</v>
      </c>
      <c r="AE37" s="91">
        <f t="shared" si="7"/>
        <v>4.4421393397774942</v>
      </c>
      <c r="AF37" s="96">
        <f t="shared" si="8"/>
        <v>1556.9791476685514</v>
      </c>
      <c r="AH37" s="4">
        <f t="shared" si="9"/>
        <v>9490</v>
      </c>
      <c r="AI37" s="4" t="str">
        <f t="shared" si="10"/>
        <v>×</v>
      </c>
      <c r="AJ37" s="4" t="s">
        <v>1264</v>
      </c>
    </row>
    <row r="38" spans="1:36" s="4" customFormat="1" x14ac:dyDescent="0.2">
      <c r="A38" s="11"/>
      <c r="B38" s="21" t="s">
        <v>7</v>
      </c>
      <c r="C38" s="28" t="s">
        <v>168</v>
      </c>
      <c r="D38" s="37">
        <v>5</v>
      </c>
      <c r="E38" s="40">
        <v>17</v>
      </c>
      <c r="F38" s="48">
        <v>5</v>
      </c>
      <c r="G38" s="48">
        <v>17</v>
      </c>
      <c r="H38" s="48">
        <v>35</v>
      </c>
      <c r="I38" s="48">
        <v>20</v>
      </c>
      <c r="J38" s="48">
        <v>6222</v>
      </c>
      <c r="K38" s="48">
        <v>3650</v>
      </c>
      <c r="L38" s="66">
        <f t="shared" si="0"/>
        <v>0.58662809386049497</v>
      </c>
      <c r="M38" s="48">
        <v>514069</v>
      </c>
      <c r="N38" s="48">
        <v>258863</v>
      </c>
      <c r="O38" s="66">
        <f t="shared" si="1"/>
        <v>0.50355691551134185</v>
      </c>
      <c r="P38" s="48">
        <v>32901</v>
      </c>
      <c r="Q38" s="48">
        <v>50979</v>
      </c>
      <c r="R38" s="48">
        <v>71696</v>
      </c>
      <c r="S38" s="48">
        <v>0</v>
      </c>
      <c r="T38" s="48">
        <v>0</v>
      </c>
      <c r="V38" s="69">
        <f t="shared" si="2"/>
        <v>0.29540063349668877</v>
      </c>
      <c r="W38" s="76">
        <f t="shared" si="3"/>
        <v>70.921369863013695</v>
      </c>
      <c r="X38" s="79">
        <f t="shared" si="4"/>
        <v>19642.739726027397</v>
      </c>
      <c r="Z38" s="69">
        <f t="shared" si="5"/>
        <v>1</v>
      </c>
      <c r="AA38" s="69">
        <f t="shared" si="5"/>
        <v>1</v>
      </c>
      <c r="AB38" s="82" t="s">
        <v>1264</v>
      </c>
      <c r="AD38" s="91">
        <f t="shared" si="6"/>
        <v>1.5494665815628705</v>
      </c>
      <c r="AE38" s="91">
        <f t="shared" si="7"/>
        <v>7.8679371447676365</v>
      </c>
      <c r="AF38" s="96">
        <f t="shared" si="8"/>
        <v>2179.1434910792982</v>
      </c>
      <c r="AH38" s="4">
        <f t="shared" si="9"/>
        <v>6205</v>
      </c>
      <c r="AI38" s="4" t="str">
        <f t="shared" si="10"/>
        <v>×</v>
      </c>
      <c r="AJ38" s="4" t="s">
        <v>1264</v>
      </c>
    </row>
    <row r="39" spans="1:36" s="4" customFormat="1" x14ac:dyDescent="0.2">
      <c r="A39" s="11"/>
      <c r="B39" s="21" t="s">
        <v>7</v>
      </c>
      <c r="C39" s="28" t="s">
        <v>140</v>
      </c>
      <c r="D39" s="37">
        <v>4</v>
      </c>
      <c r="E39" s="40">
        <v>35</v>
      </c>
      <c r="F39" s="48">
        <v>4</v>
      </c>
      <c r="G39" s="48">
        <v>35</v>
      </c>
      <c r="H39" s="48">
        <v>70</v>
      </c>
      <c r="I39" s="48">
        <v>42</v>
      </c>
      <c r="J39" s="48">
        <v>12901</v>
      </c>
      <c r="K39" s="48">
        <v>9117</v>
      </c>
      <c r="L39" s="66">
        <f t="shared" si="0"/>
        <v>0.70668940392217661</v>
      </c>
      <c r="M39" s="48">
        <v>1278972</v>
      </c>
      <c r="N39" s="48">
        <v>537939</v>
      </c>
      <c r="O39" s="66">
        <f t="shared" si="1"/>
        <v>0.42060264024544713</v>
      </c>
      <c r="P39" s="48">
        <v>176317</v>
      </c>
      <c r="Q39" s="48">
        <v>246527</v>
      </c>
      <c r="R39" s="48">
        <v>216652</v>
      </c>
      <c r="S39" s="48">
        <v>1</v>
      </c>
      <c r="T39" s="48">
        <v>0</v>
      </c>
      <c r="V39" s="69">
        <f t="shared" si="2"/>
        <v>0.29723542912314871</v>
      </c>
      <c r="W39" s="76">
        <f t="shared" si="3"/>
        <v>59.003948667324778</v>
      </c>
      <c r="X39" s="79">
        <f t="shared" si="4"/>
        <v>23763.51870132719</v>
      </c>
      <c r="Z39" s="69">
        <f t="shared" si="5"/>
        <v>1</v>
      </c>
      <c r="AA39" s="69">
        <f t="shared" si="5"/>
        <v>1</v>
      </c>
      <c r="AB39" s="82" t="s">
        <v>1264</v>
      </c>
      <c r="AD39" s="91">
        <f t="shared" si="6"/>
        <v>1.3982032362165873</v>
      </c>
      <c r="AE39" s="91">
        <f t="shared" si="7"/>
        <v>3.0509763664309171</v>
      </c>
      <c r="AF39" s="96">
        <f t="shared" si="8"/>
        <v>1228.76410102259</v>
      </c>
      <c r="AH39" s="4">
        <f t="shared" si="9"/>
        <v>12775</v>
      </c>
      <c r="AI39" s="4" t="str">
        <f t="shared" si="10"/>
        <v>×</v>
      </c>
      <c r="AJ39" s="4" t="s">
        <v>1264</v>
      </c>
    </row>
    <row r="40" spans="1:36" s="4" customFormat="1" x14ac:dyDescent="0.2">
      <c r="A40" s="11"/>
      <c r="B40" s="21" t="s">
        <v>7</v>
      </c>
      <c r="C40" s="28" t="s">
        <v>176</v>
      </c>
      <c r="D40" s="37">
        <v>3</v>
      </c>
      <c r="E40" s="40">
        <v>171</v>
      </c>
      <c r="F40" s="48">
        <v>3</v>
      </c>
      <c r="G40" s="48">
        <v>171</v>
      </c>
      <c r="H40" s="48">
        <v>299</v>
      </c>
      <c r="I40" s="48">
        <v>266</v>
      </c>
      <c r="J40" s="48">
        <v>62586</v>
      </c>
      <c r="K40" s="48">
        <v>51355</v>
      </c>
      <c r="L40" s="66">
        <f t="shared" si="0"/>
        <v>0.82055092193142232</v>
      </c>
      <c r="M40" s="48">
        <v>8524473</v>
      </c>
      <c r="N40" s="48">
        <v>3105458</v>
      </c>
      <c r="O40" s="66">
        <f t="shared" si="1"/>
        <v>0.36429911854961589</v>
      </c>
      <c r="P40" s="48">
        <v>1318195</v>
      </c>
      <c r="Q40" s="48">
        <v>1689854</v>
      </c>
      <c r="R40" s="48">
        <v>1184172</v>
      </c>
      <c r="S40" s="48">
        <v>48</v>
      </c>
      <c r="T40" s="48">
        <v>0</v>
      </c>
      <c r="V40" s="69">
        <f t="shared" si="2"/>
        <v>0.2989259775846918</v>
      </c>
      <c r="W40" s="76">
        <f t="shared" si="3"/>
        <v>60.4704118391588</v>
      </c>
      <c r="X40" s="79">
        <f t="shared" si="4"/>
        <v>23058.553208061534</v>
      </c>
      <c r="Z40" s="69">
        <f t="shared" si="5"/>
        <v>1</v>
      </c>
      <c r="AA40" s="69">
        <f t="shared" si="5"/>
        <v>1</v>
      </c>
      <c r="AB40" s="82" t="s">
        <v>1259</v>
      </c>
      <c r="AD40" s="91">
        <f t="shared" si="6"/>
        <v>1.2819453874426774</v>
      </c>
      <c r="AE40" s="91">
        <f t="shared" si="7"/>
        <v>2.3558411312438601</v>
      </c>
      <c r="AF40" s="96">
        <f t="shared" si="8"/>
        <v>898.32839602638455</v>
      </c>
      <c r="AH40" s="4">
        <f t="shared" si="9"/>
        <v>62415</v>
      </c>
      <c r="AI40" s="4" t="str">
        <f t="shared" si="10"/>
        <v>×</v>
      </c>
      <c r="AJ40" s="4" t="s">
        <v>1264</v>
      </c>
    </row>
    <row r="41" spans="1:36" s="4" customFormat="1" x14ac:dyDescent="0.2">
      <c r="A41" s="11"/>
      <c r="B41" s="21" t="s">
        <v>7</v>
      </c>
      <c r="C41" s="28" t="s">
        <v>114</v>
      </c>
      <c r="D41" s="38">
        <v>5</v>
      </c>
      <c r="E41" s="40">
        <v>15</v>
      </c>
      <c r="F41" s="48">
        <v>5</v>
      </c>
      <c r="G41" s="48">
        <v>15</v>
      </c>
      <c r="H41" s="48">
        <v>21</v>
      </c>
      <c r="I41" s="48">
        <v>16</v>
      </c>
      <c r="J41" s="48">
        <v>5490</v>
      </c>
      <c r="K41" s="48">
        <v>3790</v>
      </c>
      <c r="L41" s="66">
        <f t="shared" si="0"/>
        <v>0.69034608378870677</v>
      </c>
      <c r="M41" s="48">
        <v>422634</v>
      </c>
      <c r="N41" s="48">
        <v>182117</v>
      </c>
      <c r="O41" s="66">
        <f t="shared" si="1"/>
        <v>0.43090948669534396</v>
      </c>
      <c r="P41" s="48">
        <v>60061</v>
      </c>
      <c r="Q41" s="48">
        <v>78861</v>
      </c>
      <c r="R41" s="48">
        <v>67139</v>
      </c>
      <c r="S41" s="48">
        <v>0</v>
      </c>
      <c r="T41" s="48">
        <v>0</v>
      </c>
      <c r="V41" s="69">
        <f t="shared" si="2"/>
        <v>0.29747667660753252</v>
      </c>
      <c r="W41" s="76">
        <f t="shared" si="3"/>
        <v>48.051978891820582</v>
      </c>
      <c r="X41" s="79">
        <f t="shared" si="4"/>
        <v>17714.775725593667</v>
      </c>
      <c r="Z41" s="69">
        <f t="shared" si="5"/>
        <v>1</v>
      </c>
      <c r="AA41" s="69">
        <f t="shared" si="5"/>
        <v>1</v>
      </c>
      <c r="AB41" s="82" t="s">
        <v>1264</v>
      </c>
      <c r="AD41" s="91">
        <f t="shared" si="6"/>
        <v>1.3130151013136644</v>
      </c>
      <c r="AE41" s="91">
        <f t="shared" si="7"/>
        <v>3.0322005960606715</v>
      </c>
      <c r="AF41" s="96">
        <f t="shared" si="8"/>
        <v>1117.8468556967082</v>
      </c>
      <c r="AH41" s="4">
        <f t="shared" si="9"/>
        <v>5475</v>
      </c>
      <c r="AI41" s="4" t="str">
        <f t="shared" si="10"/>
        <v>×</v>
      </c>
      <c r="AJ41" s="4" t="s">
        <v>1264</v>
      </c>
    </row>
    <row r="42" spans="1:36" s="4" customFormat="1" x14ac:dyDescent="0.2">
      <c r="A42" s="11"/>
      <c r="B42" s="21" t="s">
        <v>7</v>
      </c>
      <c r="C42" s="28" t="s">
        <v>186</v>
      </c>
      <c r="D42" s="38">
        <v>2</v>
      </c>
      <c r="E42" s="40">
        <v>71</v>
      </c>
      <c r="F42" s="48">
        <v>2</v>
      </c>
      <c r="G42" s="48">
        <v>71</v>
      </c>
      <c r="H42" s="48">
        <v>119</v>
      </c>
      <c r="I42" s="48">
        <v>101</v>
      </c>
      <c r="J42" s="48">
        <v>26932</v>
      </c>
      <c r="K42" s="48">
        <v>21176</v>
      </c>
      <c r="L42" s="66">
        <f t="shared" si="0"/>
        <v>0.78627654834397742</v>
      </c>
      <c r="M42" s="48">
        <v>3529681</v>
      </c>
      <c r="N42" s="48">
        <v>1333634</v>
      </c>
      <c r="O42" s="66">
        <f t="shared" si="1"/>
        <v>0.37783414421869854</v>
      </c>
      <c r="P42" s="48">
        <v>494612</v>
      </c>
      <c r="Q42" s="48">
        <v>684574</v>
      </c>
      <c r="R42" s="48">
        <v>475788</v>
      </c>
      <c r="S42" s="48">
        <v>19</v>
      </c>
      <c r="T42" s="48">
        <v>0</v>
      </c>
      <c r="V42" s="69">
        <f t="shared" si="2"/>
        <v>0.29708212676277884</v>
      </c>
      <c r="W42" s="76">
        <f t="shared" si="3"/>
        <v>62.978560634680768</v>
      </c>
      <c r="X42" s="79">
        <f t="shared" si="4"/>
        <v>22468.265961465811</v>
      </c>
      <c r="Z42" s="69">
        <f t="shared" si="5"/>
        <v>1</v>
      </c>
      <c r="AA42" s="69">
        <f t="shared" si="5"/>
        <v>1</v>
      </c>
      <c r="AB42" s="82" t="s">
        <v>1264</v>
      </c>
      <c r="AD42" s="91">
        <f t="shared" si="6"/>
        <v>1.3840626592157084</v>
      </c>
      <c r="AE42" s="91">
        <f t="shared" si="7"/>
        <v>2.6963235829296499</v>
      </c>
      <c r="AF42" s="96">
        <f t="shared" si="8"/>
        <v>961.94188576096008</v>
      </c>
      <c r="AH42" s="4">
        <f t="shared" si="9"/>
        <v>25915</v>
      </c>
      <c r="AI42" s="4" t="str">
        <f t="shared" si="10"/>
        <v>×</v>
      </c>
      <c r="AJ42" s="4" t="s">
        <v>1264</v>
      </c>
    </row>
    <row r="43" spans="1:36" s="4" customFormat="1" x14ac:dyDescent="0.2">
      <c r="A43" s="11"/>
      <c r="B43" s="21" t="s">
        <v>7</v>
      </c>
      <c r="C43" s="28" t="s">
        <v>159</v>
      </c>
      <c r="D43" s="38">
        <v>5</v>
      </c>
      <c r="E43" s="40">
        <v>42</v>
      </c>
      <c r="F43" s="48">
        <v>5</v>
      </c>
      <c r="G43" s="48">
        <v>42</v>
      </c>
      <c r="H43" s="48">
        <v>62</v>
      </c>
      <c r="I43" s="48">
        <v>53</v>
      </c>
      <c r="J43" s="48">
        <v>15372</v>
      </c>
      <c r="K43" s="48">
        <v>12237</v>
      </c>
      <c r="L43" s="66">
        <f t="shared" si="0"/>
        <v>0.79605776736924283</v>
      </c>
      <c r="M43" s="48">
        <v>1561476</v>
      </c>
      <c r="N43" s="48">
        <v>656524</v>
      </c>
      <c r="O43" s="66">
        <f t="shared" si="1"/>
        <v>0.42045090670621899</v>
      </c>
      <c r="P43" s="48">
        <v>235960</v>
      </c>
      <c r="Q43" s="48">
        <v>298577</v>
      </c>
      <c r="R43" s="48">
        <v>234098</v>
      </c>
      <c r="S43" s="48">
        <v>0</v>
      </c>
      <c r="T43" s="48">
        <v>1</v>
      </c>
      <c r="V43" s="69">
        <f t="shared" si="2"/>
        <v>0.33470321008092652</v>
      </c>
      <c r="W43" s="76">
        <f t="shared" si="3"/>
        <v>53.65073138841219</v>
      </c>
      <c r="X43" s="79">
        <f t="shared" si="4"/>
        <v>19130.342404184034</v>
      </c>
      <c r="Z43" s="69">
        <f t="shared" si="5"/>
        <v>1</v>
      </c>
      <c r="AA43" s="69">
        <f t="shared" si="5"/>
        <v>1</v>
      </c>
      <c r="AB43" s="82" t="s">
        <v>1264</v>
      </c>
      <c r="AD43" s="91">
        <f t="shared" si="6"/>
        <v>1.265371249364299</v>
      </c>
      <c r="AE43" s="91">
        <f t="shared" si="7"/>
        <v>2.7823529411764705</v>
      </c>
      <c r="AF43" s="96">
        <f t="shared" si="8"/>
        <v>992.10883200542469</v>
      </c>
      <c r="AH43" s="4">
        <f t="shared" si="9"/>
        <v>15330</v>
      </c>
      <c r="AI43" s="4" t="str">
        <f t="shared" si="10"/>
        <v>×</v>
      </c>
      <c r="AJ43" s="4" t="s">
        <v>1264</v>
      </c>
    </row>
    <row r="44" spans="1:36" s="4" customFormat="1" x14ac:dyDescent="0.2">
      <c r="A44" s="11"/>
      <c r="B44" s="21" t="s">
        <v>7</v>
      </c>
      <c r="C44" s="28" t="s">
        <v>187</v>
      </c>
      <c r="D44" s="38">
        <v>4</v>
      </c>
      <c r="E44" s="40">
        <v>18</v>
      </c>
      <c r="F44" s="48">
        <v>4</v>
      </c>
      <c r="G44" s="48">
        <v>18</v>
      </c>
      <c r="H44" s="48">
        <v>33</v>
      </c>
      <c r="I44" s="48">
        <v>27</v>
      </c>
      <c r="J44" s="48">
        <v>6771</v>
      </c>
      <c r="K44" s="48">
        <v>4392</v>
      </c>
      <c r="L44" s="66">
        <f t="shared" si="0"/>
        <v>0.64864864864864868</v>
      </c>
      <c r="M44" s="48">
        <v>790678</v>
      </c>
      <c r="N44" s="48">
        <v>344192</v>
      </c>
      <c r="O44" s="66">
        <f t="shared" si="1"/>
        <v>0.43531247865755718</v>
      </c>
      <c r="P44" s="48">
        <v>89672</v>
      </c>
      <c r="Q44" s="48">
        <v>120963</v>
      </c>
      <c r="R44" s="48">
        <v>118549</v>
      </c>
      <c r="S44" s="48">
        <v>2</v>
      </c>
      <c r="T44" s="48">
        <v>0</v>
      </c>
      <c r="V44" s="69">
        <f t="shared" si="2"/>
        <v>0.28236485102111819</v>
      </c>
      <c r="W44" s="76">
        <f t="shared" si="3"/>
        <v>78.367941712204001</v>
      </c>
      <c r="X44" s="79">
        <f t="shared" si="4"/>
        <v>26992.030965391623</v>
      </c>
      <c r="Z44" s="69">
        <f t="shared" si="5"/>
        <v>1</v>
      </c>
      <c r="AA44" s="69">
        <f t="shared" si="5"/>
        <v>1</v>
      </c>
      <c r="AB44" s="82" t="s">
        <v>1264</v>
      </c>
      <c r="AD44" s="91">
        <f t="shared" si="6"/>
        <v>1.3489495048621643</v>
      </c>
      <c r="AE44" s="91">
        <f t="shared" si="7"/>
        <v>3.8383441877063076</v>
      </c>
      <c r="AF44" s="96">
        <f t="shared" si="8"/>
        <v>1322.0291729859935</v>
      </c>
      <c r="AH44" s="4">
        <f t="shared" si="9"/>
        <v>6570</v>
      </c>
      <c r="AI44" s="4" t="str">
        <f t="shared" si="10"/>
        <v>×</v>
      </c>
      <c r="AJ44" s="4" t="s">
        <v>1264</v>
      </c>
    </row>
    <row r="45" spans="1:36" s="4" customFormat="1" x14ac:dyDescent="0.2">
      <c r="A45" s="11"/>
      <c r="B45" s="21" t="s">
        <v>7</v>
      </c>
      <c r="C45" s="28" t="s">
        <v>111</v>
      </c>
      <c r="D45" s="38">
        <v>2</v>
      </c>
      <c r="E45" s="40">
        <v>27</v>
      </c>
      <c r="F45" s="48">
        <v>2</v>
      </c>
      <c r="G45" s="48">
        <v>27</v>
      </c>
      <c r="H45" s="48">
        <v>53</v>
      </c>
      <c r="I45" s="48">
        <v>41</v>
      </c>
      <c r="J45" s="48">
        <v>9882</v>
      </c>
      <c r="K45" s="48">
        <v>8931</v>
      </c>
      <c r="L45" s="66">
        <f t="shared" si="0"/>
        <v>0.90376442015786274</v>
      </c>
      <c r="M45" s="48">
        <v>1351821</v>
      </c>
      <c r="N45" s="48">
        <v>630967</v>
      </c>
      <c r="O45" s="66">
        <f t="shared" si="1"/>
        <v>0.46675336453568927</v>
      </c>
      <c r="P45" s="48">
        <v>283154</v>
      </c>
      <c r="Q45" s="48">
        <v>357856</v>
      </c>
      <c r="R45" s="48">
        <v>221686</v>
      </c>
      <c r="S45" s="48">
        <v>0</v>
      </c>
      <c r="T45" s="48">
        <v>0</v>
      </c>
      <c r="V45" s="69">
        <f t="shared" si="2"/>
        <v>0.42183508385632873</v>
      </c>
      <c r="W45" s="76">
        <f t="shared" si="3"/>
        <v>70.64908744821409</v>
      </c>
      <c r="X45" s="79">
        <f t="shared" si="4"/>
        <v>24822.080394132798</v>
      </c>
      <c r="Z45" s="69">
        <f t="shared" si="5"/>
        <v>1</v>
      </c>
      <c r="AA45" s="69">
        <f t="shared" si="5"/>
        <v>1</v>
      </c>
      <c r="AB45" s="82" t="s">
        <v>1264</v>
      </c>
      <c r="AD45" s="91">
        <f t="shared" si="6"/>
        <v>1.2638211008850309</v>
      </c>
      <c r="AE45" s="91">
        <f t="shared" si="7"/>
        <v>2.2283527691644829</v>
      </c>
      <c r="AF45" s="96">
        <f t="shared" si="8"/>
        <v>782.91671669833374</v>
      </c>
      <c r="AH45" s="4">
        <f t="shared" si="9"/>
        <v>9855</v>
      </c>
      <c r="AI45" s="4" t="str">
        <f t="shared" si="10"/>
        <v>×</v>
      </c>
      <c r="AJ45" s="4" t="s">
        <v>1264</v>
      </c>
    </row>
    <row r="46" spans="1:36" s="4" customFormat="1" x14ac:dyDescent="0.2">
      <c r="A46" s="11"/>
      <c r="B46" s="21" t="s">
        <v>7</v>
      </c>
      <c r="C46" s="28" t="s">
        <v>12</v>
      </c>
      <c r="D46" s="38">
        <v>3</v>
      </c>
      <c r="E46" s="40">
        <v>8</v>
      </c>
      <c r="F46" s="48">
        <v>3</v>
      </c>
      <c r="G46" s="48">
        <v>8</v>
      </c>
      <c r="H46" s="48">
        <v>17</v>
      </c>
      <c r="I46" s="48">
        <v>14</v>
      </c>
      <c r="J46" s="48">
        <v>2928</v>
      </c>
      <c r="K46" s="48">
        <v>2226</v>
      </c>
      <c r="L46" s="66">
        <f t="shared" si="0"/>
        <v>0.76024590163934425</v>
      </c>
      <c r="M46" s="48">
        <v>217498</v>
      </c>
      <c r="N46" s="48">
        <v>97694</v>
      </c>
      <c r="O46" s="66">
        <f t="shared" si="1"/>
        <v>0.44917194640870262</v>
      </c>
      <c r="P46" s="48">
        <v>46069</v>
      </c>
      <c r="Q46" s="48">
        <v>60237</v>
      </c>
      <c r="R46" s="48">
        <v>38711</v>
      </c>
      <c r="S46" s="48">
        <v>0</v>
      </c>
      <c r="T46" s="48">
        <v>0</v>
      </c>
      <c r="V46" s="69">
        <f t="shared" si="2"/>
        <v>0.34148113138858333</v>
      </c>
      <c r="W46" s="76">
        <f t="shared" si="3"/>
        <v>43.887690925426774</v>
      </c>
      <c r="X46" s="79">
        <f t="shared" si="4"/>
        <v>17390.386343216531</v>
      </c>
      <c r="Z46" s="69">
        <f t="shared" si="5"/>
        <v>1</v>
      </c>
      <c r="AA46" s="69">
        <f t="shared" si="5"/>
        <v>1</v>
      </c>
      <c r="AB46" s="82" t="s">
        <v>1264</v>
      </c>
      <c r="AD46" s="91">
        <f t="shared" si="6"/>
        <v>1.3075386919620569</v>
      </c>
      <c r="AE46" s="91">
        <f t="shared" si="7"/>
        <v>2.1206017061364477</v>
      </c>
      <c r="AF46" s="96">
        <f t="shared" si="8"/>
        <v>840.2830536803491</v>
      </c>
      <c r="AH46" s="4">
        <f t="shared" si="9"/>
        <v>2920</v>
      </c>
      <c r="AI46" s="4" t="str">
        <f t="shared" si="10"/>
        <v>×</v>
      </c>
      <c r="AJ46" s="4" t="s">
        <v>1264</v>
      </c>
    </row>
    <row r="47" spans="1:36" s="4" customFormat="1" x14ac:dyDescent="0.2">
      <c r="A47" s="11"/>
      <c r="B47" s="21" t="s">
        <v>7</v>
      </c>
      <c r="C47" s="28" t="s">
        <v>185</v>
      </c>
      <c r="D47" s="38">
        <v>6</v>
      </c>
      <c r="E47" s="40">
        <v>23</v>
      </c>
      <c r="F47" s="48">
        <v>6</v>
      </c>
      <c r="G47" s="48">
        <v>23</v>
      </c>
      <c r="H47" s="48">
        <v>43</v>
      </c>
      <c r="I47" s="48">
        <v>36</v>
      </c>
      <c r="J47" s="48">
        <v>8418</v>
      </c>
      <c r="K47" s="48">
        <v>7648</v>
      </c>
      <c r="L47" s="66">
        <f t="shared" si="0"/>
        <v>0.90852934188643386</v>
      </c>
      <c r="M47" s="48">
        <v>1026568</v>
      </c>
      <c r="N47" s="48">
        <v>434768</v>
      </c>
      <c r="O47" s="66">
        <f t="shared" si="1"/>
        <v>0.42351602621550644</v>
      </c>
      <c r="P47" s="48">
        <v>186605</v>
      </c>
      <c r="Q47" s="48">
        <v>270374</v>
      </c>
      <c r="R47" s="48">
        <v>167849</v>
      </c>
      <c r="S47" s="48">
        <v>2</v>
      </c>
      <c r="T47" s="48">
        <v>0</v>
      </c>
      <c r="V47" s="69">
        <f t="shared" si="2"/>
        <v>0.38477673657593175</v>
      </c>
      <c r="W47" s="76">
        <f t="shared" si="3"/>
        <v>56.847280334728033</v>
      </c>
      <c r="X47" s="79">
        <f t="shared" si="4"/>
        <v>21946.783472803349</v>
      </c>
      <c r="Z47" s="69">
        <f t="shared" si="5"/>
        <v>1</v>
      </c>
      <c r="AA47" s="69">
        <f t="shared" si="5"/>
        <v>1</v>
      </c>
      <c r="AB47" s="82" t="s">
        <v>1264</v>
      </c>
      <c r="AD47" s="91">
        <f t="shared" si="6"/>
        <v>1.4489108008895797</v>
      </c>
      <c r="AE47" s="91">
        <f t="shared" si="7"/>
        <v>2.3298839795289514</v>
      </c>
      <c r="AF47" s="96">
        <f t="shared" si="8"/>
        <v>899.48822378821581</v>
      </c>
      <c r="AH47" s="4">
        <f t="shared" si="9"/>
        <v>8395</v>
      </c>
      <c r="AI47" s="4" t="str">
        <f t="shared" si="10"/>
        <v>×</v>
      </c>
      <c r="AJ47" s="4" t="s">
        <v>1264</v>
      </c>
    </row>
    <row r="48" spans="1:36" s="4" customFormat="1" x14ac:dyDescent="0.2">
      <c r="A48" s="11"/>
      <c r="B48" s="21" t="s">
        <v>7</v>
      </c>
      <c r="C48" s="28" t="s">
        <v>190</v>
      </c>
      <c r="D48" s="38">
        <v>14</v>
      </c>
      <c r="E48" s="40">
        <v>728</v>
      </c>
      <c r="F48" s="48">
        <v>14</v>
      </c>
      <c r="G48" s="48">
        <v>728</v>
      </c>
      <c r="H48" s="48">
        <v>1356</v>
      </c>
      <c r="I48" s="48">
        <v>1204</v>
      </c>
      <c r="J48" s="48">
        <v>266628</v>
      </c>
      <c r="K48" s="48">
        <v>227440</v>
      </c>
      <c r="L48" s="66">
        <f t="shared" si="0"/>
        <v>0.85302368843482301</v>
      </c>
      <c r="M48" s="48">
        <v>41738289</v>
      </c>
      <c r="N48" s="48">
        <v>14249143</v>
      </c>
      <c r="O48" s="66">
        <f t="shared" si="1"/>
        <v>0.34139259996977833</v>
      </c>
      <c r="P48" s="48">
        <v>4465119</v>
      </c>
      <c r="Q48" s="48">
        <v>6327126</v>
      </c>
      <c r="R48" s="48">
        <v>4757669</v>
      </c>
      <c r="S48" s="48">
        <v>402</v>
      </c>
      <c r="T48" s="48">
        <v>1</v>
      </c>
      <c r="V48" s="69">
        <f t="shared" si="2"/>
        <v>0.29121597483057438</v>
      </c>
      <c r="W48" s="76">
        <f t="shared" si="3"/>
        <v>62.650118712627503</v>
      </c>
      <c r="X48" s="79">
        <f t="shared" si="4"/>
        <v>20918.347696095672</v>
      </c>
      <c r="Z48" s="69">
        <f t="shared" si="5"/>
        <v>1</v>
      </c>
      <c r="AA48" s="69">
        <f t="shared" si="5"/>
        <v>1</v>
      </c>
      <c r="AB48" s="82" t="s">
        <v>1259</v>
      </c>
      <c r="AD48" s="91">
        <f t="shared" si="6"/>
        <v>1.4170117302584768</v>
      </c>
      <c r="AE48" s="91">
        <f t="shared" si="7"/>
        <v>3.1912123730632933</v>
      </c>
      <c r="AF48" s="96">
        <f t="shared" si="8"/>
        <v>1065.518970491044</v>
      </c>
      <c r="AH48" s="4">
        <f t="shared" si="9"/>
        <v>265720</v>
      </c>
      <c r="AI48" s="4" t="str">
        <f t="shared" si="10"/>
        <v>×</v>
      </c>
      <c r="AJ48" s="4" t="s">
        <v>1264</v>
      </c>
    </row>
    <row r="49" spans="1:36" s="4" customFormat="1" x14ac:dyDescent="0.2">
      <c r="A49" s="11"/>
      <c r="B49" s="21" t="s">
        <v>7</v>
      </c>
      <c r="C49" s="28" t="s">
        <v>188</v>
      </c>
      <c r="D49" s="37">
        <v>4</v>
      </c>
      <c r="E49" s="40">
        <v>26</v>
      </c>
      <c r="F49" s="48">
        <v>4</v>
      </c>
      <c r="G49" s="48">
        <v>26</v>
      </c>
      <c r="H49" s="48">
        <v>19</v>
      </c>
      <c r="I49" s="48">
        <v>18</v>
      </c>
      <c r="J49" s="48">
        <v>9516</v>
      </c>
      <c r="K49" s="48">
        <v>6443</v>
      </c>
      <c r="L49" s="66">
        <f t="shared" si="0"/>
        <v>0.67707019756200082</v>
      </c>
      <c r="M49" s="48">
        <v>848235</v>
      </c>
      <c r="N49" s="48">
        <v>400686</v>
      </c>
      <c r="O49" s="66">
        <f t="shared" si="1"/>
        <v>0.47237616933986454</v>
      </c>
      <c r="P49" s="48">
        <v>60250</v>
      </c>
      <c r="Q49" s="48">
        <v>98673</v>
      </c>
      <c r="R49" s="48">
        <v>106502</v>
      </c>
      <c r="S49" s="48">
        <v>0</v>
      </c>
      <c r="T49" s="48">
        <v>0</v>
      </c>
      <c r="V49" s="69">
        <f t="shared" si="2"/>
        <v>0.31983182629852325</v>
      </c>
      <c r="W49" s="76">
        <f t="shared" si="3"/>
        <v>62.18935278596927</v>
      </c>
      <c r="X49" s="79">
        <f t="shared" si="4"/>
        <v>16529.877386310724</v>
      </c>
      <c r="Z49" s="69">
        <f t="shared" si="5"/>
        <v>1</v>
      </c>
      <c r="AA49" s="69">
        <f t="shared" si="5"/>
        <v>1</v>
      </c>
      <c r="AB49" s="82" t="s">
        <v>1264</v>
      </c>
      <c r="AD49" s="91">
        <f t="shared" si="6"/>
        <v>1.6377261410788382</v>
      </c>
      <c r="AE49" s="91">
        <f t="shared" si="7"/>
        <v>6.6503900414937762</v>
      </c>
      <c r="AF49" s="96">
        <f t="shared" si="8"/>
        <v>1767.6680497925313</v>
      </c>
      <c r="AH49" s="4">
        <f t="shared" si="9"/>
        <v>9490</v>
      </c>
      <c r="AI49" s="4" t="str">
        <f t="shared" si="10"/>
        <v>×</v>
      </c>
      <c r="AJ49" s="4" t="s">
        <v>1264</v>
      </c>
    </row>
    <row r="50" spans="1:36" s="4" customFormat="1" x14ac:dyDescent="0.2">
      <c r="A50" s="11"/>
      <c r="B50" s="21" t="s">
        <v>7</v>
      </c>
      <c r="C50" s="28" t="s">
        <v>90</v>
      </c>
      <c r="D50" s="37">
        <v>7</v>
      </c>
      <c r="E50" s="40">
        <v>51</v>
      </c>
      <c r="F50" s="48">
        <v>7</v>
      </c>
      <c r="G50" s="48">
        <v>51</v>
      </c>
      <c r="H50" s="48">
        <v>102</v>
      </c>
      <c r="I50" s="48">
        <v>83</v>
      </c>
      <c r="J50" s="48">
        <v>18727</v>
      </c>
      <c r="K50" s="48">
        <v>15693</v>
      </c>
      <c r="L50" s="66">
        <f t="shared" si="0"/>
        <v>0.8379879318630854</v>
      </c>
      <c r="M50" s="48">
        <v>1560455</v>
      </c>
      <c r="N50" s="48">
        <v>655336</v>
      </c>
      <c r="O50" s="66">
        <f t="shared" si="1"/>
        <v>0.41996468978599188</v>
      </c>
      <c r="P50" s="48">
        <v>299441</v>
      </c>
      <c r="Q50" s="48">
        <v>389869</v>
      </c>
      <c r="R50" s="48">
        <v>272440</v>
      </c>
      <c r="S50" s="48">
        <v>16</v>
      </c>
      <c r="T50" s="48">
        <v>0</v>
      </c>
      <c r="V50" s="69">
        <f t="shared" si="2"/>
        <v>0.35192534184928559</v>
      </c>
      <c r="W50" s="76">
        <f t="shared" si="3"/>
        <v>41.75976550054164</v>
      </c>
      <c r="X50" s="79">
        <f t="shared" si="4"/>
        <v>17360.606639903141</v>
      </c>
      <c r="Z50" s="69">
        <f t="shared" si="5"/>
        <v>1</v>
      </c>
      <c r="AA50" s="69">
        <f t="shared" si="5"/>
        <v>1</v>
      </c>
      <c r="AB50" s="82" t="s">
        <v>1264</v>
      </c>
      <c r="AD50" s="91">
        <f t="shared" si="6"/>
        <v>1.3019893735326826</v>
      </c>
      <c r="AE50" s="91">
        <f t="shared" si="7"/>
        <v>2.1885312966494235</v>
      </c>
      <c r="AF50" s="96">
        <f t="shared" si="8"/>
        <v>909.82864737961734</v>
      </c>
      <c r="AH50" s="4">
        <f t="shared" si="9"/>
        <v>18615</v>
      </c>
      <c r="AI50" s="4" t="str">
        <f t="shared" si="10"/>
        <v>×</v>
      </c>
      <c r="AJ50" s="4" t="s">
        <v>1264</v>
      </c>
    </row>
    <row r="51" spans="1:36" s="4" customFormat="1" x14ac:dyDescent="0.2">
      <c r="A51" s="11"/>
      <c r="B51" s="21" t="s">
        <v>7</v>
      </c>
      <c r="C51" s="28" t="s">
        <v>194</v>
      </c>
      <c r="D51" s="37">
        <v>1</v>
      </c>
      <c r="E51" s="40">
        <v>23</v>
      </c>
      <c r="F51" s="48">
        <v>1</v>
      </c>
      <c r="G51" s="48">
        <v>23</v>
      </c>
      <c r="H51" s="48">
        <v>43</v>
      </c>
      <c r="I51" s="48">
        <v>32</v>
      </c>
      <c r="J51" s="48">
        <v>8418</v>
      </c>
      <c r="K51" s="48">
        <v>7493</v>
      </c>
      <c r="L51" s="66">
        <f t="shared" si="0"/>
        <v>0.89011641720123547</v>
      </c>
      <c r="M51" s="48">
        <v>960918</v>
      </c>
      <c r="N51" s="48">
        <v>391787</v>
      </c>
      <c r="O51" s="66">
        <f t="shared" si="1"/>
        <v>0.40772157457764346</v>
      </c>
      <c r="P51" s="48">
        <v>163560</v>
      </c>
      <c r="Q51" s="48">
        <v>228543</v>
      </c>
      <c r="R51" s="48">
        <v>159262</v>
      </c>
      <c r="S51" s="48">
        <v>0</v>
      </c>
      <c r="T51" s="48">
        <v>0</v>
      </c>
      <c r="V51" s="69">
        <f t="shared" si="2"/>
        <v>0.36291966717869834</v>
      </c>
      <c r="W51" s="76">
        <f t="shared" si="3"/>
        <v>52.287067930068062</v>
      </c>
      <c r="X51" s="79">
        <f t="shared" si="4"/>
        <v>21254.771119711731</v>
      </c>
      <c r="Z51" s="69">
        <f t="shared" si="5"/>
        <v>1</v>
      </c>
      <c r="AA51" s="69">
        <f t="shared" si="5"/>
        <v>1</v>
      </c>
      <c r="AB51" s="82" t="s">
        <v>1264</v>
      </c>
      <c r="AD51" s="91">
        <f t="shared" si="6"/>
        <v>1.3973037417461482</v>
      </c>
      <c r="AE51" s="91">
        <f t="shared" si="7"/>
        <v>2.3953717290291023</v>
      </c>
      <c r="AF51" s="96">
        <f t="shared" si="8"/>
        <v>973.7221814624603</v>
      </c>
      <c r="AH51" s="4">
        <f t="shared" si="9"/>
        <v>8395</v>
      </c>
      <c r="AI51" s="4" t="str">
        <f t="shared" si="10"/>
        <v>×</v>
      </c>
      <c r="AJ51" s="4" t="s">
        <v>1264</v>
      </c>
    </row>
    <row r="52" spans="1:36" s="4" customFormat="1" x14ac:dyDescent="0.2">
      <c r="A52" s="11"/>
      <c r="B52" s="21" t="s">
        <v>7</v>
      </c>
      <c r="C52" s="28" t="s">
        <v>55</v>
      </c>
      <c r="D52" s="37">
        <v>3</v>
      </c>
      <c r="E52" s="40">
        <v>96</v>
      </c>
      <c r="F52" s="48">
        <v>3</v>
      </c>
      <c r="G52" s="48">
        <v>96</v>
      </c>
      <c r="H52" s="48">
        <v>172</v>
      </c>
      <c r="I52" s="48">
        <v>154</v>
      </c>
      <c r="J52" s="48">
        <v>35102</v>
      </c>
      <c r="K52" s="48">
        <v>29598</v>
      </c>
      <c r="L52" s="66">
        <f t="shared" si="0"/>
        <v>0.8431998176742066</v>
      </c>
      <c r="M52" s="48">
        <v>5111105</v>
      </c>
      <c r="N52" s="48">
        <v>1366660</v>
      </c>
      <c r="O52" s="66">
        <f t="shared" si="1"/>
        <v>0.26739031970581706</v>
      </c>
      <c r="P52" s="48">
        <v>533001</v>
      </c>
      <c r="Q52" s="48">
        <v>719385</v>
      </c>
      <c r="R52" s="48">
        <v>555368</v>
      </c>
      <c r="S52" s="48">
        <v>20</v>
      </c>
      <c r="T52" s="48">
        <v>0</v>
      </c>
      <c r="V52" s="69">
        <f t="shared" si="2"/>
        <v>0.22546346882379276</v>
      </c>
      <c r="W52" s="76">
        <f t="shared" si="3"/>
        <v>46.174065815257791</v>
      </c>
      <c r="X52" s="79">
        <f t="shared" si="4"/>
        <v>18763.700250016893</v>
      </c>
      <c r="Z52" s="69">
        <f t="shared" si="5"/>
        <v>1</v>
      </c>
      <c r="AA52" s="69">
        <f t="shared" si="5"/>
        <v>1</v>
      </c>
      <c r="AB52" s="82" t="s">
        <v>1264</v>
      </c>
      <c r="AD52" s="91">
        <f t="shared" si="6"/>
        <v>1.3496878992722341</v>
      </c>
      <c r="AE52" s="91">
        <f t="shared" si="7"/>
        <v>2.564085245618676</v>
      </c>
      <c r="AF52" s="96">
        <f t="shared" si="8"/>
        <v>1041.9642739882288</v>
      </c>
      <c r="AH52" s="4">
        <f t="shared" si="9"/>
        <v>35040</v>
      </c>
      <c r="AI52" s="4" t="str">
        <f t="shared" si="10"/>
        <v>×</v>
      </c>
      <c r="AJ52" s="4" t="s">
        <v>1264</v>
      </c>
    </row>
    <row r="53" spans="1:36" s="4" customFormat="1" x14ac:dyDescent="0.2">
      <c r="A53" s="11"/>
      <c r="B53" s="21" t="s">
        <v>7</v>
      </c>
      <c r="C53" s="28" t="s">
        <v>170</v>
      </c>
      <c r="D53" s="37">
        <v>8</v>
      </c>
      <c r="E53" s="40">
        <v>41</v>
      </c>
      <c r="F53" s="48">
        <v>8</v>
      </c>
      <c r="G53" s="48">
        <v>41</v>
      </c>
      <c r="H53" s="48">
        <v>87</v>
      </c>
      <c r="I53" s="48">
        <v>61</v>
      </c>
      <c r="J53" s="48">
        <v>15462</v>
      </c>
      <c r="K53" s="48">
        <v>11473</v>
      </c>
      <c r="L53" s="66">
        <f t="shared" si="0"/>
        <v>0.7420126762385203</v>
      </c>
      <c r="M53" s="48">
        <v>1398499</v>
      </c>
      <c r="N53" s="48">
        <v>576713</v>
      </c>
      <c r="O53" s="66">
        <f t="shared" si="1"/>
        <v>0.41237998740077753</v>
      </c>
      <c r="P53" s="48">
        <v>224753</v>
      </c>
      <c r="Q53" s="48">
        <v>298337</v>
      </c>
      <c r="R53" s="48">
        <v>235474</v>
      </c>
      <c r="S53" s="48">
        <v>5</v>
      </c>
      <c r="T53" s="48">
        <v>0</v>
      </c>
      <c r="V53" s="69">
        <f t="shared" si="2"/>
        <v>0.30599117807845821</v>
      </c>
      <c r="W53" s="76">
        <f t="shared" si="3"/>
        <v>50.266974636102155</v>
      </c>
      <c r="X53" s="79">
        <f t="shared" si="4"/>
        <v>20524.187222173798</v>
      </c>
      <c r="Z53" s="69">
        <f t="shared" si="5"/>
        <v>1</v>
      </c>
      <c r="AA53" s="69">
        <f t="shared" si="5"/>
        <v>1</v>
      </c>
      <c r="AB53" s="82" t="s">
        <v>1264</v>
      </c>
      <c r="AD53" s="91">
        <f t="shared" si="6"/>
        <v>1.3273994117987302</v>
      </c>
      <c r="AE53" s="91">
        <f t="shared" si="7"/>
        <v>2.5659857710464378</v>
      </c>
      <c r="AF53" s="96">
        <f t="shared" si="8"/>
        <v>1047.701254265794</v>
      </c>
      <c r="AH53" s="4">
        <f t="shared" si="9"/>
        <v>14965</v>
      </c>
      <c r="AI53" s="4" t="str">
        <f t="shared" si="10"/>
        <v>×</v>
      </c>
      <c r="AJ53" s="4" t="s">
        <v>1264</v>
      </c>
    </row>
    <row r="54" spans="1:36" s="4" customFormat="1" x14ac:dyDescent="0.2">
      <c r="A54" s="11"/>
      <c r="B54" s="21" t="s">
        <v>7</v>
      </c>
      <c r="C54" s="28" t="s">
        <v>133</v>
      </c>
      <c r="D54" s="37">
        <v>8</v>
      </c>
      <c r="E54" s="40">
        <v>86</v>
      </c>
      <c r="F54" s="48">
        <v>8</v>
      </c>
      <c r="G54" s="48">
        <v>86</v>
      </c>
      <c r="H54" s="48">
        <v>135</v>
      </c>
      <c r="I54" s="48">
        <v>116</v>
      </c>
      <c r="J54" s="48">
        <v>31460</v>
      </c>
      <c r="K54" s="48">
        <v>19833</v>
      </c>
      <c r="L54" s="66">
        <f t="shared" si="0"/>
        <v>0.63041958041958046</v>
      </c>
      <c r="M54" s="48">
        <v>2987935</v>
      </c>
      <c r="N54" s="48">
        <v>1028406</v>
      </c>
      <c r="O54" s="66">
        <f t="shared" si="1"/>
        <v>0.34418620217641949</v>
      </c>
      <c r="P54" s="48">
        <v>356869</v>
      </c>
      <c r="Q54" s="48">
        <v>388226</v>
      </c>
      <c r="R54" s="48">
        <v>493580</v>
      </c>
      <c r="S54" s="48">
        <v>2</v>
      </c>
      <c r="T54" s="48">
        <v>0</v>
      </c>
      <c r="V54" s="69">
        <f t="shared" si="2"/>
        <v>0.21698172116226727</v>
      </c>
      <c r="W54" s="76">
        <f t="shared" si="3"/>
        <v>51.853274844955379</v>
      </c>
      <c r="X54" s="79">
        <f t="shared" si="4"/>
        <v>24886.804820249079</v>
      </c>
      <c r="Z54" s="69">
        <f t="shared" si="5"/>
        <v>1</v>
      </c>
      <c r="AA54" s="69">
        <f t="shared" si="5"/>
        <v>1</v>
      </c>
      <c r="AB54" s="82" t="s">
        <v>1264</v>
      </c>
      <c r="AD54" s="91">
        <f t="shared" si="6"/>
        <v>1.0878669763975015</v>
      </c>
      <c r="AE54" s="91">
        <f t="shared" si="7"/>
        <v>2.8817465232340158</v>
      </c>
      <c r="AF54" s="96">
        <f t="shared" si="8"/>
        <v>1383.0845492323513</v>
      </c>
      <c r="AH54" s="4">
        <f t="shared" si="9"/>
        <v>31390</v>
      </c>
      <c r="AI54" s="4" t="str">
        <f t="shared" si="10"/>
        <v>×</v>
      </c>
      <c r="AJ54" s="4" t="s">
        <v>1264</v>
      </c>
    </row>
    <row r="55" spans="1:36" s="4" customFormat="1" x14ac:dyDescent="0.2">
      <c r="A55" s="11"/>
      <c r="B55" s="21" t="s">
        <v>7</v>
      </c>
      <c r="C55" s="28" t="s">
        <v>137</v>
      </c>
      <c r="D55" s="37">
        <v>3</v>
      </c>
      <c r="E55" s="40">
        <v>56</v>
      </c>
      <c r="F55" s="48">
        <v>3</v>
      </c>
      <c r="G55" s="48">
        <v>56</v>
      </c>
      <c r="H55" s="48">
        <v>93</v>
      </c>
      <c r="I55" s="48">
        <v>76</v>
      </c>
      <c r="J55" s="48">
        <v>21186</v>
      </c>
      <c r="K55" s="48">
        <v>14918</v>
      </c>
      <c r="L55" s="66">
        <f t="shared" si="0"/>
        <v>0.70414424620032101</v>
      </c>
      <c r="M55" s="48">
        <v>2244705</v>
      </c>
      <c r="N55" s="48">
        <v>591820</v>
      </c>
      <c r="O55" s="66">
        <f t="shared" si="1"/>
        <v>0.26365157114186499</v>
      </c>
      <c r="P55" s="48">
        <v>317395</v>
      </c>
      <c r="Q55" s="48">
        <v>433994</v>
      </c>
      <c r="R55" s="48">
        <v>276031</v>
      </c>
      <c r="S55" s="48">
        <v>17</v>
      </c>
      <c r="T55" s="48">
        <v>0</v>
      </c>
      <c r="V55" s="69">
        <f t="shared" si="2"/>
        <v>0.18564873682121882</v>
      </c>
      <c r="W55" s="76">
        <f t="shared" si="3"/>
        <v>39.671537739643384</v>
      </c>
      <c r="X55" s="79">
        <f t="shared" si="4"/>
        <v>18503.217589489206</v>
      </c>
      <c r="Z55" s="69">
        <f t="shared" si="5"/>
        <v>1</v>
      </c>
      <c r="AA55" s="69">
        <f t="shared" si="5"/>
        <v>1</v>
      </c>
      <c r="AB55" s="82" t="s">
        <v>1264</v>
      </c>
      <c r="AD55" s="91">
        <f t="shared" si="6"/>
        <v>1.3673624348209643</v>
      </c>
      <c r="AE55" s="91">
        <f t="shared" si="7"/>
        <v>1.864616644874683</v>
      </c>
      <c r="AF55" s="96">
        <f t="shared" si="8"/>
        <v>869.67658595756086</v>
      </c>
      <c r="AH55" s="4">
        <f t="shared" si="9"/>
        <v>20440</v>
      </c>
      <c r="AI55" s="4" t="str">
        <f t="shared" si="10"/>
        <v>×</v>
      </c>
      <c r="AJ55" s="4" t="s">
        <v>1264</v>
      </c>
    </row>
    <row r="56" spans="1:36" s="4" customFormat="1" x14ac:dyDescent="0.2">
      <c r="A56" s="11"/>
      <c r="B56" s="21" t="s">
        <v>7</v>
      </c>
      <c r="C56" s="28" t="s">
        <v>184</v>
      </c>
      <c r="D56" s="37">
        <v>8</v>
      </c>
      <c r="E56" s="40">
        <v>19</v>
      </c>
      <c r="F56" s="48">
        <v>7</v>
      </c>
      <c r="G56" s="48">
        <v>18</v>
      </c>
      <c r="H56" s="48">
        <v>37</v>
      </c>
      <c r="I56" s="48">
        <v>26</v>
      </c>
      <c r="J56" s="48">
        <v>6588</v>
      </c>
      <c r="K56" s="48">
        <v>4451</v>
      </c>
      <c r="L56" s="66">
        <f t="shared" si="0"/>
        <v>0.67562234365513052</v>
      </c>
      <c r="M56" s="48">
        <v>400501</v>
      </c>
      <c r="N56" s="48">
        <v>167037</v>
      </c>
      <c r="O56" s="66">
        <f t="shared" si="1"/>
        <v>0.41707011967510693</v>
      </c>
      <c r="P56" s="48">
        <v>88699</v>
      </c>
      <c r="Q56" s="48">
        <v>120405</v>
      </c>
      <c r="R56" s="48">
        <v>76757</v>
      </c>
      <c r="S56" s="48">
        <v>0</v>
      </c>
      <c r="T56" s="48">
        <v>0</v>
      </c>
      <c r="V56" s="69">
        <f t="shared" si="2"/>
        <v>0.2817818917234215</v>
      </c>
      <c r="W56" s="76">
        <f t="shared" si="3"/>
        <v>37.527971242417436</v>
      </c>
      <c r="X56" s="79">
        <f t="shared" si="4"/>
        <v>17244.888789036173</v>
      </c>
      <c r="Z56" s="69">
        <f t="shared" si="5"/>
        <v>0.875</v>
      </c>
      <c r="AA56" s="69">
        <f t="shared" si="5"/>
        <v>0.94736842105263153</v>
      </c>
      <c r="AB56" s="82" t="s">
        <v>1264</v>
      </c>
      <c r="AD56" s="91">
        <f t="shared" si="6"/>
        <v>1.3574561156270082</v>
      </c>
      <c r="AE56" s="91">
        <f t="shared" si="7"/>
        <v>1.8831892129561776</v>
      </c>
      <c r="AF56" s="96">
        <f t="shared" si="8"/>
        <v>865.36488573715599</v>
      </c>
      <c r="AH56" s="4">
        <f t="shared" si="9"/>
        <v>6935</v>
      </c>
      <c r="AI56" s="4" t="str">
        <f t="shared" si="10"/>
        <v/>
      </c>
      <c r="AJ56" s="4" t="s">
        <v>1264</v>
      </c>
    </row>
    <row r="57" spans="1:36" s="4" customFormat="1" x14ac:dyDescent="0.2">
      <c r="A57" s="11"/>
      <c r="B57" s="21" t="s">
        <v>7</v>
      </c>
      <c r="C57" s="28" t="s">
        <v>189</v>
      </c>
      <c r="D57" s="37">
        <v>4</v>
      </c>
      <c r="E57" s="40">
        <v>12</v>
      </c>
      <c r="F57" s="48">
        <v>4</v>
      </c>
      <c r="G57" s="48">
        <v>12</v>
      </c>
      <c r="H57" s="48">
        <v>17</v>
      </c>
      <c r="I57" s="48">
        <v>14</v>
      </c>
      <c r="J57" s="48">
        <v>4388</v>
      </c>
      <c r="K57" s="48">
        <v>3487</v>
      </c>
      <c r="L57" s="66">
        <f t="shared" si="0"/>
        <v>0.79466727438468554</v>
      </c>
      <c r="M57" s="48">
        <v>270646</v>
      </c>
      <c r="N57" s="48">
        <v>114910</v>
      </c>
      <c r="O57" s="66">
        <f t="shared" si="1"/>
        <v>0.4245767533974269</v>
      </c>
      <c r="P57" s="48">
        <v>57012</v>
      </c>
      <c r="Q57" s="48">
        <v>78014</v>
      </c>
      <c r="R57" s="48">
        <v>50508</v>
      </c>
      <c r="S57" s="48">
        <v>1</v>
      </c>
      <c r="T57" s="48">
        <v>0</v>
      </c>
      <c r="V57" s="69">
        <f t="shared" si="2"/>
        <v>0.337397251389432</v>
      </c>
      <c r="W57" s="76">
        <f t="shared" si="3"/>
        <v>32.953828505878981</v>
      </c>
      <c r="X57" s="79">
        <f t="shared" si="4"/>
        <v>14484.657298537424</v>
      </c>
      <c r="Z57" s="69">
        <f t="shared" si="5"/>
        <v>1</v>
      </c>
      <c r="AA57" s="69">
        <f t="shared" si="5"/>
        <v>1</v>
      </c>
      <c r="AB57" s="82" t="s">
        <v>1264</v>
      </c>
      <c r="AD57" s="91">
        <f t="shared" si="6"/>
        <v>1.3683785869641478</v>
      </c>
      <c r="AE57" s="91">
        <f t="shared" si="7"/>
        <v>2.0155405879463975</v>
      </c>
      <c r="AF57" s="96">
        <f t="shared" si="8"/>
        <v>885.91875394653755</v>
      </c>
      <c r="AH57" s="4">
        <f t="shared" si="9"/>
        <v>4380</v>
      </c>
      <c r="AI57" s="4" t="str">
        <f t="shared" si="10"/>
        <v>×</v>
      </c>
      <c r="AJ57" s="4" t="s">
        <v>1264</v>
      </c>
    </row>
    <row r="58" spans="1:36" s="4" customFormat="1" x14ac:dyDescent="0.2">
      <c r="A58" s="11"/>
      <c r="B58" s="21" t="s">
        <v>7</v>
      </c>
      <c r="C58" s="28" t="s">
        <v>108</v>
      </c>
      <c r="D58" s="37">
        <v>3</v>
      </c>
      <c r="E58" s="40">
        <v>10</v>
      </c>
      <c r="F58" s="48">
        <v>3</v>
      </c>
      <c r="G58" s="48">
        <v>10</v>
      </c>
      <c r="H58" s="48">
        <v>10</v>
      </c>
      <c r="I58" s="48">
        <v>6</v>
      </c>
      <c r="J58" s="48">
        <v>3660</v>
      </c>
      <c r="K58" s="48">
        <v>1334</v>
      </c>
      <c r="L58" s="66">
        <f t="shared" si="0"/>
        <v>0.36448087431693987</v>
      </c>
      <c r="M58" s="48">
        <v>117493</v>
      </c>
      <c r="N58" s="48">
        <v>76008</v>
      </c>
      <c r="O58" s="66">
        <f t="shared" si="1"/>
        <v>0.64691513536976675</v>
      </c>
      <c r="P58" s="48">
        <v>5211</v>
      </c>
      <c r="Q58" s="48">
        <v>9828</v>
      </c>
      <c r="R58" s="48">
        <v>25016</v>
      </c>
      <c r="S58" s="48">
        <v>0</v>
      </c>
      <c r="T58" s="48">
        <v>0</v>
      </c>
      <c r="V58" s="69">
        <f t="shared" si="2"/>
        <v>0.2357881941484341</v>
      </c>
      <c r="W58" s="76">
        <f t="shared" si="3"/>
        <v>56.977511244377808</v>
      </c>
      <c r="X58" s="79">
        <f t="shared" si="4"/>
        <v>18752.623688155923</v>
      </c>
      <c r="Z58" s="69">
        <f t="shared" si="5"/>
        <v>1</v>
      </c>
      <c r="AA58" s="69">
        <f t="shared" si="5"/>
        <v>1</v>
      </c>
      <c r="AB58" s="82" t="s">
        <v>1264</v>
      </c>
      <c r="AD58" s="91">
        <f t="shared" si="6"/>
        <v>1.8860103626943006</v>
      </c>
      <c r="AE58" s="91">
        <f t="shared" si="7"/>
        <v>14.586067933218192</v>
      </c>
      <c r="AF58" s="96">
        <f t="shared" si="8"/>
        <v>4800.6140855881786</v>
      </c>
      <c r="AH58" s="4">
        <f t="shared" si="9"/>
        <v>3650</v>
      </c>
      <c r="AI58" s="4" t="str">
        <f t="shared" si="10"/>
        <v>×</v>
      </c>
      <c r="AJ58" s="4" t="s">
        <v>1264</v>
      </c>
    </row>
    <row r="59" spans="1:36" s="4" customFormat="1" x14ac:dyDescent="0.2">
      <c r="A59" s="13"/>
      <c r="B59" s="21" t="s">
        <v>7</v>
      </c>
      <c r="C59" s="28" t="s">
        <v>85</v>
      </c>
      <c r="D59" s="39">
        <v>2</v>
      </c>
      <c r="E59" s="40">
        <v>13</v>
      </c>
      <c r="F59" s="48">
        <v>2</v>
      </c>
      <c r="G59" s="48">
        <v>13</v>
      </c>
      <c r="H59" s="48">
        <v>12</v>
      </c>
      <c r="I59" s="48">
        <v>10</v>
      </c>
      <c r="J59" s="48">
        <v>4758</v>
      </c>
      <c r="K59" s="48">
        <v>2172</v>
      </c>
      <c r="L59" s="66">
        <f t="shared" si="0"/>
        <v>0.45649432534678436</v>
      </c>
      <c r="M59" s="48">
        <v>176662</v>
      </c>
      <c r="N59" s="48">
        <v>70705</v>
      </c>
      <c r="O59" s="66">
        <f t="shared" si="1"/>
        <v>0.40022755318065006</v>
      </c>
      <c r="P59" s="48">
        <v>10830</v>
      </c>
      <c r="Q59" s="48">
        <v>20163</v>
      </c>
      <c r="R59" s="48">
        <v>30084</v>
      </c>
      <c r="S59" s="48">
        <v>0</v>
      </c>
      <c r="T59" s="48">
        <v>0</v>
      </c>
      <c r="V59" s="69">
        <f t="shared" si="2"/>
        <v>0.1827016068743951</v>
      </c>
      <c r="W59" s="76">
        <f t="shared" si="3"/>
        <v>32.552946593001842</v>
      </c>
      <c r="X59" s="79">
        <f t="shared" si="4"/>
        <v>13850.828729281768</v>
      </c>
      <c r="Z59" s="69">
        <f t="shared" si="5"/>
        <v>1</v>
      </c>
      <c r="AA59" s="69">
        <f t="shared" si="5"/>
        <v>1</v>
      </c>
      <c r="AB59" s="82" t="s">
        <v>1264</v>
      </c>
      <c r="AD59" s="91">
        <f t="shared" si="6"/>
        <v>1.8617728531855955</v>
      </c>
      <c r="AE59" s="91">
        <f t="shared" si="7"/>
        <v>6.5286241920590955</v>
      </c>
      <c r="AF59" s="96">
        <f t="shared" si="8"/>
        <v>2777.8393351800555</v>
      </c>
      <c r="AH59" s="4">
        <f t="shared" si="9"/>
        <v>4745</v>
      </c>
      <c r="AI59" s="4" t="str">
        <f t="shared" si="10"/>
        <v>×</v>
      </c>
      <c r="AJ59" s="4" t="s">
        <v>1264</v>
      </c>
    </row>
    <row r="60" spans="1:36" s="4" customFormat="1" x14ac:dyDescent="0.2">
      <c r="A60" s="14" t="s">
        <v>0</v>
      </c>
      <c r="B60" s="23" t="s">
        <v>165</v>
      </c>
      <c r="C60" s="28" t="s">
        <v>197</v>
      </c>
      <c r="D60" s="40">
        <v>22</v>
      </c>
      <c r="E60" s="40">
        <v>848</v>
      </c>
      <c r="F60" s="40">
        <v>22</v>
      </c>
      <c r="G60" s="40">
        <v>848</v>
      </c>
      <c r="H60" s="40">
        <v>1511</v>
      </c>
      <c r="I60" s="40">
        <v>1308</v>
      </c>
      <c r="J60" s="40">
        <v>318550</v>
      </c>
      <c r="K60" s="40">
        <v>245688</v>
      </c>
      <c r="L60" s="66">
        <f t="shared" si="0"/>
        <v>0.77126981635536018</v>
      </c>
      <c r="M60" s="40">
        <v>38741952</v>
      </c>
      <c r="N60" s="40">
        <v>11546624</v>
      </c>
      <c r="O60" s="66">
        <f t="shared" si="1"/>
        <v>0.29803929342538032</v>
      </c>
      <c r="P60" s="40">
        <v>3593031</v>
      </c>
      <c r="Q60" s="40">
        <v>5021431</v>
      </c>
      <c r="R60" s="40">
        <v>4319383.0729999999</v>
      </c>
      <c r="S60" s="40">
        <v>317</v>
      </c>
      <c r="T60" s="40">
        <v>3</v>
      </c>
      <c r="V60" s="69">
        <f t="shared" si="2"/>
        <v>0.2298687111068744</v>
      </c>
      <c r="W60" s="76">
        <f t="shared" si="3"/>
        <v>46.997102015564458</v>
      </c>
      <c r="X60" s="79">
        <f t="shared" si="4"/>
        <v>17580.765332454168</v>
      </c>
      <c r="Z60" s="69">
        <f t="shared" si="5"/>
        <v>1</v>
      </c>
      <c r="AA60" s="69">
        <f t="shared" si="5"/>
        <v>1</v>
      </c>
      <c r="AB60" s="82" t="s">
        <v>1259</v>
      </c>
      <c r="AD60" s="91">
        <f t="shared" si="6"/>
        <v>1.3975473632150683</v>
      </c>
      <c r="AE60" s="91">
        <f t="shared" si="7"/>
        <v>3.2136165816548758</v>
      </c>
      <c r="AF60" s="96">
        <f t="shared" si="8"/>
        <v>1202.155804667424</v>
      </c>
      <c r="AH60" s="4">
        <f t="shared" si="9"/>
        <v>309520</v>
      </c>
      <c r="AI60" s="4" t="str">
        <f t="shared" si="10"/>
        <v>×</v>
      </c>
      <c r="AJ60" s="4" t="s">
        <v>1264</v>
      </c>
    </row>
    <row r="61" spans="1:36" s="4" customFormat="1" x14ac:dyDescent="0.2">
      <c r="A61" s="11">
        <f>COUNTA(C60:C177)</f>
        <v>118</v>
      </c>
      <c r="B61" s="23" t="s">
        <v>165</v>
      </c>
      <c r="C61" s="28" t="s">
        <v>99</v>
      </c>
      <c r="D61" s="40">
        <v>21</v>
      </c>
      <c r="E61" s="40">
        <v>520</v>
      </c>
      <c r="F61" s="40">
        <v>21</v>
      </c>
      <c r="G61" s="40">
        <v>520</v>
      </c>
      <c r="H61" s="40">
        <v>863</v>
      </c>
      <c r="I61" s="40">
        <v>723</v>
      </c>
      <c r="J61" s="40">
        <v>194924</v>
      </c>
      <c r="K61" s="40">
        <v>145517</v>
      </c>
      <c r="L61" s="66">
        <f t="shared" si="0"/>
        <v>0.74653198169543</v>
      </c>
      <c r="M61" s="40">
        <v>22857463</v>
      </c>
      <c r="N61" s="40">
        <v>8060631</v>
      </c>
      <c r="O61" s="66">
        <f t="shared" si="1"/>
        <v>0.35264766697861438</v>
      </c>
      <c r="P61" s="40">
        <v>2372880</v>
      </c>
      <c r="Q61" s="40">
        <v>3078466</v>
      </c>
      <c r="R61" s="40">
        <v>3048634</v>
      </c>
      <c r="S61" s="40">
        <v>134</v>
      </c>
      <c r="T61" s="40">
        <v>1</v>
      </c>
      <c r="V61" s="69">
        <f t="shared" si="2"/>
        <v>0.26326276166981505</v>
      </c>
      <c r="W61" s="76">
        <f t="shared" si="3"/>
        <v>55.393053732553582</v>
      </c>
      <c r="X61" s="79">
        <f t="shared" si="4"/>
        <v>20950.363187806237</v>
      </c>
      <c r="Z61" s="69">
        <f t="shared" si="5"/>
        <v>1</v>
      </c>
      <c r="AA61" s="69">
        <f t="shared" si="5"/>
        <v>1</v>
      </c>
      <c r="AB61" s="82" t="s">
        <v>1259</v>
      </c>
      <c r="AD61" s="91">
        <f t="shared" si="6"/>
        <v>1.2973542699167258</v>
      </c>
      <c r="AE61" s="91">
        <f t="shared" si="7"/>
        <v>3.3969821482755131</v>
      </c>
      <c r="AF61" s="96">
        <f t="shared" si="8"/>
        <v>1284.7822055898316</v>
      </c>
      <c r="AH61" s="4">
        <f t="shared" si="9"/>
        <v>189800</v>
      </c>
      <c r="AI61" s="4" t="str">
        <f t="shared" si="10"/>
        <v>×</v>
      </c>
      <c r="AJ61" s="4" t="s">
        <v>1264</v>
      </c>
    </row>
    <row r="62" spans="1:36" s="4" customFormat="1" x14ac:dyDescent="0.2">
      <c r="A62" s="12">
        <f>SUBTOTAL(3,C60:C177)-1</f>
        <v>117</v>
      </c>
      <c r="B62" s="23" t="s">
        <v>165</v>
      </c>
      <c r="C62" s="28" t="s">
        <v>180</v>
      </c>
      <c r="D62" s="40">
        <v>10</v>
      </c>
      <c r="E62" s="40">
        <v>478</v>
      </c>
      <c r="F62" s="40">
        <v>10</v>
      </c>
      <c r="G62" s="40">
        <v>478</v>
      </c>
      <c r="H62" s="40">
        <v>857</v>
      </c>
      <c r="I62" s="40">
        <v>764</v>
      </c>
      <c r="J62" s="40">
        <v>177876</v>
      </c>
      <c r="K62" s="40">
        <v>146554</v>
      </c>
      <c r="L62" s="66">
        <f t="shared" si="0"/>
        <v>0.82391103915086916</v>
      </c>
      <c r="M62" s="40">
        <v>21478656</v>
      </c>
      <c r="N62" s="40">
        <v>6753119</v>
      </c>
      <c r="O62" s="66">
        <f t="shared" si="1"/>
        <v>0.31441068752160284</v>
      </c>
      <c r="P62" s="40">
        <v>2094409</v>
      </c>
      <c r="Q62" s="40">
        <v>2756205</v>
      </c>
      <c r="R62" s="40">
        <v>2383759.2600000002</v>
      </c>
      <c r="S62" s="40">
        <v>176</v>
      </c>
      <c r="T62" s="40">
        <v>4</v>
      </c>
      <c r="V62" s="69">
        <f t="shared" si="2"/>
        <v>0.259046436276063</v>
      </c>
      <c r="W62" s="76">
        <f t="shared" si="3"/>
        <v>46.079390531817623</v>
      </c>
      <c r="X62" s="79">
        <f t="shared" si="4"/>
        <v>16265.398829100539</v>
      </c>
      <c r="Z62" s="69">
        <f t="shared" si="5"/>
        <v>1</v>
      </c>
      <c r="AA62" s="69">
        <f t="shared" si="5"/>
        <v>1</v>
      </c>
      <c r="AB62" s="82" t="s">
        <v>1259</v>
      </c>
      <c r="AD62" s="91">
        <f t="shared" si="6"/>
        <v>1.3159822174178968</v>
      </c>
      <c r="AE62" s="91">
        <f t="shared" si="7"/>
        <v>3.2243554148210785</v>
      </c>
      <c r="AF62" s="96">
        <f t="shared" si="8"/>
        <v>1138.153655756827</v>
      </c>
      <c r="AH62" s="4">
        <f t="shared" si="9"/>
        <v>174470</v>
      </c>
      <c r="AI62" s="4" t="str">
        <f t="shared" si="10"/>
        <v>×</v>
      </c>
      <c r="AJ62" s="4" t="s">
        <v>1264</v>
      </c>
    </row>
    <row r="63" spans="1:36" s="4" customFormat="1" x14ac:dyDescent="0.2">
      <c r="A63" s="11"/>
      <c r="B63" s="23" t="s">
        <v>165</v>
      </c>
      <c r="C63" s="28" t="s">
        <v>14</v>
      </c>
      <c r="D63" s="40">
        <v>16</v>
      </c>
      <c r="E63" s="40">
        <v>131</v>
      </c>
      <c r="F63" s="40">
        <v>15</v>
      </c>
      <c r="G63" s="40">
        <v>131</v>
      </c>
      <c r="H63" s="40">
        <v>157</v>
      </c>
      <c r="I63" s="40">
        <v>131</v>
      </c>
      <c r="J63" s="40">
        <v>49312</v>
      </c>
      <c r="K63" s="40">
        <v>31249</v>
      </c>
      <c r="L63" s="66">
        <f t="shared" si="0"/>
        <v>0.63369970798182995</v>
      </c>
      <c r="M63" s="40">
        <v>3085376</v>
      </c>
      <c r="N63" s="40">
        <v>1314515</v>
      </c>
      <c r="O63" s="66">
        <f t="shared" si="1"/>
        <v>0.42604693884959238</v>
      </c>
      <c r="P63" s="40">
        <v>367610</v>
      </c>
      <c r="Q63" s="40">
        <v>517453</v>
      </c>
      <c r="R63" s="40">
        <v>476843</v>
      </c>
      <c r="S63" s="40">
        <v>11</v>
      </c>
      <c r="T63" s="40">
        <v>0</v>
      </c>
      <c r="V63" s="69">
        <f t="shared" si="2"/>
        <v>0.26998582073553923</v>
      </c>
      <c r="W63" s="76">
        <f t="shared" si="3"/>
        <v>42.065826106435409</v>
      </c>
      <c r="X63" s="79">
        <f t="shared" si="4"/>
        <v>15259.464302857692</v>
      </c>
      <c r="Z63" s="69">
        <f t="shared" si="5"/>
        <v>0.9375</v>
      </c>
      <c r="AA63" s="69">
        <f t="shared" si="5"/>
        <v>1</v>
      </c>
      <c r="AB63" s="82" t="s">
        <v>1264</v>
      </c>
      <c r="AD63" s="91">
        <f t="shared" si="6"/>
        <v>1.4076140474959875</v>
      </c>
      <c r="AE63" s="91">
        <f t="shared" si="7"/>
        <v>3.5758412447974757</v>
      </c>
      <c r="AF63" s="96">
        <f t="shared" si="8"/>
        <v>1297.1437120861781</v>
      </c>
      <c r="AH63" s="4">
        <f t="shared" si="9"/>
        <v>47815</v>
      </c>
      <c r="AI63" s="4" t="str">
        <f t="shared" si="10"/>
        <v>×</v>
      </c>
      <c r="AJ63" s="4" t="s">
        <v>1264</v>
      </c>
    </row>
    <row r="64" spans="1:36" s="4" customFormat="1" x14ac:dyDescent="0.2">
      <c r="A64" s="11"/>
      <c r="B64" s="23" t="s">
        <v>165</v>
      </c>
      <c r="C64" s="28" t="s">
        <v>199</v>
      </c>
      <c r="D64" s="40">
        <v>6</v>
      </c>
      <c r="E64" s="40">
        <v>61</v>
      </c>
      <c r="F64" s="40">
        <v>6</v>
      </c>
      <c r="G64" s="40">
        <v>61</v>
      </c>
      <c r="H64" s="40">
        <v>97</v>
      </c>
      <c r="I64" s="40">
        <v>81</v>
      </c>
      <c r="J64" s="40">
        <v>21864</v>
      </c>
      <c r="K64" s="40">
        <v>15862</v>
      </c>
      <c r="L64" s="66">
        <f t="shared" si="0"/>
        <v>0.72548481522136843</v>
      </c>
      <c r="M64" s="40">
        <v>2355573</v>
      </c>
      <c r="N64" s="40">
        <v>977959</v>
      </c>
      <c r="O64" s="66">
        <f t="shared" si="1"/>
        <v>0.41516819899022445</v>
      </c>
      <c r="P64" s="40">
        <v>320663</v>
      </c>
      <c r="Q64" s="40">
        <v>441342</v>
      </c>
      <c r="R64" s="40">
        <v>378668</v>
      </c>
      <c r="S64" s="40">
        <v>1</v>
      </c>
      <c r="T64" s="40">
        <v>0</v>
      </c>
      <c r="V64" s="69">
        <f t="shared" si="2"/>
        <v>0.3011982241302113</v>
      </c>
      <c r="W64" s="76">
        <f t="shared" si="3"/>
        <v>61.654205018282688</v>
      </c>
      <c r="X64" s="79">
        <f t="shared" si="4"/>
        <v>23872.651620224435</v>
      </c>
      <c r="Z64" s="69">
        <f t="shared" si="5"/>
        <v>1</v>
      </c>
      <c r="AA64" s="69">
        <f t="shared" si="5"/>
        <v>1</v>
      </c>
      <c r="AB64" s="82" t="s">
        <v>1264</v>
      </c>
      <c r="AD64" s="91">
        <f t="shared" si="6"/>
        <v>1.3763421411263539</v>
      </c>
      <c r="AE64" s="91">
        <f t="shared" si="7"/>
        <v>3.0498030642762028</v>
      </c>
      <c r="AF64" s="96">
        <f t="shared" si="8"/>
        <v>1180.8908417871721</v>
      </c>
      <c r="AH64" s="4">
        <f t="shared" si="9"/>
        <v>22265</v>
      </c>
      <c r="AI64" s="4" t="str">
        <f t="shared" si="10"/>
        <v/>
      </c>
      <c r="AJ64" s="4" t="s">
        <v>1264</v>
      </c>
    </row>
    <row r="65" spans="1:36" s="4" customFormat="1" x14ac:dyDescent="0.2">
      <c r="A65" s="11"/>
      <c r="B65" s="23" t="s">
        <v>165</v>
      </c>
      <c r="C65" s="28" t="s">
        <v>201</v>
      </c>
      <c r="D65" s="40">
        <v>6</v>
      </c>
      <c r="E65" s="40">
        <v>93</v>
      </c>
      <c r="F65" s="40">
        <v>6</v>
      </c>
      <c r="G65" s="40">
        <v>93</v>
      </c>
      <c r="H65" s="40">
        <v>160</v>
      </c>
      <c r="I65" s="40">
        <v>144</v>
      </c>
      <c r="J65" s="40">
        <v>33670</v>
      </c>
      <c r="K65" s="40">
        <v>27027</v>
      </c>
      <c r="L65" s="66">
        <f t="shared" si="0"/>
        <v>0.80270270270270272</v>
      </c>
      <c r="M65" s="40">
        <v>3953151</v>
      </c>
      <c r="N65" s="40">
        <v>1759645</v>
      </c>
      <c r="O65" s="66">
        <f t="shared" si="1"/>
        <v>0.44512466131448053</v>
      </c>
      <c r="P65" s="40">
        <v>469664</v>
      </c>
      <c r="Q65" s="40">
        <v>639540</v>
      </c>
      <c r="R65" s="40">
        <v>630039</v>
      </c>
      <c r="S65" s="40">
        <v>3</v>
      </c>
      <c r="T65" s="40">
        <v>0</v>
      </c>
      <c r="V65" s="69">
        <f t="shared" si="2"/>
        <v>0.3573027686767587</v>
      </c>
      <c r="W65" s="76">
        <f t="shared" si="3"/>
        <v>65.106930106930108</v>
      </c>
      <c r="X65" s="79">
        <f t="shared" si="4"/>
        <v>23311.466311466313</v>
      </c>
      <c r="Z65" s="69">
        <f t="shared" si="5"/>
        <v>1</v>
      </c>
      <c r="AA65" s="69">
        <f t="shared" si="5"/>
        <v>1</v>
      </c>
      <c r="AB65" s="82" t="s">
        <v>1264</v>
      </c>
      <c r="AD65" s="91">
        <f t="shared" si="6"/>
        <v>1.3616968726579002</v>
      </c>
      <c r="AE65" s="91">
        <f t="shared" si="7"/>
        <v>3.74660395516795</v>
      </c>
      <c r="AF65" s="96">
        <f t="shared" si="8"/>
        <v>1341.4675172037882</v>
      </c>
      <c r="AH65" s="4">
        <f t="shared" si="9"/>
        <v>33945</v>
      </c>
      <c r="AI65" s="4" t="str">
        <f t="shared" si="10"/>
        <v/>
      </c>
      <c r="AJ65" s="4" t="s">
        <v>1264</v>
      </c>
    </row>
    <row r="66" spans="1:36" s="4" customFormat="1" x14ac:dyDescent="0.2">
      <c r="A66" s="11"/>
      <c r="B66" s="23" t="s">
        <v>165</v>
      </c>
      <c r="C66" s="28" t="s">
        <v>204</v>
      </c>
      <c r="D66" s="40">
        <v>5</v>
      </c>
      <c r="E66" s="40">
        <v>43</v>
      </c>
      <c r="F66" s="40">
        <v>5</v>
      </c>
      <c r="G66" s="40">
        <v>43</v>
      </c>
      <c r="H66" s="40">
        <v>75</v>
      </c>
      <c r="I66" s="40">
        <v>73</v>
      </c>
      <c r="J66" s="40">
        <v>15738</v>
      </c>
      <c r="K66" s="40">
        <v>13470</v>
      </c>
      <c r="L66" s="66">
        <f t="shared" si="0"/>
        <v>0.85589020205871136</v>
      </c>
      <c r="M66" s="40">
        <v>1745872</v>
      </c>
      <c r="N66" s="40">
        <v>554749</v>
      </c>
      <c r="O66" s="66">
        <f t="shared" si="1"/>
        <v>0.31774895295875072</v>
      </c>
      <c r="P66" s="40">
        <v>174521</v>
      </c>
      <c r="Q66" s="40">
        <v>226262</v>
      </c>
      <c r="R66" s="40">
        <v>204162.42</v>
      </c>
      <c r="S66" s="40">
        <v>1</v>
      </c>
      <c r="T66" s="40">
        <v>0</v>
      </c>
      <c r="V66" s="69">
        <f t="shared" si="2"/>
        <v>0.2719582155518091</v>
      </c>
      <c r="W66" s="76">
        <f t="shared" si="3"/>
        <v>41.184038604305861</v>
      </c>
      <c r="X66" s="79">
        <f t="shared" si="4"/>
        <v>15156.824053452116</v>
      </c>
      <c r="Z66" s="69">
        <f t="shared" si="5"/>
        <v>1</v>
      </c>
      <c r="AA66" s="69">
        <f t="shared" si="5"/>
        <v>1</v>
      </c>
      <c r="AB66" s="82" t="s">
        <v>1264</v>
      </c>
      <c r="AD66" s="91">
        <f t="shared" si="6"/>
        <v>1.2964743497917157</v>
      </c>
      <c r="AE66" s="91">
        <f t="shared" si="7"/>
        <v>3.1786948275565692</v>
      </c>
      <c r="AF66" s="96">
        <f t="shared" si="8"/>
        <v>1169.8444313291811</v>
      </c>
      <c r="AH66" s="4">
        <f t="shared" si="9"/>
        <v>15695</v>
      </c>
      <c r="AI66" s="4" t="str">
        <f t="shared" si="10"/>
        <v>×</v>
      </c>
      <c r="AJ66" s="4" t="s">
        <v>1264</v>
      </c>
    </row>
    <row r="67" spans="1:36" s="4" customFormat="1" x14ac:dyDescent="0.2">
      <c r="A67" s="11"/>
      <c r="B67" s="23" t="s">
        <v>165</v>
      </c>
      <c r="C67" s="28" t="s">
        <v>205</v>
      </c>
      <c r="D67" s="40">
        <v>7</v>
      </c>
      <c r="E67" s="40">
        <v>104</v>
      </c>
      <c r="F67" s="40">
        <v>7</v>
      </c>
      <c r="G67" s="40">
        <v>104</v>
      </c>
      <c r="H67" s="40">
        <v>164</v>
      </c>
      <c r="I67" s="40">
        <v>139</v>
      </c>
      <c r="J67" s="40">
        <v>39484</v>
      </c>
      <c r="K67" s="40">
        <v>28016</v>
      </c>
      <c r="L67" s="66">
        <f t="shared" si="0"/>
        <v>0.70955323675412829</v>
      </c>
      <c r="M67" s="40">
        <v>3714246</v>
      </c>
      <c r="N67" s="40">
        <v>1606389</v>
      </c>
      <c r="O67" s="66">
        <f t="shared" si="1"/>
        <v>0.43249397051245392</v>
      </c>
      <c r="P67" s="40">
        <v>395649</v>
      </c>
      <c r="Q67" s="40">
        <v>543140</v>
      </c>
      <c r="R67" s="40">
        <v>535406</v>
      </c>
      <c r="S67" s="40">
        <v>13</v>
      </c>
      <c r="T67" s="40">
        <v>0</v>
      </c>
      <c r="V67" s="69">
        <f t="shared" si="2"/>
        <v>0.30687749665375619</v>
      </c>
      <c r="W67" s="76">
        <f t="shared" si="3"/>
        <v>57.338270988006855</v>
      </c>
      <c r="X67" s="79">
        <f t="shared" si="4"/>
        <v>19110.722444317533</v>
      </c>
      <c r="Z67" s="69">
        <f t="shared" si="5"/>
        <v>1</v>
      </c>
      <c r="AA67" s="69">
        <f t="shared" si="5"/>
        <v>1</v>
      </c>
      <c r="AB67" s="82" t="s">
        <v>1264</v>
      </c>
      <c r="AD67" s="91">
        <f t="shared" si="6"/>
        <v>1.3727824410019993</v>
      </c>
      <c r="AE67" s="91">
        <f t="shared" si="7"/>
        <v>4.0601366362609284</v>
      </c>
      <c r="AF67" s="96">
        <f t="shared" si="8"/>
        <v>1353.2348116638736</v>
      </c>
      <c r="AH67" s="4">
        <f t="shared" si="9"/>
        <v>37960</v>
      </c>
      <c r="AI67" s="4" t="str">
        <f t="shared" si="10"/>
        <v>×</v>
      </c>
      <c r="AJ67" s="4" t="s">
        <v>1264</v>
      </c>
    </row>
    <row r="68" spans="1:36" s="4" customFormat="1" x14ac:dyDescent="0.2">
      <c r="A68" s="11"/>
      <c r="B68" s="23" t="s">
        <v>165</v>
      </c>
      <c r="C68" s="28" t="s">
        <v>210</v>
      </c>
      <c r="D68" s="40">
        <v>3</v>
      </c>
      <c r="E68" s="40">
        <v>10</v>
      </c>
      <c r="F68" s="40">
        <v>3</v>
      </c>
      <c r="G68" s="40">
        <v>10</v>
      </c>
      <c r="H68" s="40">
        <v>11</v>
      </c>
      <c r="I68" s="40">
        <v>10</v>
      </c>
      <c r="J68" s="40">
        <v>3844</v>
      </c>
      <c r="K68" s="40">
        <v>2029</v>
      </c>
      <c r="L68" s="66">
        <f t="shared" si="0"/>
        <v>0.52783558792924035</v>
      </c>
      <c r="M68" s="40">
        <v>276264</v>
      </c>
      <c r="N68" s="40">
        <v>100292</v>
      </c>
      <c r="O68" s="66">
        <f t="shared" si="1"/>
        <v>0.363029565922451</v>
      </c>
      <c r="P68" s="40">
        <v>21387</v>
      </c>
      <c r="Q68" s="40">
        <v>28222</v>
      </c>
      <c r="R68" s="40">
        <v>30680</v>
      </c>
      <c r="S68" s="40">
        <v>0</v>
      </c>
      <c r="T68" s="40">
        <v>0</v>
      </c>
      <c r="V68" s="69">
        <f t="shared" si="2"/>
        <v>0.19161992436437383</v>
      </c>
      <c r="W68" s="76">
        <f t="shared" si="3"/>
        <v>49.429275505174964</v>
      </c>
      <c r="X68" s="79">
        <f t="shared" si="4"/>
        <v>15120.74913750616</v>
      </c>
      <c r="Z68" s="69">
        <f t="shared" si="5"/>
        <v>1</v>
      </c>
      <c r="AA68" s="69">
        <f t="shared" si="5"/>
        <v>1</v>
      </c>
      <c r="AB68" s="82" t="s">
        <v>1264</v>
      </c>
      <c r="AD68" s="91">
        <f t="shared" si="6"/>
        <v>1.3195866647963717</v>
      </c>
      <c r="AE68" s="91">
        <f t="shared" si="7"/>
        <v>4.6893907513910316</v>
      </c>
      <c r="AF68" s="96">
        <f t="shared" si="8"/>
        <v>1434.5162949455278</v>
      </c>
      <c r="AH68" s="4">
        <f t="shared" si="9"/>
        <v>3650</v>
      </c>
      <c r="AI68" s="4" t="str">
        <f t="shared" si="10"/>
        <v>×</v>
      </c>
      <c r="AJ68" s="4" t="s">
        <v>1264</v>
      </c>
    </row>
    <row r="69" spans="1:36" s="4" customFormat="1" x14ac:dyDescent="0.2">
      <c r="A69" s="11"/>
      <c r="B69" s="23" t="s">
        <v>165</v>
      </c>
      <c r="C69" s="28" t="s">
        <v>211</v>
      </c>
      <c r="D69" s="40">
        <v>10</v>
      </c>
      <c r="E69" s="40">
        <v>41</v>
      </c>
      <c r="F69" s="40">
        <v>10</v>
      </c>
      <c r="G69" s="40">
        <v>41</v>
      </c>
      <c r="H69" s="40">
        <v>37</v>
      </c>
      <c r="I69" s="40">
        <v>30</v>
      </c>
      <c r="J69" s="40">
        <v>14996</v>
      </c>
      <c r="K69" s="40">
        <v>8377</v>
      </c>
      <c r="L69" s="66">
        <f t="shared" ref="L69:L132" si="11">IF(K69="","",IF(K69=0,0,K69/J69))</f>
        <v>0.5586156308348893</v>
      </c>
      <c r="M69" s="40">
        <v>800449</v>
      </c>
      <c r="N69" s="40">
        <v>327318</v>
      </c>
      <c r="O69" s="66">
        <f t="shared" ref="O69:O132" si="12">IF(N69="","",IF(N69=0,0,N69/M69))</f>
        <v>0.40891799477543228</v>
      </c>
      <c r="P69" s="40">
        <v>75324</v>
      </c>
      <c r="Q69" s="40">
        <v>106677</v>
      </c>
      <c r="R69" s="40">
        <v>112197</v>
      </c>
      <c r="S69" s="40">
        <v>1</v>
      </c>
      <c r="T69" s="40">
        <v>1</v>
      </c>
      <c r="V69" s="69">
        <f t="shared" ref="V69:V132" si="13">IF(O69="","",L69*O69)</f>
        <v>0.22842798361121608</v>
      </c>
      <c r="W69" s="76">
        <f t="shared" ref="W69:W132" si="14">IF(N69="","",IF(N69=0,0,N69/K69))</f>
        <v>39.073415303808048</v>
      </c>
      <c r="X69" s="79">
        <f t="shared" ref="X69:X132" si="15">IF(R69="","",IF(R69=0,0,R69*1000/K69))</f>
        <v>13393.458278620032</v>
      </c>
      <c r="Z69" s="69">
        <f t="shared" ref="Z69:AA132" si="16">F69/D69</f>
        <v>1</v>
      </c>
      <c r="AA69" s="69">
        <f t="shared" si="16"/>
        <v>1</v>
      </c>
      <c r="AB69" s="82" t="s">
        <v>1264</v>
      </c>
      <c r="AD69" s="91">
        <f t="shared" ref="AD69:AD132" si="17">Q69/P69</f>
        <v>1.4162418352716266</v>
      </c>
      <c r="AE69" s="91">
        <f t="shared" ref="AE69:AE132" si="18">N69/P69</f>
        <v>4.3454675800541658</v>
      </c>
      <c r="AF69" s="96">
        <f t="shared" ref="AF69:AF132" si="19">R69/P69*1000</f>
        <v>1489.5252509160425</v>
      </c>
      <c r="AH69" s="4">
        <f t="shared" ref="AH69:AH132" si="20">E69*365</f>
        <v>14965</v>
      </c>
      <c r="AI69" s="4" t="str">
        <f t="shared" ref="AI69:AI132" si="21">IF(AH69&lt;J69,"×","")</f>
        <v>×</v>
      </c>
      <c r="AJ69" s="4" t="s">
        <v>1264</v>
      </c>
    </row>
    <row r="70" spans="1:36" s="4" customFormat="1" x14ac:dyDescent="0.2">
      <c r="A70" s="11"/>
      <c r="B70" s="23" t="s">
        <v>165</v>
      </c>
      <c r="C70" s="28" t="s">
        <v>214</v>
      </c>
      <c r="D70" s="40">
        <v>8</v>
      </c>
      <c r="E70" s="40">
        <v>72</v>
      </c>
      <c r="F70" s="40">
        <v>8</v>
      </c>
      <c r="G70" s="40">
        <v>72</v>
      </c>
      <c r="H70" s="40">
        <v>94</v>
      </c>
      <c r="I70" s="40">
        <v>84</v>
      </c>
      <c r="J70" s="40">
        <v>26536</v>
      </c>
      <c r="K70" s="40">
        <v>16069</v>
      </c>
      <c r="L70" s="66">
        <f t="shared" si="11"/>
        <v>0.60555471811878203</v>
      </c>
      <c r="M70" s="40">
        <v>1892087</v>
      </c>
      <c r="N70" s="40">
        <v>677824</v>
      </c>
      <c r="O70" s="66">
        <f t="shared" si="12"/>
        <v>0.35824145507051208</v>
      </c>
      <c r="P70" s="40">
        <v>205047</v>
      </c>
      <c r="Q70" s="40">
        <v>277545</v>
      </c>
      <c r="R70" s="40">
        <v>242347.7</v>
      </c>
      <c r="S70" s="40">
        <v>5</v>
      </c>
      <c r="T70" s="40">
        <v>0</v>
      </c>
      <c r="V70" s="69">
        <f t="shared" si="13"/>
        <v>0.21693480334368626</v>
      </c>
      <c r="W70" s="76">
        <f t="shared" si="14"/>
        <v>42.182089738004855</v>
      </c>
      <c r="X70" s="79">
        <f t="shared" si="15"/>
        <v>15081.691455597735</v>
      </c>
      <c r="Z70" s="69">
        <f t="shared" si="16"/>
        <v>1</v>
      </c>
      <c r="AA70" s="69">
        <f t="shared" si="16"/>
        <v>1</v>
      </c>
      <c r="AB70" s="82" t="s">
        <v>1264</v>
      </c>
      <c r="AD70" s="91">
        <f t="shared" si="17"/>
        <v>1.353567718620609</v>
      </c>
      <c r="AE70" s="91">
        <f t="shared" si="18"/>
        <v>3.3057006442425396</v>
      </c>
      <c r="AF70" s="96">
        <f t="shared" si="19"/>
        <v>1181.9129272800869</v>
      </c>
      <c r="AH70" s="4">
        <f t="shared" si="20"/>
        <v>26280</v>
      </c>
      <c r="AI70" s="4" t="str">
        <f t="shared" si="21"/>
        <v>×</v>
      </c>
      <c r="AJ70" s="4" t="s">
        <v>1264</v>
      </c>
    </row>
    <row r="71" spans="1:36" s="4" customFormat="1" x14ac:dyDescent="0.2">
      <c r="A71" s="11"/>
      <c r="B71" s="23" t="s">
        <v>165</v>
      </c>
      <c r="C71" s="28" t="s">
        <v>215</v>
      </c>
      <c r="D71" s="40">
        <v>10</v>
      </c>
      <c r="E71" s="40">
        <v>154</v>
      </c>
      <c r="F71" s="40">
        <v>10</v>
      </c>
      <c r="G71" s="40">
        <v>154</v>
      </c>
      <c r="H71" s="40">
        <v>182</v>
      </c>
      <c r="I71" s="40">
        <v>130</v>
      </c>
      <c r="J71" s="40">
        <v>56616</v>
      </c>
      <c r="K71" s="40">
        <v>36479</v>
      </c>
      <c r="L71" s="66">
        <f t="shared" si="11"/>
        <v>0.64432315953087471</v>
      </c>
      <c r="M71" s="40">
        <v>5637276</v>
      </c>
      <c r="N71" s="40">
        <v>2143093</v>
      </c>
      <c r="O71" s="66">
        <f t="shared" si="12"/>
        <v>0.38016463980120896</v>
      </c>
      <c r="P71" s="40">
        <v>293572</v>
      </c>
      <c r="Q71" s="40">
        <v>430638</v>
      </c>
      <c r="R71" s="40">
        <v>693078</v>
      </c>
      <c r="S71" s="40">
        <v>1</v>
      </c>
      <c r="T71" s="40">
        <v>0</v>
      </c>
      <c r="V71" s="69">
        <f t="shared" si="13"/>
        <v>0.2449488818586319</v>
      </c>
      <c r="W71" s="76">
        <f t="shared" si="14"/>
        <v>58.7486773211985</v>
      </c>
      <c r="X71" s="79">
        <f t="shared" si="15"/>
        <v>18999.369500260425</v>
      </c>
      <c r="Z71" s="69">
        <f t="shared" si="16"/>
        <v>1</v>
      </c>
      <c r="AA71" s="69">
        <f t="shared" si="16"/>
        <v>1</v>
      </c>
      <c r="AB71" s="82" t="s">
        <v>1264</v>
      </c>
      <c r="AD71" s="91">
        <f t="shared" si="17"/>
        <v>1.4668905753954737</v>
      </c>
      <c r="AE71" s="91">
        <f t="shared" si="18"/>
        <v>7.3000592699576252</v>
      </c>
      <c r="AF71" s="96">
        <f t="shared" si="19"/>
        <v>2360.8450397176839</v>
      </c>
      <c r="AH71" s="4">
        <f t="shared" si="20"/>
        <v>56210</v>
      </c>
      <c r="AI71" s="4" t="str">
        <f t="shared" si="21"/>
        <v>×</v>
      </c>
      <c r="AJ71" s="4" t="s">
        <v>1264</v>
      </c>
    </row>
    <row r="72" spans="1:36" s="4" customFormat="1" x14ac:dyDescent="0.2">
      <c r="A72" s="11"/>
      <c r="B72" s="23" t="s">
        <v>165</v>
      </c>
      <c r="C72" s="28" t="s">
        <v>217</v>
      </c>
      <c r="D72" s="40">
        <v>5</v>
      </c>
      <c r="E72" s="40">
        <v>31</v>
      </c>
      <c r="F72" s="40">
        <v>5</v>
      </c>
      <c r="G72" s="40">
        <v>31</v>
      </c>
      <c r="H72" s="40">
        <v>37</v>
      </c>
      <c r="I72" s="40">
        <v>30</v>
      </c>
      <c r="J72" s="40">
        <v>11342</v>
      </c>
      <c r="K72" s="40">
        <v>8590</v>
      </c>
      <c r="L72" s="66">
        <f t="shared" si="11"/>
        <v>0.7573620172809028</v>
      </c>
      <c r="M72" s="40">
        <v>996354.3</v>
      </c>
      <c r="N72" s="40">
        <v>436734.7</v>
      </c>
      <c r="O72" s="66">
        <f t="shared" si="12"/>
        <v>0.43833272963242093</v>
      </c>
      <c r="P72" s="40">
        <v>89307</v>
      </c>
      <c r="Q72" s="40">
        <v>139579</v>
      </c>
      <c r="R72" s="40">
        <v>144455.58900000001</v>
      </c>
      <c r="S72" s="40">
        <v>1</v>
      </c>
      <c r="T72" s="40">
        <v>1</v>
      </c>
      <c r="V72" s="69">
        <f t="shared" si="13"/>
        <v>0.33197656035465489</v>
      </c>
      <c r="W72" s="76">
        <f t="shared" si="14"/>
        <v>50.842223515715951</v>
      </c>
      <c r="X72" s="79">
        <f t="shared" si="15"/>
        <v>16816.715832363214</v>
      </c>
      <c r="Z72" s="69">
        <f t="shared" si="16"/>
        <v>1</v>
      </c>
      <c r="AA72" s="69">
        <f t="shared" si="16"/>
        <v>1</v>
      </c>
      <c r="AB72" s="82" t="s">
        <v>1264</v>
      </c>
      <c r="AD72" s="91">
        <f t="shared" si="17"/>
        <v>1.5629122017311072</v>
      </c>
      <c r="AE72" s="91">
        <f t="shared" si="18"/>
        <v>4.8902628013481584</v>
      </c>
      <c r="AF72" s="96">
        <f t="shared" si="19"/>
        <v>1617.5169807517889</v>
      </c>
      <c r="AH72" s="4">
        <f t="shared" si="20"/>
        <v>11315</v>
      </c>
      <c r="AI72" s="4" t="str">
        <f t="shared" si="21"/>
        <v>×</v>
      </c>
      <c r="AJ72" s="4" t="s">
        <v>1264</v>
      </c>
    </row>
    <row r="73" spans="1:36" s="4" customFormat="1" x14ac:dyDescent="0.2">
      <c r="A73" s="11"/>
      <c r="B73" s="23" t="s">
        <v>165</v>
      </c>
      <c r="C73" s="28" t="s">
        <v>218</v>
      </c>
      <c r="D73" s="40">
        <v>6</v>
      </c>
      <c r="E73" s="40">
        <v>29</v>
      </c>
      <c r="F73" s="40">
        <v>6</v>
      </c>
      <c r="G73" s="40">
        <v>29</v>
      </c>
      <c r="H73" s="40">
        <v>37</v>
      </c>
      <c r="I73" s="40">
        <v>29</v>
      </c>
      <c r="J73" s="40">
        <v>10705</v>
      </c>
      <c r="K73" s="40">
        <v>8051</v>
      </c>
      <c r="L73" s="66">
        <f t="shared" si="11"/>
        <v>0.75207846800560485</v>
      </c>
      <c r="M73" s="40">
        <v>754678</v>
      </c>
      <c r="N73" s="40">
        <v>299022</v>
      </c>
      <c r="O73" s="66">
        <f t="shared" si="12"/>
        <v>0.3962246150013648</v>
      </c>
      <c r="P73" s="40">
        <v>85846</v>
      </c>
      <c r="Q73" s="40">
        <v>121771</v>
      </c>
      <c r="R73" s="40">
        <v>109430</v>
      </c>
      <c r="S73" s="40">
        <v>0</v>
      </c>
      <c r="T73" s="40">
        <v>0</v>
      </c>
      <c r="V73" s="69">
        <f t="shared" si="13"/>
        <v>0.29799200143633703</v>
      </c>
      <c r="W73" s="76">
        <f t="shared" si="14"/>
        <v>37.140976276238973</v>
      </c>
      <c r="X73" s="79">
        <f t="shared" si="15"/>
        <v>13592.100360203702</v>
      </c>
      <c r="Z73" s="69">
        <f t="shared" si="16"/>
        <v>1</v>
      </c>
      <c r="AA73" s="69">
        <f t="shared" si="16"/>
        <v>1</v>
      </c>
      <c r="AB73" s="82" t="s">
        <v>1264</v>
      </c>
      <c r="AD73" s="91">
        <f t="shared" si="17"/>
        <v>1.4184819327633205</v>
      </c>
      <c r="AE73" s="91">
        <f t="shared" si="18"/>
        <v>3.483237425156676</v>
      </c>
      <c r="AF73" s="96">
        <f t="shared" si="19"/>
        <v>1274.7245066747432</v>
      </c>
      <c r="AH73" s="4">
        <f t="shared" si="20"/>
        <v>10585</v>
      </c>
      <c r="AI73" s="4" t="str">
        <f t="shared" si="21"/>
        <v>×</v>
      </c>
      <c r="AJ73" s="4" t="s">
        <v>1264</v>
      </c>
    </row>
    <row r="74" spans="1:36" s="4" customFormat="1" x14ac:dyDescent="0.2">
      <c r="A74" s="11"/>
      <c r="B74" s="23" t="s">
        <v>220</v>
      </c>
      <c r="C74" s="28" t="s">
        <v>223</v>
      </c>
      <c r="D74" s="40">
        <v>25</v>
      </c>
      <c r="E74" s="40">
        <v>879</v>
      </c>
      <c r="F74" s="40">
        <v>25</v>
      </c>
      <c r="G74" s="40">
        <v>879</v>
      </c>
      <c r="H74" s="40">
        <v>1420</v>
      </c>
      <c r="I74" s="40">
        <v>1177</v>
      </c>
      <c r="J74" s="40">
        <v>321791</v>
      </c>
      <c r="K74" s="40">
        <v>249015</v>
      </c>
      <c r="L74" s="66">
        <f t="shared" si="11"/>
        <v>0.77384078485725205</v>
      </c>
      <c r="M74" s="40">
        <v>36782791</v>
      </c>
      <c r="N74" s="40">
        <v>14034993</v>
      </c>
      <c r="O74" s="66">
        <f t="shared" si="12"/>
        <v>0.38156411241332938</v>
      </c>
      <c r="P74" s="40">
        <v>4208594</v>
      </c>
      <c r="Q74" s="40">
        <v>5721014</v>
      </c>
      <c r="R74" s="40">
        <v>5494778</v>
      </c>
      <c r="S74" s="40">
        <v>120</v>
      </c>
      <c r="T74" s="40">
        <v>1</v>
      </c>
      <c r="V74" s="69">
        <f t="shared" si="13"/>
        <v>0.29526987222329154</v>
      </c>
      <c r="W74" s="76">
        <f t="shared" si="14"/>
        <v>56.362038431419791</v>
      </c>
      <c r="X74" s="79">
        <f t="shared" si="15"/>
        <v>22066.052245848645</v>
      </c>
      <c r="Z74" s="69">
        <f t="shared" si="16"/>
        <v>1</v>
      </c>
      <c r="AA74" s="69">
        <f t="shared" si="16"/>
        <v>1</v>
      </c>
      <c r="AB74" s="82" t="s">
        <v>1259</v>
      </c>
      <c r="AD74" s="91">
        <f t="shared" si="17"/>
        <v>1.3593646714318368</v>
      </c>
      <c r="AE74" s="91">
        <f t="shared" si="18"/>
        <v>3.3348412795342104</v>
      </c>
      <c r="AF74" s="96">
        <f t="shared" si="19"/>
        <v>1305.6089515881076</v>
      </c>
      <c r="AH74" s="4">
        <f t="shared" si="20"/>
        <v>320835</v>
      </c>
      <c r="AI74" s="4" t="str">
        <f t="shared" si="21"/>
        <v>×</v>
      </c>
      <c r="AJ74" s="4" t="s">
        <v>1264</v>
      </c>
    </row>
    <row r="75" spans="1:36" s="4" customFormat="1" x14ac:dyDescent="0.2">
      <c r="A75" s="11"/>
      <c r="B75" s="23" t="s">
        <v>220</v>
      </c>
      <c r="C75" s="28" t="s">
        <v>76</v>
      </c>
      <c r="D75" s="40">
        <v>10</v>
      </c>
      <c r="E75" s="40">
        <v>122</v>
      </c>
      <c r="F75" s="40">
        <v>10</v>
      </c>
      <c r="G75" s="40">
        <v>122</v>
      </c>
      <c r="H75" s="40">
        <v>144</v>
      </c>
      <c r="I75" s="40">
        <v>125</v>
      </c>
      <c r="J75" s="40">
        <v>44652</v>
      </c>
      <c r="K75" s="40">
        <v>30609</v>
      </c>
      <c r="L75" s="66">
        <f t="shared" si="11"/>
        <v>0.68550120935232461</v>
      </c>
      <c r="M75" s="40">
        <v>3398585</v>
      </c>
      <c r="N75" s="40">
        <v>1414209</v>
      </c>
      <c r="O75" s="66">
        <f t="shared" si="12"/>
        <v>0.41611700163450377</v>
      </c>
      <c r="P75" s="40">
        <v>432144</v>
      </c>
      <c r="Q75" s="40">
        <v>577871</v>
      </c>
      <c r="R75" s="40">
        <v>548159</v>
      </c>
      <c r="S75" s="40">
        <v>0</v>
      </c>
      <c r="T75" s="40">
        <v>0</v>
      </c>
      <c r="V75" s="69">
        <f t="shared" si="13"/>
        <v>0.28524870785251555</v>
      </c>
      <c r="W75" s="76">
        <f t="shared" si="14"/>
        <v>46.202391453494073</v>
      </c>
      <c r="X75" s="79">
        <f t="shared" si="15"/>
        <v>17908.425626449738</v>
      </c>
      <c r="Z75" s="69">
        <f t="shared" si="16"/>
        <v>1</v>
      </c>
      <c r="AA75" s="69">
        <f t="shared" si="16"/>
        <v>1</v>
      </c>
      <c r="AB75" s="82" t="s">
        <v>1264</v>
      </c>
      <c r="AD75" s="91">
        <f t="shared" si="17"/>
        <v>1.3372186123144136</v>
      </c>
      <c r="AE75" s="91">
        <f t="shared" si="18"/>
        <v>3.272541097411974</v>
      </c>
      <c r="AF75" s="96">
        <f t="shared" si="19"/>
        <v>1268.4637528231331</v>
      </c>
      <c r="AH75" s="4">
        <f t="shared" si="20"/>
        <v>44530</v>
      </c>
      <c r="AI75" s="4" t="str">
        <f t="shared" si="21"/>
        <v>×</v>
      </c>
      <c r="AJ75" s="4" t="s">
        <v>1264</v>
      </c>
    </row>
    <row r="76" spans="1:36" s="4" customFormat="1" x14ac:dyDescent="0.2">
      <c r="A76" s="11"/>
      <c r="B76" s="23" t="s">
        <v>220</v>
      </c>
      <c r="C76" s="28" t="s">
        <v>225</v>
      </c>
      <c r="D76" s="40">
        <v>5</v>
      </c>
      <c r="E76" s="40">
        <v>55</v>
      </c>
      <c r="F76" s="40">
        <v>5</v>
      </c>
      <c r="G76" s="40">
        <v>55</v>
      </c>
      <c r="H76" s="40">
        <v>69</v>
      </c>
      <c r="I76" s="40">
        <v>59</v>
      </c>
      <c r="J76" s="40">
        <v>20405</v>
      </c>
      <c r="K76" s="40">
        <v>13546</v>
      </c>
      <c r="L76" s="66">
        <f t="shared" si="11"/>
        <v>0.66385689781916202</v>
      </c>
      <c r="M76" s="40">
        <v>1618046</v>
      </c>
      <c r="N76" s="40">
        <v>707828</v>
      </c>
      <c r="O76" s="66">
        <f t="shared" si="12"/>
        <v>0.43745851477646497</v>
      </c>
      <c r="P76" s="40">
        <v>211089</v>
      </c>
      <c r="Q76" s="40">
        <v>279270</v>
      </c>
      <c r="R76" s="40">
        <v>283606</v>
      </c>
      <c r="S76" s="40">
        <v>0</v>
      </c>
      <c r="T76" s="40">
        <v>0</v>
      </c>
      <c r="V76" s="69">
        <f t="shared" si="13"/>
        <v>0.29040985254408208</v>
      </c>
      <c r="W76" s="76">
        <f t="shared" si="14"/>
        <v>52.253654215266501</v>
      </c>
      <c r="X76" s="79">
        <f t="shared" si="15"/>
        <v>20936.512623652739</v>
      </c>
      <c r="Z76" s="69">
        <f t="shared" si="16"/>
        <v>1</v>
      </c>
      <c r="AA76" s="69">
        <f t="shared" si="16"/>
        <v>1</v>
      </c>
      <c r="AB76" s="82" t="s">
        <v>1264</v>
      </c>
      <c r="AD76" s="91">
        <f t="shared" si="17"/>
        <v>1.3229964612083056</v>
      </c>
      <c r="AE76" s="91">
        <f t="shared" si="18"/>
        <v>3.353220679429056</v>
      </c>
      <c r="AF76" s="96">
        <f t="shared" si="19"/>
        <v>1343.5375599865461</v>
      </c>
      <c r="AH76" s="4">
        <f t="shared" si="20"/>
        <v>20075</v>
      </c>
      <c r="AI76" s="4" t="str">
        <f t="shared" si="21"/>
        <v>×</v>
      </c>
      <c r="AJ76" s="4" t="s">
        <v>1264</v>
      </c>
    </row>
    <row r="77" spans="1:36" s="4" customFormat="1" x14ac:dyDescent="0.2">
      <c r="A77" s="11"/>
      <c r="B77" s="23" t="s">
        <v>220</v>
      </c>
      <c r="C77" s="28" t="s">
        <v>227</v>
      </c>
      <c r="D77" s="40">
        <v>15</v>
      </c>
      <c r="E77" s="40">
        <v>188</v>
      </c>
      <c r="F77" s="40">
        <v>15</v>
      </c>
      <c r="G77" s="40">
        <v>188</v>
      </c>
      <c r="H77" s="40">
        <v>246</v>
      </c>
      <c r="I77" s="40">
        <v>200</v>
      </c>
      <c r="J77" s="40">
        <v>68808</v>
      </c>
      <c r="K77" s="40">
        <v>47383</v>
      </c>
      <c r="L77" s="66">
        <f t="shared" si="11"/>
        <v>0.68862632252063716</v>
      </c>
      <c r="M77" s="40">
        <v>5579547</v>
      </c>
      <c r="N77" s="40">
        <v>2419006</v>
      </c>
      <c r="O77" s="66">
        <f t="shared" si="12"/>
        <v>0.43354881677670248</v>
      </c>
      <c r="P77" s="40">
        <v>593143</v>
      </c>
      <c r="Q77" s="40">
        <v>841104</v>
      </c>
      <c r="R77" s="40">
        <v>850447</v>
      </c>
      <c r="S77" s="40">
        <v>3</v>
      </c>
      <c r="T77" s="40">
        <v>0</v>
      </c>
      <c r="V77" s="69">
        <f t="shared" si="13"/>
        <v>0.29855312733011413</v>
      </c>
      <c r="W77" s="76">
        <f t="shared" si="14"/>
        <v>51.052191714327925</v>
      </c>
      <c r="X77" s="79">
        <f t="shared" si="15"/>
        <v>17948.357005677142</v>
      </c>
      <c r="Z77" s="69">
        <f t="shared" si="16"/>
        <v>1</v>
      </c>
      <c r="AA77" s="69">
        <f t="shared" si="16"/>
        <v>1</v>
      </c>
      <c r="AB77" s="82" t="s">
        <v>1259</v>
      </c>
      <c r="AD77" s="91">
        <f t="shared" si="17"/>
        <v>1.4180459012413533</v>
      </c>
      <c r="AE77" s="91">
        <f t="shared" si="18"/>
        <v>4.0782846632262375</v>
      </c>
      <c r="AF77" s="96">
        <f t="shared" si="19"/>
        <v>1433.7975833820849</v>
      </c>
      <c r="AH77" s="4">
        <f t="shared" si="20"/>
        <v>68620</v>
      </c>
      <c r="AI77" s="4" t="str">
        <f t="shared" si="21"/>
        <v>×</v>
      </c>
      <c r="AJ77" s="4" t="s">
        <v>1264</v>
      </c>
    </row>
    <row r="78" spans="1:36" s="4" customFormat="1" x14ac:dyDescent="0.2">
      <c r="A78" s="11"/>
      <c r="B78" s="23" t="s">
        <v>220</v>
      </c>
      <c r="C78" s="28" t="s">
        <v>26</v>
      </c>
      <c r="D78" s="40">
        <v>9</v>
      </c>
      <c r="E78" s="40">
        <v>79</v>
      </c>
      <c r="F78" s="40">
        <v>9</v>
      </c>
      <c r="G78" s="40">
        <v>79</v>
      </c>
      <c r="H78" s="40">
        <v>144</v>
      </c>
      <c r="I78" s="40">
        <v>116</v>
      </c>
      <c r="J78" s="40">
        <v>29190</v>
      </c>
      <c r="K78" s="40">
        <v>22872</v>
      </c>
      <c r="L78" s="66">
        <f t="shared" si="11"/>
        <v>0.78355601233299077</v>
      </c>
      <c r="M78" s="40">
        <v>2298570</v>
      </c>
      <c r="N78" s="40">
        <v>949483</v>
      </c>
      <c r="O78" s="66">
        <f t="shared" si="12"/>
        <v>0.41307552086732185</v>
      </c>
      <c r="P78" s="40">
        <v>299846</v>
      </c>
      <c r="Q78" s="40">
        <v>434287</v>
      </c>
      <c r="R78" s="40">
        <v>364624</v>
      </c>
      <c r="S78" s="40">
        <v>1</v>
      </c>
      <c r="T78" s="40">
        <v>0</v>
      </c>
      <c r="V78" s="69">
        <f t="shared" si="13"/>
        <v>0.32366780792317185</v>
      </c>
      <c r="W78" s="76">
        <f t="shared" si="14"/>
        <v>41.512897866386851</v>
      </c>
      <c r="X78" s="79">
        <f t="shared" si="15"/>
        <v>15941.937740468695</v>
      </c>
      <c r="Z78" s="69">
        <f t="shared" si="16"/>
        <v>1</v>
      </c>
      <c r="AA78" s="69">
        <f t="shared" si="16"/>
        <v>1</v>
      </c>
      <c r="AB78" s="82" t="s">
        <v>1264</v>
      </c>
      <c r="AD78" s="91">
        <f t="shared" si="17"/>
        <v>1.4483668283051967</v>
      </c>
      <c r="AE78" s="91">
        <f t="shared" si="18"/>
        <v>3.1665688386705177</v>
      </c>
      <c r="AF78" s="96">
        <f t="shared" si="19"/>
        <v>1216.0375659505214</v>
      </c>
      <c r="AH78" s="4">
        <f t="shared" si="20"/>
        <v>28835</v>
      </c>
      <c r="AI78" s="4" t="str">
        <f t="shared" si="21"/>
        <v>×</v>
      </c>
      <c r="AJ78" s="4" t="s">
        <v>1264</v>
      </c>
    </row>
    <row r="79" spans="1:36" s="4" customFormat="1" x14ac:dyDescent="0.2">
      <c r="A79" s="11"/>
      <c r="B79" s="23" t="s">
        <v>220</v>
      </c>
      <c r="C79" s="28" t="s">
        <v>229</v>
      </c>
      <c r="D79" s="40">
        <v>3</v>
      </c>
      <c r="E79" s="40">
        <v>33</v>
      </c>
      <c r="F79" s="40">
        <v>3</v>
      </c>
      <c r="G79" s="40">
        <v>33</v>
      </c>
      <c r="H79" s="40">
        <v>43</v>
      </c>
      <c r="I79" s="40">
        <v>29</v>
      </c>
      <c r="J79" s="40">
        <v>12412</v>
      </c>
      <c r="K79" s="40">
        <v>8698</v>
      </c>
      <c r="L79" s="66">
        <f t="shared" si="11"/>
        <v>0.70077344505317429</v>
      </c>
      <c r="M79" s="40">
        <v>820962</v>
      </c>
      <c r="N79" s="40">
        <v>313544</v>
      </c>
      <c r="O79" s="66">
        <f t="shared" si="12"/>
        <v>0.38192267120768075</v>
      </c>
      <c r="P79" s="40">
        <v>100254</v>
      </c>
      <c r="Q79" s="40">
        <v>140460</v>
      </c>
      <c r="R79" s="40">
        <v>127246</v>
      </c>
      <c r="S79" s="40">
        <v>0</v>
      </c>
      <c r="T79" s="40">
        <v>0</v>
      </c>
      <c r="V79" s="69">
        <f t="shared" si="13"/>
        <v>0.26764126604611721</v>
      </c>
      <c r="W79" s="76">
        <f t="shared" si="14"/>
        <v>36.047827086686596</v>
      </c>
      <c r="X79" s="79">
        <f t="shared" si="15"/>
        <v>14629.340078178891</v>
      </c>
      <c r="Z79" s="69">
        <f t="shared" si="16"/>
        <v>1</v>
      </c>
      <c r="AA79" s="69">
        <f t="shared" si="16"/>
        <v>1</v>
      </c>
      <c r="AB79" s="82" t="s">
        <v>1264</v>
      </c>
      <c r="AD79" s="91">
        <f t="shared" si="17"/>
        <v>1.4010413549584058</v>
      </c>
      <c r="AE79" s="91">
        <f t="shared" si="18"/>
        <v>3.1274961597542243</v>
      </c>
      <c r="AF79" s="96">
        <f t="shared" si="19"/>
        <v>1269.2361402038821</v>
      </c>
      <c r="AH79" s="4">
        <f t="shared" si="20"/>
        <v>12045</v>
      </c>
      <c r="AI79" s="4" t="str">
        <f t="shared" si="21"/>
        <v>×</v>
      </c>
      <c r="AJ79" s="4" t="s">
        <v>1264</v>
      </c>
    </row>
    <row r="80" spans="1:36" s="4" customFormat="1" x14ac:dyDescent="0.2">
      <c r="A80" s="11"/>
      <c r="B80" s="23" t="s">
        <v>220</v>
      </c>
      <c r="C80" s="28" t="s">
        <v>230</v>
      </c>
      <c r="D80" s="40">
        <v>6</v>
      </c>
      <c r="E80" s="40">
        <v>152</v>
      </c>
      <c r="F80" s="40">
        <v>6</v>
      </c>
      <c r="G80" s="40">
        <v>152</v>
      </c>
      <c r="H80" s="40">
        <v>219</v>
      </c>
      <c r="I80" s="40">
        <v>178</v>
      </c>
      <c r="J80" s="40">
        <v>57501</v>
      </c>
      <c r="K80" s="40">
        <v>37820</v>
      </c>
      <c r="L80" s="66">
        <f t="shared" si="11"/>
        <v>0.65772769169231837</v>
      </c>
      <c r="M80" s="40">
        <v>4382637</v>
      </c>
      <c r="N80" s="40">
        <v>1841095</v>
      </c>
      <c r="O80" s="66">
        <f t="shared" si="12"/>
        <v>0.42008840796077795</v>
      </c>
      <c r="P80" s="40">
        <v>586170</v>
      </c>
      <c r="Q80" s="40">
        <v>786791</v>
      </c>
      <c r="R80" s="40">
        <v>713230</v>
      </c>
      <c r="S80" s="40">
        <v>14</v>
      </c>
      <c r="T80" s="40">
        <v>0</v>
      </c>
      <c r="V80" s="69">
        <f t="shared" si="13"/>
        <v>0.27630377887474344</v>
      </c>
      <c r="W80" s="76">
        <f t="shared" si="14"/>
        <v>48.680460074034904</v>
      </c>
      <c r="X80" s="79">
        <f t="shared" si="15"/>
        <v>18858.540454785827</v>
      </c>
      <c r="Z80" s="69">
        <f t="shared" si="16"/>
        <v>1</v>
      </c>
      <c r="AA80" s="69">
        <f t="shared" si="16"/>
        <v>1</v>
      </c>
      <c r="AB80" s="82" t="s">
        <v>1259</v>
      </c>
      <c r="AD80" s="91">
        <f t="shared" si="17"/>
        <v>1.3422573656106591</v>
      </c>
      <c r="AE80" s="91">
        <f t="shared" si="18"/>
        <v>3.1408891618472459</v>
      </c>
      <c r="AF80" s="96">
        <f t="shared" si="19"/>
        <v>1216.7630550864083</v>
      </c>
      <c r="AH80" s="4">
        <f t="shared" si="20"/>
        <v>55480</v>
      </c>
      <c r="AI80" s="4" t="str">
        <f t="shared" si="21"/>
        <v>×</v>
      </c>
      <c r="AJ80" s="4" t="s">
        <v>1264</v>
      </c>
    </row>
    <row r="81" spans="1:36" s="4" customFormat="1" x14ac:dyDescent="0.2">
      <c r="A81" s="11"/>
      <c r="B81" s="23" t="s">
        <v>220</v>
      </c>
      <c r="C81" s="28" t="s">
        <v>233</v>
      </c>
      <c r="D81" s="40">
        <v>8</v>
      </c>
      <c r="E81" s="40">
        <v>81</v>
      </c>
      <c r="F81" s="40">
        <v>8</v>
      </c>
      <c r="G81" s="40">
        <v>81</v>
      </c>
      <c r="H81" s="40">
        <v>127</v>
      </c>
      <c r="I81" s="40">
        <v>88</v>
      </c>
      <c r="J81" s="40">
        <v>29340</v>
      </c>
      <c r="K81" s="40">
        <v>20562</v>
      </c>
      <c r="L81" s="66">
        <f t="shared" si="11"/>
        <v>0.70081799591002047</v>
      </c>
      <c r="M81" s="40">
        <v>2547688</v>
      </c>
      <c r="N81" s="40">
        <v>1076941</v>
      </c>
      <c r="O81" s="66">
        <f t="shared" si="12"/>
        <v>0.42271306376604983</v>
      </c>
      <c r="P81" s="40">
        <v>288103</v>
      </c>
      <c r="Q81" s="40">
        <v>415024</v>
      </c>
      <c r="R81" s="40">
        <v>409372</v>
      </c>
      <c r="S81" s="40">
        <v>0</v>
      </c>
      <c r="T81" s="40">
        <v>0</v>
      </c>
      <c r="V81" s="69">
        <f t="shared" si="13"/>
        <v>0.29624492219350773</v>
      </c>
      <c r="W81" s="76">
        <f t="shared" si="14"/>
        <v>52.375303958758877</v>
      </c>
      <c r="X81" s="79">
        <f t="shared" si="15"/>
        <v>19909.152806147264</v>
      </c>
      <c r="Z81" s="69">
        <f t="shared" si="16"/>
        <v>1</v>
      </c>
      <c r="AA81" s="69">
        <f t="shared" si="16"/>
        <v>1</v>
      </c>
      <c r="AB81" s="82" t="s">
        <v>1264</v>
      </c>
      <c r="AD81" s="91">
        <f t="shared" si="17"/>
        <v>1.4405403623009827</v>
      </c>
      <c r="AE81" s="91">
        <f t="shared" si="18"/>
        <v>3.7380416031766415</v>
      </c>
      <c r="AF81" s="96">
        <f t="shared" si="19"/>
        <v>1420.9223784549276</v>
      </c>
      <c r="AH81" s="4">
        <f t="shared" si="20"/>
        <v>29565</v>
      </c>
      <c r="AI81" s="4" t="str">
        <f t="shared" si="21"/>
        <v/>
      </c>
      <c r="AJ81" s="4" t="s">
        <v>1264</v>
      </c>
    </row>
    <row r="82" spans="1:36" s="4" customFormat="1" x14ac:dyDescent="0.2">
      <c r="A82" s="11"/>
      <c r="B82" s="23" t="s">
        <v>220</v>
      </c>
      <c r="C82" s="28" t="s">
        <v>235</v>
      </c>
      <c r="D82" s="40">
        <v>11</v>
      </c>
      <c r="E82" s="40">
        <v>89</v>
      </c>
      <c r="F82" s="40">
        <v>11</v>
      </c>
      <c r="G82" s="40">
        <v>89</v>
      </c>
      <c r="H82" s="40">
        <v>132</v>
      </c>
      <c r="I82" s="40">
        <v>88</v>
      </c>
      <c r="J82" s="40">
        <v>32665</v>
      </c>
      <c r="K82" s="40">
        <v>23747</v>
      </c>
      <c r="L82" s="66">
        <f t="shared" si="11"/>
        <v>0.72698607071789378</v>
      </c>
      <c r="M82" s="40">
        <v>2232388</v>
      </c>
      <c r="N82" s="40">
        <v>924638</v>
      </c>
      <c r="O82" s="66">
        <f t="shared" si="12"/>
        <v>0.41419233574091957</v>
      </c>
      <c r="P82" s="40">
        <v>232012</v>
      </c>
      <c r="Q82" s="40">
        <v>327818</v>
      </c>
      <c r="R82" s="40">
        <v>351695</v>
      </c>
      <c r="S82" s="40">
        <v>1</v>
      </c>
      <c r="T82" s="40">
        <v>1</v>
      </c>
      <c r="V82" s="69">
        <f t="shared" si="13"/>
        <v>0.30111205868175778</v>
      </c>
      <c r="W82" s="76">
        <f t="shared" si="14"/>
        <v>38.937044679327919</v>
      </c>
      <c r="X82" s="79">
        <f t="shared" si="15"/>
        <v>14810.081273424012</v>
      </c>
      <c r="Z82" s="69">
        <f t="shared" si="16"/>
        <v>1</v>
      </c>
      <c r="AA82" s="69">
        <f t="shared" si="16"/>
        <v>1</v>
      </c>
      <c r="AB82" s="82" t="s">
        <v>1264</v>
      </c>
      <c r="AD82" s="91">
        <f t="shared" si="17"/>
        <v>1.4129355378170094</v>
      </c>
      <c r="AE82" s="91">
        <f t="shared" si="18"/>
        <v>3.9853024843542575</v>
      </c>
      <c r="AF82" s="96">
        <f t="shared" si="19"/>
        <v>1515.8483181904385</v>
      </c>
      <c r="AH82" s="4">
        <f t="shared" si="20"/>
        <v>32485</v>
      </c>
      <c r="AI82" s="4" t="str">
        <f t="shared" si="21"/>
        <v>×</v>
      </c>
      <c r="AJ82" s="4" t="s">
        <v>1264</v>
      </c>
    </row>
    <row r="83" spans="1:36" s="4" customFormat="1" x14ac:dyDescent="0.2">
      <c r="A83" s="11"/>
      <c r="B83" s="23" t="s">
        <v>220</v>
      </c>
      <c r="C83" s="28" t="s">
        <v>236</v>
      </c>
      <c r="D83" s="40">
        <v>3</v>
      </c>
      <c r="E83" s="40">
        <v>97</v>
      </c>
      <c r="F83" s="40">
        <v>3</v>
      </c>
      <c r="G83" s="40">
        <v>97</v>
      </c>
      <c r="H83" s="40">
        <v>190</v>
      </c>
      <c r="I83" s="40">
        <v>125</v>
      </c>
      <c r="J83" s="40">
        <v>36223</v>
      </c>
      <c r="K83" s="40">
        <v>28275</v>
      </c>
      <c r="L83" s="66">
        <f t="shared" si="11"/>
        <v>0.78058139855892661</v>
      </c>
      <c r="M83" s="40">
        <v>3399168</v>
      </c>
      <c r="N83" s="40">
        <v>1518023</v>
      </c>
      <c r="O83" s="66">
        <f t="shared" si="12"/>
        <v>0.44658663531781895</v>
      </c>
      <c r="P83" s="40">
        <v>475162</v>
      </c>
      <c r="Q83" s="40">
        <v>602467</v>
      </c>
      <c r="R83" s="40">
        <v>577209</v>
      </c>
      <c r="S83" s="40">
        <v>2</v>
      </c>
      <c r="T83" s="40">
        <v>0</v>
      </c>
      <c r="V83" s="69">
        <f t="shared" si="13"/>
        <v>0.34859722037410845</v>
      </c>
      <c r="W83" s="76">
        <f t="shared" si="14"/>
        <v>53.687816091954026</v>
      </c>
      <c r="X83" s="79">
        <f t="shared" si="15"/>
        <v>20414.111405835545</v>
      </c>
      <c r="Z83" s="69">
        <f t="shared" si="16"/>
        <v>1</v>
      </c>
      <c r="AA83" s="69">
        <f t="shared" si="16"/>
        <v>1</v>
      </c>
      <c r="AB83" s="82" t="s">
        <v>1264</v>
      </c>
      <c r="AD83" s="91">
        <f t="shared" si="17"/>
        <v>1.2679191517840231</v>
      </c>
      <c r="AE83" s="91">
        <f t="shared" si="18"/>
        <v>3.194748317415955</v>
      </c>
      <c r="AF83" s="96">
        <f t="shared" si="19"/>
        <v>1214.7625441428397</v>
      </c>
      <c r="AH83" s="4">
        <f t="shared" si="20"/>
        <v>35405</v>
      </c>
      <c r="AI83" s="4" t="str">
        <f t="shared" si="21"/>
        <v>×</v>
      </c>
      <c r="AJ83" s="4" t="s">
        <v>1264</v>
      </c>
    </row>
    <row r="84" spans="1:36" s="4" customFormat="1" x14ac:dyDescent="0.2">
      <c r="A84" s="11"/>
      <c r="B84" s="23" t="s">
        <v>220</v>
      </c>
      <c r="C84" s="28" t="s">
        <v>245</v>
      </c>
      <c r="D84" s="40">
        <v>11</v>
      </c>
      <c r="E84" s="40">
        <v>174</v>
      </c>
      <c r="F84" s="40">
        <v>11</v>
      </c>
      <c r="G84" s="40">
        <v>174</v>
      </c>
      <c r="H84" s="40">
        <v>225</v>
      </c>
      <c r="I84" s="40">
        <v>177</v>
      </c>
      <c r="J84" s="40">
        <v>63684</v>
      </c>
      <c r="K84" s="40">
        <v>46794</v>
      </c>
      <c r="L84" s="66">
        <f t="shared" si="11"/>
        <v>0.73478424722065194</v>
      </c>
      <c r="M84" s="40">
        <v>5062716</v>
      </c>
      <c r="N84" s="40">
        <v>2179987</v>
      </c>
      <c r="O84" s="66">
        <f t="shared" si="12"/>
        <v>0.43059634393870799</v>
      </c>
      <c r="P84" s="40">
        <v>639340</v>
      </c>
      <c r="Q84" s="40">
        <v>871979</v>
      </c>
      <c r="R84" s="40">
        <v>813497</v>
      </c>
      <c r="S84" s="40">
        <v>12</v>
      </c>
      <c r="T84" s="40">
        <v>0</v>
      </c>
      <c r="V84" s="69">
        <f t="shared" si="13"/>
        <v>0.3163954104369685</v>
      </c>
      <c r="W84" s="76">
        <f t="shared" si="14"/>
        <v>46.586891481813907</v>
      </c>
      <c r="X84" s="79">
        <f t="shared" si="15"/>
        <v>17384.643330341496</v>
      </c>
      <c r="Z84" s="69">
        <f t="shared" si="16"/>
        <v>1</v>
      </c>
      <c r="AA84" s="69">
        <f t="shared" si="16"/>
        <v>1</v>
      </c>
      <c r="AB84" s="82" t="s">
        <v>1264</v>
      </c>
      <c r="AD84" s="91">
        <f t="shared" si="17"/>
        <v>1.3638736822348045</v>
      </c>
      <c r="AE84" s="91">
        <f t="shared" si="18"/>
        <v>3.4097459880501768</v>
      </c>
      <c r="AF84" s="96">
        <f t="shared" si="19"/>
        <v>1272.4012262645854</v>
      </c>
      <c r="AH84" s="4">
        <f t="shared" si="20"/>
        <v>63510</v>
      </c>
      <c r="AI84" s="4" t="str">
        <f t="shared" si="21"/>
        <v>×</v>
      </c>
      <c r="AJ84" s="4" t="s">
        <v>1264</v>
      </c>
    </row>
    <row r="85" spans="1:36" s="4" customFormat="1" x14ac:dyDescent="0.2">
      <c r="A85" s="11"/>
      <c r="B85" s="23" t="s">
        <v>220</v>
      </c>
      <c r="C85" s="28" t="s">
        <v>213</v>
      </c>
      <c r="D85" s="40">
        <v>3</v>
      </c>
      <c r="E85" s="40">
        <v>25</v>
      </c>
      <c r="F85" s="40">
        <v>3</v>
      </c>
      <c r="G85" s="40">
        <v>25</v>
      </c>
      <c r="H85" s="40">
        <v>26</v>
      </c>
      <c r="I85" s="40">
        <v>23</v>
      </c>
      <c r="J85" s="40">
        <v>9121</v>
      </c>
      <c r="K85" s="40">
        <v>5842</v>
      </c>
      <c r="L85" s="66">
        <f t="shared" si="11"/>
        <v>0.64049994518144937</v>
      </c>
      <c r="M85" s="40">
        <v>592068</v>
      </c>
      <c r="N85" s="40">
        <v>235085</v>
      </c>
      <c r="O85" s="66">
        <f t="shared" si="12"/>
        <v>0.39705743259220222</v>
      </c>
      <c r="P85" s="40">
        <v>42524</v>
      </c>
      <c r="Q85" s="40">
        <v>58454</v>
      </c>
      <c r="R85" s="40">
        <v>85450</v>
      </c>
      <c r="S85" s="40">
        <v>0</v>
      </c>
      <c r="T85" s="40">
        <v>0</v>
      </c>
      <c r="V85" s="69">
        <f t="shared" si="13"/>
        <v>0.25431526380919256</v>
      </c>
      <c r="W85" s="76">
        <f t="shared" si="14"/>
        <v>40.240499828825747</v>
      </c>
      <c r="X85" s="79">
        <f t="shared" si="15"/>
        <v>14626.840123245463</v>
      </c>
      <c r="Z85" s="69">
        <f t="shared" si="16"/>
        <v>1</v>
      </c>
      <c r="AA85" s="69">
        <f t="shared" si="16"/>
        <v>1</v>
      </c>
      <c r="AB85" s="82" t="s">
        <v>1264</v>
      </c>
      <c r="AD85" s="91">
        <f t="shared" si="17"/>
        <v>1.3746119838209012</v>
      </c>
      <c r="AE85" s="91">
        <f t="shared" si="18"/>
        <v>5.5282899068761173</v>
      </c>
      <c r="AF85" s="96">
        <f t="shared" si="19"/>
        <v>2009.4534850907721</v>
      </c>
      <c r="AH85" s="4">
        <f t="shared" si="20"/>
        <v>9125</v>
      </c>
      <c r="AI85" s="4" t="str">
        <f t="shared" si="21"/>
        <v/>
      </c>
      <c r="AJ85" s="4" t="s">
        <v>1264</v>
      </c>
    </row>
    <row r="86" spans="1:36" s="4" customFormat="1" x14ac:dyDescent="0.2">
      <c r="A86" s="11"/>
      <c r="B86" s="23" t="s">
        <v>220</v>
      </c>
      <c r="C86" s="28" t="s">
        <v>250</v>
      </c>
      <c r="D86" s="40">
        <v>2</v>
      </c>
      <c r="E86" s="40">
        <v>20</v>
      </c>
      <c r="F86" s="40">
        <v>2</v>
      </c>
      <c r="G86" s="40">
        <v>20</v>
      </c>
      <c r="H86" s="40">
        <v>34</v>
      </c>
      <c r="I86" s="40">
        <v>25</v>
      </c>
      <c r="J86" s="40">
        <v>7503</v>
      </c>
      <c r="K86" s="40">
        <v>5956</v>
      </c>
      <c r="L86" s="66">
        <f t="shared" si="11"/>
        <v>0.79381580701052912</v>
      </c>
      <c r="M86" s="40">
        <v>755798</v>
      </c>
      <c r="N86" s="40">
        <v>331555</v>
      </c>
      <c r="O86" s="66">
        <f t="shared" si="12"/>
        <v>0.43868202879605395</v>
      </c>
      <c r="P86" s="40">
        <v>84457</v>
      </c>
      <c r="Q86" s="40">
        <v>107844</v>
      </c>
      <c r="R86" s="40">
        <v>116003</v>
      </c>
      <c r="S86" s="40">
        <v>0</v>
      </c>
      <c r="T86" s="40">
        <v>0</v>
      </c>
      <c r="V86" s="69">
        <f t="shared" si="13"/>
        <v>0.34823272870975575</v>
      </c>
      <c r="W86" s="76">
        <f t="shared" si="14"/>
        <v>55.667394224311622</v>
      </c>
      <c r="X86" s="79">
        <f t="shared" si="15"/>
        <v>19476.662189388851</v>
      </c>
      <c r="Z86" s="69">
        <f t="shared" si="16"/>
        <v>1</v>
      </c>
      <c r="AA86" s="69">
        <f t="shared" si="16"/>
        <v>1</v>
      </c>
      <c r="AB86" s="82" t="s">
        <v>1264</v>
      </c>
      <c r="AD86" s="91">
        <f t="shared" si="17"/>
        <v>1.2769101436233823</v>
      </c>
      <c r="AE86" s="91">
        <f t="shared" si="18"/>
        <v>3.9257255171270589</v>
      </c>
      <c r="AF86" s="96">
        <f t="shared" si="19"/>
        <v>1373.5155167718485</v>
      </c>
      <c r="AH86" s="4">
        <f t="shared" si="20"/>
        <v>7300</v>
      </c>
      <c r="AI86" s="4" t="str">
        <f t="shared" si="21"/>
        <v>×</v>
      </c>
      <c r="AJ86" s="4" t="s">
        <v>1264</v>
      </c>
    </row>
    <row r="87" spans="1:36" s="4" customFormat="1" x14ac:dyDescent="0.2">
      <c r="A87" s="11"/>
      <c r="B87" s="23" t="s">
        <v>220</v>
      </c>
      <c r="C87" s="28" t="s">
        <v>252</v>
      </c>
      <c r="D87" s="40">
        <v>7</v>
      </c>
      <c r="E87" s="40">
        <v>71</v>
      </c>
      <c r="F87" s="40">
        <v>7</v>
      </c>
      <c r="G87" s="40">
        <v>71</v>
      </c>
      <c r="H87" s="40">
        <v>76</v>
      </c>
      <c r="I87" s="40">
        <v>57</v>
      </c>
      <c r="J87" s="40">
        <v>27072</v>
      </c>
      <c r="K87" s="40">
        <v>15140</v>
      </c>
      <c r="L87" s="66">
        <f t="shared" si="11"/>
        <v>0.55924940898345155</v>
      </c>
      <c r="M87" s="40">
        <v>1693385</v>
      </c>
      <c r="N87" s="40">
        <v>737937</v>
      </c>
      <c r="O87" s="66">
        <f t="shared" si="12"/>
        <v>0.43577627060591656</v>
      </c>
      <c r="P87" s="40">
        <v>178743</v>
      </c>
      <c r="Q87" s="40">
        <v>244910</v>
      </c>
      <c r="R87" s="40">
        <v>262236</v>
      </c>
      <c r="S87" s="40">
        <v>1</v>
      </c>
      <c r="T87" s="40">
        <v>0</v>
      </c>
      <c r="V87" s="69">
        <f t="shared" si="13"/>
        <v>0.24370762178537148</v>
      </c>
      <c r="W87" s="76">
        <f t="shared" si="14"/>
        <v>48.740885072655217</v>
      </c>
      <c r="X87" s="79">
        <f t="shared" si="15"/>
        <v>17320.739762219288</v>
      </c>
      <c r="Z87" s="69">
        <f t="shared" si="16"/>
        <v>1</v>
      </c>
      <c r="AA87" s="69">
        <f t="shared" si="16"/>
        <v>1</v>
      </c>
      <c r="AB87" s="82" t="s">
        <v>1264</v>
      </c>
      <c r="AD87" s="91">
        <f t="shared" si="17"/>
        <v>1.3701795315061289</v>
      </c>
      <c r="AE87" s="91">
        <f t="shared" si="18"/>
        <v>4.1284805558819091</v>
      </c>
      <c r="AF87" s="96">
        <f t="shared" si="19"/>
        <v>1467.1119987915611</v>
      </c>
      <c r="AH87" s="4">
        <f t="shared" si="20"/>
        <v>25915</v>
      </c>
      <c r="AI87" s="4" t="str">
        <f t="shared" si="21"/>
        <v>×</v>
      </c>
      <c r="AJ87" s="4" t="s">
        <v>1264</v>
      </c>
    </row>
    <row r="88" spans="1:36" s="4" customFormat="1" x14ac:dyDescent="0.2">
      <c r="A88" s="11"/>
      <c r="B88" s="23" t="s">
        <v>220</v>
      </c>
      <c r="C88" s="28" t="s">
        <v>259</v>
      </c>
      <c r="D88" s="40">
        <v>3</v>
      </c>
      <c r="E88" s="40">
        <v>23</v>
      </c>
      <c r="F88" s="40">
        <v>3</v>
      </c>
      <c r="G88" s="40">
        <v>23</v>
      </c>
      <c r="H88" s="40">
        <v>24</v>
      </c>
      <c r="I88" s="40">
        <v>20</v>
      </c>
      <c r="J88" s="40">
        <v>9060</v>
      </c>
      <c r="K88" s="40">
        <v>5884</v>
      </c>
      <c r="L88" s="66">
        <f t="shared" si="11"/>
        <v>0.64944812362030901</v>
      </c>
      <c r="M88" s="40">
        <v>685937</v>
      </c>
      <c r="N88" s="40">
        <v>283742</v>
      </c>
      <c r="O88" s="66">
        <f t="shared" si="12"/>
        <v>0.41365606462401067</v>
      </c>
      <c r="P88" s="40">
        <v>81601</v>
      </c>
      <c r="Q88" s="40">
        <v>104996</v>
      </c>
      <c r="R88" s="40">
        <v>103535</v>
      </c>
      <c r="S88" s="40">
        <v>3</v>
      </c>
      <c r="T88" s="40">
        <v>0</v>
      </c>
      <c r="V88" s="69">
        <f t="shared" si="13"/>
        <v>0.26864815499422501</v>
      </c>
      <c r="W88" s="76">
        <f t="shared" si="14"/>
        <v>48.22263766145479</v>
      </c>
      <c r="X88" s="79">
        <f t="shared" si="15"/>
        <v>17596.023113528212</v>
      </c>
      <c r="Z88" s="69">
        <f t="shared" si="16"/>
        <v>1</v>
      </c>
      <c r="AA88" s="69">
        <f t="shared" si="16"/>
        <v>1</v>
      </c>
      <c r="AB88" s="82" t="s">
        <v>1264</v>
      </c>
      <c r="AD88" s="91">
        <f t="shared" si="17"/>
        <v>1.2866999178931631</v>
      </c>
      <c r="AE88" s="91">
        <f t="shared" si="18"/>
        <v>3.4771877795615249</v>
      </c>
      <c r="AF88" s="96">
        <f t="shared" si="19"/>
        <v>1268.7957255425792</v>
      </c>
      <c r="AH88" s="4">
        <f t="shared" si="20"/>
        <v>8395</v>
      </c>
      <c r="AI88" s="4" t="str">
        <f t="shared" si="21"/>
        <v>×</v>
      </c>
      <c r="AJ88" s="4" t="s">
        <v>1264</v>
      </c>
    </row>
    <row r="89" spans="1:36" s="4" customFormat="1" x14ac:dyDescent="0.2">
      <c r="A89" s="11"/>
      <c r="B89" s="23" t="s">
        <v>220</v>
      </c>
      <c r="C89" s="28" t="s">
        <v>260</v>
      </c>
      <c r="D89" s="40">
        <v>2</v>
      </c>
      <c r="E89" s="40">
        <v>8</v>
      </c>
      <c r="F89" s="40">
        <v>2</v>
      </c>
      <c r="G89" s="40">
        <v>8</v>
      </c>
      <c r="H89" s="40">
        <v>5</v>
      </c>
      <c r="I89" s="40">
        <v>5</v>
      </c>
      <c r="J89" s="40">
        <v>2928</v>
      </c>
      <c r="K89" s="40">
        <v>1777</v>
      </c>
      <c r="L89" s="66">
        <f t="shared" si="11"/>
        <v>0.6068989071038251</v>
      </c>
      <c r="M89" s="40">
        <v>266445</v>
      </c>
      <c r="N89" s="40">
        <v>73776</v>
      </c>
      <c r="O89" s="66">
        <f t="shared" si="12"/>
        <v>0.27689016494961438</v>
      </c>
      <c r="P89" s="40">
        <v>10624</v>
      </c>
      <c r="Q89" s="40">
        <v>17223</v>
      </c>
      <c r="R89" s="40">
        <v>26280</v>
      </c>
      <c r="S89" s="40">
        <v>0</v>
      </c>
      <c r="T89" s="40">
        <v>0</v>
      </c>
      <c r="V89" s="69">
        <f t="shared" si="13"/>
        <v>0.16804433849571881</v>
      </c>
      <c r="W89" s="76">
        <f t="shared" si="14"/>
        <v>41.517163759144623</v>
      </c>
      <c r="X89" s="79">
        <f t="shared" si="15"/>
        <v>14788.970174451322</v>
      </c>
      <c r="Z89" s="69">
        <f t="shared" si="16"/>
        <v>1</v>
      </c>
      <c r="AA89" s="69">
        <f t="shared" si="16"/>
        <v>1</v>
      </c>
      <c r="AB89" s="82" t="s">
        <v>1264</v>
      </c>
      <c r="AD89" s="91">
        <f t="shared" si="17"/>
        <v>1.6211408132530121</v>
      </c>
      <c r="AE89" s="91">
        <f t="shared" si="18"/>
        <v>6.9442771084337354</v>
      </c>
      <c r="AF89" s="96">
        <f t="shared" si="19"/>
        <v>2473.6445783132531</v>
      </c>
      <c r="AH89" s="4">
        <f t="shared" si="20"/>
        <v>2920</v>
      </c>
      <c r="AI89" s="4" t="str">
        <f t="shared" si="21"/>
        <v>×</v>
      </c>
      <c r="AJ89" s="4" t="s">
        <v>1264</v>
      </c>
    </row>
    <row r="90" spans="1:36" s="4" customFormat="1" x14ac:dyDescent="0.2">
      <c r="A90" s="11"/>
      <c r="B90" s="23" t="s">
        <v>220</v>
      </c>
      <c r="C90" s="28" t="s">
        <v>261</v>
      </c>
      <c r="D90" s="40">
        <v>5</v>
      </c>
      <c r="E90" s="40">
        <v>34</v>
      </c>
      <c r="F90" s="40">
        <v>5</v>
      </c>
      <c r="G90" s="40">
        <v>34</v>
      </c>
      <c r="H90" s="40">
        <v>55</v>
      </c>
      <c r="I90" s="40">
        <v>43</v>
      </c>
      <c r="J90" s="40">
        <v>12668</v>
      </c>
      <c r="K90" s="40">
        <v>8019</v>
      </c>
      <c r="L90" s="66">
        <f t="shared" si="11"/>
        <v>0.63301231449321127</v>
      </c>
      <c r="M90" s="40">
        <v>1105649</v>
      </c>
      <c r="N90" s="40">
        <v>430773</v>
      </c>
      <c r="O90" s="66">
        <f t="shared" si="12"/>
        <v>0.3896109886591495</v>
      </c>
      <c r="P90" s="40">
        <v>97812</v>
      </c>
      <c r="Q90" s="40">
        <v>131321</v>
      </c>
      <c r="R90" s="279">
        <v>147279</v>
      </c>
      <c r="S90" s="40">
        <v>0</v>
      </c>
      <c r="T90" s="40">
        <v>0</v>
      </c>
      <c r="V90" s="69">
        <f t="shared" si="13"/>
        <v>0.24662855368311651</v>
      </c>
      <c r="W90" s="76">
        <f t="shared" si="14"/>
        <v>53.719042274597832</v>
      </c>
      <c r="X90" s="79">
        <f t="shared" si="15"/>
        <v>18366.255144032923</v>
      </c>
      <c r="Z90" s="69">
        <f t="shared" si="16"/>
        <v>1</v>
      </c>
      <c r="AA90" s="69">
        <f t="shared" si="16"/>
        <v>1</v>
      </c>
      <c r="AB90" s="82" t="s">
        <v>1264</v>
      </c>
      <c r="AD90" s="91">
        <f t="shared" si="17"/>
        <v>1.3425857767963032</v>
      </c>
      <c r="AE90" s="91">
        <f t="shared" si="18"/>
        <v>4.4040915225125747</v>
      </c>
      <c r="AF90" s="96">
        <f t="shared" si="19"/>
        <v>1505.7354925775978</v>
      </c>
      <c r="AH90" s="4">
        <f t="shared" si="20"/>
        <v>12410</v>
      </c>
      <c r="AI90" s="4" t="str">
        <f t="shared" si="21"/>
        <v>×</v>
      </c>
      <c r="AJ90" s="4" t="s">
        <v>1264</v>
      </c>
    </row>
    <row r="91" spans="1:36" s="4" customFormat="1" x14ac:dyDescent="0.2">
      <c r="A91" s="11" t="s">
        <v>265</v>
      </c>
      <c r="B91" s="23" t="s">
        <v>220</v>
      </c>
      <c r="C91" s="28" t="s">
        <v>271</v>
      </c>
      <c r="D91" s="40">
        <v>11</v>
      </c>
      <c r="E91" s="40">
        <v>51</v>
      </c>
      <c r="F91" s="40">
        <v>11</v>
      </c>
      <c r="G91" s="40">
        <v>51</v>
      </c>
      <c r="H91" s="40">
        <v>63</v>
      </c>
      <c r="I91" s="40">
        <v>55</v>
      </c>
      <c r="J91" s="40">
        <v>18666</v>
      </c>
      <c r="K91" s="40">
        <v>12779</v>
      </c>
      <c r="L91" s="66">
        <f t="shared" si="11"/>
        <v>0.68461373620486443</v>
      </c>
      <c r="M91" s="40">
        <v>1235295</v>
      </c>
      <c r="N91" s="40">
        <v>510950</v>
      </c>
      <c r="O91" s="66">
        <f t="shared" si="12"/>
        <v>0.41362589502912261</v>
      </c>
      <c r="P91" s="40">
        <v>129092</v>
      </c>
      <c r="Q91" s="40">
        <v>171199</v>
      </c>
      <c r="R91" s="40">
        <v>182590</v>
      </c>
      <c r="S91" s="40">
        <v>4</v>
      </c>
      <c r="T91" s="40">
        <v>0</v>
      </c>
      <c r="V91" s="69">
        <f t="shared" si="13"/>
        <v>0.2831739693869687</v>
      </c>
      <c r="W91" s="76">
        <f t="shared" si="14"/>
        <v>39.983566789263634</v>
      </c>
      <c r="X91" s="79">
        <f t="shared" si="15"/>
        <v>14288.285468346507</v>
      </c>
      <c r="Z91" s="69">
        <f t="shared" si="16"/>
        <v>1</v>
      </c>
      <c r="AA91" s="69">
        <f t="shared" si="16"/>
        <v>1</v>
      </c>
      <c r="AB91" s="82" t="s">
        <v>1264</v>
      </c>
      <c r="AD91" s="91">
        <f t="shared" si="17"/>
        <v>1.3261782294797508</v>
      </c>
      <c r="AE91" s="91">
        <f t="shared" si="18"/>
        <v>3.9580299321414185</v>
      </c>
      <c r="AF91" s="96">
        <f t="shared" si="19"/>
        <v>1414.4176246397917</v>
      </c>
      <c r="AH91" s="4">
        <f t="shared" si="20"/>
        <v>18615</v>
      </c>
      <c r="AI91" s="4" t="str">
        <f t="shared" si="21"/>
        <v>×</v>
      </c>
      <c r="AJ91" s="4" t="s">
        <v>1264</v>
      </c>
    </row>
    <row r="92" spans="1:36" s="4" customFormat="1" x14ac:dyDescent="0.2">
      <c r="A92" s="11"/>
      <c r="B92" s="23" t="s">
        <v>220</v>
      </c>
      <c r="C92" s="28" t="s">
        <v>272</v>
      </c>
      <c r="D92" s="40">
        <v>7</v>
      </c>
      <c r="E92" s="40">
        <v>25</v>
      </c>
      <c r="F92" s="40">
        <v>7</v>
      </c>
      <c r="G92" s="40">
        <v>25</v>
      </c>
      <c r="H92" s="40">
        <v>58</v>
      </c>
      <c r="I92" s="40">
        <v>18</v>
      </c>
      <c r="J92" s="40">
        <v>9150</v>
      </c>
      <c r="K92" s="40">
        <v>4488</v>
      </c>
      <c r="L92" s="66">
        <f t="shared" si="11"/>
        <v>0.49049180327868852</v>
      </c>
      <c r="M92" s="40">
        <v>401638</v>
      </c>
      <c r="N92" s="40">
        <v>187097</v>
      </c>
      <c r="O92" s="66">
        <f t="shared" si="12"/>
        <v>0.46583490605968558</v>
      </c>
      <c r="P92" s="40">
        <v>22745</v>
      </c>
      <c r="Q92" s="40">
        <v>32237</v>
      </c>
      <c r="R92" s="40">
        <v>56709</v>
      </c>
      <c r="S92" s="40">
        <v>0</v>
      </c>
      <c r="T92" s="40">
        <v>0</v>
      </c>
      <c r="V92" s="69">
        <f t="shared" si="13"/>
        <v>0.22848820310337364</v>
      </c>
      <c r="W92" s="76">
        <f t="shared" si="14"/>
        <v>41.688279857397504</v>
      </c>
      <c r="X92" s="79">
        <f t="shared" si="15"/>
        <v>12635.695187165775</v>
      </c>
      <c r="Z92" s="69">
        <f t="shared" si="16"/>
        <v>1</v>
      </c>
      <c r="AA92" s="69">
        <f t="shared" si="16"/>
        <v>1</v>
      </c>
      <c r="AB92" s="82" t="s">
        <v>1264</v>
      </c>
      <c r="AD92" s="91">
        <f t="shared" si="17"/>
        <v>1.4173224884590019</v>
      </c>
      <c r="AE92" s="91">
        <f t="shared" si="18"/>
        <v>8.2258518355682568</v>
      </c>
      <c r="AF92" s="96">
        <f t="shared" si="19"/>
        <v>2493.251264014069</v>
      </c>
      <c r="AH92" s="4">
        <f t="shared" si="20"/>
        <v>9125</v>
      </c>
      <c r="AI92" s="4" t="str">
        <f t="shared" si="21"/>
        <v>×</v>
      </c>
      <c r="AJ92" s="4" t="s">
        <v>1264</v>
      </c>
    </row>
    <row r="93" spans="1:36" s="4" customFormat="1" x14ac:dyDescent="0.2">
      <c r="A93" s="11"/>
      <c r="B93" s="23" t="s">
        <v>273</v>
      </c>
      <c r="C93" s="28" t="s">
        <v>275</v>
      </c>
      <c r="D93" s="40">
        <v>55</v>
      </c>
      <c r="E93" s="40">
        <v>2516</v>
      </c>
      <c r="F93" s="40">
        <v>54</v>
      </c>
      <c r="G93" s="40">
        <v>2445</v>
      </c>
      <c r="H93" s="40">
        <v>4882</v>
      </c>
      <c r="I93" s="40">
        <v>4287</v>
      </c>
      <c r="J93" s="40">
        <v>894819</v>
      </c>
      <c r="K93" s="40">
        <v>694802</v>
      </c>
      <c r="L93" s="66">
        <f t="shared" si="11"/>
        <v>0.77647211335476785</v>
      </c>
      <c r="M93" s="40">
        <v>125016500</v>
      </c>
      <c r="N93" s="40">
        <v>49321750</v>
      </c>
      <c r="O93" s="66">
        <f t="shared" si="12"/>
        <v>0.39452192310614997</v>
      </c>
      <c r="P93" s="40">
        <v>13081304</v>
      </c>
      <c r="Q93" s="40">
        <v>18279174</v>
      </c>
      <c r="R93" s="40">
        <v>17643303</v>
      </c>
      <c r="S93" s="40">
        <v>798</v>
      </c>
      <c r="T93" s="40">
        <v>11</v>
      </c>
      <c r="V93" s="69">
        <f t="shared" si="13"/>
        <v>0.3063352713990195</v>
      </c>
      <c r="W93" s="76">
        <f t="shared" si="14"/>
        <v>70.986770331691616</v>
      </c>
      <c r="X93" s="79">
        <f t="shared" si="15"/>
        <v>25393.281827052888</v>
      </c>
      <c r="Z93" s="69">
        <f t="shared" si="16"/>
        <v>0.98181818181818181</v>
      </c>
      <c r="AA93" s="69">
        <f t="shared" si="16"/>
        <v>0.97178060413354528</v>
      </c>
      <c r="AB93" s="83"/>
      <c r="AD93" s="91">
        <f t="shared" si="17"/>
        <v>1.397351059191041</v>
      </c>
      <c r="AE93" s="91">
        <f t="shared" si="18"/>
        <v>3.7704001069006576</v>
      </c>
      <c r="AF93" s="96">
        <f t="shared" si="19"/>
        <v>1348.7419144146486</v>
      </c>
      <c r="AH93" s="4">
        <f t="shared" si="20"/>
        <v>918340</v>
      </c>
      <c r="AI93" s="4" t="str">
        <f t="shared" si="21"/>
        <v/>
      </c>
      <c r="AJ93" s="4" t="s">
        <v>1287</v>
      </c>
    </row>
    <row r="94" spans="1:36" s="4" customFormat="1" x14ac:dyDescent="0.2">
      <c r="A94" s="11"/>
      <c r="B94" s="23" t="s">
        <v>273</v>
      </c>
      <c r="C94" s="28" t="s">
        <v>226</v>
      </c>
      <c r="D94" s="40">
        <v>5</v>
      </c>
      <c r="E94" s="40">
        <v>112</v>
      </c>
      <c r="F94" s="40">
        <v>5</v>
      </c>
      <c r="G94" s="40">
        <v>112</v>
      </c>
      <c r="H94" s="40">
        <v>189</v>
      </c>
      <c r="I94" s="40">
        <v>163</v>
      </c>
      <c r="J94" s="40">
        <v>41500</v>
      </c>
      <c r="K94" s="40">
        <v>28405</v>
      </c>
      <c r="L94" s="66">
        <f t="shared" si="11"/>
        <v>0.68445783132530125</v>
      </c>
      <c r="M94" s="40">
        <v>3543550</v>
      </c>
      <c r="N94" s="40">
        <v>1546161</v>
      </c>
      <c r="O94" s="66">
        <f t="shared" si="12"/>
        <v>0.43633108041370944</v>
      </c>
      <c r="P94" s="40">
        <v>643168</v>
      </c>
      <c r="Q94" s="40">
        <v>824103</v>
      </c>
      <c r="R94" s="40">
        <v>646119</v>
      </c>
      <c r="S94" s="40">
        <v>14</v>
      </c>
      <c r="T94" s="40">
        <v>0</v>
      </c>
      <c r="V94" s="69">
        <f t="shared" si="13"/>
        <v>0.29865022503979322</v>
      </c>
      <c r="W94" s="76">
        <f t="shared" si="14"/>
        <v>54.432705509593383</v>
      </c>
      <c r="X94" s="79">
        <f t="shared" si="15"/>
        <v>22746.664319662032</v>
      </c>
      <c r="Z94" s="69">
        <f t="shared" si="16"/>
        <v>1</v>
      </c>
      <c r="AA94" s="69">
        <f t="shared" si="16"/>
        <v>1</v>
      </c>
      <c r="AB94" s="82" t="s">
        <v>1264</v>
      </c>
      <c r="AD94" s="91">
        <f t="shared" si="17"/>
        <v>1.2813184113637495</v>
      </c>
      <c r="AE94" s="91">
        <f t="shared" si="18"/>
        <v>2.4039768769590526</v>
      </c>
      <c r="AF94" s="96">
        <f t="shared" si="19"/>
        <v>1004.5882257823773</v>
      </c>
      <c r="AH94" s="4">
        <f t="shared" si="20"/>
        <v>40880</v>
      </c>
      <c r="AI94" s="4" t="str">
        <f t="shared" si="21"/>
        <v>×</v>
      </c>
      <c r="AJ94" s="4" t="s">
        <v>1264</v>
      </c>
    </row>
    <row r="95" spans="1:36" s="4" customFormat="1" x14ac:dyDescent="0.2">
      <c r="A95" s="11"/>
      <c r="B95" s="23" t="s">
        <v>273</v>
      </c>
      <c r="C95" s="28" t="s">
        <v>279</v>
      </c>
      <c r="D95" s="40">
        <v>7</v>
      </c>
      <c r="E95" s="40">
        <v>168</v>
      </c>
      <c r="F95" s="40">
        <v>7</v>
      </c>
      <c r="G95" s="40">
        <v>168</v>
      </c>
      <c r="H95" s="40">
        <v>214</v>
      </c>
      <c r="I95" s="40">
        <v>174</v>
      </c>
      <c r="J95" s="40">
        <v>61516</v>
      </c>
      <c r="K95" s="40">
        <v>37304</v>
      </c>
      <c r="L95" s="66">
        <f t="shared" si="11"/>
        <v>0.60641134013915077</v>
      </c>
      <c r="M95" s="40">
        <v>4764725</v>
      </c>
      <c r="N95" s="40">
        <v>1813649</v>
      </c>
      <c r="O95" s="66">
        <f t="shared" si="12"/>
        <v>0.38064085545335774</v>
      </c>
      <c r="P95" s="40">
        <v>652933</v>
      </c>
      <c r="Q95" s="40">
        <v>907252</v>
      </c>
      <c r="R95" s="40">
        <v>727352</v>
      </c>
      <c r="S95" s="40">
        <v>9</v>
      </c>
      <c r="T95" s="40">
        <v>1</v>
      </c>
      <c r="V95" s="69">
        <f t="shared" si="13"/>
        <v>0.23082493126718345</v>
      </c>
      <c r="W95" s="76">
        <f t="shared" si="14"/>
        <v>48.618083851597682</v>
      </c>
      <c r="X95" s="79">
        <f t="shared" si="15"/>
        <v>19497.962684966758</v>
      </c>
      <c r="Z95" s="69">
        <f t="shared" si="16"/>
        <v>1</v>
      </c>
      <c r="AA95" s="69">
        <f t="shared" si="16"/>
        <v>1</v>
      </c>
      <c r="AB95" s="82" t="s">
        <v>1264</v>
      </c>
      <c r="AD95" s="91">
        <f t="shared" si="17"/>
        <v>1.3895024451207092</v>
      </c>
      <c r="AE95" s="91">
        <f t="shared" si="18"/>
        <v>2.7776954143840178</v>
      </c>
      <c r="AF95" s="96">
        <f t="shared" si="19"/>
        <v>1113.9764723179865</v>
      </c>
      <c r="AH95" s="4">
        <f t="shared" si="20"/>
        <v>61320</v>
      </c>
      <c r="AI95" s="4" t="str">
        <f t="shared" si="21"/>
        <v>×</v>
      </c>
      <c r="AJ95" s="4" t="s">
        <v>1264</v>
      </c>
    </row>
    <row r="96" spans="1:36" s="4" customFormat="1" x14ac:dyDescent="0.2">
      <c r="A96" s="11"/>
      <c r="B96" s="23" t="s">
        <v>273</v>
      </c>
      <c r="C96" s="28" t="s">
        <v>258</v>
      </c>
      <c r="D96" s="40">
        <v>16</v>
      </c>
      <c r="E96" s="40">
        <v>242</v>
      </c>
      <c r="F96" s="40">
        <v>16</v>
      </c>
      <c r="G96" s="40">
        <v>242</v>
      </c>
      <c r="H96" s="40">
        <v>422</v>
      </c>
      <c r="I96" s="40">
        <v>328</v>
      </c>
      <c r="J96" s="40">
        <v>93221</v>
      </c>
      <c r="K96" s="40">
        <v>66274</v>
      </c>
      <c r="L96" s="66">
        <f t="shared" si="11"/>
        <v>0.71093423155726709</v>
      </c>
      <c r="M96" s="40">
        <v>8822827</v>
      </c>
      <c r="N96" s="40">
        <v>3590148</v>
      </c>
      <c r="O96" s="66">
        <f t="shared" si="12"/>
        <v>0.40691583321309599</v>
      </c>
      <c r="P96" s="40">
        <v>1083942</v>
      </c>
      <c r="Q96" s="40">
        <v>1499225</v>
      </c>
      <c r="R96" s="40">
        <v>1357198.2999999998</v>
      </c>
      <c r="S96" s="40">
        <v>38</v>
      </c>
      <c r="T96" s="40">
        <v>0</v>
      </c>
      <c r="V96" s="69">
        <f t="shared" si="13"/>
        <v>0.28929039519383748</v>
      </c>
      <c r="W96" s="76">
        <f t="shared" si="14"/>
        <v>54.171288891571358</v>
      </c>
      <c r="X96" s="79">
        <f t="shared" si="15"/>
        <v>20478.593415215615</v>
      </c>
      <c r="Z96" s="69">
        <f t="shared" si="16"/>
        <v>1</v>
      </c>
      <c r="AA96" s="69">
        <f t="shared" si="16"/>
        <v>1</v>
      </c>
      <c r="AB96" s="82" t="s">
        <v>1259</v>
      </c>
      <c r="AD96" s="91">
        <f t="shared" si="17"/>
        <v>1.3831228977196197</v>
      </c>
      <c r="AE96" s="91">
        <f t="shared" si="18"/>
        <v>3.3121218662991194</v>
      </c>
      <c r="AF96" s="96">
        <f t="shared" si="19"/>
        <v>1252.0949460395482</v>
      </c>
      <c r="AH96" s="4">
        <f t="shared" si="20"/>
        <v>88330</v>
      </c>
      <c r="AI96" s="4" t="str">
        <f t="shared" si="21"/>
        <v>×</v>
      </c>
      <c r="AJ96" s="4" t="s">
        <v>1264</v>
      </c>
    </row>
    <row r="97" spans="1:36" s="4" customFormat="1" x14ac:dyDescent="0.2">
      <c r="A97" s="11"/>
      <c r="B97" s="23" t="s">
        <v>273</v>
      </c>
      <c r="C97" s="28" t="s">
        <v>248</v>
      </c>
      <c r="D97" s="40">
        <v>8</v>
      </c>
      <c r="E97" s="40">
        <v>95</v>
      </c>
      <c r="F97" s="40">
        <v>8</v>
      </c>
      <c r="G97" s="40">
        <v>95</v>
      </c>
      <c r="H97" s="40">
        <v>148</v>
      </c>
      <c r="I97" s="40">
        <v>129</v>
      </c>
      <c r="J97" s="40">
        <v>34308</v>
      </c>
      <c r="K97" s="40">
        <v>26301</v>
      </c>
      <c r="L97" s="66">
        <f t="shared" si="11"/>
        <v>0.76661420076949982</v>
      </c>
      <c r="M97" s="40">
        <v>3012250</v>
      </c>
      <c r="N97" s="40">
        <v>1205379</v>
      </c>
      <c r="O97" s="66">
        <f t="shared" si="12"/>
        <v>0.40015901734583781</v>
      </c>
      <c r="P97" s="40">
        <v>364016</v>
      </c>
      <c r="Q97" s="40">
        <v>467746</v>
      </c>
      <c r="R97" s="40">
        <v>460435</v>
      </c>
      <c r="S97" s="40">
        <v>3</v>
      </c>
      <c r="T97" s="40">
        <v>1</v>
      </c>
      <c r="V97" s="69">
        <f t="shared" si="13"/>
        <v>0.30676758526328785</v>
      </c>
      <c r="W97" s="76">
        <f t="shared" si="14"/>
        <v>45.830158549104596</v>
      </c>
      <c r="X97" s="79">
        <f t="shared" si="15"/>
        <v>17506.368579141479</v>
      </c>
      <c r="Z97" s="69">
        <f t="shared" si="16"/>
        <v>1</v>
      </c>
      <c r="AA97" s="69">
        <f t="shared" si="16"/>
        <v>1</v>
      </c>
      <c r="AB97" s="82" t="s">
        <v>1264</v>
      </c>
      <c r="AD97" s="91">
        <f t="shared" si="17"/>
        <v>1.2849600017581644</v>
      </c>
      <c r="AE97" s="91">
        <f t="shared" si="18"/>
        <v>3.3113352160344602</v>
      </c>
      <c r="AF97" s="96">
        <f t="shared" si="19"/>
        <v>1264.8757197485825</v>
      </c>
      <c r="AH97" s="4">
        <f t="shared" si="20"/>
        <v>34675</v>
      </c>
      <c r="AI97" s="4" t="str">
        <f t="shared" si="21"/>
        <v/>
      </c>
      <c r="AJ97" s="4" t="s">
        <v>1264</v>
      </c>
    </row>
    <row r="98" spans="1:36" s="4" customFormat="1" x14ac:dyDescent="0.2">
      <c r="A98" s="11"/>
      <c r="B98" s="23" t="s">
        <v>273</v>
      </c>
      <c r="C98" s="28" t="s">
        <v>138</v>
      </c>
      <c r="D98" s="40">
        <v>3</v>
      </c>
      <c r="E98" s="40">
        <v>47</v>
      </c>
      <c r="F98" s="40">
        <v>3</v>
      </c>
      <c r="G98" s="40">
        <v>47</v>
      </c>
      <c r="H98" s="40">
        <v>65</v>
      </c>
      <c r="I98" s="40">
        <v>53</v>
      </c>
      <c r="J98" s="40">
        <v>17751</v>
      </c>
      <c r="K98" s="40">
        <v>11810</v>
      </c>
      <c r="L98" s="66">
        <f t="shared" si="11"/>
        <v>0.66531463016168102</v>
      </c>
      <c r="M98" s="40">
        <v>1650306</v>
      </c>
      <c r="N98" s="40">
        <v>742478</v>
      </c>
      <c r="O98" s="66">
        <f t="shared" si="12"/>
        <v>0.44990323006763594</v>
      </c>
      <c r="P98" s="40">
        <v>219712</v>
      </c>
      <c r="Q98" s="40">
        <v>296801</v>
      </c>
      <c r="R98" s="40">
        <v>269743</v>
      </c>
      <c r="S98" s="40">
        <v>1</v>
      </c>
      <c r="T98" s="40">
        <v>0</v>
      </c>
      <c r="V98" s="69">
        <f t="shared" si="13"/>
        <v>0.29932720112099487</v>
      </c>
      <c r="W98" s="76">
        <f t="shared" si="14"/>
        <v>62.868585944115154</v>
      </c>
      <c r="X98" s="79">
        <f t="shared" si="15"/>
        <v>22840.220152413211</v>
      </c>
      <c r="Z98" s="69">
        <f t="shared" si="16"/>
        <v>1</v>
      </c>
      <c r="AA98" s="69">
        <f t="shared" si="16"/>
        <v>1</v>
      </c>
      <c r="AB98" s="82" t="s">
        <v>1264</v>
      </c>
      <c r="AD98" s="91">
        <f t="shared" si="17"/>
        <v>1.3508638581415671</v>
      </c>
      <c r="AE98" s="91">
        <f t="shared" si="18"/>
        <v>3.3793238421205944</v>
      </c>
      <c r="AF98" s="96">
        <f t="shared" si="19"/>
        <v>1227.7117317215263</v>
      </c>
      <c r="AH98" s="4">
        <f t="shared" si="20"/>
        <v>17155</v>
      </c>
      <c r="AI98" s="4" t="str">
        <f t="shared" si="21"/>
        <v>×</v>
      </c>
      <c r="AJ98" s="4" t="s">
        <v>1264</v>
      </c>
    </row>
    <row r="99" spans="1:36" s="4" customFormat="1" x14ac:dyDescent="0.2">
      <c r="A99" s="11"/>
      <c r="B99" s="23" t="s">
        <v>273</v>
      </c>
      <c r="C99" s="28" t="s">
        <v>281</v>
      </c>
      <c r="D99" s="40">
        <v>5</v>
      </c>
      <c r="E99" s="40">
        <v>73</v>
      </c>
      <c r="F99" s="40">
        <v>4</v>
      </c>
      <c r="G99" s="40">
        <v>64</v>
      </c>
      <c r="H99" s="40">
        <v>87</v>
      </c>
      <c r="I99" s="40">
        <v>80</v>
      </c>
      <c r="J99" s="40">
        <v>23424</v>
      </c>
      <c r="K99" s="40">
        <v>14278</v>
      </c>
      <c r="L99" s="66">
        <f t="shared" si="11"/>
        <v>0.60954576502732238</v>
      </c>
      <c r="M99" s="40">
        <v>2235749</v>
      </c>
      <c r="N99" s="40">
        <v>938220</v>
      </c>
      <c r="O99" s="66">
        <f t="shared" si="12"/>
        <v>0.41964460232342721</v>
      </c>
      <c r="P99" s="40">
        <v>256993</v>
      </c>
      <c r="Q99" s="40">
        <v>341569</v>
      </c>
      <c r="R99" s="40">
        <v>332801</v>
      </c>
      <c r="S99" s="40">
        <v>15</v>
      </c>
      <c r="T99" s="40">
        <v>0</v>
      </c>
      <c r="V99" s="69">
        <f t="shared" si="13"/>
        <v>0.25579259016281991</v>
      </c>
      <c r="W99" s="76">
        <f t="shared" si="14"/>
        <v>65.710883877293739</v>
      </c>
      <c r="X99" s="79">
        <f t="shared" si="15"/>
        <v>23308.656674604288</v>
      </c>
      <c r="Z99" s="69">
        <f t="shared" si="16"/>
        <v>0.8</v>
      </c>
      <c r="AA99" s="69">
        <f t="shared" si="16"/>
        <v>0.87671232876712324</v>
      </c>
      <c r="AB99" s="82" t="s">
        <v>1264</v>
      </c>
      <c r="AD99" s="91">
        <f t="shared" si="17"/>
        <v>1.3290984579346519</v>
      </c>
      <c r="AE99" s="91">
        <f t="shared" si="18"/>
        <v>3.6507609156669636</v>
      </c>
      <c r="AF99" s="96">
        <f t="shared" si="19"/>
        <v>1294.9807971423345</v>
      </c>
      <c r="AH99" s="4">
        <f t="shared" si="20"/>
        <v>26645</v>
      </c>
      <c r="AI99" s="4" t="str">
        <f t="shared" si="21"/>
        <v/>
      </c>
      <c r="AJ99" s="4" t="s">
        <v>1264</v>
      </c>
    </row>
    <row r="100" spans="1:36" s="4" customFormat="1" x14ac:dyDescent="0.2">
      <c r="A100" s="11"/>
      <c r="B100" s="23" t="s">
        <v>273</v>
      </c>
      <c r="C100" s="28" t="s">
        <v>283</v>
      </c>
      <c r="D100" s="40">
        <v>2</v>
      </c>
      <c r="E100" s="40">
        <v>21</v>
      </c>
      <c r="F100" s="40">
        <v>2</v>
      </c>
      <c r="G100" s="40">
        <v>21</v>
      </c>
      <c r="H100" s="40">
        <v>26</v>
      </c>
      <c r="I100" s="40">
        <v>23</v>
      </c>
      <c r="J100" s="40">
        <v>7676</v>
      </c>
      <c r="K100" s="40">
        <v>3535</v>
      </c>
      <c r="L100" s="66">
        <f t="shared" si="11"/>
        <v>0.46052631578947367</v>
      </c>
      <c r="M100" s="40">
        <v>499571</v>
      </c>
      <c r="N100" s="40">
        <v>228121</v>
      </c>
      <c r="O100" s="66">
        <f t="shared" si="12"/>
        <v>0.45663379179335872</v>
      </c>
      <c r="P100" s="40">
        <v>62943</v>
      </c>
      <c r="Q100" s="40">
        <v>82359</v>
      </c>
      <c r="R100" s="40">
        <v>91377</v>
      </c>
      <c r="S100" s="40">
        <v>0</v>
      </c>
      <c r="T100" s="40">
        <v>0</v>
      </c>
      <c r="V100" s="69">
        <f t="shared" si="13"/>
        <v>0.21029187779957309</v>
      </c>
      <c r="W100" s="76">
        <f t="shared" si="14"/>
        <v>64.532107496463937</v>
      </c>
      <c r="X100" s="79">
        <f t="shared" si="15"/>
        <v>25849.222065063648</v>
      </c>
      <c r="Z100" s="69">
        <f t="shared" si="16"/>
        <v>1</v>
      </c>
      <c r="AA100" s="69">
        <f t="shared" si="16"/>
        <v>1</v>
      </c>
      <c r="AB100" s="82" t="s">
        <v>1264</v>
      </c>
      <c r="AD100" s="91">
        <f t="shared" si="17"/>
        <v>1.3084695677041132</v>
      </c>
      <c r="AE100" s="91">
        <f t="shared" si="18"/>
        <v>3.6242473348902977</v>
      </c>
      <c r="AF100" s="96">
        <f t="shared" si="19"/>
        <v>1451.7420523330634</v>
      </c>
      <c r="AH100" s="4">
        <f t="shared" si="20"/>
        <v>7665</v>
      </c>
      <c r="AI100" s="4" t="str">
        <f t="shared" si="21"/>
        <v>×</v>
      </c>
      <c r="AJ100" s="4" t="s">
        <v>1264</v>
      </c>
    </row>
    <row r="101" spans="1:36" s="4" customFormat="1" x14ac:dyDescent="0.2">
      <c r="A101" s="11"/>
      <c r="B101" s="23" t="s">
        <v>273</v>
      </c>
      <c r="C101" s="28" t="s">
        <v>284</v>
      </c>
      <c r="D101" s="40">
        <v>4</v>
      </c>
      <c r="E101" s="40">
        <v>117</v>
      </c>
      <c r="F101" s="40">
        <v>4</v>
      </c>
      <c r="G101" s="40">
        <v>117</v>
      </c>
      <c r="H101" s="40">
        <v>189</v>
      </c>
      <c r="I101" s="40">
        <v>163</v>
      </c>
      <c r="J101" s="40">
        <v>36980</v>
      </c>
      <c r="K101" s="40">
        <v>23061</v>
      </c>
      <c r="L101" s="66">
        <f t="shared" si="11"/>
        <v>0.6236073553272039</v>
      </c>
      <c r="M101" s="40">
        <v>4217014</v>
      </c>
      <c r="N101" s="40">
        <v>1696987</v>
      </c>
      <c r="O101" s="66">
        <f t="shared" si="12"/>
        <v>0.40241436239007033</v>
      </c>
      <c r="P101" s="40">
        <v>598660</v>
      </c>
      <c r="Q101" s="40">
        <v>823925</v>
      </c>
      <c r="R101" s="40">
        <v>672559</v>
      </c>
      <c r="S101" s="40">
        <v>17</v>
      </c>
      <c r="T101" s="40">
        <v>0</v>
      </c>
      <c r="V101" s="69">
        <f t="shared" si="13"/>
        <v>0.2509485562757548</v>
      </c>
      <c r="W101" s="76">
        <f t="shared" si="14"/>
        <v>73.586878279346081</v>
      </c>
      <c r="X101" s="79">
        <f t="shared" si="15"/>
        <v>29164.346732578811</v>
      </c>
      <c r="Z101" s="69">
        <f t="shared" si="16"/>
        <v>1</v>
      </c>
      <c r="AA101" s="69">
        <f t="shared" si="16"/>
        <v>1</v>
      </c>
      <c r="AB101" s="82" t="s">
        <v>1264</v>
      </c>
      <c r="AD101" s="91">
        <f t="shared" si="17"/>
        <v>1.3762820298667022</v>
      </c>
      <c r="AE101" s="91">
        <f t="shared" si="18"/>
        <v>2.8346423679550998</v>
      </c>
      <c r="AF101" s="96">
        <f t="shared" si="19"/>
        <v>1123.4406841947016</v>
      </c>
      <c r="AH101" s="4">
        <f t="shared" si="20"/>
        <v>42705</v>
      </c>
      <c r="AI101" s="4" t="str">
        <f t="shared" si="21"/>
        <v/>
      </c>
      <c r="AJ101" s="4" t="s">
        <v>1264</v>
      </c>
    </row>
    <row r="102" spans="1:36" s="4" customFormat="1" x14ac:dyDescent="0.2">
      <c r="A102" s="11"/>
      <c r="B102" s="23" t="s">
        <v>273</v>
      </c>
      <c r="C102" s="28" t="s">
        <v>160</v>
      </c>
      <c r="D102" s="40">
        <v>2</v>
      </c>
      <c r="E102" s="40">
        <v>61</v>
      </c>
      <c r="F102" s="40">
        <v>2</v>
      </c>
      <c r="G102" s="40">
        <v>61</v>
      </c>
      <c r="H102" s="40">
        <v>89</v>
      </c>
      <c r="I102" s="40">
        <v>72</v>
      </c>
      <c r="J102" s="40">
        <v>22300</v>
      </c>
      <c r="K102" s="40">
        <v>12876</v>
      </c>
      <c r="L102" s="66">
        <f t="shared" si="11"/>
        <v>0.57739910313901344</v>
      </c>
      <c r="M102" s="40">
        <v>2092330</v>
      </c>
      <c r="N102" s="40">
        <v>859562</v>
      </c>
      <c r="O102" s="66">
        <f t="shared" si="12"/>
        <v>0.41081569350915009</v>
      </c>
      <c r="P102" s="40">
        <v>254176</v>
      </c>
      <c r="Q102" s="40">
        <v>339441</v>
      </c>
      <c r="R102" s="40">
        <v>332081</v>
      </c>
      <c r="S102" s="40">
        <v>1</v>
      </c>
      <c r="T102" s="40">
        <v>0</v>
      </c>
      <c r="V102" s="69">
        <f t="shared" si="13"/>
        <v>0.23720461298761508</v>
      </c>
      <c r="W102" s="76">
        <f t="shared" si="14"/>
        <v>66.756912084498296</v>
      </c>
      <c r="X102" s="79">
        <f t="shared" si="15"/>
        <v>25790.695868282077</v>
      </c>
      <c r="Z102" s="69">
        <f t="shared" si="16"/>
        <v>1</v>
      </c>
      <c r="AA102" s="69">
        <f t="shared" si="16"/>
        <v>1</v>
      </c>
      <c r="AB102" s="82" t="s">
        <v>1264</v>
      </c>
      <c r="AD102" s="91">
        <f t="shared" si="17"/>
        <v>1.335456534055143</v>
      </c>
      <c r="AE102" s="91">
        <f t="shared" si="18"/>
        <v>3.3817590960594233</v>
      </c>
      <c r="AF102" s="96">
        <f t="shared" si="19"/>
        <v>1306.5002203197785</v>
      </c>
      <c r="AH102" s="4">
        <f t="shared" si="20"/>
        <v>22265</v>
      </c>
      <c r="AI102" s="4" t="str">
        <f t="shared" si="21"/>
        <v>×</v>
      </c>
      <c r="AJ102" s="4" t="s">
        <v>1264</v>
      </c>
    </row>
    <row r="103" spans="1:36" s="4" customFormat="1" x14ac:dyDescent="0.2">
      <c r="A103" s="11"/>
      <c r="B103" s="23" t="s">
        <v>273</v>
      </c>
      <c r="C103" s="28" t="s">
        <v>288</v>
      </c>
      <c r="D103" s="40">
        <v>3</v>
      </c>
      <c r="E103" s="40">
        <v>14</v>
      </c>
      <c r="F103" s="40">
        <v>3</v>
      </c>
      <c r="G103" s="40">
        <v>14</v>
      </c>
      <c r="H103" s="40">
        <v>16</v>
      </c>
      <c r="I103" s="40">
        <v>18</v>
      </c>
      <c r="J103" s="40">
        <v>4879</v>
      </c>
      <c r="K103" s="40">
        <v>2425</v>
      </c>
      <c r="L103" s="66">
        <f t="shared" si="11"/>
        <v>0.49702807952449274</v>
      </c>
      <c r="M103" s="40">
        <v>233776</v>
      </c>
      <c r="N103" s="40">
        <v>91748</v>
      </c>
      <c r="O103" s="66">
        <f t="shared" si="12"/>
        <v>0.39246115940045173</v>
      </c>
      <c r="P103" s="56">
        <v>16982</v>
      </c>
      <c r="Q103" s="56">
        <v>25299</v>
      </c>
      <c r="R103" s="56">
        <v>29879</v>
      </c>
      <c r="S103" s="40">
        <v>0</v>
      </c>
      <c r="T103" s="40">
        <v>0</v>
      </c>
      <c r="V103" s="69">
        <f t="shared" si="13"/>
        <v>0.19506421634476234</v>
      </c>
      <c r="W103" s="76">
        <f t="shared" si="14"/>
        <v>37.834226804123709</v>
      </c>
      <c r="X103" s="79">
        <f t="shared" si="15"/>
        <v>12321.237113402061</v>
      </c>
      <c r="Z103" s="69">
        <f t="shared" si="16"/>
        <v>1</v>
      </c>
      <c r="AA103" s="69">
        <f t="shared" si="16"/>
        <v>1</v>
      </c>
      <c r="AB103" s="82" t="s">
        <v>1264</v>
      </c>
      <c r="AD103" s="91">
        <f t="shared" si="17"/>
        <v>1.4897538570250854</v>
      </c>
      <c r="AE103" s="91">
        <f t="shared" si="18"/>
        <v>5.4026616417383115</v>
      </c>
      <c r="AF103" s="96">
        <f t="shared" si="19"/>
        <v>1759.4511836061713</v>
      </c>
      <c r="AH103" s="4">
        <f t="shared" si="20"/>
        <v>5110</v>
      </c>
      <c r="AI103" s="4" t="str">
        <f t="shared" si="21"/>
        <v/>
      </c>
      <c r="AJ103" s="4" t="s">
        <v>1264</v>
      </c>
    </row>
    <row r="104" spans="1:36" s="4" customFormat="1" x14ac:dyDescent="0.2">
      <c r="A104" s="11"/>
      <c r="B104" s="23" t="s">
        <v>273</v>
      </c>
      <c r="C104" s="28" t="s">
        <v>290</v>
      </c>
      <c r="D104" s="40">
        <v>8</v>
      </c>
      <c r="E104" s="40">
        <v>83</v>
      </c>
      <c r="F104" s="40">
        <v>8</v>
      </c>
      <c r="G104" s="40">
        <v>83</v>
      </c>
      <c r="H104" s="40">
        <v>113</v>
      </c>
      <c r="I104" s="40">
        <v>90</v>
      </c>
      <c r="J104" s="40">
        <v>30378</v>
      </c>
      <c r="K104" s="40">
        <v>16435</v>
      </c>
      <c r="L104" s="66">
        <f t="shared" si="11"/>
        <v>0.54101652511686094</v>
      </c>
      <c r="M104" s="56">
        <v>2300737</v>
      </c>
      <c r="N104" s="56">
        <v>1009200</v>
      </c>
      <c r="O104" s="66">
        <f t="shared" si="12"/>
        <v>0.43864205252490834</v>
      </c>
      <c r="P104" s="56">
        <v>312289</v>
      </c>
      <c r="Q104" s="56">
        <v>418410</v>
      </c>
      <c r="R104" s="56">
        <v>375265</v>
      </c>
      <c r="S104" s="40">
        <v>6</v>
      </c>
      <c r="T104" s="40">
        <v>1</v>
      </c>
      <c r="V104" s="69">
        <f t="shared" si="13"/>
        <v>0.23731259902715351</v>
      </c>
      <c r="W104" s="76">
        <f t="shared" si="14"/>
        <v>61.405536963796777</v>
      </c>
      <c r="X104" s="79">
        <f t="shared" si="15"/>
        <v>22833.282628536661</v>
      </c>
      <c r="Z104" s="69">
        <f t="shared" si="16"/>
        <v>1</v>
      </c>
      <c r="AA104" s="69">
        <f t="shared" si="16"/>
        <v>1</v>
      </c>
      <c r="AB104" s="82" t="s">
        <v>1264</v>
      </c>
      <c r="AD104" s="91">
        <f t="shared" si="17"/>
        <v>1.3398166441981627</v>
      </c>
      <c r="AE104" s="91">
        <f t="shared" si="18"/>
        <v>3.2316219911684367</v>
      </c>
      <c r="AF104" s="96">
        <f t="shared" si="19"/>
        <v>1201.6593604001423</v>
      </c>
      <c r="AH104" s="4">
        <f t="shared" si="20"/>
        <v>30295</v>
      </c>
      <c r="AI104" s="4" t="str">
        <f t="shared" si="21"/>
        <v>×</v>
      </c>
      <c r="AJ104" s="4" t="s">
        <v>1264</v>
      </c>
    </row>
    <row r="105" spans="1:36" s="4" customFormat="1" x14ac:dyDescent="0.2">
      <c r="A105" s="11"/>
      <c r="B105" s="23" t="s">
        <v>273</v>
      </c>
      <c r="C105" s="28" t="s">
        <v>152</v>
      </c>
      <c r="D105" s="40">
        <v>2</v>
      </c>
      <c r="E105" s="40">
        <v>12</v>
      </c>
      <c r="F105" s="40">
        <v>2</v>
      </c>
      <c r="G105" s="40">
        <v>12</v>
      </c>
      <c r="H105" s="56">
        <v>14</v>
      </c>
      <c r="I105" s="56">
        <v>12</v>
      </c>
      <c r="J105" s="56">
        <v>4392</v>
      </c>
      <c r="K105" s="56">
        <v>1924</v>
      </c>
      <c r="L105" s="66">
        <f t="shared" si="11"/>
        <v>0.43806921675774135</v>
      </c>
      <c r="M105" s="56">
        <v>182424</v>
      </c>
      <c r="N105" s="56">
        <v>78210</v>
      </c>
      <c r="O105" s="66">
        <f t="shared" si="12"/>
        <v>0.42872648335745295</v>
      </c>
      <c r="P105" s="56">
        <v>16276</v>
      </c>
      <c r="Q105" s="56">
        <v>22034</v>
      </c>
      <c r="R105" s="56">
        <v>25375</v>
      </c>
      <c r="S105" s="40">
        <v>0</v>
      </c>
      <c r="T105" s="40">
        <v>0</v>
      </c>
      <c r="V105" s="69">
        <f t="shared" si="13"/>
        <v>0.18781187476770025</v>
      </c>
      <c r="W105" s="76">
        <f t="shared" si="14"/>
        <v>40.649688149688153</v>
      </c>
      <c r="X105" s="79">
        <f t="shared" si="15"/>
        <v>13188.669438669438</v>
      </c>
      <c r="Z105" s="69">
        <f t="shared" si="16"/>
        <v>1</v>
      </c>
      <c r="AA105" s="69">
        <f t="shared" si="16"/>
        <v>1</v>
      </c>
      <c r="AB105" s="82" t="s">
        <v>1264</v>
      </c>
      <c r="AD105" s="91">
        <f t="shared" si="17"/>
        <v>1.3537724256574097</v>
      </c>
      <c r="AE105" s="91">
        <f t="shared" si="18"/>
        <v>4.8052347014008356</v>
      </c>
      <c r="AF105" s="96">
        <f t="shared" si="19"/>
        <v>1559.0439911526173</v>
      </c>
      <c r="AH105" s="4">
        <f t="shared" si="20"/>
        <v>4380</v>
      </c>
      <c r="AI105" s="4" t="str">
        <f t="shared" si="21"/>
        <v>×</v>
      </c>
      <c r="AJ105" s="4" t="s">
        <v>1264</v>
      </c>
    </row>
    <row r="106" spans="1:36" s="4" customFormat="1" x14ac:dyDescent="0.2">
      <c r="A106" s="11"/>
      <c r="B106" s="23" t="s">
        <v>273</v>
      </c>
      <c r="C106" s="28" t="s">
        <v>120</v>
      </c>
      <c r="D106" s="40">
        <v>4</v>
      </c>
      <c r="E106" s="40">
        <v>49</v>
      </c>
      <c r="F106" s="40">
        <v>4</v>
      </c>
      <c r="G106" s="40">
        <v>49</v>
      </c>
      <c r="H106" s="56">
        <v>65</v>
      </c>
      <c r="I106" s="56">
        <v>56</v>
      </c>
      <c r="J106" s="56">
        <v>17928</v>
      </c>
      <c r="K106" s="56">
        <v>12162</v>
      </c>
      <c r="L106" s="66">
        <f t="shared" si="11"/>
        <v>0.67838018741633199</v>
      </c>
      <c r="M106" s="56">
        <v>1616508</v>
      </c>
      <c r="N106" s="56">
        <v>613668</v>
      </c>
      <c r="O106" s="66">
        <f t="shared" si="12"/>
        <v>0.37962571171933573</v>
      </c>
      <c r="P106" s="56">
        <v>177760</v>
      </c>
      <c r="Q106" s="56">
        <v>266254</v>
      </c>
      <c r="R106" s="56">
        <v>233564.36</v>
      </c>
      <c r="S106" s="40">
        <v>1</v>
      </c>
      <c r="T106" s="40">
        <v>0</v>
      </c>
      <c r="V106" s="69">
        <f t="shared" si="13"/>
        <v>0.25753056146422137</v>
      </c>
      <c r="W106" s="76">
        <f t="shared" si="14"/>
        <v>50.457819437592498</v>
      </c>
      <c r="X106" s="79">
        <f t="shared" si="15"/>
        <v>19204.436770268047</v>
      </c>
      <c r="Z106" s="69">
        <f t="shared" si="16"/>
        <v>1</v>
      </c>
      <c r="AA106" s="69">
        <f t="shared" si="16"/>
        <v>1</v>
      </c>
      <c r="AB106" s="82" t="s">
        <v>1264</v>
      </c>
      <c r="AD106" s="91">
        <f t="shared" si="17"/>
        <v>1.4978285328532854</v>
      </c>
      <c r="AE106" s="91">
        <f t="shared" si="18"/>
        <v>3.4522277227722773</v>
      </c>
      <c r="AF106" s="96">
        <f t="shared" si="19"/>
        <v>1313.930918091809</v>
      </c>
      <c r="AH106" s="4">
        <f t="shared" si="20"/>
        <v>17885</v>
      </c>
      <c r="AI106" s="4" t="str">
        <f t="shared" si="21"/>
        <v>×</v>
      </c>
      <c r="AJ106" s="4" t="s">
        <v>1264</v>
      </c>
    </row>
    <row r="107" spans="1:36" s="4" customFormat="1" x14ac:dyDescent="0.2">
      <c r="A107" s="11"/>
      <c r="B107" s="23" t="s">
        <v>273</v>
      </c>
      <c r="C107" s="28" t="s">
        <v>294</v>
      </c>
      <c r="D107" s="40">
        <v>6</v>
      </c>
      <c r="E107" s="40">
        <v>30</v>
      </c>
      <c r="F107" s="40">
        <v>6</v>
      </c>
      <c r="G107" s="40">
        <v>30</v>
      </c>
      <c r="H107" s="56">
        <v>33</v>
      </c>
      <c r="I107" s="56">
        <v>25</v>
      </c>
      <c r="J107" s="56">
        <v>10980</v>
      </c>
      <c r="K107" s="56">
        <v>5874</v>
      </c>
      <c r="L107" s="66">
        <f t="shared" si="11"/>
        <v>0.53497267759562839</v>
      </c>
      <c r="M107" s="56">
        <v>818765</v>
      </c>
      <c r="N107" s="56">
        <v>328006</v>
      </c>
      <c r="O107" s="66">
        <f t="shared" si="12"/>
        <v>0.40061067583494653</v>
      </c>
      <c r="P107" s="56">
        <v>90474</v>
      </c>
      <c r="Q107" s="56">
        <v>119154</v>
      </c>
      <c r="R107" s="56">
        <v>119845</v>
      </c>
      <c r="S107" s="40">
        <v>2</v>
      </c>
      <c r="T107" s="40">
        <v>0</v>
      </c>
      <c r="V107" s="69">
        <f t="shared" si="13"/>
        <v>0.21431576592481563</v>
      </c>
      <c r="W107" s="76">
        <f t="shared" si="14"/>
        <v>55.840313244807625</v>
      </c>
      <c r="X107" s="79">
        <f t="shared" si="15"/>
        <v>20402.621722846441</v>
      </c>
      <c r="Z107" s="69">
        <f t="shared" si="16"/>
        <v>1</v>
      </c>
      <c r="AA107" s="69">
        <f t="shared" si="16"/>
        <v>1</v>
      </c>
      <c r="AB107" s="82" t="s">
        <v>1264</v>
      </c>
      <c r="AD107" s="91">
        <f t="shared" si="17"/>
        <v>1.3169971483520126</v>
      </c>
      <c r="AE107" s="91">
        <f t="shared" si="18"/>
        <v>3.6254172469438735</v>
      </c>
      <c r="AF107" s="96">
        <f t="shared" si="19"/>
        <v>1324.6347016822513</v>
      </c>
      <c r="AH107" s="4">
        <f t="shared" si="20"/>
        <v>10950</v>
      </c>
      <c r="AI107" s="4" t="str">
        <f t="shared" si="21"/>
        <v>×</v>
      </c>
      <c r="AJ107" s="4" t="s">
        <v>1264</v>
      </c>
    </row>
    <row r="108" spans="1:36" s="4" customFormat="1" x14ac:dyDescent="0.2">
      <c r="A108" s="11"/>
      <c r="B108" s="23" t="s">
        <v>273</v>
      </c>
      <c r="C108" s="28" t="s">
        <v>295</v>
      </c>
      <c r="D108" s="40">
        <v>5</v>
      </c>
      <c r="E108" s="40">
        <v>39</v>
      </c>
      <c r="F108" s="40">
        <v>4</v>
      </c>
      <c r="G108" s="40">
        <v>28</v>
      </c>
      <c r="H108" s="40">
        <v>45</v>
      </c>
      <c r="I108" s="40">
        <v>38</v>
      </c>
      <c r="J108" s="40">
        <v>10003</v>
      </c>
      <c r="K108" s="40">
        <v>6591</v>
      </c>
      <c r="L108" s="66">
        <f t="shared" si="11"/>
        <v>0.65890232930120962</v>
      </c>
      <c r="M108" s="40">
        <v>1098094</v>
      </c>
      <c r="N108" s="40">
        <v>491846</v>
      </c>
      <c r="O108" s="66">
        <f t="shared" si="12"/>
        <v>0.44790883112010449</v>
      </c>
      <c r="P108" s="40">
        <v>94134</v>
      </c>
      <c r="Q108" s="40">
        <v>134096</v>
      </c>
      <c r="R108" s="40">
        <v>155805</v>
      </c>
      <c r="S108" s="40">
        <v>3</v>
      </c>
      <c r="T108" s="40">
        <v>0</v>
      </c>
      <c r="V108" s="69">
        <f t="shared" si="13"/>
        <v>0.29512817213961895</v>
      </c>
      <c r="W108" s="76">
        <f t="shared" si="14"/>
        <v>74.623881049916548</v>
      </c>
      <c r="X108" s="79">
        <f t="shared" si="15"/>
        <v>23639.053254437869</v>
      </c>
      <c r="Z108" s="69">
        <f t="shared" si="16"/>
        <v>0.8</v>
      </c>
      <c r="AA108" s="69">
        <f t="shared" si="16"/>
        <v>0.71794871794871795</v>
      </c>
      <c r="AB108" s="82" t="s">
        <v>1264</v>
      </c>
      <c r="AD108" s="91">
        <f t="shared" si="17"/>
        <v>1.4245224892174984</v>
      </c>
      <c r="AE108" s="91">
        <f t="shared" si="18"/>
        <v>5.2249559139099579</v>
      </c>
      <c r="AF108" s="96">
        <f t="shared" si="19"/>
        <v>1655.1405443304225</v>
      </c>
      <c r="AH108" s="4">
        <f t="shared" si="20"/>
        <v>14235</v>
      </c>
      <c r="AI108" s="4" t="str">
        <f t="shared" si="21"/>
        <v/>
      </c>
      <c r="AJ108" s="4" t="s">
        <v>1264</v>
      </c>
    </row>
    <row r="109" spans="1:36" s="4" customFormat="1" x14ac:dyDescent="0.2">
      <c r="A109" s="11"/>
      <c r="B109" s="23" t="s">
        <v>273</v>
      </c>
      <c r="C109" s="28" t="s">
        <v>293</v>
      </c>
      <c r="D109" s="40">
        <v>7</v>
      </c>
      <c r="E109" s="40">
        <v>21</v>
      </c>
      <c r="F109" s="40">
        <v>7</v>
      </c>
      <c r="G109" s="40">
        <v>21</v>
      </c>
      <c r="H109" s="40">
        <v>24</v>
      </c>
      <c r="I109" s="40">
        <v>18</v>
      </c>
      <c r="J109" s="40">
        <v>8052</v>
      </c>
      <c r="K109" s="40">
        <v>4207</v>
      </c>
      <c r="L109" s="66">
        <f t="shared" si="11"/>
        <v>0.52247888723298563</v>
      </c>
      <c r="M109" s="40">
        <v>351200</v>
      </c>
      <c r="N109" s="40">
        <v>157655</v>
      </c>
      <c r="O109" s="66">
        <f t="shared" si="12"/>
        <v>0.44890375854214121</v>
      </c>
      <c r="P109" s="40">
        <v>36373</v>
      </c>
      <c r="Q109" s="40">
        <v>47572</v>
      </c>
      <c r="R109" s="40">
        <v>60564</v>
      </c>
      <c r="S109" s="40">
        <v>0</v>
      </c>
      <c r="T109" s="40">
        <v>0</v>
      </c>
      <c r="V109" s="69">
        <f t="shared" si="13"/>
        <v>0.23454273623780281</v>
      </c>
      <c r="W109" s="76">
        <f t="shared" si="14"/>
        <v>37.474447349655335</v>
      </c>
      <c r="X109" s="79">
        <f t="shared" si="15"/>
        <v>14396.006655574043</v>
      </c>
      <c r="Z109" s="69">
        <f t="shared" si="16"/>
        <v>1</v>
      </c>
      <c r="AA109" s="69">
        <f t="shared" si="16"/>
        <v>1</v>
      </c>
      <c r="AB109" s="82" t="s">
        <v>1264</v>
      </c>
      <c r="AD109" s="91">
        <f t="shared" si="17"/>
        <v>1.3078932174964946</v>
      </c>
      <c r="AE109" s="91">
        <f t="shared" si="18"/>
        <v>4.334396392928821</v>
      </c>
      <c r="AF109" s="96">
        <f t="shared" si="19"/>
        <v>1665.0812415802932</v>
      </c>
      <c r="AH109" s="4">
        <f t="shared" si="20"/>
        <v>7665</v>
      </c>
      <c r="AI109" s="4" t="str">
        <f t="shared" si="21"/>
        <v>×</v>
      </c>
      <c r="AJ109" s="4" t="s">
        <v>1264</v>
      </c>
    </row>
    <row r="110" spans="1:36" s="4" customFormat="1" x14ac:dyDescent="0.2">
      <c r="A110" s="11"/>
      <c r="B110" s="23" t="s">
        <v>273</v>
      </c>
      <c r="C110" s="28" t="s">
        <v>298</v>
      </c>
      <c r="D110" s="40">
        <v>5</v>
      </c>
      <c r="E110" s="40">
        <v>34</v>
      </c>
      <c r="F110" s="40">
        <v>5</v>
      </c>
      <c r="G110" s="40">
        <v>34</v>
      </c>
      <c r="H110" s="40">
        <v>49</v>
      </c>
      <c r="I110" s="40">
        <v>35</v>
      </c>
      <c r="J110" s="40">
        <v>12444</v>
      </c>
      <c r="K110" s="40">
        <v>8029</v>
      </c>
      <c r="L110" s="66">
        <f t="shared" si="11"/>
        <v>0.64521054323368687</v>
      </c>
      <c r="M110" s="40">
        <v>819998</v>
      </c>
      <c r="N110" s="40">
        <v>345672</v>
      </c>
      <c r="O110" s="66">
        <f t="shared" si="12"/>
        <v>0.42155224768840899</v>
      </c>
      <c r="P110" s="40">
        <v>93266</v>
      </c>
      <c r="Q110" s="40">
        <v>125700</v>
      </c>
      <c r="R110" s="40">
        <v>121191.17600000001</v>
      </c>
      <c r="S110" s="56">
        <v>1</v>
      </c>
      <c r="T110" s="56">
        <v>0</v>
      </c>
      <c r="V110" s="69">
        <f t="shared" si="13"/>
        <v>0.2719899547324201</v>
      </c>
      <c r="W110" s="76">
        <f t="shared" si="14"/>
        <v>43.05293311744925</v>
      </c>
      <c r="X110" s="79">
        <f t="shared" si="15"/>
        <v>15094.180595341886</v>
      </c>
      <c r="Z110" s="69">
        <f t="shared" si="16"/>
        <v>1</v>
      </c>
      <c r="AA110" s="69">
        <f t="shared" si="16"/>
        <v>1</v>
      </c>
      <c r="AB110" s="82" t="s">
        <v>1264</v>
      </c>
      <c r="AD110" s="91">
        <f t="shared" si="17"/>
        <v>1.3477580254326336</v>
      </c>
      <c r="AE110" s="91">
        <f t="shared" si="18"/>
        <v>3.7063024038770829</v>
      </c>
      <c r="AF110" s="96">
        <f t="shared" si="19"/>
        <v>1299.4143203310962</v>
      </c>
      <c r="AH110" s="4">
        <f t="shared" si="20"/>
        <v>12410</v>
      </c>
      <c r="AI110" s="4" t="str">
        <f t="shared" si="21"/>
        <v>×</v>
      </c>
      <c r="AJ110" s="4" t="s">
        <v>1264</v>
      </c>
    </row>
    <row r="111" spans="1:36" s="4" customFormat="1" x14ac:dyDescent="0.2">
      <c r="A111" s="11"/>
      <c r="B111" s="23" t="s">
        <v>273</v>
      </c>
      <c r="C111" s="28" t="s">
        <v>299</v>
      </c>
      <c r="D111" s="40">
        <v>6</v>
      </c>
      <c r="E111" s="40">
        <v>23</v>
      </c>
      <c r="F111" s="40">
        <v>6</v>
      </c>
      <c r="G111" s="40">
        <v>23</v>
      </c>
      <c r="H111" s="40">
        <v>34</v>
      </c>
      <c r="I111" s="40">
        <v>23</v>
      </c>
      <c r="J111" s="40">
        <v>8417</v>
      </c>
      <c r="K111" s="40">
        <v>5626</v>
      </c>
      <c r="L111" s="66">
        <f t="shared" si="11"/>
        <v>0.66840917191398364</v>
      </c>
      <c r="M111" s="40">
        <v>526199</v>
      </c>
      <c r="N111" s="40">
        <v>209904</v>
      </c>
      <c r="O111" s="66">
        <f t="shared" si="12"/>
        <v>0.39890611726742164</v>
      </c>
      <c r="P111" s="40">
        <v>60421</v>
      </c>
      <c r="Q111" s="40">
        <v>88423</v>
      </c>
      <c r="R111" s="40">
        <v>82580</v>
      </c>
      <c r="S111" s="40">
        <v>0</v>
      </c>
      <c r="T111" s="40">
        <v>0</v>
      </c>
      <c r="V111" s="69">
        <f t="shared" si="13"/>
        <v>0.26663250751413975</v>
      </c>
      <c r="W111" s="76">
        <f t="shared" si="14"/>
        <v>37.30963384287238</v>
      </c>
      <c r="X111" s="79">
        <f t="shared" si="15"/>
        <v>14678.279416992535</v>
      </c>
      <c r="Z111" s="69">
        <f t="shared" si="16"/>
        <v>1</v>
      </c>
      <c r="AA111" s="69">
        <f t="shared" si="16"/>
        <v>1</v>
      </c>
      <c r="AB111" s="82" t="s">
        <v>1264</v>
      </c>
      <c r="AD111" s="91">
        <f t="shared" si="17"/>
        <v>1.463448138892107</v>
      </c>
      <c r="AE111" s="91">
        <f t="shared" si="18"/>
        <v>3.4740239320765958</v>
      </c>
      <c r="AF111" s="96">
        <f t="shared" si="19"/>
        <v>1366.7433508217341</v>
      </c>
      <c r="AH111" s="4">
        <f t="shared" si="20"/>
        <v>8395</v>
      </c>
      <c r="AI111" s="4" t="str">
        <f t="shared" si="21"/>
        <v>×</v>
      </c>
      <c r="AJ111" s="4" t="s">
        <v>1264</v>
      </c>
    </row>
    <row r="112" spans="1:36" s="4" customFormat="1" x14ac:dyDescent="0.2">
      <c r="A112" s="11"/>
      <c r="B112" s="23" t="s">
        <v>273</v>
      </c>
      <c r="C112" s="28" t="s">
        <v>276</v>
      </c>
      <c r="D112" s="40">
        <v>5</v>
      </c>
      <c r="E112" s="40">
        <v>37</v>
      </c>
      <c r="F112" s="40">
        <v>5</v>
      </c>
      <c r="G112" s="40">
        <v>37</v>
      </c>
      <c r="H112" s="56">
        <v>46</v>
      </c>
      <c r="I112" s="56">
        <v>33</v>
      </c>
      <c r="J112" s="56">
        <v>13809</v>
      </c>
      <c r="K112" s="56">
        <v>8941</v>
      </c>
      <c r="L112" s="66">
        <f t="shared" si="11"/>
        <v>0.64747628358317044</v>
      </c>
      <c r="M112" s="56">
        <v>943279</v>
      </c>
      <c r="N112" s="56">
        <v>390840</v>
      </c>
      <c r="O112" s="66">
        <f t="shared" si="12"/>
        <v>0.41434188612276962</v>
      </c>
      <c r="P112" s="56">
        <v>102792</v>
      </c>
      <c r="Q112" s="56">
        <v>129342</v>
      </c>
      <c r="R112" s="56">
        <v>136248</v>
      </c>
      <c r="S112" s="56">
        <v>2</v>
      </c>
      <c r="T112" s="56">
        <v>0</v>
      </c>
      <c r="V112" s="69">
        <f t="shared" si="13"/>
        <v>0.26827654455961208</v>
      </c>
      <c r="W112" s="76">
        <f t="shared" si="14"/>
        <v>43.713231182194384</v>
      </c>
      <c r="X112" s="79">
        <f t="shared" si="15"/>
        <v>15238.563919024718</v>
      </c>
      <c r="Z112" s="69">
        <f t="shared" si="16"/>
        <v>1</v>
      </c>
      <c r="AA112" s="69">
        <f t="shared" si="16"/>
        <v>1</v>
      </c>
      <c r="AB112" s="82" t="s">
        <v>1264</v>
      </c>
      <c r="AD112" s="91">
        <f t="shared" si="17"/>
        <v>1.2582885827690871</v>
      </c>
      <c r="AE112" s="91">
        <f t="shared" si="18"/>
        <v>3.8022414195657248</v>
      </c>
      <c r="AF112" s="96">
        <f t="shared" si="19"/>
        <v>1325.4727994396451</v>
      </c>
      <c r="AH112" s="4">
        <f t="shared" si="20"/>
        <v>13505</v>
      </c>
      <c r="AI112" s="4" t="str">
        <f t="shared" si="21"/>
        <v>×</v>
      </c>
      <c r="AJ112" s="4" t="s">
        <v>1264</v>
      </c>
    </row>
    <row r="113" spans="1:36" s="4" customFormat="1" x14ac:dyDescent="0.2">
      <c r="A113" s="11"/>
      <c r="B113" s="23" t="s">
        <v>273</v>
      </c>
      <c r="C113" s="28" t="s">
        <v>300</v>
      </c>
      <c r="D113" s="40">
        <v>9</v>
      </c>
      <c r="E113" s="40">
        <v>82</v>
      </c>
      <c r="F113" s="40">
        <v>8</v>
      </c>
      <c r="G113" s="40">
        <v>76</v>
      </c>
      <c r="H113" s="56">
        <v>90</v>
      </c>
      <c r="I113" s="56">
        <v>77</v>
      </c>
      <c r="J113" s="56">
        <v>26317</v>
      </c>
      <c r="K113" s="56">
        <v>16218</v>
      </c>
      <c r="L113" s="66">
        <f t="shared" si="11"/>
        <v>0.61625565223999701</v>
      </c>
      <c r="M113" s="56">
        <v>1554612.6</v>
      </c>
      <c r="N113" s="56">
        <v>653435.69999999995</v>
      </c>
      <c r="O113" s="66">
        <f t="shared" si="12"/>
        <v>0.42032059948568534</v>
      </c>
      <c r="P113" s="56">
        <v>154034</v>
      </c>
      <c r="Q113" s="56">
        <v>176570</v>
      </c>
      <c r="R113" s="56">
        <v>212343</v>
      </c>
      <c r="S113" s="56">
        <v>0</v>
      </c>
      <c r="T113" s="56">
        <v>0</v>
      </c>
      <c r="V113" s="69">
        <f t="shared" si="13"/>
        <v>0.25902494518595759</v>
      </c>
      <c r="W113" s="76">
        <f t="shared" si="14"/>
        <v>40.290769515353311</v>
      </c>
      <c r="X113" s="79">
        <f t="shared" si="15"/>
        <v>13093.044765075841</v>
      </c>
      <c r="Z113" s="69">
        <f t="shared" si="16"/>
        <v>0.88888888888888884</v>
      </c>
      <c r="AA113" s="69">
        <f t="shared" si="16"/>
        <v>0.92682926829268297</v>
      </c>
      <c r="AB113" s="82" t="s">
        <v>1264</v>
      </c>
      <c r="AD113" s="91">
        <f t="shared" si="17"/>
        <v>1.146305361154031</v>
      </c>
      <c r="AE113" s="91">
        <f t="shared" si="18"/>
        <v>4.2421523819416489</v>
      </c>
      <c r="AF113" s="96">
        <f t="shared" si="19"/>
        <v>1378.5462949738369</v>
      </c>
      <c r="AH113" s="4">
        <f t="shared" si="20"/>
        <v>29930</v>
      </c>
      <c r="AI113" s="4" t="str">
        <f t="shared" si="21"/>
        <v/>
      </c>
      <c r="AJ113" s="4" t="s">
        <v>1264</v>
      </c>
    </row>
    <row r="114" spans="1:36" s="4" customFormat="1" x14ac:dyDescent="0.2">
      <c r="A114" s="11"/>
      <c r="B114" s="23" t="s">
        <v>273</v>
      </c>
      <c r="C114" s="28" t="s">
        <v>303</v>
      </c>
      <c r="D114" s="40">
        <v>10</v>
      </c>
      <c r="E114" s="40">
        <v>45</v>
      </c>
      <c r="F114" s="40">
        <v>10</v>
      </c>
      <c r="G114" s="40">
        <v>45</v>
      </c>
      <c r="H114" s="56">
        <v>44</v>
      </c>
      <c r="I114" s="56">
        <v>37</v>
      </c>
      <c r="J114" s="56">
        <v>16487</v>
      </c>
      <c r="K114" s="56">
        <v>10367</v>
      </c>
      <c r="L114" s="66">
        <f t="shared" si="11"/>
        <v>0.62879844726147871</v>
      </c>
      <c r="M114" s="56">
        <v>867271</v>
      </c>
      <c r="N114" s="56">
        <v>381990</v>
      </c>
      <c r="O114" s="66">
        <f t="shared" si="12"/>
        <v>0.44045056274221089</v>
      </c>
      <c r="P114" s="56">
        <v>83254</v>
      </c>
      <c r="Q114" s="56">
        <v>109655</v>
      </c>
      <c r="R114" s="56">
        <v>136409.84</v>
      </c>
      <c r="S114" s="56">
        <v>1</v>
      </c>
      <c r="T114" s="56">
        <v>0</v>
      </c>
      <c r="V114" s="69">
        <f t="shared" si="13"/>
        <v>0.27695462994774672</v>
      </c>
      <c r="W114" s="76">
        <f t="shared" si="14"/>
        <v>36.846725185685351</v>
      </c>
      <c r="X114" s="79">
        <f t="shared" si="15"/>
        <v>13158.082376772451</v>
      </c>
      <c r="Z114" s="69">
        <f t="shared" si="16"/>
        <v>1</v>
      </c>
      <c r="AA114" s="69">
        <f t="shared" si="16"/>
        <v>1</v>
      </c>
      <c r="AB114" s="82" t="s">
        <v>1264</v>
      </c>
      <c r="AD114" s="91">
        <f t="shared" si="17"/>
        <v>1.3171138924255892</v>
      </c>
      <c r="AE114" s="91">
        <f t="shared" si="18"/>
        <v>4.5882480121075266</v>
      </c>
      <c r="AF114" s="96">
        <f t="shared" si="19"/>
        <v>1638.4779109712447</v>
      </c>
      <c r="AH114" s="4">
        <f t="shared" si="20"/>
        <v>16425</v>
      </c>
      <c r="AI114" s="4" t="str">
        <f t="shared" si="21"/>
        <v>×</v>
      </c>
      <c r="AJ114" s="4" t="s">
        <v>1264</v>
      </c>
    </row>
    <row r="115" spans="1:36" s="4" customFormat="1" x14ac:dyDescent="0.2">
      <c r="A115" s="11"/>
      <c r="B115" s="23" t="s">
        <v>273</v>
      </c>
      <c r="C115" s="28" t="s">
        <v>305</v>
      </c>
      <c r="D115" s="40">
        <v>12</v>
      </c>
      <c r="E115" s="40">
        <v>115</v>
      </c>
      <c r="F115" s="40">
        <v>12</v>
      </c>
      <c r="G115" s="40">
        <v>115</v>
      </c>
      <c r="H115" s="56">
        <v>133</v>
      </c>
      <c r="I115" s="56">
        <v>111</v>
      </c>
      <c r="J115" s="56">
        <v>41916</v>
      </c>
      <c r="K115" s="56">
        <v>23622</v>
      </c>
      <c r="L115" s="66">
        <f t="shared" si="11"/>
        <v>0.5635556827941598</v>
      </c>
      <c r="M115" s="56">
        <v>2902725</v>
      </c>
      <c r="N115" s="56">
        <v>1060257</v>
      </c>
      <c r="O115" s="66">
        <f t="shared" si="12"/>
        <v>0.36526264113892981</v>
      </c>
      <c r="P115" s="56">
        <v>249159</v>
      </c>
      <c r="Q115" s="56">
        <v>348145</v>
      </c>
      <c r="R115" s="56">
        <v>355059.8</v>
      </c>
      <c r="S115" s="56">
        <v>4</v>
      </c>
      <c r="T115" s="56">
        <v>0</v>
      </c>
      <c r="V115" s="69">
        <f t="shared" si="13"/>
        <v>0.20584583712624774</v>
      </c>
      <c r="W115" s="76">
        <f t="shared" si="14"/>
        <v>44.884302768605536</v>
      </c>
      <c r="X115" s="79">
        <f t="shared" si="15"/>
        <v>15030.894928456524</v>
      </c>
      <c r="Z115" s="69">
        <f t="shared" si="16"/>
        <v>1</v>
      </c>
      <c r="AA115" s="69">
        <f t="shared" si="16"/>
        <v>1</v>
      </c>
      <c r="AB115" s="82" t="s">
        <v>1264</v>
      </c>
      <c r="AD115" s="91">
        <f t="shared" si="17"/>
        <v>1.3972804514386397</v>
      </c>
      <c r="AE115" s="91">
        <f t="shared" si="18"/>
        <v>4.2553429737637414</v>
      </c>
      <c r="AF115" s="96">
        <f t="shared" si="19"/>
        <v>1425.0330110491693</v>
      </c>
      <c r="AH115" s="4">
        <f t="shared" si="20"/>
        <v>41975</v>
      </c>
      <c r="AI115" s="4" t="str">
        <f t="shared" si="21"/>
        <v/>
      </c>
      <c r="AJ115" s="4" t="s">
        <v>1264</v>
      </c>
    </row>
    <row r="116" spans="1:36" s="4" customFormat="1" x14ac:dyDescent="0.2">
      <c r="A116" s="11"/>
      <c r="B116" s="23" t="s">
        <v>273</v>
      </c>
      <c r="C116" s="28" t="s">
        <v>310</v>
      </c>
      <c r="D116" s="40">
        <v>3</v>
      </c>
      <c r="E116" s="40">
        <v>21</v>
      </c>
      <c r="F116" s="40">
        <v>2</v>
      </c>
      <c r="G116" s="40">
        <v>16</v>
      </c>
      <c r="H116" s="56">
        <v>18</v>
      </c>
      <c r="I116" s="56">
        <v>14</v>
      </c>
      <c r="J116" s="56">
        <v>5856</v>
      </c>
      <c r="K116" s="56">
        <v>3191</v>
      </c>
      <c r="L116" s="66">
        <f t="shared" si="11"/>
        <v>0.54491120218579236</v>
      </c>
      <c r="M116" s="56">
        <v>547868</v>
      </c>
      <c r="N116" s="56">
        <v>259501</v>
      </c>
      <c r="O116" s="66">
        <f t="shared" si="12"/>
        <v>0.47365606313929631</v>
      </c>
      <c r="P116" s="56">
        <v>29801</v>
      </c>
      <c r="Q116" s="56">
        <v>59403</v>
      </c>
      <c r="R116" s="56">
        <v>78415</v>
      </c>
      <c r="S116" s="56">
        <v>0</v>
      </c>
      <c r="T116" s="56">
        <v>0</v>
      </c>
      <c r="V116" s="69">
        <f t="shared" si="13"/>
        <v>0.25810049478782354</v>
      </c>
      <c r="W116" s="76">
        <f t="shared" si="14"/>
        <v>81.322782826700092</v>
      </c>
      <c r="X116" s="79">
        <f t="shared" si="15"/>
        <v>24573.801316201818</v>
      </c>
      <c r="Z116" s="69">
        <f t="shared" si="16"/>
        <v>0.66666666666666663</v>
      </c>
      <c r="AA116" s="69">
        <f t="shared" si="16"/>
        <v>0.76190476190476186</v>
      </c>
      <c r="AB116" s="82" t="s">
        <v>1264</v>
      </c>
      <c r="AD116" s="91">
        <f t="shared" si="17"/>
        <v>1.9933223717324922</v>
      </c>
      <c r="AE116" s="91">
        <f t="shared" si="18"/>
        <v>8.7077950404348847</v>
      </c>
      <c r="AF116" s="96">
        <f t="shared" si="19"/>
        <v>2631.2875406865542</v>
      </c>
      <c r="AH116" s="4">
        <f t="shared" si="20"/>
        <v>7665</v>
      </c>
      <c r="AI116" s="4" t="str">
        <f t="shared" si="21"/>
        <v/>
      </c>
      <c r="AJ116" s="4" t="s">
        <v>1264</v>
      </c>
    </row>
    <row r="117" spans="1:36" s="4" customFormat="1" x14ac:dyDescent="0.2">
      <c r="A117" s="11"/>
      <c r="B117" s="23" t="s">
        <v>273</v>
      </c>
      <c r="C117" s="28" t="s">
        <v>313</v>
      </c>
      <c r="D117" s="40">
        <v>6</v>
      </c>
      <c r="E117" s="40">
        <v>28</v>
      </c>
      <c r="F117" s="40">
        <v>6</v>
      </c>
      <c r="G117" s="40">
        <v>28</v>
      </c>
      <c r="H117" s="56">
        <v>29</v>
      </c>
      <c r="I117" s="56">
        <v>25</v>
      </c>
      <c r="J117" s="56">
        <v>9884</v>
      </c>
      <c r="K117" s="56">
        <v>5526</v>
      </c>
      <c r="L117" s="66">
        <f t="shared" si="11"/>
        <v>0.55908539053014972</v>
      </c>
      <c r="M117" s="56">
        <v>546947</v>
      </c>
      <c r="N117" s="56">
        <v>211726</v>
      </c>
      <c r="O117" s="66">
        <f t="shared" si="12"/>
        <v>0.38710514912779481</v>
      </c>
      <c r="P117" s="56">
        <v>40745</v>
      </c>
      <c r="Q117" s="56">
        <v>56651</v>
      </c>
      <c r="R117" s="56">
        <v>72427.794999999998</v>
      </c>
      <c r="S117" s="56">
        <v>0</v>
      </c>
      <c r="T117" s="56">
        <v>0</v>
      </c>
      <c r="V117" s="69">
        <f t="shared" si="13"/>
        <v>0.216424833476345</v>
      </c>
      <c r="W117" s="76">
        <f t="shared" si="14"/>
        <v>38.314513210278683</v>
      </c>
      <c r="X117" s="79">
        <f t="shared" si="15"/>
        <v>13106.730908432863</v>
      </c>
      <c r="Z117" s="69">
        <f t="shared" si="16"/>
        <v>1</v>
      </c>
      <c r="AA117" s="69">
        <f t="shared" si="16"/>
        <v>1</v>
      </c>
      <c r="AB117" s="82" t="s">
        <v>1264</v>
      </c>
      <c r="AD117" s="91">
        <f t="shared" si="17"/>
        <v>1.3903791876303842</v>
      </c>
      <c r="AE117" s="91">
        <f t="shared" si="18"/>
        <v>5.1963676524726958</v>
      </c>
      <c r="AF117" s="96">
        <f t="shared" si="19"/>
        <v>1777.5873113265429</v>
      </c>
      <c r="AH117" s="4">
        <f t="shared" si="20"/>
        <v>10220</v>
      </c>
      <c r="AI117" s="4" t="str">
        <f t="shared" si="21"/>
        <v/>
      </c>
      <c r="AJ117" s="4" t="s">
        <v>1264</v>
      </c>
    </row>
    <row r="118" spans="1:36" s="4" customFormat="1" x14ac:dyDescent="0.2">
      <c r="A118" s="11"/>
      <c r="B118" s="23" t="s">
        <v>315</v>
      </c>
      <c r="C118" s="28" t="s">
        <v>268</v>
      </c>
      <c r="D118" s="40">
        <v>26</v>
      </c>
      <c r="E118" s="40">
        <v>441</v>
      </c>
      <c r="F118" s="40">
        <v>26</v>
      </c>
      <c r="G118" s="40">
        <v>441</v>
      </c>
      <c r="H118" s="40">
        <v>839</v>
      </c>
      <c r="I118" s="40">
        <v>758</v>
      </c>
      <c r="J118" s="40">
        <v>164189</v>
      </c>
      <c r="K118" s="40">
        <v>127830</v>
      </c>
      <c r="L118" s="66">
        <f t="shared" si="11"/>
        <v>0.77855398351899341</v>
      </c>
      <c r="M118" s="40">
        <v>17671722</v>
      </c>
      <c r="N118" s="40">
        <v>7508621</v>
      </c>
      <c r="O118" s="66">
        <f t="shared" si="12"/>
        <v>0.42489469899990506</v>
      </c>
      <c r="P118" s="40">
        <v>1922837</v>
      </c>
      <c r="Q118" s="40">
        <v>2568651</v>
      </c>
      <c r="R118" s="40">
        <v>3048609</v>
      </c>
      <c r="S118" s="40">
        <v>70</v>
      </c>
      <c r="T118" s="40">
        <v>1</v>
      </c>
      <c r="V118" s="69">
        <f t="shared" si="13"/>
        <v>0.33080346048247977</v>
      </c>
      <c r="W118" s="76">
        <f t="shared" si="14"/>
        <v>58.739114448877416</v>
      </c>
      <c r="X118" s="79">
        <f t="shared" si="15"/>
        <v>23848.932175545648</v>
      </c>
      <c r="Z118" s="69">
        <f t="shared" si="16"/>
        <v>1</v>
      </c>
      <c r="AA118" s="69">
        <f t="shared" si="16"/>
        <v>1</v>
      </c>
      <c r="AB118" s="82" t="s">
        <v>1259</v>
      </c>
      <c r="AD118" s="91">
        <f t="shared" si="17"/>
        <v>1.3358651825401737</v>
      </c>
      <c r="AE118" s="91">
        <f t="shared" si="18"/>
        <v>3.9049701040701836</v>
      </c>
      <c r="AF118" s="96">
        <f t="shared" si="19"/>
        <v>1585.4744837965984</v>
      </c>
      <c r="AH118" s="4">
        <f t="shared" si="20"/>
        <v>160965</v>
      </c>
      <c r="AI118" s="4" t="str">
        <f t="shared" si="21"/>
        <v>×</v>
      </c>
      <c r="AJ118" s="4" t="s">
        <v>1264</v>
      </c>
    </row>
    <row r="119" spans="1:36" s="4" customFormat="1" x14ac:dyDescent="0.2">
      <c r="A119" s="11"/>
      <c r="B119" s="23" t="s">
        <v>315</v>
      </c>
      <c r="C119" s="28" t="s">
        <v>318</v>
      </c>
      <c r="D119" s="40">
        <v>29</v>
      </c>
      <c r="E119" s="40">
        <v>597</v>
      </c>
      <c r="F119" s="40">
        <v>28</v>
      </c>
      <c r="G119" s="40">
        <v>597</v>
      </c>
      <c r="H119" s="40">
        <v>1096</v>
      </c>
      <c r="I119" s="40">
        <v>999</v>
      </c>
      <c r="J119" s="40">
        <v>213547</v>
      </c>
      <c r="K119" s="40">
        <v>164904</v>
      </c>
      <c r="L119" s="66">
        <f t="shared" si="11"/>
        <v>0.77221407933616493</v>
      </c>
      <c r="M119" s="40">
        <v>22387127</v>
      </c>
      <c r="N119" s="40">
        <v>9561714</v>
      </c>
      <c r="O119" s="66">
        <f t="shared" si="12"/>
        <v>0.42710768559092016</v>
      </c>
      <c r="P119" s="40">
        <v>2656483</v>
      </c>
      <c r="Q119" s="40">
        <v>3554082</v>
      </c>
      <c r="R119" s="40">
        <v>3852759</v>
      </c>
      <c r="S119" s="40">
        <v>154</v>
      </c>
      <c r="T119" s="40">
        <v>0</v>
      </c>
      <c r="V119" s="69">
        <f t="shared" si="13"/>
        <v>0.32981856820599259</v>
      </c>
      <c r="W119" s="76">
        <f t="shared" si="14"/>
        <v>57.98351768301557</v>
      </c>
      <c r="X119" s="79">
        <f t="shared" si="15"/>
        <v>23363.647940619998</v>
      </c>
      <c r="Z119" s="69">
        <f t="shared" si="16"/>
        <v>0.96551724137931039</v>
      </c>
      <c r="AA119" s="69">
        <f t="shared" si="16"/>
        <v>1</v>
      </c>
      <c r="AB119" s="82" t="s">
        <v>1259</v>
      </c>
      <c r="AD119" s="91">
        <f t="shared" si="17"/>
        <v>1.3378899846149965</v>
      </c>
      <c r="AE119" s="91">
        <f t="shared" si="18"/>
        <v>3.599388364239485</v>
      </c>
      <c r="AF119" s="96">
        <f t="shared" si="19"/>
        <v>1450.3232281177782</v>
      </c>
      <c r="AH119" s="4">
        <f t="shared" si="20"/>
        <v>217905</v>
      </c>
      <c r="AI119" s="4" t="str">
        <f t="shared" si="21"/>
        <v/>
      </c>
      <c r="AJ119" s="4" t="s">
        <v>1264</v>
      </c>
    </row>
    <row r="120" spans="1:36" s="4" customFormat="1" x14ac:dyDescent="0.2">
      <c r="A120" s="11"/>
      <c r="B120" s="23" t="s">
        <v>315</v>
      </c>
      <c r="C120" s="28" t="s">
        <v>41</v>
      </c>
      <c r="D120" s="40">
        <v>9</v>
      </c>
      <c r="E120" s="40">
        <v>277</v>
      </c>
      <c r="F120" s="40">
        <v>8</v>
      </c>
      <c r="G120" s="40">
        <v>277</v>
      </c>
      <c r="H120" s="40">
        <v>390</v>
      </c>
      <c r="I120" s="40">
        <v>326</v>
      </c>
      <c r="J120" s="40">
        <v>101657</v>
      </c>
      <c r="K120" s="40">
        <v>68214</v>
      </c>
      <c r="L120" s="66">
        <f t="shared" si="11"/>
        <v>0.67102117906292724</v>
      </c>
      <c r="M120" s="40">
        <v>8086438</v>
      </c>
      <c r="N120" s="40">
        <v>3443776</v>
      </c>
      <c r="O120" s="66">
        <f t="shared" si="12"/>
        <v>0.42587057490578673</v>
      </c>
      <c r="P120" s="40">
        <v>1022142</v>
      </c>
      <c r="Q120" s="40">
        <v>1441889</v>
      </c>
      <c r="R120" s="40">
        <v>1341518</v>
      </c>
      <c r="S120" s="40">
        <v>22</v>
      </c>
      <c r="T120" s="40">
        <v>0</v>
      </c>
      <c r="V120" s="69">
        <f t="shared" si="13"/>
        <v>0.28576817530148768</v>
      </c>
      <c r="W120" s="76">
        <f t="shared" si="14"/>
        <v>50.484885800568797</v>
      </c>
      <c r="X120" s="79">
        <f t="shared" si="15"/>
        <v>19666.314832732285</v>
      </c>
      <c r="Z120" s="69">
        <f t="shared" si="16"/>
        <v>0.88888888888888884</v>
      </c>
      <c r="AA120" s="69">
        <f t="shared" si="16"/>
        <v>1</v>
      </c>
      <c r="AB120" s="82" t="s">
        <v>1259</v>
      </c>
      <c r="AD120" s="91">
        <f t="shared" si="17"/>
        <v>1.4106542926520973</v>
      </c>
      <c r="AE120" s="91">
        <f t="shared" si="18"/>
        <v>3.3691757113982206</v>
      </c>
      <c r="AF120" s="96">
        <f t="shared" si="19"/>
        <v>1312.4575646045266</v>
      </c>
      <c r="AH120" s="4">
        <f t="shared" si="20"/>
        <v>101105</v>
      </c>
      <c r="AI120" s="4" t="str">
        <f t="shared" si="21"/>
        <v>×</v>
      </c>
      <c r="AJ120" s="4" t="s">
        <v>1264</v>
      </c>
    </row>
    <row r="121" spans="1:36" s="4" customFormat="1" x14ac:dyDescent="0.2">
      <c r="A121" s="11"/>
      <c r="B121" s="23" t="s">
        <v>315</v>
      </c>
      <c r="C121" s="28" t="s">
        <v>320</v>
      </c>
      <c r="D121" s="40">
        <v>3</v>
      </c>
      <c r="E121" s="40">
        <v>75</v>
      </c>
      <c r="F121" s="40">
        <v>2</v>
      </c>
      <c r="G121" s="40">
        <v>75</v>
      </c>
      <c r="H121" s="40">
        <v>99</v>
      </c>
      <c r="I121" s="40">
        <v>71</v>
      </c>
      <c r="J121" s="40">
        <v>28278</v>
      </c>
      <c r="K121" s="40">
        <v>15538</v>
      </c>
      <c r="L121" s="66">
        <f t="shared" si="11"/>
        <v>0.54947308862012867</v>
      </c>
      <c r="M121" s="40">
        <v>2339773</v>
      </c>
      <c r="N121" s="40">
        <v>1046442</v>
      </c>
      <c r="O121" s="66">
        <f t="shared" si="12"/>
        <v>0.44724082207974875</v>
      </c>
      <c r="P121" s="40">
        <v>253759</v>
      </c>
      <c r="Q121" s="40">
        <v>368176</v>
      </c>
      <c r="R121" s="40">
        <v>405259</v>
      </c>
      <c r="S121" s="40">
        <v>17</v>
      </c>
      <c r="T121" s="40">
        <v>0</v>
      </c>
      <c r="V121" s="69">
        <f t="shared" si="13"/>
        <v>0.24574679586516499</v>
      </c>
      <c r="W121" s="76">
        <f t="shared" si="14"/>
        <v>67.347277641910154</v>
      </c>
      <c r="X121" s="79">
        <f t="shared" si="15"/>
        <v>26081.799459389884</v>
      </c>
      <c r="Z121" s="69">
        <f t="shared" si="16"/>
        <v>0.66666666666666663</v>
      </c>
      <c r="AA121" s="69">
        <f t="shared" si="16"/>
        <v>1</v>
      </c>
      <c r="AB121" s="82" t="s">
        <v>1264</v>
      </c>
      <c r="AD121" s="91">
        <f t="shared" si="17"/>
        <v>1.4508884413951821</v>
      </c>
      <c r="AE121" s="91">
        <f t="shared" si="18"/>
        <v>4.1237630980576059</v>
      </c>
      <c r="AF121" s="96">
        <f t="shared" si="19"/>
        <v>1597.0231597697027</v>
      </c>
      <c r="AH121" s="4">
        <f t="shared" si="20"/>
        <v>27375</v>
      </c>
      <c r="AI121" s="4" t="str">
        <f t="shared" si="21"/>
        <v>×</v>
      </c>
      <c r="AJ121" s="4" t="s">
        <v>1264</v>
      </c>
    </row>
    <row r="122" spans="1:36" s="4" customFormat="1" x14ac:dyDescent="0.2">
      <c r="A122" s="11"/>
      <c r="B122" s="23" t="s">
        <v>315</v>
      </c>
      <c r="C122" s="28" t="s">
        <v>326</v>
      </c>
      <c r="D122" s="40">
        <v>7</v>
      </c>
      <c r="E122" s="40">
        <v>49</v>
      </c>
      <c r="F122" s="40">
        <v>5</v>
      </c>
      <c r="G122" s="40">
        <v>38</v>
      </c>
      <c r="H122" s="40">
        <v>50</v>
      </c>
      <c r="I122" s="40">
        <v>45</v>
      </c>
      <c r="J122" s="40">
        <v>13861</v>
      </c>
      <c r="K122" s="40">
        <v>9906</v>
      </c>
      <c r="L122" s="66">
        <f t="shared" si="11"/>
        <v>0.7146670514392901</v>
      </c>
      <c r="M122" s="40">
        <v>1576788</v>
      </c>
      <c r="N122" s="40">
        <v>721145</v>
      </c>
      <c r="O122" s="66">
        <f t="shared" si="12"/>
        <v>0.45735063940111165</v>
      </c>
      <c r="P122" s="40">
        <v>219474</v>
      </c>
      <c r="Q122" s="40">
        <v>331322</v>
      </c>
      <c r="R122" s="40">
        <v>290882</v>
      </c>
      <c r="S122" s="40">
        <v>5</v>
      </c>
      <c r="T122" s="40">
        <v>0</v>
      </c>
      <c r="V122" s="69">
        <f t="shared" si="13"/>
        <v>0.32685343293466645</v>
      </c>
      <c r="W122" s="76">
        <f t="shared" si="14"/>
        <v>72.79880880274581</v>
      </c>
      <c r="X122" s="79">
        <f t="shared" si="15"/>
        <v>29364.223702806379</v>
      </c>
      <c r="Z122" s="69">
        <f t="shared" si="16"/>
        <v>0.7142857142857143</v>
      </c>
      <c r="AA122" s="69">
        <f t="shared" si="16"/>
        <v>0.77551020408163263</v>
      </c>
      <c r="AB122" s="82" t="s">
        <v>1264</v>
      </c>
      <c r="AD122" s="91">
        <f t="shared" si="17"/>
        <v>1.5096184513883193</v>
      </c>
      <c r="AE122" s="91">
        <f t="shared" si="18"/>
        <v>3.285787838194957</v>
      </c>
      <c r="AF122" s="96">
        <f t="shared" si="19"/>
        <v>1325.3597237030353</v>
      </c>
      <c r="AH122" s="4">
        <f t="shared" si="20"/>
        <v>17885</v>
      </c>
      <c r="AI122" s="4" t="str">
        <f t="shared" si="21"/>
        <v/>
      </c>
      <c r="AJ122" s="4" t="s">
        <v>1264</v>
      </c>
    </row>
    <row r="123" spans="1:36" s="4" customFormat="1" x14ac:dyDescent="0.2">
      <c r="A123" s="11"/>
      <c r="B123" s="23" t="s">
        <v>315</v>
      </c>
      <c r="C123" s="28" t="s">
        <v>91</v>
      </c>
      <c r="D123" s="40">
        <v>7</v>
      </c>
      <c r="E123" s="40">
        <v>76</v>
      </c>
      <c r="F123" s="40">
        <v>6</v>
      </c>
      <c r="G123" s="40">
        <v>76</v>
      </c>
      <c r="H123" s="40">
        <v>105</v>
      </c>
      <c r="I123" s="40">
        <v>87</v>
      </c>
      <c r="J123" s="40">
        <v>28258</v>
      </c>
      <c r="K123" s="40">
        <v>19046</v>
      </c>
      <c r="L123" s="66">
        <f t="shared" si="11"/>
        <v>0.67400382192653407</v>
      </c>
      <c r="M123" s="40">
        <v>1884445</v>
      </c>
      <c r="N123" s="40">
        <v>1119287</v>
      </c>
      <c r="O123" s="66">
        <f t="shared" si="12"/>
        <v>0.59396108668600034</v>
      </c>
      <c r="P123" s="40">
        <v>240712</v>
      </c>
      <c r="Q123" s="40">
        <v>327807</v>
      </c>
      <c r="R123" s="40">
        <v>291454</v>
      </c>
      <c r="S123" s="40">
        <v>3</v>
      </c>
      <c r="T123" s="40">
        <v>0</v>
      </c>
      <c r="V123" s="69">
        <f t="shared" si="13"/>
        <v>0.40033204250200166</v>
      </c>
      <c r="W123" s="76">
        <f t="shared" si="14"/>
        <v>58.767562742833142</v>
      </c>
      <c r="X123" s="79">
        <f t="shared" si="15"/>
        <v>15302.635724036543</v>
      </c>
      <c r="Z123" s="69">
        <f t="shared" si="16"/>
        <v>0.8571428571428571</v>
      </c>
      <c r="AA123" s="69">
        <f t="shared" si="16"/>
        <v>1</v>
      </c>
      <c r="AB123" s="82" t="s">
        <v>1264</v>
      </c>
      <c r="AD123" s="91">
        <f t="shared" si="17"/>
        <v>1.3618224268004919</v>
      </c>
      <c r="AE123" s="91">
        <f t="shared" si="18"/>
        <v>4.6499011266575829</v>
      </c>
      <c r="AF123" s="96">
        <f t="shared" si="19"/>
        <v>1210.7996277709462</v>
      </c>
      <c r="AH123" s="4">
        <f t="shared" si="20"/>
        <v>27740</v>
      </c>
      <c r="AI123" s="4" t="str">
        <f t="shared" si="21"/>
        <v>×</v>
      </c>
      <c r="AJ123" s="4" t="s">
        <v>1264</v>
      </c>
    </row>
    <row r="124" spans="1:36" s="4" customFormat="1" x14ac:dyDescent="0.2">
      <c r="A124" s="11"/>
      <c r="B124" s="23" t="s">
        <v>315</v>
      </c>
      <c r="C124" s="28" t="s">
        <v>332</v>
      </c>
      <c r="D124" s="40">
        <v>6</v>
      </c>
      <c r="E124" s="40">
        <v>41</v>
      </c>
      <c r="F124" s="40">
        <v>6</v>
      </c>
      <c r="G124" s="40">
        <v>41</v>
      </c>
      <c r="H124" s="40">
        <v>54</v>
      </c>
      <c r="I124" s="40">
        <v>44</v>
      </c>
      <c r="J124" s="40">
        <v>16405</v>
      </c>
      <c r="K124" s="40">
        <v>10090</v>
      </c>
      <c r="L124" s="66">
        <f t="shared" si="11"/>
        <v>0.6150563852483999</v>
      </c>
      <c r="M124" s="40">
        <v>1567337</v>
      </c>
      <c r="N124" s="40">
        <v>674245</v>
      </c>
      <c r="O124" s="66">
        <f t="shared" si="12"/>
        <v>0.43018508463719035</v>
      </c>
      <c r="P124" s="40">
        <v>179500</v>
      </c>
      <c r="Q124" s="40">
        <v>234273</v>
      </c>
      <c r="R124" s="40">
        <v>268984</v>
      </c>
      <c r="S124" s="40">
        <v>0</v>
      </c>
      <c r="T124" s="40">
        <v>0</v>
      </c>
      <c r="V124" s="69">
        <f t="shared" si="13"/>
        <v>0.26458808314472726</v>
      </c>
      <c r="W124" s="76">
        <f t="shared" si="14"/>
        <v>66.823092170465813</v>
      </c>
      <c r="X124" s="79">
        <f t="shared" si="15"/>
        <v>26658.473736372645</v>
      </c>
      <c r="Z124" s="69">
        <f t="shared" si="16"/>
        <v>1</v>
      </c>
      <c r="AA124" s="69">
        <f t="shared" si="16"/>
        <v>1</v>
      </c>
      <c r="AB124" s="82" t="s">
        <v>1264</v>
      </c>
      <c r="AD124" s="91">
        <f t="shared" si="17"/>
        <v>1.3051420612813371</v>
      </c>
      <c r="AE124" s="91">
        <f t="shared" si="18"/>
        <v>3.7562395543175486</v>
      </c>
      <c r="AF124" s="96">
        <f t="shared" si="19"/>
        <v>1498.5181058495823</v>
      </c>
      <c r="AH124" s="4">
        <f t="shared" si="20"/>
        <v>14965</v>
      </c>
      <c r="AI124" s="4" t="str">
        <f t="shared" si="21"/>
        <v>×</v>
      </c>
      <c r="AJ124" s="4" t="s">
        <v>1264</v>
      </c>
    </row>
    <row r="125" spans="1:36" s="4" customFormat="1" x14ac:dyDescent="0.2">
      <c r="A125" s="11"/>
      <c r="B125" s="23" t="s">
        <v>315</v>
      </c>
      <c r="C125" s="28" t="s">
        <v>333</v>
      </c>
      <c r="D125" s="40">
        <v>3</v>
      </c>
      <c r="E125" s="40">
        <v>45</v>
      </c>
      <c r="F125" s="40">
        <v>3</v>
      </c>
      <c r="G125" s="40">
        <v>45</v>
      </c>
      <c r="H125" s="40">
        <v>87</v>
      </c>
      <c r="I125" s="40">
        <v>53</v>
      </c>
      <c r="J125" s="40">
        <v>18546</v>
      </c>
      <c r="K125" s="40">
        <v>12797</v>
      </c>
      <c r="L125" s="66">
        <f t="shared" si="11"/>
        <v>0.69001401919551386</v>
      </c>
      <c r="M125" s="40">
        <v>1700934</v>
      </c>
      <c r="N125" s="40">
        <v>732473</v>
      </c>
      <c r="O125" s="66">
        <f t="shared" si="12"/>
        <v>0.4306298774673209</v>
      </c>
      <c r="P125" s="40">
        <v>181391</v>
      </c>
      <c r="Q125" s="40">
        <v>278156</v>
      </c>
      <c r="R125" s="40">
        <v>278573</v>
      </c>
      <c r="S125" s="40">
        <v>0</v>
      </c>
      <c r="T125" s="40">
        <v>0</v>
      </c>
      <c r="V125" s="69">
        <f t="shared" si="13"/>
        <v>0.29714065253689775</v>
      </c>
      <c r="W125" s="76">
        <f t="shared" si="14"/>
        <v>57.237868250371179</v>
      </c>
      <c r="X125" s="79">
        <f t="shared" si="15"/>
        <v>21768.617644760492</v>
      </c>
      <c r="Z125" s="69">
        <f t="shared" si="16"/>
        <v>1</v>
      </c>
      <c r="AA125" s="69">
        <f t="shared" si="16"/>
        <v>1</v>
      </c>
      <c r="AB125" s="82" t="s">
        <v>1264</v>
      </c>
      <c r="AD125" s="91">
        <f t="shared" si="17"/>
        <v>1.5334608663053846</v>
      </c>
      <c r="AE125" s="91">
        <f t="shared" si="18"/>
        <v>4.0380889900821977</v>
      </c>
      <c r="AF125" s="96">
        <f t="shared" si="19"/>
        <v>1535.759767573915</v>
      </c>
      <c r="AH125" s="4">
        <f t="shared" si="20"/>
        <v>16425</v>
      </c>
      <c r="AI125" s="4" t="str">
        <f t="shared" si="21"/>
        <v>×</v>
      </c>
      <c r="AJ125" s="4" t="s">
        <v>1264</v>
      </c>
    </row>
    <row r="126" spans="1:36" s="4" customFormat="1" x14ac:dyDescent="0.2">
      <c r="A126" s="11"/>
      <c r="B126" s="23" t="s">
        <v>315</v>
      </c>
      <c r="C126" s="28" t="s">
        <v>338</v>
      </c>
      <c r="D126" s="40">
        <v>24</v>
      </c>
      <c r="E126" s="40">
        <v>413</v>
      </c>
      <c r="F126" s="40">
        <v>24</v>
      </c>
      <c r="G126" s="40">
        <v>413</v>
      </c>
      <c r="H126" s="40">
        <v>563</v>
      </c>
      <c r="I126" s="40">
        <v>485</v>
      </c>
      <c r="J126" s="40">
        <v>145251</v>
      </c>
      <c r="K126" s="40">
        <v>93099</v>
      </c>
      <c r="L126" s="66">
        <f t="shared" si="11"/>
        <v>0.64095255798583139</v>
      </c>
      <c r="M126" s="40">
        <v>15852208</v>
      </c>
      <c r="N126" s="40">
        <v>6822784</v>
      </c>
      <c r="O126" s="66">
        <f t="shared" si="12"/>
        <v>0.4303996011155039</v>
      </c>
      <c r="P126" s="40">
        <v>1723935</v>
      </c>
      <c r="Q126" s="40">
        <v>2318455</v>
      </c>
      <c r="R126" s="40">
        <v>2707289</v>
      </c>
      <c r="S126" s="40">
        <v>56</v>
      </c>
      <c r="T126" s="40">
        <v>0</v>
      </c>
      <c r="V126" s="69">
        <f t="shared" si="13"/>
        <v>0.27586572529106373</v>
      </c>
      <c r="W126" s="76">
        <f t="shared" si="14"/>
        <v>73.285255480724814</v>
      </c>
      <c r="X126" s="79">
        <f t="shared" si="15"/>
        <v>29079.678621682295</v>
      </c>
      <c r="Z126" s="69">
        <f t="shared" si="16"/>
        <v>1</v>
      </c>
      <c r="AA126" s="69">
        <f t="shared" si="16"/>
        <v>1</v>
      </c>
      <c r="AB126" s="82" t="s">
        <v>1259</v>
      </c>
      <c r="AD126" s="91">
        <f t="shared" si="17"/>
        <v>1.3448621902797959</v>
      </c>
      <c r="AE126" s="91">
        <f t="shared" si="18"/>
        <v>3.9576805389994401</v>
      </c>
      <c r="AF126" s="96">
        <f t="shared" si="19"/>
        <v>1570.4124575462533</v>
      </c>
      <c r="AH126" s="4">
        <f t="shared" si="20"/>
        <v>150745</v>
      </c>
      <c r="AI126" s="4" t="str">
        <f t="shared" si="21"/>
        <v/>
      </c>
      <c r="AJ126" s="4" t="s">
        <v>1264</v>
      </c>
    </row>
    <row r="127" spans="1:36" s="4" customFormat="1" x14ac:dyDescent="0.2">
      <c r="A127" s="11"/>
      <c r="B127" s="23" t="s">
        <v>315</v>
      </c>
      <c r="C127" s="28" t="s">
        <v>341</v>
      </c>
      <c r="D127" s="40">
        <v>9</v>
      </c>
      <c r="E127" s="40">
        <v>101</v>
      </c>
      <c r="F127" s="40">
        <v>9</v>
      </c>
      <c r="G127" s="40">
        <v>101</v>
      </c>
      <c r="H127" s="40">
        <v>112</v>
      </c>
      <c r="I127" s="40">
        <v>111</v>
      </c>
      <c r="J127" s="40">
        <v>38379</v>
      </c>
      <c r="K127" s="40">
        <v>20612</v>
      </c>
      <c r="L127" s="66">
        <f t="shared" si="11"/>
        <v>0.53706454050392138</v>
      </c>
      <c r="M127" s="40">
        <v>2328521</v>
      </c>
      <c r="N127" s="40">
        <v>861454</v>
      </c>
      <c r="O127" s="66">
        <f t="shared" si="12"/>
        <v>0.36995758251697108</v>
      </c>
      <c r="P127" s="40">
        <v>260826</v>
      </c>
      <c r="Q127" s="40">
        <v>338801</v>
      </c>
      <c r="R127" s="40">
        <v>379499</v>
      </c>
      <c r="S127" s="40">
        <v>14</v>
      </c>
      <c r="T127" s="40">
        <v>0</v>
      </c>
      <c r="V127" s="69">
        <f t="shared" si="13"/>
        <v>0.19869109906041865</v>
      </c>
      <c r="W127" s="76">
        <f t="shared" si="14"/>
        <v>41.793809431399183</v>
      </c>
      <c r="X127" s="79">
        <f t="shared" si="15"/>
        <v>18411.556374927226</v>
      </c>
      <c r="Z127" s="69">
        <f t="shared" si="16"/>
        <v>1</v>
      </c>
      <c r="AA127" s="69">
        <f t="shared" si="16"/>
        <v>1</v>
      </c>
      <c r="AB127" s="82" t="s">
        <v>1264</v>
      </c>
      <c r="AD127" s="91">
        <f t="shared" si="17"/>
        <v>1.2989540920000306</v>
      </c>
      <c r="AE127" s="91">
        <f t="shared" si="18"/>
        <v>3.3027918995805634</v>
      </c>
      <c r="AF127" s="96">
        <f t="shared" si="19"/>
        <v>1454.9891498546922</v>
      </c>
      <c r="AH127" s="4">
        <f t="shared" si="20"/>
        <v>36865</v>
      </c>
      <c r="AI127" s="4" t="str">
        <f t="shared" si="21"/>
        <v>×</v>
      </c>
      <c r="AJ127" s="4" t="s">
        <v>1264</v>
      </c>
    </row>
    <row r="128" spans="1:36" s="4" customFormat="1" x14ac:dyDescent="0.2">
      <c r="A128" s="11"/>
      <c r="B128" s="23" t="s">
        <v>315</v>
      </c>
      <c r="C128" s="28" t="s">
        <v>342</v>
      </c>
      <c r="D128" s="40">
        <v>5</v>
      </c>
      <c r="E128" s="40">
        <v>26</v>
      </c>
      <c r="F128" s="40">
        <v>5</v>
      </c>
      <c r="G128" s="40">
        <v>26</v>
      </c>
      <c r="H128" s="40">
        <v>44</v>
      </c>
      <c r="I128" s="40">
        <v>40</v>
      </c>
      <c r="J128" s="40">
        <v>10857</v>
      </c>
      <c r="K128" s="40">
        <v>6403</v>
      </c>
      <c r="L128" s="66">
        <f t="shared" si="11"/>
        <v>0.58975775997052593</v>
      </c>
      <c r="M128" s="40">
        <v>695273</v>
      </c>
      <c r="N128" s="40">
        <v>263322</v>
      </c>
      <c r="O128" s="66">
        <f t="shared" si="12"/>
        <v>0.37873180750582863</v>
      </c>
      <c r="P128" s="40">
        <v>75082</v>
      </c>
      <c r="Q128" s="40">
        <v>3635683</v>
      </c>
      <c r="R128" s="40">
        <v>109910</v>
      </c>
      <c r="S128" s="40">
        <v>0</v>
      </c>
      <c r="T128" s="40">
        <v>0</v>
      </c>
      <c r="V128" s="69">
        <f t="shared" si="13"/>
        <v>0.22336002242422592</v>
      </c>
      <c r="W128" s="76">
        <f t="shared" si="14"/>
        <v>41.124785256910826</v>
      </c>
      <c r="X128" s="79">
        <f t="shared" si="15"/>
        <v>17165.391222864284</v>
      </c>
      <c r="Z128" s="69">
        <f t="shared" si="16"/>
        <v>1</v>
      </c>
      <c r="AA128" s="69">
        <f t="shared" si="16"/>
        <v>1</v>
      </c>
      <c r="AB128" s="82" t="s">
        <v>1264</v>
      </c>
      <c r="AD128" s="91">
        <f t="shared" si="17"/>
        <v>48.422831038065048</v>
      </c>
      <c r="AE128" s="91">
        <f t="shared" si="18"/>
        <v>3.5071255427399377</v>
      </c>
      <c r="AF128" s="96">
        <f t="shared" si="19"/>
        <v>1463.866172984204</v>
      </c>
      <c r="AH128" s="4">
        <f t="shared" si="20"/>
        <v>9490</v>
      </c>
      <c r="AI128" s="4" t="str">
        <f t="shared" si="21"/>
        <v>×</v>
      </c>
      <c r="AJ128" s="4" t="s">
        <v>1264</v>
      </c>
    </row>
    <row r="129" spans="1:36" s="4" customFormat="1" x14ac:dyDescent="0.2">
      <c r="A129" s="11"/>
      <c r="B129" s="23" t="s">
        <v>315</v>
      </c>
      <c r="C129" s="28" t="s">
        <v>125</v>
      </c>
      <c r="D129" s="40">
        <v>4</v>
      </c>
      <c r="E129" s="40">
        <v>21</v>
      </c>
      <c r="F129" s="40">
        <v>4</v>
      </c>
      <c r="G129" s="40">
        <v>21</v>
      </c>
      <c r="H129" s="40">
        <v>23</v>
      </c>
      <c r="I129" s="40">
        <v>19</v>
      </c>
      <c r="J129" s="40">
        <v>8158</v>
      </c>
      <c r="K129" s="40">
        <v>2931</v>
      </c>
      <c r="L129" s="66">
        <f t="shared" si="11"/>
        <v>0.35927923510664378</v>
      </c>
      <c r="M129" s="40">
        <v>348272</v>
      </c>
      <c r="N129" s="40">
        <v>149642</v>
      </c>
      <c r="O129" s="66">
        <f t="shared" si="12"/>
        <v>0.42966991317131437</v>
      </c>
      <c r="P129" s="40">
        <v>32282</v>
      </c>
      <c r="Q129" s="40">
        <v>42117</v>
      </c>
      <c r="R129" s="40">
        <v>55015</v>
      </c>
      <c r="S129" s="40">
        <v>1</v>
      </c>
      <c r="T129" s="40">
        <v>0</v>
      </c>
      <c r="V129" s="69">
        <f t="shared" si="13"/>
        <v>0.15437147775252788</v>
      </c>
      <c r="W129" s="76">
        <f t="shared" si="14"/>
        <v>51.054930058000686</v>
      </c>
      <c r="X129" s="79">
        <f t="shared" si="15"/>
        <v>18770.044353462981</v>
      </c>
      <c r="Z129" s="69">
        <f t="shared" si="16"/>
        <v>1</v>
      </c>
      <c r="AA129" s="69">
        <f t="shared" si="16"/>
        <v>1</v>
      </c>
      <c r="AB129" s="82" t="s">
        <v>1264</v>
      </c>
      <c r="AD129" s="91">
        <f t="shared" si="17"/>
        <v>1.3046589430642463</v>
      </c>
      <c r="AE129" s="91">
        <f t="shared" si="18"/>
        <v>4.6354624868347685</v>
      </c>
      <c r="AF129" s="96">
        <f t="shared" si="19"/>
        <v>1704.2004832414348</v>
      </c>
      <c r="AH129" s="4">
        <f t="shared" si="20"/>
        <v>7665</v>
      </c>
      <c r="AI129" s="4" t="str">
        <f t="shared" si="21"/>
        <v>×</v>
      </c>
      <c r="AJ129" s="4" t="s">
        <v>1264</v>
      </c>
    </row>
    <row r="130" spans="1:36" s="4" customFormat="1" x14ac:dyDescent="0.2">
      <c r="A130" s="11"/>
      <c r="B130" s="23" t="s">
        <v>315</v>
      </c>
      <c r="C130" s="28" t="s">
        <v>115</v>
      </c>
      <c r="D130" s="40">
        <v>7</v>
      </c>
      <c r="E130" s="40">
        <v>49</v>
      </c>
      <c r="F130" s="40">
        <v>7</v>
      </c>
      <c r="G130" s="40">
        <v>49</v>
      </c>
      <c r="H130" s="40">
        <v>45</v>
      </c>
      <c r="I130" s="40">
        <v>33</v>
      </c>
      <c r="J130" s="40">
        <v>16088</v>
      </c>
      <c r="K130" s="40">
        <v>9468</v>
      </c>
      <c r="L130" s="66">
        <f t="shared" si="11"/>
        <v>0.58851317752362009</v>
      </c>
      <c r="M130" s="40">
        <v>769229</v>
      </c>
      <c r="N130" s="40">
        <v>314675</v>
      </c>
      <c r="O130" s="66">
        <f t="shared" si="12"/>
        <v>0.40907844088041401</v>
      </c>
      <c r="P130" s="40">
        <v>58080</v>
      </c>
      <c r="Q130" s="40">
        <v>104205</v>
      </c>
      <c r="R130" s="40">
        <v>116262</v>
      </c>
      <c r="S130" s="40">
        <v>0</v>
      </c>
      <c r="T130" s="40">
        <v>0</v>
      </c>
      <c r="V130" s="69">
        <f t="shared" si="13"/>
        <v>0.24074805309894082</v>
      </c>
      <c r="W130" s="76">
        <f t="shared" si="14"/>
        <v>33.235635825940008</v>
      </c>
      <c r="X130" s="79">
        <f t="shared" si="15"/>
        <v>12279.467680608364</v>
      </c>
      <c r="Z130" s="69">
        <f t="shared" si="16"/>
        <v>1</v>
      </c>
      <c r="AA130" s="69">
        <f t="shared" si="16"/>
        <v>1</v>
      </c>
      <c r="AB130" s="82" t="s">
        <v>1264</v>
      </c>
      <c r="AD130" s="91">
        <f t="shared" si="17"/>
        <v>1.7941632231404958</v>
      </c>
      <c r="AE130" s="91">
        <f t="shared" si="18"/>
        <v>5.4179579889807163</v>
      </c>
      <c r="AF130" s="96">
        <f t="shared" si="19"/>
        <v>2001.7561983471076</v>
      </c>
      <c r="AH130" s="4">
        <f t="shared" si="20"/>
        <v>17885</v>
      </c>
      <c r="AI130" s="4" t="str">
        <f t="shared" si="21"/>
        <v/>
      </c>
      <c r="AJ130" s="4" t="s">
        <v>1264</v>
      </c>
    </row>
    <row r="131" spans="1:36" s="4" customFormat="1" x14ac:dyDescent="0.2">
      <c r="A131" s="11"/>
      <c r="B131" s="23" t="s">
        <v>315</v>
      </c>
      <c r="C131" s="28" t="s">
        <v>80</v>
      </c>
      <c r="D131" s="40">
        <v>2</v>
      </c>
      <c r="E131" s="40">
        <v>27</v>
      </c>
      <c r="F131" s="40">
        <v>2</v>
      </c>
      <c r="G131" s="40">
        <v>27</v>
      </c>
      <c r="H131" s="40">
        <v>29</v>
      </c>
      <c r="I131" s="40">
        <v>26</v>
      </c>
      <c r="J131" s="40">
        <v>9851</v>
      </c>
      <c r="K131" s="40">
        <v>6985</v>
      </c>
      <c r="L131" s="66">
        <f t="shared" si="11"/>
        <v>0.70906506953608772</v>
      </c>
      <c r="M131" s="40">
        <v>681080</v>
      </c>
      <c r="N131" s="40">
        <v>285223</v>
      </c>
      <c r="O131" s="66">
        <f t="shared" si="12"/>
        <v>0.41878046631820048</v>
      </c>
      <c r="P131" s="40">
        <v>53708</v>
      </c>
      <c r="Q131" s="40">
        <v>88269</v>
      </c>
      <c r="R131" s="40">
        <v>59222</v>
      </c>
      <c r="S131" s="40">
        <v>0</v>
      </c>
      <c r="T131" s="40">
        <v>0</v>
      </c>
      <c r="V131" s="69">
        <f t="shared" si="13"/>
        <v>0.29694260047027005</v>
      </c>
      <c r="W131" s="76">
        <f t="shared" si="14"/>
        <v>40.833643521832499</v>
      </c>
      <c r="X131" s="79">
        <f t="shared" si="15"/>
        <v>8478.4538296349328</v>
      </c>
      <c r="Z131" s="69">
        <f t="shared" si="16"/>
        <v>1</v>
      </c>
      <c r="AA131" s="69">
        <f t="shared" si="16"/>
        <v>1</v>
      </c>
      <c r="AB131" s="82" t="s">
        <v>1264</v>
      </c>
      <c r="AD131" s="91">
        <f t="shared" si="17"/>
        <v>1.6434981753183884</v>
      </c>
      <c r="AE131" s="91">
        <f t="shared" si="18"/>
        <v>5.3106241155879941</v>
      </c>
      <c r="AF131" s="96">
        <f t="shared" si="19"/>
        <v>1102.6662694570641</v>
      </c>
      <c r="AH131" s="4">
        <f t="shared" si="20"/>
        <v>9855</v>
      </c>
      <c r="AI131" s="4" t="str">
        <f t="shared" si="21"/>
        <v/>
      </c>
      <c r="AJ131" s="4" t="s">
        <v>1264</v>
      </c>
    </row>
    <row r="132" spans="1:36" s="4" customFormat="1" x14ac:dyDescent="0.2">
      <c r="A132" s="11"/>
      <c r="B132" s="23" t="s">
        <v>315</v>
      </c>
      <c r="C132" s="28" t="s">
        <v>347</v>
      </c>
      <c r="D132" s="40">
        <v>5</v>
      </c>
      <c r="E132" s="40">
        <v>30</v>
      </c>
      <c r="F132" s="40">
        <v>5</v>
      </c>
      <c r="G132" s="40">
        <v>30</v>
      </c>
      <c r="H132" s="40">
        <v>42</v>
      </c>
      <c r="I132" s="40">
        <v>37</v>
      </c>
      <c r="J132" s="40">
        <v>10609</v>
      </c>
      <c r="K132" s="40">
        <v>8614</v>
      </c>
      <c r="L132" s="66">
        <f t="shared" si="11"/>
        <v>0.81195211612781604</v>
      </c>
      <c r="M132" s="40">
        <v>644016</v>
      </c>
      <c r="N132" s="40">
        <v>280942</v>
      </c>
      <c r="O132" s="66">
        <f t="shared" si="12"/>
        <v>0.4362345034905965</v>
      </c>
      <c r="P132" s="40">
        <v>80484</v>
      </c>
      <c r="Q132" s="40">
        <v>113939</v>
      </c>
      <c r="R132" s="40">
        <v>118285</v>
      </c>
      <c r="S132" s="40">
        <v>1</v>
      </c>
      <c r="T132" s="40">
        <v>0</v>
      </c>
      <c r="V132" s="69">
        <f t="shared" si="13"/>
        <v>0.354201528237157</v>
      </c>
      <c r="W132" s="76">
        <f t="shared" si="14"/>
        <v>32.614580914789876</v>
      </c>
      <c r="X132" s="79">
        <f t="shared" si="15"/>
        <v>13731.715811469701</v>
      </c>
      <c r="Z132" s="69">
        <f t="shared" si="16"/>
        <v>1</v>
      </c>
      <c r="AA132" s="69">
        <f t="shared" si="16"/>
        <v>1</v>
      </c>
      <c r="AB132" s="82" t="s">
        <v>1264</v>
      </c>
      <c r="AD132" s="91">
        <f t="shared" si="17"/>
        <v>1.4156726802842801</v>
      </c>
      <c r="AE132" s="91">
        <f t="shared" si="18"/>
        <v>3.4906565280055664</v>
      </c>
      <c r="AF132" s="96">
        <f t="shared" si="19"/>
        <v>1469.6709905074301</v>
      </c>
      <c r="AH132" s="4">
        <f t="shared" si="20"/>
        <v>10950</v>
      </c>
      <c r="AI132" s="4" t="str">
        <f t="shared" si="21"/>
        <v/>
      </c>
      <c r="AJ132" s="4" t="s">
        <v>1264</v>
      </c>
    </row>
    <row r="133" spans="1:36" s="4" customFormat="1" x14ac:dyDescent="0.2">
      <c r="A133" s="11"/>
      <c r="B133" s="23" t="s">
        <v>315</v>
      </c>
      <c r="C133" s="28" t="s">
        <v>354</v>
      </c>
      <c r="D133" s="40">
        <v>2</v>
      </c>
      <c r="E133" s="40">
        <v>7</v>
      </c>
      <c r="F133" s="40">
        <v>2</v>
      </c>
      <c r="G133" s="40">
        <v>7</v>
      </c>
      <c r="H133" s="40">
        <v>7</v>
      </c>
      <c r="I133" s="40">
        <v>7</v>
      </c>
      <c r="J133" s="40">
        <v>2562</v>
      </c>
      <c r="K133" s="40">
        <v>1268</v>
      </c>
      <c r="L133" s="66">
        <f t="shared" ref="L133:L196" si="22">IF(K133="","",IF(K133=0,0,K133/J133))</f>
        <v>0.49492583918813426</v>
      </c>
      <c r="M133" s="40">
        <v>43755</v>
      </c>
      <c r="N133" s="40">
        <v>23324</v>
      </c>
      <c r="O133" s="66">
        <f t="shared" ref="O133:O196" si="23">IF(N133="","",IF(N133=0,0,N133/M133))</f>
        <v>0.53305907896240434</v>
      </c>
      <c r="P133" s="40">
        <v>3098</v>
      </c>
      <c r="Q133" s="40">
        <v>4537</v>
      </c>
      <c r="R133" s="40">
        <v>6907</v>
      </c>
      <c r="S133" s="40">
        <v>0</v>
      </c>
      <c r="T133" s="40">
        <v>0</v>
      </c>
      <c r="V133" s="69">
        <f t="shared" ref="V133:V196" si="24">IF(O133="","",L133*O133)</f>
        <v>0.26382471199232188</v>
      </c>
      <c r="W133" s="76">
        <f t="shared" ref="W133:W196" si="25">IF(N133="","",IF(N133=0,0,N133/K133))</f>
        <v>18.394321766561514</v>
      </c>
      <c r="X133" s="79">
        <f t="shared" ref="X133:X196" si="26">IF(R133="","",IF(R133=0,0,R133*1000/K133))</f>
        <v>5447.1608832807569</v>
      </c>
      <c r="Z133" s="69">
        <f t="shared" ref="Z133:AA196" si="27">F133/D133</f>
        <v>1</v>
      </c>
      <c r="AA133" s="69">
        <f t="shared" si="27"/>
        <v>1</v>
      </c>
      <c r="AB133" s="82" t="s">
        <v>1264</v>
      </c>
      <c r="AD133" s="91">
        <f t="shared" ref="AD133:AD196" si="28">Q133/P133</f>
        <v>1.4644932214331827</v>
      </c>
      <c r="AE133" s="91">
        <f t="shared" ref="AE133:AE196" si="29">N133/P133</f>
        <v>7.5287282117495158</v>
      </c>
      <c r="AF133" s="96">
        <f t="shared" ref="AF133:AF196" si="30">R133/P133*1000</f>
        <v>2229.5029051000647</v>
      </c>
      <c r="AH133" s="4">
        <f t="shared" ref="AH133:AH196" si="31">E133*365</f>
        <v>2555</v>
      </c>
      <c r="AI133" s="4" t="str">
        <f t="shared" ref="AI133:AI196" si="32">IF(AH133&lt;J133,"×","")</f>
        <v>×</v>
      </c>
      <c r="AJ133" s="4" t="s">
        <v>1264</v>
      </c>
    </row>
    <row r="134" spans="1:36" s="4" customFormat="1" x14ac:dyDescent="0.2">
      <c r="A134" s="11"/>
      <c r="B134" s="23" t="s">
        <v>315</v>
      </c>
      <c r="C134" s="28" t="s">
        <v>357</v>
      </c>
      <c r="D134" s="40">
        <v>5</v>
      </c>
      <c r="E134" s="40">
        <v>25</v>
      </c>
      <c r="F134" s="40">
        <v>5</v>
      </c>
      <c r="G134" s="40">
        <v>25</v>
      </c>
      <c r="H134" s="40">
        <v>35</v>
      </c>
      <c r="I134" s="40">
        <v>27</v>
      </c>
      <c r="J134" s="40">
        <v>9247</v>
      </c>
      <c r="K134" s="40">
        <v>4671</v>
      </c>
      <c r="L134" s="66">
        <f t="shared" si="22"/>
        <v>0.50513680112468906</v>
      </c>
      <c r="M134" s="40">
        <v>453058</v>
      </c>
      <c r="N134" s="40">
        <v>192831</v>
      </c>
      <c r="O134" s="66">
        <f t="shared" si="23"/>
        <v>0.42562100216749288</v>
      </c>
      <c r="P134" s="40">
        <v>53189</v>
      </c>
      <c r="Q134" s="40">
        <v>74681</v>
      </c>
      <c r="R134" s="40">
        <v>70510</v>
      </c>
      <c r="S134" s="40">
        <v>2</v>
      </c>
      <c r="T134" s="40">
        <v>0</v>
      </c>
      <c r="V134" s="69">
        <f t="shared" si="24"/>
        <v>0.2149968315263717</v>
      </c>
      <c r="W134" s="76">
        <f t="shared" si="25"/>
        <v>41.282594733461785</v>
      </c>
      <c r="X134" s="79">
        <f t="shared" si="26"/>
        <v>15095.268679083709</v>
      </c>
      <c r="Z134" s="69">
        <f t="shared" si="27"/>
        <v>1</v>
      </c>
      <c r="AA134" s="69">
        <f t="shared" si="27"/>
        <v>1</v>
      </c>
      <c r="AB134" s="82" t="s">
        <v>1264</v>
      </c>
      <c r="AD134" s="91">
        <f t="shared" si="28"/>
        <v>1.4040685104062871</v>
      </c>
      <c r="AE134" s="91">
        <f t="shared" si="29"/>
        <v>3.6253924683675196</v>
      </c>
      <c r="AF134" s="96">
        <f t="shared" si="30"/>
        <v>1325.6500404218918</v>
      </c>
      <c r="AH134" s="4">
        <f t="shared" si="31"/>
        <v>9125</v>
      </c>
      <c r="AI134" s="4" t="str">
        <f t="shared" si="32"/>
        <v>×</v>
      </c>
      <c r="AJ134" s="4" t="s">
        <v>1264</v>
      </c>
    </row>
    <row r="135" spans="1:36" s="4" customFormat="1" x14ac:dyDescent="0.2">
      <c r="A135" s="11"/>
      <c r="B135" s="23" t="s">
        <v>315</v>
      </c>
      <c r="C135" s="28" t="s">
        <v>360</v>
      </c>
      <c r="D135" s="40">
        <v>6</v>
      </c>
      <c r="E135" s="40">
        <v>24</v>
      </c>
      <c r="F135" s="40">
        <v>6</v>
      </c>
      <c r="G135" s="40">
        <v>24</v>
      </c>
      <c r="H135" s="40">
        <v>30</v>
      </c>
      <c r="I135" s="40">
        <v>29</v>
      </c>
      <c r="J135" s="40">
        <v>9513</v>
      </c>
      <c r="K135" s="40">
        <v>5957</v>
      </c>
      <c r="L135" s="66">
        <f t="shared" si="22"/>
        <v>0.62619573215599711</v>
      </c>
      <c r="M135" s="40">
        <v>562928</v>
      </c>
      <c r="N135" s="40">
        <v>237902</v>
      </c>
      <c r="O135" s="66">
        <f t="shared" si="23"/>
        <v>0.42261532558337833</v>
      </c>
      <c r="P135" s="40">
        <v>68018</v>
      </c>
      <c r="Q135" s="40">
        <v>96161</v>
      </c>
      <c r="R135" s="40">
        <v>93573</v>
      </c>
      <c r="S135" s="40">
        <v>0</v>
      </c>
      <c r="T135" s="40">
        <v>0</v>
      </c>
      <c r="V135" s="69">
        <f t="shared" si="24"/>
        <v>0.26463991322402869</v>
      </c>
      <c r="W135" s="76">
        <f t="shared" si="25"/>
        <v>39.936545240893068</v>
      </c>
      <c r="X135" s="79">
        <f t="shared" si="26"/>
        <v>15708.074534161491</v>
      </c>
      <c r="Z135" s="69">
        <f t="shared" si="27"/>
        <v>1</v>
      </c>
      <c r="AA135" s="69">
        <f t="shared" si="27"/>
        <v>1</v>
      </c>
      <c r="AB135" s="82" t="s">
        <v>1264</v>
      </c>
      <c r="AD135" s="91">
        <f t="shared" si="28"/>
        <v>1.4137581228498339</v>
      </c>
      <c r="AE135" s="91">
        <f t="shared" si="29"/>
        <v>3.4976329795054251</v>
      </c>
      <c r="AF135" s="96">
        <f t="shared" si="30"/>
        <v>1375.70937104884</v>
      </c>
      <c r="AH135" s="4">
        <f t="shared" si="31"/>
        <v>8760</v>
      </c>
      <c r="AI135" s="4" t="str">
        <f t="shared" si="32"/>
        <v>×</v>
      </c>
      <c r="AJ135" s="4" t="s">
        <v>1264</v>
      </c>
    </row>
    <row r="136" spans="1:36" s="4" customFormat="1" x14ac:dyDescent="0.2">
      <c r="A136" s="11"/>
      <c r="B136" s="23" t="s">
        <v>315</v>
      </c>
      <c r="C136" s="28" t="s">
        <v>364</v>
      </c>
      <c r="D136" s="40">
        <v>4</v>
      </c>
      <c r="E136" s="40">
        <v>26</v>
      </c>
      <c r="F136" s="40">
        <v>4</v>
      </c>
      <c r="G136" s="40">
        <v>26</v>
      </c>
      <c r="H136" s="40">
        <v>30</v>
      </c>
      <c r="I136" s="40">
        <v>23</v>
      </c>
      <c r="J136" s="40">
        <v>9551</v>
      </c>
      <c r="K136" s="40">
        <v>5379</v>
      </c>
      <c r="L136" s="66">
        <f t="shared" si="22"/>
        <v>0.56318710082713852</v>
      </c>
      <c r="M136" s="40">
        <v>689088</v>
      </c>
      <c r="N136" s="40">
        <v>252459</v>
      </c>
      <c r="O136" s="66">
        <f t="shared" si="23"/>
        <v>0.36636685009752018</v>
      </c>
      <c r="P136" s="40">
        <v>55165</v>
      </c>
      <c r="Q136" s="40">
        <v>76117</v>
      </c>
      <c r="R136" s="40">
        <v>93128</v>
      </c>
      <c r="S136" s="40">
        <v>1</v>
      </c>
      <c r="T136" s="40">
        <v>1</v>
      </c>
      <c r="V136" s="69">
        <f t="shared" si="24"/>
        <v>0.20633308414559323</v>
      </c>
      <c r="W136" s="76">
        <f t="shared" si="25"/>
        <v>46.934188510875629</v>
      </c>
      <c r="X136" s="79">
        <f t="shared" si="26"/>
        <v>17313.255251905557</v>
      </c>
      <c r="Z136" s="69">
        <f t="shared" si="27"/>
        <v>1</v>
      </c>
      <c r="AA136" s="69">
        <f t="shared" si="27"/>
        <v>1</v>
      </c>
      <c r="AB136" s="82" t="s">
        <v>1264</v>
      </c>
      <c r="AD136" s="91">
        <f t="shared" si="28"/>
        <v>1.3798060364361462</v>
      </c>
      <c r="AE136" s="91">
        <f t="shared" si="29"/>
        <v>4.5764343333635455</v>
      </c>
      <c r="AF136" s="96">
        <f t="shared" si="30"/>
        <v>1688.1718480920872</v>
      </c>
      <c r="AH136" s="4">
        <f t="shared" si="31"/>
        <v>9490</v>
      </c>
      <c r="AI136" s="4" t="str">
        <f t="shared" si="32"/>
        <v>×</v>
      </c>
      <c r="AJ136" s="4" t="s">
        <v>1264</v>
      </c>
    </row>
    <row r="137" spans="1:36" s="4" customFormat="1" x14ac:dyDescent="0.2">
      <c r="A137" s="11"/>
      <c r="B137" s="23" t="s">
        <v>315</v>
      </c>
      <c r="C137" s="28" t="s">
        <v>365</v>
      </c>
      <c r="D137" s="40">
        <v>5</v>
      </c>
      <c r="E137" s="40">
        <v>41</v>
      </c>
      <c r="F137" s="40">
        <v>5</v>
      </c>
      <c r="G137" s="40">
        <v>41</v>
      </c>
      <c r="H137" s="40">
        <v>41</v>
      </c>
      <c r="I137" s="40">
        <v>37</v>
      </c>
      <c r="J137" s="40">
        <v>14517</v>
      </c>
      <c r="K137" s="40">
        <v>8036</v>
      </c>
      <c r="L137" s="66">
        <f t="shared" si="22"/>
        <v>0.55355789763725283</v>
      </c>
      <c r="M137" s="40">
        <v>914366</v>
      </c>
      <c r="N137" s="40">
        <v>351488</v>
      </c>
      <c r="O137" s="66">
        <f t="shared" si="23"/>
        <v>0.38440624432667009</v>
      </c>
      <c r="P137" s="40">
        <v>99628</v>
      </c>
      <c r="Q137" s="40">
        <v>131518</v>
      </c>
      <c r="R137" s="40">
        <v>145518</v>
      </c>
      <c r="S137" s="40">
        <v>0</v>
      </c>
      <c r="T137" s="40">
        <v>0</v>
      </c>
      <c r="V137" s="69">
        <f t="shared" si="24"/>
        <v>0.21279111244810364</v>
      </c>
      <c r="W137" s="76">
        <f t="shared" si="25"/>
        <v>43.739173718267793</v>
      </c>
      <c r="X137" s="79">
        <f t="shared" si="26"/>
        <v>18108.262817322051</v>
      </c>
      <c r="Z137" s="69">
        <f t="shared" si="27"/>
        <v>1</v>
      </c>
      <c r="AA137" s="69">
        <f t="shared" si="27"/>
        <v>1</v>
      </c>
      <c r="AB137" s="82" t="s">
        <v>1264</v>
      </c>
      <c r="AD137" s="91">
        <f t="shared" si="28"/>
        <v>1.3200907375436624</v>
      </c>
      <c r="AE137" s="91">
        <f t="shared" si="29"/>
        <v>3.5280041755329825</v>
      </c>
      <c r="AF137" s="96">
        <f t="shared" si="30"/>
        <v>1460.6134821536114</v>
      </c>
      <c r="AH137" s="4">
        <f t="shared" si="31"/>
        <v>14965</v>
      </c>
      <c r="AI137" s="4" t="str">
        <f t="shared" si="32"/>
        <v/>
      </c>
      <c r="AJ137" s="4" t="s">
        <v>1264</v>
      </c>
    </row>
    <row r="138" spans="1:36" s="4" customFormat="1" x14ac:dyDescent="0.2">
      <c r="A138" s="11"/>
      <c r="B138" s="23" t="s">
        <v>315</v>
      </c>
      <c r="C138" s="28" t="s">
        <v>369</v>
      </c>
      <c r="D138" s="40">
        <v>8</v>
      </c>
      <c r="E138" s="40">
        <v>34</v>
      </c>
      <c r="F138" s="40">
        <v>2</v>
      </c>
      <c r="G138" s="40">
        <v>34</v>
      </c>
      <c r="H138" s="40">
        <v>17</v>
      </c>
      <c r="I138" s="40">
        <v>14</v>
      </c>
      <c r="J138" s="40">
        <v>4556</v>
      </c>
      <c r="K138" s="40">
        <v>3218</v>
      </c>
      <c r="L138" s="66">
        <f t="shared" si="22"/>
        <v>0.70632133450395085</v>
      </c>
      <c r="M138" s="40">
        <v>338505</v>
      </c>
      <c r="N138" s="40">
        <v>160705</v>
      </c>
      <c r="O138" s="66">
        <f t="shared" si="23"/>
        <v>0.47474926515117943</v>
      </c>
      <c r="P138" s="40">
        <v>28474</v>
      </c>
      <c r="Q138" s="40">
        <v>45019</v>
      </c>
      <c r="R138" s="40">
        <v>98178</v>
      </c>
      <c r="S138" s="40">
        <v>0</v>
      </c>
      <c r="T138" s="40">
        <v>0</v>
      </c>
      <c r="V138" s="69">
        <f t="shared" si="24"/>
        <v>0.33532553451635105</v>
      </c>
      <c r="W138" s="76">
        <f t="shared" si="25"/>
        <v>49.939403356121815</v>
      </c>
      <c r="X138" s="79">
        <f t="shared" si="26"/>
        <v>30509.011808576757</v>
      </c>
      <c r="Z138" s="69">
        <f t="shared" si="27"/>
        <v>0.25</v>
      </c>
      <c r="AA138" s="69">
        <f t="shared" si="27"/>
        <v>1</v>
      </c>
      <c r="AB138" s="82" t="s">
        <v>1264</v>
      </c>
      <c r="AD138" s="91">
        <f t="shared" si="28"/>
        <v>1.581056402331952</v>
      </c>
      <c r="AE138" s="91">
        <f t="shared" si="29"/>
        <v>5.6439207698251037</v>
      </c>
      <c r="AF138" s="96">
        <f t="shared" si="30"/>
        <v>3447.9876378450517</v>
      </c>
      <c r="AH138" s="4">
        <f t="shared" si="31"/>
        <v>12410</v>
      </c>
      <c r="AI138" s="4" t="str">
        <f t="shared" si="32"/>
        <v/>
      </c>
      <c r="AJ138" s="4" t="s">
        <v>1264</v>
      </c>
    </row>
    <row r="139" spans="1:36" s="4" customFormat="1" x14ac:dyDescent="0.2">
      <c r="A139" s="11"/>
      <c r="B139" s="23" t="s">
        <v>370</v>
      </c>
      <c r="C139" s="28" t="s">
        <v>373</v>
      </c>
      <c r="D139" s="40">
        <v>16</v>
      </c>
      <c r="E139" s="40">
        <v>576</v>
      </c>
      <c r="F139" s="40">
        <v>16</v>
      </c>
      <c r="G139" s="40">
        <v>576</v>
      </c>
      <c r="H139" s="40">
        <v>987</v>
      </c>
      <c r="I139" s="40">
        <v>828</v>
      </c>
      <c r="J139" s="40">
        <v>216610</v>
      </c>
      <c r="K139" s="40">
        <v>150924</v>
      </c>
      <c r="L139" s="66">
        <f t="shared" si="22"/>
        <v>0.69675453580167124</v>
      </c>
      <c r="M139" s="40">
        <v>21294657</v>
      </c>
      <c r="N139" s="40">
        <v>7530396</v>
      </c>
      <c r="O139" s="66">
        <f t="shared" si="23"/>
        <v>0.35362842425684526</v>
      </c>
      <c r="P139" s="40">
        <v>2523862</v>
      </c>
      <c r="Q139" s="40">
        <v>3547799</v>
      </c>
      <c r="R139" s="40">
        <v>3414864</v>
      </c>
      <c r="S139" s="40">
        <v>138</v>
      </c>
      <c r="T139" s="40">
        <v>0</v>
      </c>
      <c r="V139" s="69">
        <f t="shared" si="24"/>
        <v>0.24639220858935468</v>
      </c>
      <c r="W139" s="76">
        <f t="shared" si="25"/>
        <v>49.895285044128173</v>
      </c>
      <c r="X139" s="79">
        <f t="shared" si="26"/>
        <v>22626.381490021467</v>
      </c>
      <c r="Z139" s="69">
        <f t="shared" si="27"/>
        <v>1</v>
      </c>
      <c r="AA139" s="69">
        <f t="shared" si="27"/>
        <v>1</v>
      </c>
      <c r="AB139" s="83"/>
      <c r="AD139" s="91">
        <f t="shared" si="28"/>
        <v>1.4057024512433722</v>
      </c>
      <c r="AE139" s="91">
        <f t="shared" si="29"/>
        <v>2.9836797732998082</v>
      </c>
      <c r="AF139" s="96">
        <f t="shared" si="30"/>
        <v>1353.0311879175645</v>
      </c>
      <c r="AH139" s="4">
        <f t="shared" si="31"/>
        <v>210240</v>
      </c>
      <c r="AI139" s="4" t="str">
        <f t="shared" si="32"/>
        <v>×</v>
      </c>
      <c r="AJ139" s="4" t="s">
        <v>1287</v>
      </c>
    </row>
    <row r="140" spans="1:36" s="4" customFormat="1" x14ac:dyDescent="0.2">
      <c r="A140" s="11"/>
      <c r="B140" s="23" t="s">
        <v>370</v>
      </c>
      <c r="C140" s="28" t="s">
        <v>376</v>
      </c>
      <c r="D140" s="40">
        <v>3</v>
      </c>
      <c r="E140" s="40">
        <v>86</v>
      </c>
      <c r="F140" s="40">
        <v>3</v>
      </c>
      <c r="G140" s="40">
        <v>86</v>
      </c>
      <c r="H140" s="40">
        <v>107</v>
      </c>
      <c r="I140" s="40">
        <v>79</v>
      </c>
      <c r="J140" s="40">
        <v>32025</v>
      </c>
      <c r="K140" s="40">
        <v>21026</v>
      </c>
      <c r="L140" s="66">
        <f t="shared" si="22"/>
        <v>0.65654957064793129</v>
      </c>
      <c r="M140" s="40">
        <v>2165014</v>
      </c>
      <c r="N140" s="40">
        <v>843537</v>
      </c>
      <c r="O140" s="66">
        <f t="shared" si="23"/>
        <v>0.38962196087415601</v>
      </c>
      <c r="P140" s="40">
        <v>275299</v>
      </c>
      <c r="Q140" s="40">
        <v>379463</v>
      </c>
      <c r="R140" s="40">
        <v>327820</v>
      </c>
      <c r="S140" s="40">
        <v>11</v>
      </c>
      <c r="T140" s="40">
        <v>0</v>
      </c>
      <c r="V140" s="69">
        <f t="shared" si="24"/>
        <v>0.25580613112693223</v>
      </c>
      <c r="W140" s="76">
        <f t="shared" si="25"/>
        <v>40.118757728526589</v>
      </c>
      <c r="X140" s="79">
        <f t="shared" si="26"/>
        <v>15591.172833634548</v>
      </c>
      <c r="Z140" s="69">
        <f t="shared" si="27"/>
        <v>1</v>
      </c>
      <c r="AA140" s="69">
        <f t="shared" si="27"/>
        <v>1</v>
      </c>
      <c r="AB140" s="82" t="s">
        <v>1264</v>
      </c>
      <c r="AD140" s="91">
        <f t="shared" si="28"/>
        <v>1.3783667939222446</v>
      </c>
      <c r="AE140" s="91">
        <f t="shared" si="29"/>
        <v>3.064075786690108</v>
      </c>
      <c r="AF140" s="96">
        <f t="shared" si="30"/>
        <v>1190.7780267999522</v>
      </c>
      <c r="AH140" s="4">
        <f t="shared" si="31"/>
        <v>31390</v>
      </c>
      <c r="AI140" s="4" t="str">
        <f t="shared" si="32"/>
        <v>×</v>
      </c>
      <c r="AJ140" s="4" t="s">
        <v>1264</v>
      </c>
    </row>
    <row r="141" spans="1:36" s="4" customFormat="1" x14ac:dyDescent="0.2">
      <c r="A141" s="11"/>
      <c r="B141" s="23" t="s">
        <v>370</v>
      </c>
      <c r="C141" s="28" t="s">
        <v>381</v>
      </c>
      <c r="D141" s="40">
        <v>5</v>
      </c>
      <c r="E141" s="40">
        <v>61</v>
      </c>
      <c r="F141" s="40">
        <v>5</v>
      </c>
      <c r="G141" s="40">
        <v>61</v>
      </c>
      <c r="H141" s="40">
        <v>94</v>
      </c>
      <c r="I141" s="40">
        <v>77</v>
      </c>
      <c r="J141" s="40">
        <v>24693</v>
      </c>
      <c r="K141" s="40">
        <v>17632</v>
      </c>
      <c r="L141" s="66">
        <f t="shared" si="22"/>
        <v>0.7140485157737011</v>
      </c>
      <c r="M141" s="40">
        <v>1554276</v>
      </c>
      <c r="N141" s="40">
        <v>700212</v>
      </c>
      <c r="O141" s="66">
        <f t="shared" si="23"/>
        <v>0.45050685978552074</v>
      </c>
      <c r="P141" s="40">
        <v>232528</v>
      </c>
      <c r="Q141" s="40">
        <v>337168</v>
      </c>
      <c r="R141" s="40">
        <v>281291</v>
      </c>
      <c r="S141" s="40">
        <v>2</v>
      </c>
      <c r="T141" s="40">
        <v>0</v>
      </c>
      <c r="V141" s="69">
        <f t="shared" si="24"/>
        <v>0.32168375457572196</v>
      </c>
      <c r="W141" s="76">
        <f t="shared" si="25"/>
        <v>39.712568058076222</v>
      </c>
      <c r="X141" s="79">
        <f t="shared" si="26"/>
        <v>15953.436932849365</v>
      </c>
      <c r="Z141" s="69">
        <f t="shared" si="27"/>
        <v>1</v>
      </c>
      <c r="AA141" s="69">
        <f t="shared" si="27"/>
        <v>1</v>
      </c>
      <c r="AB141" s="82" t="s">
        <v>1264</v>
      </c>
      <c r="AD141" s="91">
        <f t="shared" si="28"/>
        <v>1.4500103213376454</v>
      </c>
      <c r="AE141" s="91">
        <f t="shared" si="29"/>
        <v>3.0113018647216681</v>
      </c>
      <c r="AF141" s="96">
        <f t="shared" si="30"/>
        <v>1209.7080781669306</v>
      </c>
      <c r="AH141" s="4">
        <f t="shared" si="31"/>
        <v>22265</v>
      </c>
      <c r="AI141" s="4" t="str">
        <f t="shared" si="32"/>
        <v>×</v>
      </c>
      <c r="AJ141" s="4" t="s">
        <v>1264</v>
      </c>
    </row>
    <row r="142" spans="1:36" s="4" customFormat="1" x14ac:dyDescent="0.2">
      <c r="A142" s="11"/>
      <c r="B142" s="23" t="s">
        <v>370</v>
      </c>
      <c r="C142" s="28" t="s">
        <v>382</v>
      </c>
      <c r="D142" s="40">
        <v>8</v>
      </c>
      <c r="E142" s="40">
        <v>83</v>
      </c>
      <c r="F142" s="40">
        <v>8</v>
      </c>
      <c r="G142" s="40">
        <v>83</v>
      </c>
      <c r="H142" s="40">
        <v>153</v>
      </c>
      <c r="I142" s="40">
        <v>114</v>
      </c>
      <c r="J142" s="40">
        <v>33692</v>
      </c>
      <c r="K142" s="40">
        <v>24623</v>
      </c>
      <c r="L142" s="66">
        <f t="shared" si="22"/>
        <v>0.73082630891606315</v>
      </c>
      <c r="M142" s="40">
        <v>2421276</v>
      </c>
      <c r="N142" s="40">
        <v>963372</v>
      </c>
      <c r="O142" s="66">
        <f t="shared" si="23"/>
        <v>0.39787781318610516</v>
      </c>
      <c r="P142" s="40">
        <v>377464</v>
      </c>
      <c r="Q142" s="40">
        <v>518236</v>
      </c>
      <c r="R142" s="40">
        <v>427635</v>
      </c>
      <c r="S142" s="40">
        <v>13</v>
      </c>
      <c r="T142" s="40">
        <v>1</v>
      </c>
      <c r="V142" s="69">
        <f t="shared" si="24"/>
        <v>0.29077957361039614</v>
      </c>
      <c r="W142" s="76">
        <f t="shared" si="25"/>
        <v>39.124883239247858</v>
      </c>
      <c r="X142" s="79">
        <f t="shared" si="26"/>
        <v>17367.29886691305</v>
      </c>
      <c r="Z142" s="69">
        <f t="shared" si="27"/>
        <v>1</v>
      </c>
      <c r="AA142" s="69">
        <f t="shared" si="27"/>
        <v>1</v>
      </c>
      <c r="AB142" s="82" t="s">
        <v>1264</v>
      </c>
      <c r="AD142" s="91">
        <f t="shared" si="28"/>
        <v>1.3729415255494564</v>
      </c>
      <c r="AE142" s="91">
        <f t="shared" si="29"/>
        <v>2.5522221986732512</v>
      </c>
      <c r="AF142" s="96">
        <f t="shared" si="30"/>
        <v>1132.9159866901216</v>
      </c>
      <c r="AH142" s="4">
        <f t="shared" si="31"/>
        <v>30295</v>
      </c>
      <c r="AI142" s="4" t="str">
        <f t="shared" si="32"/>
        <v>×</v>
      </c>
      <c r="AJ142" s="4" t="s">
        <v>1264</v>
      </c>
    </row>
    <row r="143" spans="1:36" s="4" customFormat="1" x14ac:dyDescent="0.2">
      <c r="A143" s="11"/>
      <c r="B143" s="23" t="s">
        <v>370</v>
      </c>
      <c r="C143" s="28" t="s">
        <v>385</v>
      </c>
      <c r="D143" s="40">
        <v>4</v>
      </c>
      <c r="E143" s="40">
        <v>69</v>
      </c>
      <c r="F143" s="40">
        <v>4</v>
      </c>
      <c r="G143" s="40">
        <v>69</v>
      </c>
      <c r="H143" s="40">
        <v>88</v>
      </c>
      <c r="I143" s="40">
        <v>67</v>
      </c>
      <c r="J143" s="40">
        <v>28241</v>
      </c>
      <c r="K143" s="40">
        <v>14348</v>
      </c>
      <c r="L143" s="66">
        <f t="shared" si="22"/>
        <v>0.50805566375128364</v>
      </c>
      <c r="M143" s="40">
        <v>1236031</v>
      </c>
      <c r="N143" s="40">
        <v>495016</v>
      </c>
      <c r="O143" s="66">
        <f t="shared" si="23"/>
        <v>0.40048833726662197</v>
      </c>
      <c r="P143" s="40">
        <v>204801</v>
      </c>
      <c r="Q143" s="40">
        <v>297884</v>
      </c>
      <c r="R143" s="40">
        <v>230315</v>
      </c>
      <c r="S143" s="40">
        <v>4</v>
      </c>
      <c r="T143" s="40">
        <v>0</v>
      </c>
      <c r="V143" s="69">
        <f t="shared" si="24"/>
        <v>0.20347036801464158</v>
      </c>
      <c r="W143" s="76">
        <f t="shared" si="25"/>
        <v>34.500696961248956</v>
      </c>
      <c r="X143" s="79">
        <f t="shared" si="26"/>
        <v>16052.063005296906</v>
      </c>
      <c r="Z143" s="69">
        <f t="shared" si="27"/>
        <v>1</v>
      </c>
      <c r="AA143" s="69">
        <f t="shared" si="27"/>
        <v>1</v>
      </c>
      <c r="AB143" s="82" t="s">
        <v>1264</v>
      </c>
      <c r="AD143" s="91">
        <f t="shared" si="28"/>
        <v>1.4545046166766764</v>
      </c>
      <c r="AE143" s="91">
        <f t="shared" si="29"/>
        <v>2.4170585104564921</v>
      </c>
      <c r="AF143" s="96">
        <f t="shared" si="30"/>
        <v>1124.5794698268076</v>
      </c>
      <c r="AH143" s="4">
        <f t="shared" si="31"/>
        <v>25185</v>
      </c>
      <c r="AI143" s="4" t="str">
        <f t="shared" si="32"/>
        <v>×</v>
      </c>
      <c r="AJ143" s="4" t="s">
        <v>1264</v>
      </c>
    </row>
    <row r="144" spans="1:36" s="4" customFormat="1" x14ac:dyDescent="0.2">
      <c r="A144" s="11"/>
      <c r="B144" s="23" t="s">
        <v>370</v>
      </c>
      <c r="C144" s="28" t="s">
        <v>387</v>
      </c>
      <c r="D144" s="40">
        <v>4</v>
      </c>
      <c r="E144" s="40">
        <v>28</v>
      </c>
      <c r="F144" s="40">
        <v>4</v>
      </c>
      <c r="G144" s="40">
        <v>28</v>
      </c>
      <c r="H144" s="40">
        <v>57</v>
      </c>
      <c r="I144" s="40">
        <v>41</v>
      </c>
      <c r="J144" s="40">
        <v>10963</v>
      </c>
      <c r="K144" s="40">
        <v>5193</v>
      </c>
      <c r="L144" s="66">
        <f t="shared" si="22"/>
        <v>0.47368421052631576</v>
      </c>
      <c r="M144" s="40">
        <v>619549</v>
      </c>
      <c r="N144" s="40">
        <v>198517</v>
      </c>
      <c r="O144" s="66">
        <f t="shared" si="23"/>
        <v>0.32042179068967913</v>
      </c>
      <c r="P144" s="40">
        <v>56843</v>
      </c>
      <c r="Q144" s="40">
        <v>76325</v>
      </c>
      <c r="R144" s="40">
        <v>93160</v>
      </c>
      <c r="S144" s="40">
        <v>0</v>
      </c>
      <c r="T144" s="40">
        <v>0</v>
      </c>
      <c r="V144" s="69">
        <f t="shared" si="24"/>
        <v>0.15177874295826904</v>
      </c>
      <c r="W144" s="76">
        <f t="shared" si="25"/>
        <v>38.227806662815325</v>
      </c>
      <c r="X144" s="79">
        <f t="shared" si="26"/>
        <v>17939.533988060852</v>
      </c>
      <c r="Z144" s="69">
        <f t="shared" si="27"/>
        <v>1</v>
      </c>
      <c r="AA144" s="69">
        <f t="shared" si="27"/>
        <v>1</v>
      </c>
      <c r="AB144" s="82" t="s">
        <v>1264</v>
      </c>
      <c r="AD144" s="91">
        <f t="shared" si="28"/>
        <v>1.3427334940098166</v>
      </c>
      <c r="AE144" s="91">
        <f t="shared" si="29"/>
        <v>3.492373731154232</v>
      </c>
      <c r="AF144" s="96">
        <f t="shared" si="30"/>
        <v>1638.9001284239043</v>
      </c>
      <c r="AH144" s="4">
        <f t="shared" si="31"/>
        <v>10220</v>
      </c>
      <c r="AI144" s="4" t="str">
        <f t="shared" si="32"/>
        <v>×</v>
      </c>
      <c r="AJ144" s="4" t="s">
        <v>1264</v>
      </c>
    </row>
    <row r="145" spans="1:36" s="4" customFormat="1" x14ac:dyDescent="0.2">
      <c r="A145" s="11"/>
      <c r="B145" s="23" t="s">
        <v>370</v>
      </c>
      <c r="C145" s="28" t="s">
        <v>389</v>
      </c>
      <c r="D145" s="40">
        <v>3</v>
      </c>
      <c r="E145" s="40">
        <v>49</v>
      </c>
      <c r="F145" s="40">
        <v>3</v>
      </c>
      <c r="G145" s="40">
        <v>49</v>
      </c>
      <c r="H145" s="40">
        <v>74</v>
      </c>
      <c r="I145" s="40">
        <v>62</v>
      </c>
      <c r="J145" s="40">
        <v>19764</v>
      </c>
      <c r="K145" s="40">
        <v>12813</v>
      </c>
      <c r="L145" s="66">
        <f t="shared" si="22"/>
        <v>0.64829993928354579</v>
      </c>
      <c r="M145" s="40">
        <v>1069969</v>
      </c>
      <c r="N145" s="40">
        <v>443420</v>
      </c>
      <c r="O145" s="66">
        <f t="shared" si="23"/>
        <v>0.41442322160735495</v>
      </c>
      <c r="P145" s="40">
        <v>132575</v>
      </c>
      <c r="Q145" s="40">
        <v>188892</v>
      </c>
      <c r="R145" s="40">
        <v>188540</v>
      </c>
      <c r="S145" s="40">
        <v>0</v>
      </c>
      <c r="T145" s="40">
        <v>0</v>
      </c>
      <c r="V145" s="69">
        <f t="shared" si="24"/>
        <v>0.26867054940573964</v>
      </c>
      <c r="W145" s="76">
        <f t="shared" si="25"/>
        <v>34.607039725279016</v>
      </c>
      <c r="X145" s="79">
        <f t="shared" si="26"/>
        <v>14714.742839303832</v>
      </c>
      <c r="Z145" s="69">
        <f t="shared" si="27"/>
        <v>1</v>
      </c>
      <c r="AA145" s="69">
        <f t="shared" si="27"/>
        <v>1</v>
      </c>
      <c r="AB145" s="82" t="s">
        <v>1264</v>
      </c>
      <c r="AD145" s="91">
        <f t="shared" si="28"/>
        <v>1.4247935131057892</v>
      </c>
      <c r="AE145" s="91">
        <f t="shared" si="29"/>
        <v>3.3446728267018671</v>
      </c>
      <c r="AF145" s="96">
        <f t="shared" si="30"/>
        <v>1422.1384122194984</v>
      </c>
      <c r="AH145" s="4">
        <f t="shared" si="31"/>
        <v>17885</v>
      </c>
      <c r="AI145" s="4" t="str">
        <f t="shared" si="32"/>
        <v>×</v>
      </c>
      <c r="AJ145" s="4" t="s">
        <v>1264</v>
      </c>
    </row>
    <row r="146" spans="1:36" s="4" customFormat="1" x14ac:dyDescent="0.2">
      <c r="A146" s="11"/>
      <c r="B146" s="23" t="s">
        <v>370</v>
      </c>
      <c r="C146" s="28" t="s">
        <v>390</v>
      </c>
      <c r="D146" s="40">
        <v>6</v>
      </c>
      <c r="E146" s="40">
        <v>61</v>
      </c>
      <c r="F146" s="40">
        <v>6</v>
      </c>
      <c r="G146" s="40">
        <v>61</v>
      </c>
      <c r="H146" s="40">
        <v>92</v>
      </c>
      <c r="I146" s="40">
        <v>75</v>
      </c>
      <c r="J146" s="40">
        <v>24204</v>
      </c>
      <c r="K146" s="40">
        <v>18539</v>
      </c>
      <c r="L146" s="66">
        <f t="shared" si="22"/>
        <v>0.76594777722690466</v>
      </c>
      <c r="M146" s="40">
        <v>1719713</v>
      </c>
      <c r="N146" s="40">
        <v>668011</v>
      </c>
      <c r="O146" s="66">
        <f t="shared" si="23"/>
        <v>0.38844330420250356</v>
      </c>
      <c r="P146" s="40">
        <v>229288</v>
      </c>
      <c r="Q146" s="40">
        <v>301625</v>
      </c>
      <c r="R146" s="40">
        <v>323853</v>
      </c>
      <c r="S146" s="40">
        <v>2</v>
      </c>
      <c r="T146" s="40">
        <v>0</v>
      </c>
      <c r="V146" s="69">
        <f t="shared" si="24"/>
        <v>0.29752728543258194</v>
      </c>
      <c r="W146" s="76">
        <f t="shared" si="25"/>
        <v>36.032741787582935</v>
      </c>
      <c r="X146" s="79">
        <f t="shared" si="26"/>
        <v>17468.741571821567</v>
      </c>
      <c r="Z146" s="69">
        <f t="shared" si="27"/>
        <v>1</v>
      </c>
      <c r="AA146" s="69">
        <f t="shared" si="27"/>
        <v>1</v>
      </c>
      <c r="AB146" s="82" t="s">
        <v>1264</v>
      </c>
      <c r="AD146" s="91">
        <f t="shared" si="28"/>
        <v>1.3154853284951677</v>
      </c>
      <c r="AE146" s="91">
        <f t="shared" si="29"/>
        <v>2.9134145703220402</v>
      </c>
      <c r="AF146" s="96">
        <f t="shared" si="30"/>
        <v>1412.4289103660026</v>
      </c>
      <c r="AH146" s="4">
        <f t="shared" si="31"/>
        <v>22265</v>
      </c>
      <c r="AI146" s="4" t="str">
        <f t="shared" si="32"/>
        <v>×</v>
      </c>
      <c r="AJ146" s="4" t="s">
        <v>1264</v>
      </c>
    </row>
    <row r="147" spans="1:36" s="4" customFormat="1" x14ac:dyDescent="0.2">
      <c r="A147" s="11"/>
      <c r="B147" s="23" t="s">
        <v>370</v>
      </c>
      <c r="C147" s="28" t="s">
        <v>394</v>
      </c>
      <c r="D147" s="40">
        <v>4</v>
      </c>
      <c r="E147" s="40">
        <v>32</v>
      </c>
      <c r="F147" s="40">
        <v>4</v>
      </c>
      <c r="G147" s="40">
        <v>32</v>
      </c>
      <c r="H147" s="40">
        <v>52</v>
      </c>
      <c r="I147" s="40">
        <v>36</v>
      </c>
      <c r="J147" s="40">
        <v>11987</v>
      </c>
      <c r="K147" s="40">
        <v>7817</v>
      </c>
      <c r="L147" s="66">
        <f t="shared" si="22"/>
        <v>0.65212313339451067</v>
      </c>
      <c r="M147" s="40">
        <v>905798</v>
      </c>
      <c r="N147" s="40">
        <v>367110</v>
      </c>
      <c r="O147" s="66">
        <f t="shared" si="23"/>
        <v>0.40528903795327437</v>
      </c>
      <c r="P147" s="40">
        <v>110351</v>
      </c>
      <c r="Q147" s="40">
        <v>186057</v>
      </c>
      <c r="R147" s="40">
        <v>144573</v>
      </c>
      <c r="S147" s="40">
        <v>1</v>
      </c>
      <c r="T147" s="40">
        <v>0</v>
      </c>
      <c r="V147" s="69">
        <f t="shared" si="24"/>
        <v>0.26429835736053603</v>
      </c>
      <c r="W147" s="76">
        <f t="shared" si="25"/>
        <v>46.963029295126006</v>
      </c>
      <c r="X147" s="79">
        <f t="shared" si="26"/>
        <v>18494.691057950622</v>
      </c>
      <c r="Z147" s="69">
        <f t="shared" si="27"/>
        <v>1</v>
      </c>
      <c r="AA147" s="69">
        <f t="shared" si="27"/>
        <v>1</v>
      </c>
      <c r="AB147" s="82" t="s">
        <v>1264</v>
      </c>
      <c r="AD147" s="91">
        <f t="shared" si="28"/>
        <v>1.686047249231996</v>
      </c>
      <c r="AE147" s="91">
        <f t="shared" si="29"/>
        <v>3.3267482850178069</v>
      </c>
      <c r="AF147" s="96">
        <f t="shared" si="30"/>
        <v>1310.11952768892</v>
      </c>
      <c r="AH147" s="4">
        <f t="shared" si="31"/>
        <v>11680</v>
      </c>
      <c r="AI147" s="4" t="str">
        <f t="shared" si="32"/>
        <v>×</v>
      </c>
      <c r="AJ147" s="4" t="s">
        <v>1264</v>
      </c>
    </row>
    <row r="148" spans="1:36" s="4" customFormat="1" x14ac:dyDescent="0.2">
      <c r="A148" s="11"/>
      <c r="B148" s="23" t="s">
        <v>370</v>
      </c>
      <c r="C148" s="28" t="s">
        <v>397</v>
      </c>
      <c r="D148" s="40">
        <v>1</v>
      </c>
      <c r="E148" s="40">
        <v>5</v>
      </c>
      <c r="F148" s="40">
        <v>1</v>
      </c>
      <c r="G148" s="40">
        <v>5</v>
      </c>
      <c r="H148" s="40">
        <v>6</v>
      </c>
      <c r="I148" s="40">
        <v>4</v>
      </c>
      <c r="J148" s="40">
        <v>1830</v>
      </c>
      <c r="K148" s="40">
        <v>1057</v>
      </c>
      <c r="L148" s="66">
        <f t="shared" si="22"/>
        <v>0.57759562841530054</v>
      </c>
      <c r="M148" s="40">
        <v>65773</v>
      </c>
      <c r="N148" s="40">
        <v>29798</v>
      </c>
      <c r="O148" s="66">
        <f t="shared" si="23"/>
        <v>0.45304304197771122</v>
      </c>
      <c r="P148" s="40">
        <v>6878</v>
      </c>
      <c r="Q148" s="40">
        <v>9662</v>
      </c>
      <c r="R148" s="40">
        <v>10889</v>
      </c>
      <c r="S148" s="40">
        <v>0</v>
      </c>
      <c r="T148" s="40">
        <v>0</v>
      </c>
      <c r="V148" s="69">
        <f t="shared" si="24"/>
        <v>0.2616756805302955</v>
      </c>
      <c r="W148" s="76">
        <f t="shared" si="25"/>
        <v>28.191106906338696</v>
      </c>
      <c r="X148" s="79">
        <f t="shared" si="26"/>
        <v>10301.797540208136</v>
      </c>
      <c r="Z148" s="69">
        <f t="shared" si="27"/>
        <v>1</v>
      </c>
      <c r="AA148" s="69">
        <f t="shared" si="27"/>
        <v>1</v>
      </c>
      <c r="AB148" s="82" t="s">
        <v>1264</v>
      </c>
      <c r="AD148" s="91">
        <f t="shared" si="28"/>
        <v>1.4047688281477173</v>
      </c>
      <c r="AE148" s="91">
        <f t="shared" si="29"/>
        <v>4.3323640593195698</v>
      </c>
      <c r="AF148" s="96">
        <f t="shared" si="30"/>
        <v>1583.1637103809246</v>
      </c>
      <c r="AH148" s="4">
        <f t="shared" si="31"/>
        <v>1825</v>
      </c>
      <c r="AI148" s="4" t="str">
        <f t="shared" si="32"/>
        <v>×</v>
      </c>
      <c r="AJ148" s="4" t="s">
        <v>1264</v>
      </c>
    </row>
    <row r="149" spans="1:36" s="4" customFormat="1" x14ac:dyDescent="0.2">
      <c r="A149" s="11"/>
      <c r="B149" s="23" t="s">
        <v>370</v>
      </c>
      <c r="C149" s="28" t="s">
        <v>399</v>
      </c>
      <c r="D149" s="40">
        <v>9</v>
      </c>
      <c r="E149" s="40">
        <v>45</v>
      </c>
      <c r="F149" s="40">
        <v>9</v>
      </c>
      <c r="G149" s="40">
        <v>45</v>
      </c>
      <c r="H149" s="40">
        <v>59</v>
      </c>
      <c r="I149" s="40">
        <v>53</v>
      </c>
      <c r="J149" s="40">
        <v>16470</v>
      </c>
      <c r="K149" s="40">
        <v>11573</v>
      </c>
      <c r="L149" s="66">
        <f t="shared" si="22"/>
        <v>0.70267152398299937</v>
      </c>
      <c r="M149" s="40">
        <v>880779</v>
      </c>
      <c r="N149" s="40">
        <v>360345</v>
      </c>
      <c r="O149" s="66">
        <f t="shared" si="23"/>
        <v>0.40912078966460375</v>
      </c>
      <c r="P149" s="40">
        <v>109178</v>
      </c>
      <c r="Q149" s="40">
        <v>146840</v>
      </c>
      <c r="R149" s="40">
        <v>144364</v>
      </c>
      <c r="S149" s="40">
        <v>0</v>
      </c>
      <c r="T149" s="40">
        <v>0</v>
      </c>
      <c r="V149" s="69">
        <f t="shared" si="24"/>
        <v>0.28747752876675525</v>
      </c>
      <c r="W149" s="76">
        <f t="shared" si="25"/>
        <v>31.136697485526657</v>
      </c>
      <c r="X149" s="79">
        <f t="shared" si="26"/>
        <v>12474.207206428757</v>
      </c>
      <c r="Z149" s="69">
        <f t="shared" si="27"/>
        <v>1</v>
      </c>
      <c r="AA149" s="69">
        <f t="shared" si="27"/>
        <v>1</v>
      </c>
      <c r="AB149" s="82" t="s">
        <v>1264</v>
      </c>
      <c r="AD149" s="91">
        <f t="shared" si="28"/>
        <v>1.3449596072468812</v>
      </c>
      <c r="AE149" s="91">
        <f t="shared" si="29"/>
        <v>3.3005275788162449</v>
      </c>
      <c r="AF149" s="96">
        <f t="shared" si="30"/>
        <v>1322.2810456319039</v>
      </c>
      <c r="AH149" s="4">
        <f t="shared" si="31"/>
        <v>16425</v>
      </c>
      <c r="AI149" s="4" t="str">
        <f t="shared" si="32"/>
        <v>×</v>
      </c>
      <c r="AJ149" s="4" t="s">
        <v>1264</v>
      </c>
    </row>
    <row r="150" spans="1:36" s="4" customFormat="1" x14ac:dyDescent="0.2">
      <c r="A150" s="11"/>
      <c r="B150" s="23" t="s">
        <v>370</v>
      </c>
      <c r="C150" s="28" t="s">
        <v>307</v>
      </c>
      <c r="D150" s="40">
        <v>4</v>
      </c>
      <c r="E150" s="40">
        <v>20</v>
      </c>
      <c r="F150" s="40">
        <v>4</v>
      </c>
      <c r="G150" s="40">
        <v>20</v>
      </c>
      <c r="H150" s="40">
        <v>24</v>
      </c>
      <c r="I150" s="40">
        <v>19</v>
      </c>
      <c r="J150" s="40">
        <v>7320</v>
      </c>
      <c r="K150" s="40">
        <v>4318</v>
      </c>
      <c r="L150" s="66">
        <f t="shared" si="22"/>
        <v>0.58989071038251362</v>
      </c>
      <c r="M150" s="40">
        <v>414000</v>
      </c>
      <c r="N150" s="40">
        <v>154667</v>
      </c>
      <c r="O150" s="66">
        <f t="shared" si="23"/>
        <v>0.37359178743961352</v>
      </c>
      <c r="P150" s="40">
        <v>33129</v>
      </c>
      <c r="Q150" s="40">
        <v>45728</v>
      </c>
      <c r="R150" s="40">
        <v>57777</v>
      </c>
      <c r="S150" s="40">
        <v>0</v>
      </c>
      <c r="T150" s="40">
        <v>0</v>
      </c>
      <c r="V150" s="69">
        <f t="shared" si="24"/>
        <v>0.22037832488582665</v>
      </c>
      <c r="W150" s="76">
        <f t="shared" si="25"/>
        <v>35.81912922649375</v>
      </c>
      <c r="X150" s="79">
        <f t="shared" si="26"/>
        <v>13380.500231588698</v>
      </c>
      <c r="Z150" s="69">
        <f t="shared" si="27"/>
        <v>1</v>
      </c>
      <c r="AA150" s="69">
        <f t="shared" si="27"/>
        <v>1</v>
      </c>
      <c r="AB150" s="82" t="s">
        <v>1264</v>
      </c>
      <c r="AD150" s="91">
        <f t="shared" si="28"/>
        <v>1.3803012466419149</v>
      </c>
      <c r="AE150" s="91">
        <f t="shared" si="29"/>
        <v>4.6686286938935675</v>
      </c>
      <c r="AF150" s="96">
        <f t="shared" si="30"/>
        <v>1744.0007244408223</v>
      </c>
      <c r="AH150" s="4">
        <f t="shared" si="31"/>
        <v>7300</v>
      </c>
      <c r="AI150" s="4" t="str">
        <f t="shared" si="32"/>
        <v>×</v>
      </c>
      <c r="AJ150" s="4" t="s">
        <v>1264</v>
      </c>
    </row>
    <row r="151" spans="1:36" s="4" customFormat="1" x14ac:dyDescent="0.2">
      <c r="A151" s="11"/>
      <c r="B151" s="23" t="s">
        <v>370</v>
      </c>
      <c r="C151" s="28" t="s">
        <v>401</v>
      </c>
      <c r="D151" s="40">
        <v>5</v>
      </c>
      <c r="E151" s="40">
        <v>39</v>
      </c>
      <c r="F151" s="40">
        <v>5</v>
      </c>
      <c r="G151" s="40">
        <v>39</v>
      </c>
      <c r="H151" s="40">
        <v>37</v>
      </c>
      <c r="I151" s="40">
        <v>26</v>
      </c>
      <c r="J151" s="40">
        <v>13539</v>
      </c>
      <c r="K151" s="40">
        <v>6155</v>
      </c>
      <c r="L151" s="66">
        <f t="shared" si="22"/>
        <v>0.45461260063520204</v>
      </c>
      <c r="M151" s="40">
        <v>749398</v>
      </c>
      <c r="N151" s="40">
        <v>232469</v>
      </c>
      <c r="O151" s="66">
        <f t="shared" si="23"/>
        <v>0.31020766001510547</v>
      </c>
      <c r="P151" s="40">
        <v>70588</v>
      </c>
      <c r="Q151" s="40">
        <v>97882</v>
      </c>
      <c r="R151" s="40">
        <v>101459</v>
      </c>
      <c r="S151" s="40">
        <v>0</v>
      </c>
      <c r="T151" s="40">
        <v>0</v>
      </c>
      <c r="V151" s="69">
        <f t="shared" si="24"/>
        <v>0.14102431105642768</v>
      </c>
      <c r="W151" s="76">
        <f t="shared" si="25"/>
        <v>37.769130787977254</v>
      </c>
      <c r="X151" s="79">
        <f t="shared" si="26"/>
        <v>16483.996750609262</v>
      </c>
      <c r="Z151" s="69">
        <f t="shared" si="27"/>
        <v>1</v>
      </c>
      <c r="AA151" s="69">
        <f t="shared" si="27"/>
        <v>1</v>
      </c>
      <c r="AB151" s="82" t="s">
        <v>1264</v>
      </c>
      <c r="AD151" s="91">
        <f t="shared" si="28"/>
        <v>1.3866662888876296</v>
      </c>
      <c r="AE151" s="91">
        <f t="shared" si="29"/>
        <v>3.2933218110727034</v>
      </c>
      <c r="AF151" s="96">
        <f t="shared" si="30"/>
        <v>1437.3406244687483</v>
      </c>
      <c r="AH151" s="4">
        <f t="shared" si="31"/>
        <v>14235</v>
      </c>
      <c r="AI151" s="4" t="str">
        <f t="shared" si="32"/>
        <v/>
      </c>
      <c r="AJ151" s="4" t="s">
        <v>1264</v>
      </c>
    </row>
    <row r="152" spans="1:36" s="4" customFormat="1" x14ac:dyDescent="0.2">
      <c r="A152" s="11"/>
      <c r="B152" s="23" t="s">
        <v>370</v>
      </c>
      <c r="C152" s="28" t="s">
        <v>402</v>
      </c>
      <c r="D152" s="40">
        <v>7</v>
      </c>
      <c r="E152" s="40">
        <v>34</v>
      </c>
      <c r="F152" s="40">
        <v>7</v>
      </c>
      <c r="G152" s="40">
        <v>34</v>
      </c>
      <c r="H152" s="40">
        <v>45</v>
      </c>
      <c r="I152" s="40">
        <v>35</v>
      </c>
      <c r="J152" s="40">
        <v>12905</v>
      </c>
      <c r="K152" s="40">
        <v>7336</v>
      </c>
      <c r="L152" s="66">
        <f t="shared" si="22"/>
        <v>0.56846183649748161</v>
      </c>
      <c r="M152" s="40">
        <v>544123</v>
      </c>
      <c r="N152" s="40">
        <v>217397</v>
      </c>
      <c r="O152" s="66">
        <f t="shared" si="23"/>
        <v>0.39953650185711687</v>
      </c>
      <c r="P152" s="40">
        <v>59192</v>
      </c>
      <c r="Q152" s="40">
        <v>87431</v>
      </c>
      <c r="R152" s="40">
        <v>86203</v>
      </c>
      <c r="S152" s="40">
        <v>0</v>
      </c>
      <c r="T152" s="40">
        <v>0</v>
      </c>
      <c r="V152" s="69">
        <f t="shared" si="24"/>
        <v>0.22712125359347612</v>
      </c>
      <c r="W152" s="76">
        <f t="shared" si="25"/>
        <v>29.634269356597599</v>
      </c>
      <c r="X152" s="79">
        <f t="shared" si="26"/>
        <v>11750.681570338058</v>
      </c>
      <c r="Z152" s="69">
        <f t="shared" si="27"/>
        <v>1</v>
      </c>
      <c r="AA152" s="69">
        <f t="shared" si="27"/>
        <v>1</v>
      </c>
      <c r="AB152" s="82" t="s">
        <v>1264</v>
      </c>
      <c r="AD152" s="91">
        <f t="shared" si="28"/>
        <v>1.4770746046763077</v>
      </c>
      <c r="AE152" s="91">
        <f t="shared" si="29"/>
        <v>3.6727429382348964</v>
      </c>
      <c r="AF152" s="96">
        <f t="shared" si="30"/>
        <v>1456.3285579132314</v>
      </c>
      <c r="AH152" s="4">
        <f t="shared" si="31"/>
        <v>12410</v>
      </c>
      <c r="AI152" s="4" t="str">
        <f t="shared" si="32"/>
        <v>×</v>
      </c>
      <c r="AJ152" s="4" t="s">
        <v>1264</v>
      </c>
    </row>
    <row r="153" spans="1:36" s="4" customFormat="1" x14ac:dyDescent="0.2">
      <c r="A153" s="11"/>
      <c r="B153" s="23" t="s">
        <v>370</v>
      </c>
      <c r="C153" s="28" t="s">
        <v>195</v>
      </c>
      <c r="D153" s="40">
        <v>13</v>
      </c>
      <c r="E153" s="40">
        <v>83</v>
      </c>
      <c r="F153" s="40">
        <v>13</v>
      </c>
      <c r="G153" s="40">
        <v>83</v>
      </c>
      <c r="H153" s="40">
        <v>119</v>
      </c>
      <c r="I153" s="40">
        <v>91</v>
      </c>
      <c r="J153" s="40">
        <v>32331</v>
      </c>
      <c r="K153" s="40">
        <v>20019</v>
      </c>
      <c r="L153" s="66">
        <f t="shared" si="22"/>
        <v>0.61918901364015955</v>
      </c>
      <c r="M153" s="40">
        <v>1703446</v>
      </c>
      <c r="N153" s="40">
        <v>594064</v>
      </c>
      <c r="O153" s="66">
        <f t="shared" si="23"/>
        <v>0.34874249022276022</v>
      </c>
      <c r="P153" s="40">
        <v>166223</v>
      </c>
      <c r="Q153" s="40">
        <v>253985</v>
      </c>
      <c r="R153" s="40">
        <v>255555</v>
      </c>
      <c r="S153" s="40">
        <v>0</v>
      </c>
      <c r="T153" s="40">
        <v>0</v>
      </c>
      <c r="V153" s="69">
        <f t="shared" si="24"/>
        <v>0.21593751853544388</v>
      </c>
      <c r="W153" s="76">
        <f t="shared" si="25"/>
        <v>29.67500874169539</v>
      </c>
      <c r="X153" s="79">
        <f t="shared" si="26"/>
        <v>12765.622658474449</v>
      </c>
      <c r="Z153" s="69">
        <f t="shared" si="27"/>
        <v>1</v>
      </c>
      <c r="AA153" s="69">
        <f t="shared" si="27"/>
        <v>1</v>
      </c>
      <c r="AB153" s="82" t="s">
        <v>1264</v>
      </c>
      <c r="AD153" s="91">
        <f t="shared" si="28"/>
        <v>1.5279774760412217</v>
      </c>
      <c r="AE153" s="91">
        <f t="shared" si="29"/>
        <v>3.5738977157192444</v>
      </c>
      <c r="AF153" s="96">
        <f t="shared" si="30"/>
        <v>1537.4226190118095</v>
      </c>
      <c r="AH153" s="4">
        <f t="shared" si="31"/>
        <v>30295</v>
      </c>
      <c r="AI153" s="4" t="str">
        <f t="shared" si="32"/>
        <v>×</v>
      </c>
      <c r="AJ153" s="4" t="s">
        <v>1264</v>
      </c>
    </row>
    <row r="154" spans="1:36" s="4" customFormat="1" x14ac:dyDescent="0.2">
      <c r="A154" s="11"/>
      <c r="B154" s="23" t="s">
        <v>370</v>
      </c>
      <c r="C154" s="28" t="s">
        <v>403</v>
      </c>
      <c r="D154" s="40">
        <v>5</v>
      </c>
      <c r="E154" s="40">
        <v>24</v>
      </c>
      <c r="F154" s="40">
        <v>5</v>
      </c>
      <c r="G154" s="40">
        <v>24</v>
      </c>
      <c r="H154" s="40">
        <v>34</v>
      </c>
      <c r="I154" s="40">
        <v>24</v>
      </c>
      <c r="J154" s="40">
        <v>8776</v>
      </c>
      <c r="K154" s="40">
        <v>5882</v>
      </c>
      <c r="L154" s="66">
        <f t="shared" si="22"/>
        <v>0.67023701002734726</v>
      </c>
      <c r="M154" s="40">
        <v>482721</v>
      </c>
      <c r="N154" s="40">
        <v>195837</v>
      </c>
      <c r="O154" s="66">
        <f t="shared" si="23"/>
        <v>0.40569397229455523</v>
      </c>
      <c r="P154" s="40">
        <v>58457</v>
      </c>
      <c r="Q154" s="40">
        <v>81356</v>
      </c>
      <c r="R154" s="40">
        <v>83709</v>
      </c>
      <c r="S154" s="40">
        <v>0</v>
      </c>
      <c r="T154" s="40">
        <v>0</v>
      </c>
      <c r="V154" s="69">
        <f t="shared" si="24"/>
        <v>0.27191111497682013</v>
      </c>
      <c r="W154" s="76">
        <f t="shared" si="25"/>
        <v>33.294287657259439</v>
      </c>
      <c r="X154" s="79">
        <f t="shared" si="26"/>
        <v>14231.383883032982</v>
      </c>
      <c r="Z154" s="69">
        <f t="shared" si="27"/>
        <v>1</v>
      </c>
      <c r="AA154" s="69">
        <f t="shared" si="27"/>
        <v>1</v>
      </c>
      <c r="AB154" s="82" t="s">
        <v>1264</v>
      </c>
      <c r="AD154" s="91">
        <f t="shared" si="28"/>
        <v>1.3917238311921583</v>
      </c>
      <c r="AE154" s="91">
        <f t="shared" si="29"/>
        <v>3.350103494876576</v>
      </c>
      <c r="AF154" s="96">
        <f t="shared" si="30"/>
        <v>1431.9756402141745</v>
      </c>
      <c r="AH154" s="4">
        <f t="shared" si="31"/>
        <v>8760</v>
      </c>
      <c r="AI154" s="4" t="str">
        <f t="shared" si="32"/>
        <v>×</v>
      </c>
      <c r="AJ154" s="4" t="s">
        <v>1264</v>
      </c>
    </row>
    <row r="155" spans="1:36" s="4" customFormat="1" x14ac:dyDescent="0.2">
      <c r="A155" s="11"/>
      <c r="B155" s="23" t="s">
        <v>370</v>
      </c>
      <c r="C155" s="28" t="s">
        <v>406</v>
      </c>
      <c r="D155" s="40">
        <v>4</v>
      </c>
      <c r="E155" s="40">
        <v>13</v>
      </c>
      <c r="F155" s="40">
        <v>4</v>
      </c>
      <c r="G155" s="40">
        <v>13</v>
      </c>
      <c r="H155" s="40">
        <v>20</v>
      </c>
      <c r="I155" s="40">
        <v>19</v>
      </c>
      <c r="J155" s="40">
        <v>5429</v>
      </c>
      <c r="K155" s="40">
        <v>3474</v>
      </c>
      <c r="L155" s="66">
        <f t="shared" si="22"/>
        <v>0.63989685024866461</v>
      </c>
      <c r="M155" s="40">
        <v>226630</v>
      </c>
      <c r="N155" s="40">
        <v>74163</v>
      </c>
      <c r="O155" s="66">
        <f t="shared" si="23"/>
        <v>0.32724264219211929</v>
      </c>
      <c r="P155" s="40">
        <v>18088</v>
      </c>
      <c r="Q155" s="40">
        <v>25209</v>
      </c>
      <c r="R155" s="40">
        <v>29587</v>
      </c>
      <c r="S155" s="40">
        <v>0</v>
      </c>
      <c r="T155" s="40">
        <v>0</v>
      </c>
      <c r="V155" s="69">
        <f t="shared" si="24"/>
        <v>0.2094015360057879</v>
      </c>
      <c r="W155" s="76">
        <f t="shared" si="25"/>
        <v>21.348013816925732</v>
      </c>
      <c r="X155" s="79">
        <f t="shared" si="26"/>
        <v>8516.6954519286119</v>
      </c>
      <c r="Z155" s="69">
        <f t="shared" si="27"/>
        <v>1</v>
      </c>
      <c r="AA155" s="69">
        <f t="shared" si="27"/>
        <v>1</v>
      </c>
      <c r="AB155" s="82" t="s">
        <v>1264</v>
      </c>
      <c r="AD155" s="91">
        <f t="shared" si="28"/>
        <v>1.3936864219371958</v>
      </c>
      <c r="AE155" s="91">
        <f t="shared" si="29"/>
        <v>4.1001216275984076</v>
      </c>
      <c r="AF155" s="96">
        <f t="shared" si="30"/>
        <v>1635.7253427686865</v>
      </c>
      <c r="AH155" s="4">
        <f t="shared" si="31"/>
        <v>4745</v>
      </c>
      <c r="AI155" s="4" t="str">
        <f t="shared" si="32"/>
        <v>×</v>
      </c>
      <c r="AJ155" s="4" t="s">
        <v>1264</v>
      </c>
    </row>
    <row r="156" spans="1:36" s="4" customFormat="1" x14ac:dyDescent="0.2">
      <c r="A156" s="11"/>
      <c r="B156" s="23" t="s">
        <v>407</v>
      </c>
      <c r="C156" s="28" t="s">
        <v>50</v>
      </c>
      <c r="D156" s="40">
        <v>18</v>
      </c>
      <c r="E156" s="40">
        <v>510</v>
      </c>
      <c r="F156" s="40">
        <v>18</v>
      </c>
      <c r="G156" s="40">
        <v>510</v>
      </c>
      <c r="H156" s="40">
        <v>791</v>
      </c>
      <c r="I156" s="40">
        <v>614</v>
      </c>
      <c r="J156" s="40">
        <v>193588</v>
      </c>
      <c r="K156" s="40">
        <v>138108</v>
      </c>
      <c r="L156" s="66">
        <f t="shared" si="22"/>
        <v>0.71341198834638508</v>
      </c>
      <c r="M156" s="40">
        <v>17389240</v>
      </c>
      <c r="N156" s="40">
        <v>6779878</v>
      </c>
      <c r="O156" s="66">
        <f t="shared" si="23"/>
        <v>0.38988926485573838</v>
      </c>
      <c r="P156" s="40">
        <v>2085638</v>
      </c>
      <c r="Q156" s="40">
        <v>2890319</v>
      </c>
      <c r="R156" s="40">
        <v>2882478</v>
      </c>
      <c r="S156" s="40">
        <v>82</v>
      </c>
      <c r="T156" s="40">
        <v>0</v>
      </c>
      <c r="V156" s="69">
        <f t="shared" si="24"/>
        <v>0.2781516756756427</v>
      </c>
      <c r="W156" s="76">
        <f t="shared" si="25"/>
        <v>49.091131578185191</v>
      </c>
      <c r="X156" s="79">
        <f t="shared" si="26"/>
        <v>20871.1877660961</v>
      </c>
      <c r="Z156" s="69">
        <f t="shared" si="27"/>
        <v>1</v>
      </c>
      <c r="AA156" s="69">
        <f t="shared" si="27"/>
        <v>1</v>
      </c>
      <c r="AB156" s="82" t="s">
        <v>1259</v>
      </c>
      <c r="AD156" s="91">
        <f t="shared" si="28"/>
        <v>1.3858200704053147</v>
      </c>
      <c r="AE156" s="91">
        <f t="shared" si="29"/>
        <v>3.2507453354800786</v>
      </c>
      <c r="AF156" s="96">
        <f t="shared" si="30"/>
        <v>1382.0605493379003</v>
      </c>
      <c r="AH156" s="4">
        <f t="shared" si="31"/>
        <v>186150</v>
      </c>
      <c r="AI156" s="4" t="str">
        <f t="shared" si="32"/>
        <v>×</v>
      </c>
      <c r="AJ156" s="4" t="s">
        <v>1264</v>
      </c>
    </row>
    <row r="157" spans="1:36" s="4" customFormat="1" x14ac:dyDescent="0.2">
      <c r="A157" s="11"/>
      <c r="B157" s="23" t="s">
        <v>407</v>
      </c>
      <c r="C157" s="28" t="s">
        <v>410</v>
      </c>
      <c r="D157" s="40">
        <v>6</v>
      </c>
      <c r="E157" s="40">
        <v>122</v>
      </c>
      <c r="F157" s="40">
        <v>6</v>
      </c>
      <c r="G157" s="40">
        <v>122</v>
      </c>
      <c r="H157" s="40">
        <v>194</v>
      </c>
      <c r="I157" s="40">
        <v>134</v>
      </c>
      <c r="J157" s="40">
        <v>47768</v>
      </c>
      <c r="K157" s="40">
        <v>34774</v>
      </c>
      <c r="L157" s="66">
        <f t="shared" si="22"/>
        <v>0.72797688829341822</v>
      </c>
      <c r="M157" s="40">
        <v>3711964</v>
      </c>
      <c r="N157" s="40">
        <v>1607331</v>
      </c>
      <c r="O157" s="66">
        <f t="shared" si="23"/>
        <v>0.43301362836493024</v>
      </c>
      <c r="P157" s="40">
        <v>532613</v>
      </c>
      <c r="Q157" s="40">
        <v>792233</v>
      </c>
      <c r="R157" s="40">
        <v>702333</v>
      </c>
      <c r="S157" s="40">
        <v>3</v>
      </c>
      <c r="T157" s="40">
        <v>1</v>
      </c>
      <c r="V157" s="69">
        <f t="shared" si="24"/>
        <v>0.31522391376574455</v>
      </c>
      <c r="W157" s="76">
        <f t="shared" si="25"/>
        <v>46.222206246045893</v>
      </c>
      <c r="X157" s="79">
        <f t="shared" si="26"/>
        <v>20197.07252545005</v>
      </c>
      <c r="Z157" s="69">
        <f t="shared" si="27"/>
        <v>1</v>
      </c>
      <c r="AA157" s="69">
        <f t="shared" si="27"/>
        <v>1</v>
      </c>
      <c r="AB157" s="82" t="s">
        <v>1264</v>
      </c>
      <c r="AD157" s="91">
        <f t="shared" si="28"/>
        <v>1.4874458565600164</v>
      </c>
      <c r="AE157" s="91">
        <f t="shared" si="29"/>
        <v>3.01782157025833</v>
      </c>
      <c r="AF157" s="96">
        <f t="shared" si="30"/>
        <v>1318.6553839279177</v>
      </c>
      <c r="AH157" s="4">
        <f t="shared" si="31"/>
        <v>44530</v>
      </c>
      <c r="AI157" s="4" t="str">
        <f t="shared" si="32"/>
        <v>×</v>
      </c>
      <c r="AJ157" s="4" t="s">
        <v>1264</v>
      </c>
    </row>
    <row r="158" spans="1:36" s="4" customFormat="1" x14ac:dyDescent="0.2">
      <c r="A158" s="11"/>
      <c r="B158" s="23" t="s">
        <v>407</v>
      </c>
      <c r="C158" s="28" t="s">
        <v>412</v>
      </c>
      <c r="D158" s="40">
        <v>7</v>
      </c>
      <c r="E158" s="40">
        <v>108</v>
      </c>
      <c r="F158" s="40">
        <v>7</v>
      </c>
      <c r="G158" s="40">
        <v>108</v>
      </c>
      <c r="H158" s="40">
        <v>178</v>
      </c>
      <c r="I158" s="40">
        <v>150</v>
      </c>
      <c r="J158" s="40">
        <v>41541</v>
      </c>
      <c r="K158" s="40">
        <v>30853</v>
      </c>
      <c r="L158" s="66">
        <f t="shared" si="22"/>
        <v>0.74271201945066323</v>
      </c>
      <c r="M158" s="40">
        <v>3470609</v>
      </c>
      <c r="N158" s="40">
        <v>1436386</v>
      </c>
      <c r="O158" s="66">
        <f t="shared" si="23"/>
        <v>0.41387145598942432</v>
      </c>
      <c r="P158" s="40">
        <v>415144</v>
      </c>
      <c r="Q158" s="40">
        <v>623697</v>
      </c>
      <c r="R158" s="40">
        <v>605927</v>
      </c>
      <c r="S158" s="40">
        <v>9</v>
      </c>
      <c r="T158" s="40">
        <v>0</v>
      </c>
      <c r="V158" s="69">
        <f t="shared" si="24"/>
        <v>0.30738730487089161</v>
      </c>
      <c r="W158" s="76">
        <f t="shared" si="25"/>
        <v>46.555796843094676</v>
      </c>
      <c r="X158" s="79">
        <f t="shared" si="26"/>
        <v>19639.159887207079</v>
      </c>
      <c r="Z158" s="69">
        <f t="shared" si="27"/>
        <v>1</v>
      </c>
      <c r="AA158" s="69">
        <f t="shared" si="27"/>
        <v>1</v>
      </c>
      <c r="AB158" s="82" t="s">
        <v>1264</v>
      </c>
      <c r="AD158" s="91">
        <f t="shared" si="28"/>
        <v>1.5023630354768467</v>
      </c>
      <c r="AE158" s="91">
        <f t="shared" si="29"/>
        <v>3.4599705162546006</v>
      </c>
      <c r="AF158" s="96">
        <f t="shared" si="30"/>
        <v>1459.5586109879946</v>
      </c>
      <c r="AH158" s="4">
        <f t="shared" si="31"/>
        <v>39420</v>
      </c>
      <c r="AI158" s="4" t="str">
        <f t="shared" si="32"/>
        <v>×</v>
      </c>
      <c r="AJ158" s="4" t="s">
        <v>1264</v>
      </c>
    </row>
    <row r="159" spans="1:36" s="4" customFormat="1" x14ac:dyDescent="0.2">
      <c r="A159" s="11"/>
      <c r="B159" s="23" t="s">
        <v>407</v>
      </c>
      <c r="C159" s="28" t="s">
        <v>415</v>
      </c>
      <c r="D159" s="40">
        <v>7</v>
      </c>
      <c r="E159" s="40">
        <v>122</v>
      </c>
      <c r="F159" s="40">
        <v>7</v>
      </c>
      <c r="G159" s="40">
        <v>122</v>
      </c>
      <c r="H159" s="40">
        <v>180</v>
      </c>
      <c r="I159" s="40">
        <v>145</v>
      </c>
      <c r="J159" s="40">
        <v>48411</v>
      </c>
      <c r="K159" s="40">
        <v>32445</v>
      </c>
      <c r="L159" s="66">
        <f t="shared" si="22"/>
        <v>0.67019892173266404</v>
      </c>
      <c r="M159" s="40">
        <v>3662740</v>
      </c>
      <c r="N159" s="40">
        <v>1271719</v>
      </c>
      <c r="O159" s="66">
        <f t="shared" si="23"/>
        <v>0.34720427876398541</v>
      </c>
      <c r="P159" s="40">
        <v>441986</v>
      </c>
      <c r="Q159" s="40">
        <v>674210</v>
      </c>
      <c r="R159" s="40">
        <v>553267</v>
      </c>
      <c r="S159" s="40">
        <v>5</v>
      </c>
      <c r="T159" s="40">
        <v>1</v>
      </c>
      <c r="V159" s="69">
        <f t="shared" si="24"/>
        <v>0.23269593324859034</v>
      </c>
      <c r="W159" s="76">
        <f t="shared" si="25"/>
        <v>39.196147326244414</v>
      </c>
      <c r="X159" s="79">
        <f t="shared" si="26"/>
        <v>17052.458005856064</v>
      </c>
      <c r="Z159" s="69">
        <f t="shared" si="27"/>
        <v>1</v>
      </c>
      <c r="AA159" s="69">
        <f t="shared" si="27"/>
        <v>1</v>
      </c>
      <c r="AB159" s="82" t="s">
        <v>1264</v>
      </c>
      <c r="AD159" s="91">
        <f t="shared" si="28"/>
        <v>1.5254103071137999</v>
      </c>
      <c r="AE159" s="91">
        <f t="shared" si="29"/>
        <v>2.8772834433669843</v>
      </c>
      <c r="AF159" s="96">
        <f t="shared" si="30"/>
        <v>1251.7749430977451</v>
      </c>
      <c r="AH159" s="4">
        <f t="shared" si="31"/>
        <v>44530</v>
      </c>
      <c r="AI159" s="4" t="str">
        <f t="shared" si="32"/>
        <v>×</v>
      </c>
      <c r="AJ159" s="4" t="s">
        <v>1264</v>
      </c>
    </row>
    <row r="160" spans="1:36" s="4" customFormat="1" x14ac:dyDescent="0.2">
      <c r="A160" s="11"/>
      <c r="B160" s="23" t="s">
        <v>407</v>
      </c>
      <c r="C160" s="28" t="s">
        <v>416</v>
      </c>
      <c r="D160" s="40">
        <v>2</v>
      </c>
      <c r="E160" s="40">
        <v>32</v>
      </c>
      <c r="F160" s="40">
        <v>2</v>
      </c>
      <c r="G160" s="40">
        <v>32</v>
      </c>
      <c r="H160" s="40">
        <v>55</v>
      </c>
      <c r="I160" s="40">
        <v>44</v>
      </c>
      <c r="J160" s="40">
        <v>12444</v>
      </c>
      <c r="K160" s="40">
        <v>8956</v>
      </c>
      <c r="L160" s="66">
        <f t="shared" si="22"/>
        <v>0.71970427515268398</v>
      </c>
      <c r="M160" s="40">
        <v>955240</v>
      </c>
      <c r="N160" s="40">
        <v>413919</v>
      </c>
      <c r="O160" s="66">
        <f t="shared" si="23"/>
        <v>0.4333141409488715</v>
      </c>
      <c r="P160" s="40">
        <v>152446</v>
      </c>
      <c r="Q160" s="40">
        <v>216625</v>
      </c>
      <c r="R160" s="40">
        <v>184253</v>
      </c>
      <c r="S160" s="40">
        <v>1</v>
      </c>
      <c r="T160" s="40">
        <v>0</v>
      </c>
      <c r="V160" s="69">
        <f t="shared" si="24"/>
        <v>0.31185803972501552</v>
      </c>
      <c r="W160" s="76">
        <f t="shared" si="25"/>
        <v>46.21694953104064</v>
      </c>
      <c r="X160" s="79">
        <f t="shared" si="26"/>
        <v>20573.13532827155</v>
      </c>
      <c r="Z160" s="69">
        <f t="shared" si="27"/>
        <v>1</v>
      </c>
      <c r="AA160" s="69">
        <f t="shared" si="27"/>
        <v>1</v>
      </c>
      <c r="AB160" s="82" t="s">
        <v>1264</v>
      </c>
      <c r="AD160" s="91">
        <f t="shared" si="28"/>
        <v>1.4209949752699316</v>
      </c>
      <c r="AE160" s="91">
        <f t="shared" si="29"/>
        <v>2.7151843931621689</v>
      </c>
      <c r="AF160" s="96">
        <f t="shared" si="30"/>
        <v>1208.6443724335174</v>
      </c>
      <c r="AH160" s="4">
        <f t="shared" si="31"/>
        <v>11680</v>
      </c>
      <c r="AI160" s="4" t="str">
        <f t="shared" si="32"/>
        <v>×</v>
      </c>
      <c r="AJ160" s="4" t="s">
        <v>1264</v>
      </c>
    </row>
    <row r="161" spans="1:36" s="4" customFormat="1" x14ac:dyDescent="0.2">
      <c r="A161" s="11"/>
      <c r="B161" s="23" t="s">
        <v>407</v>
      </c>
      <c r="C161" s="28" t="s">
        <v>419</v>
      </c>
      <c r="D161" s="40">
        <v>2</v>
      </c>
      <c r="E161" s="40">
        <v>37</v>
      </c>
      <c r="F161" s="40">
        <v>2</v>
      </c>
      <c r="G161" s="40">
        <v>37</v>
      </c>
      <c r="H161" s="40">
        <v>53</v>
      </c>
      <c r="I161" s="40">
        <v>41</v>
      </c>
      <c r="J161" s="40">
        <v>14274</v>
      </c>
      <c r="K161" s="40">
        <v>9495</v>
      </c>
      <c r="L161" s="66">
        <f t="shared" si="22"/>
        <v>0.66519546027742749</v>
      </c>
      <c r="M161" s="40">
        <v>1184113</v>
      </c>
      <c r="N161" s="40">
        <v>539106</v>
      </c>
      <c r="O161" s="66">
        <f t="shared" si="23"/>
        <v>0.45528256171497145</v>
      </c>
      <c r="P161" s="40">
        <v>130735</v>
      </c>
      <c r="Q161" s="40">
        <v>195325</v>
      </c>
      <c r="R161" s="40">
        <v>196308</v>
      </c>
      <c r="S161" s="40">
        <v>4</v>
      </c>
      <c r="T161" s="40">
        <v>0</v>
      </c>
      <c r="V161" s="69">
        <f t="shared" si="24"/>
        <v>0.3028518931962767</v>
      </c>
      <c r="W161" s="76">
        <f t="shared" si="25"/>
        <v>56.777883096366509</v>
      </c>
      <c r="X161" s="79">
        <f t="shared" si="26"/>
        <v>20674.881516587677</v>
      </c>
      <c r="Z161" s="69">
        <f t="shared" si="27"/>
        <v>1</v>
      </c>
      <c r="AA161" s="69">
        <f t="shared" si="27"/>
        <v>1</v>
      </c>
      <c r="AB161" s="82" t="s">
        <v>1264</v>
      </c>
      <c r="AD161" s="91">
        <f t="shared" si="28"/>
        <v>1.4940528550120473</v>
      </c>
      <c r="AE161" s="91">
        <f t="shared" si="29"/>
        <v>4.12365472138295</v>
      </c>
      <c r="AF161" s="96">
        <f t="shared" si="30"/>
        <v>1501.5718820514783</v>
      </c>
      <c r="AH161" s="4">
        <f t="shared" si="31"/>
        <v>13505</v>
      </c>
      <c r="AI161" s="4" t="str">
        <f t="shared" si="32"/>
        <v>×</v>
      </c>
      <c r="AJ161" s="4" t="s">
        <v>1264</v>
      </c>
    </row>
    <row r="162" spans="1:36" s="4" customFormat="1" x14ac:dyDescent="0.2">
      <c r="A162" s="11"/>
      <c r="B162" s="23" t="s">
        <v>407</v>
      </c>
      <c r="C162" s="28" t="s">
        <v>424</v>
      </c>
      <c r="D162" s="40">
        <v>2</v>
      </c>
      <c r="E162" s="40">
        <v>24</v>
      </c>
      <c r="F162" s="40">
        <v>2</v>
      </c>
      <c r="G162" s="40">
        <v>24</v>
      </c>
      <c r="H162" s="40">
        <v>40</v>
      </c>
      <c r="I162" s="40">
        <v>32</v>
      </c>
      <c r="J162" s="40">
        <v>9150</v>
      </c>
      <c r="K162" s="40">
        <v>6930</v>
      </c>
      <c r="L162" s="66">
        <f t="shared" si="22"/>
        <v>0.75737704918032789</v>
      </c>
      <c r="M162" s="40">
        <v>524812</v>
      </c>
      <c r="N162" s="40">
        <v>206399</v>
      </c>
      <c r="O162" s="66">
        <f t="shared" si="23"/>
        <v>0.39328178471528852</v>
      </c>
      <c r="P162" s="40">
        <v>54316</v>
      </c>
      <c r="Q162" s="40">
        <v>79366</v>
      </c>
      <c r="R162" s="40">
        <v>85534</v>
      </c>
      <c r="S162" s="40">
        <v>0</v>
      </c>
      <c r="T162" s="40">
        <v>0</v>
      </c>
      <c r="V162" s="69">
        <f t="shared" si="24"/>
        <v>0.29786259760403822</v>
      </c>
      <c r="W162" s="76">
        <f t="shared" si="25"/>
        <v>29.783405483405485</v>
      </c>
      <c r="X162" s="79">
        <f t="shared" si="26"/>
        <v>12342.568542568542</v>
      </c>
      <c r="Z162" s="69">
        <f t="shared" si="27"/>
        <v>1</v>
      </c>
      <c r="AA162" s="69">
        <f t="shared" si="27"/>
        <v>1</v>
      </c>
      <c r="AB162" s="82" t="s">
        <v>1264</v>
      </c>
      <c r="AD162" s="91">
        <f t="shared" si="28"/>
        <v>1.4611900729066942</v>
      </c>
      <c r="AE162" s="91">
        <f t="shared" si="29"/>
        <v>3.7999668605935635</v>
      </c>
      <c r="AF162" s="96">
        <f t="shared" si="30"/>
        <v>1574.7477722954561</v>
      </c>
      <c r="AH162" s="4">
        <f t="shared" si="31"/>
        <v>8760</v>
      </c>
      <c r="AI162" s="4" t="str">
        <f t="shared" si="32"/>
        <v>×</v>
      </c>
      <c r="AJ162" s="4" t="s">
        <v>1264</v>
      </c>
    </row>
    <row r="163" spans="1:36" s="4" customFormat="1" x14ac:dyDescent="0.2">
      <c r="A163" s="11"/>
      <c r="B163" s="23" t="s">
        <v>407</v>
      </c>
      <c r="C163" s="28" t="s">
        <v>426</v>
      </c>
      <c r="D163" s="40">
        <v>3</v>
      </c>
      <c r="E163" s="40">
        <v>38</v>
      </c>
      <c r="F163" s="40">
        <v>3</v>
      </c>
      <c r="G163" s="40">
        <v>38</v>
      </c>
      <c r="H163" s="40">
        <v>61</v>
      </c>
      <c r="I163" s="40">
        <v>42</v>
      </c>
      <c r="J163" s="40">
        <v>14640</v>
      </c>
      <c r="K163" s="40">
        <v>9379</v>
      </c>
      <c r="L163" s="66">
        <f t="shared" si="22"/>
        <v>0.64064207650273219</v>
      </c>
      <c r="M163" s="40">
        <v>838583</v>
      </c>
      <c r="N163" s="40">
        <v>333136</v>
      </c>
      <c r="O163" s="66">
        <f t="shared" si="23"/>
        <v>0.39726061701703946</v>
      </c>
      <c r="P163" s="40">
        <v>104258</v>
      </c>
      <c r="Q163" s="40">
        <v>159534</v>
      </c>
      <c r="R163" s="40">
        <v>145237</v>
      </c>
      <c r="S163" s="40">
        <v>1</v>
      </c>
      <c r="T163" s="40">
        <v>0</v>
      </c>
      <c r="V163" s="69">
        <f t="shared" si="24"/>
        <v>0.25450186659855278</v>
      </c>
      <c r="W163" s="76">
        <f t="shared" si="25"/>
        <v>35.519351743256209</v>
      </c>
      <c r="X163" s="79">
        <f t="shared" si="26"/>
        <v>15485.339588442264</v>
      </c>
      <c r="Z163" s="69">
        <f t="shared" si="27"/>
        <v>1</v>
      </c>
      <c r="AA163" s="69">
        <f t="shared" si="27"/>
        <v>1</v>
      </c>
      <c r="AB163" s="82" t="s">
        <v>1264</v>
      </c>
      <c r="AD163" s="91">
        <f t="shared" si="28"/>
        <v>1.5301847340252066</v>
      </c>
      <c r="AE163" s="91">
        <f t="shared" si="29"/>
        <v>3.1953039574900726</v>
      </c>
      <c r="AF163" s="96">
        <f t="shared" si="30"/>
        <v>1393.0537704540659</v>
      </c>
      <c r="AH163" s="4">
        <f t="shared" si="31"/>
        <v>13870</v>
      </c>
      <c r="AI163" s="4" t="str">
        <f t="shared" si="32"/>
        <v>×</v>
      </c>
      <c r="AJ163" s="4" t="s">
        <v>1264</v>
      </c>
    </row>
    <row r="164" spans="1:36" s="4" customFormat="1" x14ac:dyDescent="0.2">
      <c r="A164" s="11"/>
      <c r="B164" s="23" t="s">
        <v>407</v>
      </c>
      <c r="C164" s="28" t="s">
        <v>358</v>
      </c>
      <c r="D164" s="40">
        <v>2</v>
      </c>
      <c r="E164" s="40">
        <v>37</v>
      </c>
      <c r="F164" s="40">
        <v>2</v>
      </c>
      <c r="G164" s="40">
        <v>37</v>
      </c>
      <c r="H164" s="40">
        <v>55</v>
      </c>
      <c r="I164" s="40">
        <v>42</v>
      </c>
      <c r="J164" s="40">
        <v>13862</v>
      </c>
      <c r="K164" s="40">
        <v>9571</v>
      </c>
      <c r="L164" s="66">
        <f t="shared" si="22"/>
        <v>0.69044870870004327</v>
      </c>
      <c r="M164" s="40">
        <v>1298349</v>
      </c>
      <c r="N164" s="40">
        <v>530636</v>
      </c>
      <c r="O164" s="66">
        <f t="shared" si="23"/>
        <v>0.40870058820856336</v>
      </c>
      <c r="P164" s="40">
        <v>154358</v>
      </c>
      <c r="Q164" s="40">
        <v>227227</v>
      </c>
      <c r="R164" s="40">
        <v>216202</v>
      </c>
      <c r="S164" s="40">
        <v>6</v>
      </c>
      <c r="T164" s="40">
        <v>0</v>
      </c>
      <c r="V164" s="69">
        <f t="shared" si="24"/>
        <v>0.28218679337355068</v>
      </c>
      <c r="W164" s="76">
        <f t="shared" si="25"/>
        <v>55.442064570055379</v>
      </c>
      <c r="X164" s="79">
        <f t="shared" si="26"/>
        <v>22589.280117020164</v>
      </c>
      <c r="Z164" s="69">
        <f t="shared" si="27"/>
        <v>1</v>
      </c>
      <c r="AA164" s="69">
        <f t="shared" si="27"/>
        <v>1</v>
      </c>
      <c r="AB164" s="82" t="s">
        <v>1264</v>
      </c>
      <c r="AD164" s="91">
        <f t="shared" si="28"/>
        <v>1.4720778968372226</v>
      </c>
      <c r="AE164" s="91">
        <f t="shared" si="29"/>
        <v>3.4376967828036125</v>
      </c>
      <c r="AF164" s="96">
        <f t="shared" si="30"/>
        <v>1400.6530273779135</v>
      </c>
      <c r="AH164" s="4">
        <f t="shared" si="31"/>
        <v>13505</v>
      </c>
      <c r="AI164" s="4" t="str">
        <f t="shared" si="32"/>
        <v>×</v>
      </c>
      <c r="AJ164" s="4" t="s">
        <v>1264</v>
      </c>
    </row>
    <row r="165" spans="1:36" s="4" customFormat="1" x14ac:dyDescent="0.2">
      <c r="A165" s="11"/>
      <c r="B165" s="23" t="s">
        <v>407</v>
      </c>
      <c r="C165" s="28" t="s">
        <v>430</v>
      </c>
      <c r="D165" s="40">
        <v>1</v>
      </c>
      <c r="E165" s="40">
        <v>14</v>
      </c>
      <c r="F165" s="40">
        <v>1</v>
      </c>
      <c r="G165" s="40">
        <v>14</v>
      </c>
      <c r="H165" s="40">
        <v>25</v>
      </c>
      <c r="I165" s="40">
        <v>14</v>
      </c>
      <c r="J165" s="40">
        <v>5490</v>
      </c>
      <c r="K165" s="40">
        <v>4171</v>
      </c>
      <c r="L165" s="66">
        <f t="shared" si="22"/>
        <v>0.75974499089253189</v>
      </c>
      <c r="M165" s="40">
        <v>441341</v>
      </c>
      <c r="N165" s="40">
        <v>213206</v>
      </c>
      <c r="O165" s="66">
        <f t="shared" si="23"/>
        <v>0.48308677417235202</v>
      </c>
      <c r="P165" s="40">
        <v>35298</v>
      </c>
      <c r="Q165" s="40">
        <v>72958</v>
      </c>
      <c r="R165" s="40">
        <v>71646</v>
      </c>
      <c r="S165" s="40">
        <v>0</v>
      </c>
      <c r="T165" s="40">
        <v>0</v>
      </c>
      <c r="V165" s="69">
        <f t="shared" si="24"/>
        <v>0.3670227568438762</v>
      </c>
      <c r="W165" s="76">
        <f t="shared" si="25"/>
        <v>51.116279069767444</v>
      </c>
      <c r="X165" s="79">
        <f t="shared" si="26"/>
        <v>17177.175737233276</v>
      </c>
      <c r="Z165" s="69">
        <f t="shared" si="27"/>
        <v>1</v>
      </c>
      <c r="AA165" s="69">
        <f t="shared" si="27"/>
        <v>1</v>
      </c>
      <c r="AB165" s="82" t="s">
        <v>1264</v>
      </c>
      <c r="AD165" s="91">
        <f t="shared" si="28"/>
        <v>2.06691597257635</v>
      </c>
      <c r="AE165" s="91">
        <f t="shared" si="29"/>
        <v>6.0401722477194175</v>
      </c>
      <c r="AF165" s="96">
        <f t="shared" si="30"/>
        <v>2029.7467278599352</v>
      </c>
      <c r="AH165" s="4">
        <f t="shared" si="31"/>
        <v>5110</v>
      </c>
      <c r="AI165" s="4" t="str">
        <f t="shared" si="32"/>
        <v>×</v>
      </c>
      <c r="AJ165" s="4" t="s">
        <v>1264</v>
      </c>
    </row>
    <row r="166" spans="1:36" s="4" customFormat="1" x14ac:dyDescent="0.2">
      <c r="A166" s="11"/>
      <c r="B166" s="23" t="s">
        <v>407</v>
      </c>
      <c r="C166" s="28" t="s">
        <v>433</v>
      </c>
      <c r="D166" s="40">
        <v>4</v>
      </c>
      <c r="E166" s="40">
        <v>33</v>
      </c>
      <c r="F166" s="40">
        <v>4</v>
      </c>
      <c r="G166" s="40">
        <v>33</v>
      </c>
      <c r="H166" s="40">
        <v>67</v>
      </c>
      <c r="I166" s="40">
        <v>51</v>
      </c>
      <c r="J166" s="40">
        <v>12436</v>
      </c>
      <c r="K166" s="40">
        <v>9711</v>
      </c>
      <c r="L166" s="66">
        <f t="shared" si="22"/>
        <v>0.78087809585075585</v>
      </c>
      <c r="M166" s="40">
        <v>1018818</v>
      </c>
      <c r="N166" s="40">
        <v>429486</v>
      </c>
      <c r="O166" s="66">
        <f t="shared" si="23"/>
        <v>0.42155321166292703</v>
      </c>
      <c r="P166" s="40">
        <v>133793</v>
      </c>
      <c r="Q166" s="40">
        <v>202547</v>
      </c>
      <c r="R166" s="40">
        <v>177507</v>
      </c>
      <c r="S166" s="40">
        <v>1</v>
      </c>
      <c r="T166" s="40">
        <v>1</v>
      </c>
      <c r="V166" s="69">
        <f t="shared" si="24"/>
        <v>0.32918166922311709</v>
      </c>
      <c r="W166" s="76">
        <f t="shared" si="25"/>
        <v>44.226753166512204</v>
      </c>
      <c r="X166" s="79">
        <f t="shared" si="26"/>
        <v>18278.962001853568</v>
      </c>
      <c r="Z166" s="69">
        <f t="shared" si="27"/>
        <v>1</v>
      </c>
      <c r="AA166" s="69">
        <f t="shared" si="27"/>
        <v>1</v>
      </c>
      <c r="AB166" s="82" t="s">
        <v>1264</v>
      </c>
      <c r="AD166" s="91">
        <f t="shared" si="28"/>
        <v>1.5138833870232373</v>
      </c>
      <c r="AE166" s="91">
        <f t="shared" si="29"/>
        <v>3.2100782552151457</v>
      </c>
      <c r="AF166" s="96">
        <f t="shared" si="30"/>
        <v>1326.7286031406725</v>
      </c>
      <c r="AH166" s="4">
        <f t="shared" si="31"/>
        <v>12045</v>
      </c>
      <c r="AI166" s="4" t="str">
        <f t="shared" si="32"/>
        <v>×</v>
      </c>
      <c r="AJ166" s="4" t="s">
        <v>1264</v>
      </c>
    </row>
    <row r="167" spans="1:36" s="4" customFormat="1" x14ac:dyDescent="0.2">
      <c r="A167" s="11"/>
      <c r="B167" s="23" t="s">
        <v>407</v>
      </c>
      <c r="C167" s="28" t="s">
        <v>219</v>
      </c>
      <c r="D167" s="40">
        <v>2</v>
      </c>
      <c r="E167" s="40">
        <v>9</v>
      </c>
      <c r="F167" s="40">
        <v>2</v>
      </c>
      <c r="G167" s="40">
        <v>9</v>
      </c>
      <c r="H167" s="40">
        <v>13</v>
      </c>
      <c r="I167" s="40">
        <v>11</v>
      </c>
      <c r="J167" s="40">
        <v>3294</v>
      </c>
      <c r="K167" s="40">
        <v>2542</v>
      </c>
      <c r="L167" s="66">
        <f t="shared" si="22"/>
        <v>0.77170613236187002</v>
      </c>
      <c r="M167" s="40">
        <v>320800</v>
      </c>
      <c r="N167" s="40">
        <v>133601</v>
      </c>
      <c r="O167" s="66">
        <f t="shared" si="23"/>
        <v>0.41646197007481295</v>
      </c>
      <c r="P167" s="40">
        <v>24902</v>
      </c>
      <c r="Q167" s="40">
        <v>38914</v>
      </c>
      <c r="R167" s="40">
        <v>47526</v>
      </c>
      <c r="S167" s="40">
        <v>0</v>
      </c>
      <c r="T167" s="40">
        <v>0</v>
      </c>
      <c r="V167" s="69">
        <f t="shared" si="24"/>
        <v>0.32138625620223876</v>
      </c>
      <c r="W167" s="76">
        <f t="shared" si="25"/>
        <v>52.557435090479935</v>
      </c>
      <c r="X167" s="79">
        <f t="shared" si="26"/>
        <v>18696.302124311565</v>
      </c>
      <c r="Z167" s="69">
        <f t="shared" si="27"/>
        <v>1</v>
      </c>
      <c r="AA167" s="69">
        <f t="shared" si="27"/>
        <v>1</v>
      </c>
      <c r="AB167" s="82" t="s">
        <v>1264</v>
      </c>
      <c r="AD167" s="91">
        <f t="shared" si="28"/>
        <v>1.5626857280539717</v>
      </c>
      <c r="AE167" s="91">
        <f t="shared" si="29"/>
        <v>5.3650710786282225</v>
      </c>
      <c r="AF167" s="96">
        <f t="shared" si="30"/>
        <v>1908.521403903301</v>
      </c>
      <c r="AH167" s="4">
        <f t="shared" si="31"/>
        <v>3285</v>
      </c>
      <c r="AI167" s="4" t="str">
        <f t="shared" si="32"/>
        <v>×</v>
      </c>
      <c r="AJ167" s="4" t="s">
        <v>1264</v>
      </c>
    </row>
    <row r="168" spans="1:36" s="4" customFormat="1" x14ac:dyDescent="0.2">
      <c r="A168" s="11"/>
      <c r="B168" s="23" t="s">
        <v>407</v>
      </c>
      <c r="C168" s="28" t="s">
        <v>366</v>
      </c>
      <c r="D168" s="40">
        <v>5</v>
      </c>
      <c r="E168" s="40">
        <v>19</v>
      </c>
      <c r="F168" s="40">
        <v>5</v>
      </c>
      <c r="G168" s="40">
        <v>19</v>
      </c>
      <c r="H168" s="40">
        <v>31</v>
      </c>
      <c r="I168" s="40">
        <v>22</v>
      </c>
      <c r="J168" s="40">
        <v>7320</v>
      </c>
      <c r="K168" s="40">
        <v>4229</v>
      </c>
      <c r="L168" s="66">
        <f t="shared" si="22"/>
        <v>0.57773224043715843</v>
      </c>
      <c r="M168" s="40">
        <v>267734</v>
      </c>
      <c r="N168" s="40">
        <v>124100</v>
      </c>
      <c r="O168" s="66">
        <f t="shared" si="23"/>
        <v>0.46351976215198665</v>
      </c>
      <c r="P168" s="40">
        <v>30747</v>
      </c>
      <c r="Q168" s="40">
        <v>41945</v>
      </c>
      <c r="R168" s="40">
        <v>48730</v>
      </c>
      <c r="S168" s="40">
        <v>0</v>
      </c>
      <c r="T168" s="40">
        <v>0</v>
      </c>
      <c r="V168" s="69">
        <f t="shared" si="24"/>
        <v>0.26779031067496606</v>
      </c>
      <c r="W168" s="76">
        <f t="shared" si="25"/>
        <v>29.344998817687397</v>
      </c>
      <c r="X168" s="79">
        <f t="shared" si="26"/>
        <v>11522.81863324663</v>
      </c>
      <c r="Z168" s="69">
        <f t="shared" si="27"/>
        <v>1</v>
      </c>
      <c r="AA168" s="69">
        <f t="shared" si="27"/>
        <v>1</v>
      </c>
      <c r="AB168" s="82" t="s">
        <v>1264</v>
      </c>
      <c r="AD168" s="91">
        <f t="shared" si="28"/>
        <v>1.3641981331512016</v>
      </c>
      <c r="AE168" s="91">
        <f t="shared" si="29"/>
        <v>4.0361661300289455</v>
      </c>
      <c r="AF168" s="96">
        <f t="shared" si="30"/>
        <v>1584.8700686245813</v>
      </c>
      <c r="AH168" s="4">
        <f t="shared" si="31"/>
        <v>6935</v>
      </c>
      <c r="AI168" s="4" t="str">
        <f t="shared" si="32"/>
        <v>×</v>
      </c>
      <c r="AJ168" s="4" t="s">
        <v>1264</v>
      </c>
    </row>
    <row r="169" spans="1:36" s="4" customFormat="1" x14ac:dyDescent="0.2">
      <c r="A169" s="11"/>
      <c r="B169" s="23" t="s">
        <v>407</v>
      </c>
      <c r="C169" s="28" t="s">
        <v>337</v>
      </c>
      <c r="D169" s="40">
        <v>6</v>
      </c>
      <c r="E169" s="40">
        <v>31</v>
      </c>
      <c r="F169" s="40">
        <v>6</v>
      </c>
      <c r="G169" s="40">
        <v>31</v>
      </c>
      <c r="H169" s="40">
        <v>51</v>
      </c>
      <c r="I169" s="40">
        <v>38</v>
      </c>
      <c r="J169" s="40">
        <v>11472</v>
      </c>
      <c r="K169" s="40">
        <v>7510</v>
      </c>
      <c r="L169" s="66">
        <f t="shared" si="22"/>
        <v>0.65463737796373778</v>
      </c>
      <c r="M169" s="40">
        <v>838924</v>
      </c>
      <c r="N169" s="40">
        <v>249599</v>
      </c>
      <c r="O169" s="66">
        <f t="shared" si="23"/>
        <v>0.29752277917904363</v>
      </c>
      <c r="P169" s="40">
        <v>66904</v>
      </c>
      <c r="Q169" s="40">
        <v>104863</v>
      </c>
      <c r="R169" s="40">
        <v>118257</v>
      </c>
      <c r="S169" s="40">
        <v>0</v>
      </c>
      <c r="T169" s="40">
        <v>0</v>
      </c>
      <c r="V169" s="69">
        <f t="shared" si="24"/>
        <v>0.19476953204625327</v>
      </c>
      <c r="W169" s="76">
        <f t="shared" si="25"/>
        <v>33.23555259653795</v>
      </c>
      <c r="X169" s="79">
        <f t="shared" si="26"/>
        <v>15746.604527296937</v>
      </c>
      <c r="Z169" s="69">
        <f t="shared" si="27"/>
        <v>1</v>
      </c>
      <c r="AA169" s="69">
        <f t="shared" si="27"/>
        <v>1</v>
      </c>
      <c r="AB169" s="82" t="s">
        <v>1264</v>
      </c>
      <c r="AD169" s="91">
        <f t="shared" si="28"/>
        <v>1.5673651799593447</v>
      </c>
      <c r="AE169" s="91">
        <f t="shared" si="29"/>
        <v>3.7307036948463468</v>
      </c>
      <c r="AF169" s="96">
        <f t="shared" si="30"/>
        <v>1767.5624775798158</v>
      </c>
      <c r="AH169" s="4">
        <f t="shared" si="31"/>
        <v>11315</v>
      </c>
      <c r="AI169" s="4" t="str">
        <f t="shared" si="32"/>
        <v>×</v>
      </c>
      <c r="AJ169" s="4" t="s">
        <v>1264</v>
      </c>
    </row>
    <row r="170" spans="1:36" s="4" customFormat="1" x14ac:dyDescent="0.2">
      <c r="A170" s="11"/>
      <c r="B170" s="23" t="s">
        <v>407</v>
      </c>
      <c r="C170" s="28" t="s">
        <v>179</v>
      </c>
      <c r="D170" s="40">
        <v>5</v>
      </c>
      <c r="E170" s="40">
        <v>26</v>
      </c>
      <c r="F170" s="40">
        <v>5</v>
      </c>
      <c r="G170" s="40">
        <v>26</v>
      </c>
      <c r="H170" s="40">
        <v>35</v>
      </c>
      <c r="I170" s="40">
        <v>30</v>
      </c>
      <c r="J170" s="40">
        <v>10218</v>
      </c>
      <c r="K170" s="40">
        <v>7086</v>
      </c>
      <c r="L170" s="66">
        <f t="shared" si="22"/>
        <v>0.69348209042865527</v>
      </c>
      <c r="M170" s="40">
        <v>558125</v>
      </c>
      <c r="N170" s="40">
        <v>202796</v>
      </c>
      <c r="O170" s="66">
        <f t="shared" si="23"/>
        <v>0.36335229563269877</v>
      </c>
      <c r="P170" s="40">
        <v>44059</v>
      </c>
      <c r="Q170" s="40">
        <v>70407</v>
      </c>
      <c r="R170" s="40">
        <v>81060</v>
      </c>
      <c r="S170" s="40">
        <v>4</v>
      </c>
      <c r="T170" s="40">
        <v>0</v>
      </c>
      <c r="V170" s="69">
        <f t="shared" si="24"/>
        <v>0.25197830953741468</v>
      </c>
      <c r="W170" s="76">
        <f t="shared" si="25"/>
        <v>28.619249223821619</v>
      </c>
      <c r="X170" s="79">
        <f t="shared" si="26"/>
        <v>11439.458086367486</v>
      </c>
      <c r="Z170" s="69">
        <f t="shared" si="27"/>
        <v>1</v>
      </c>
      <c r="AA170" s="69">
        <f t="shared" si="27"/>
        <v>1</v>
      </c>
      <c r="AB170" s="82" t="s">
        <v>1264</v>
      </c>
      <c r="AD170" s="91">
        <f t="shared" si="28"/>
        <v>1.5980162963299211</v>
      </c>
      <c r="AE170" s="91">
        <f t="shared" si="29"/>
        <v>4.6028280260559704</v>
      </c>
      <c r="AF170" s="96">
        <f t="shared" si="30"/>
        <v>1839.8057150638915</v>
      </c>
      <c r="AH170" s="4">
        <f t="shared" si="31"/>
        <v>9490</v>
      </c>
      <c r="AI170" s="4" t="str">
        <f t="shared" si="32"/>
        <v>×</v>
      </c>
      <c r="AJ170" s="4" t="s">
        <v>1264</v>
      </c>
    </row>
    <row r="171" spans="1:36" s="5" customFormat="1" x14ac:dyDescent="0.2">
      <c r="A171" s="15"/>
      <c r="B171" s="24" t="s">
        <v>407</v>
      </c>
      <c r="C171" s="30" t="s">
        <v>438</v>
      </c>
      <c r="D171" s="41">
        <v>2</v>
      </c>
      <c r="E171" s="41">
        <v>13</v>
      </c>
      <c r="F171" s="41">
        <v>2</v>
      </c>
      <c r="G171" s="41">
        <v>13</v>
      </c>
      <c r="H171" s="41">
        <v>14</v>
      </c>
      <c r="I171" s="41">
        <v>12</v>
      </c>
      <c r="J171" s="41">
        <v>4758</v>
      </c>
      <c r="K171" s="41">
        <v>2619</v>
      </c>
      <c r="L171" s="282">
        <f t="shared" si="22"/>
        <v>0.55044136191677173</v>
      </c>
      <c r="M171" s="40">
        <v>230578</v>
      </c>
      <c r="N171" s="40">
        <v>81553</v>
      </c>
      <c r="O171" s="282">
        <f t="shared" si="23"/>
        <v>0.35368942396932923</v>
      </c>
      <c r="P171" s="40">
        <v>14827</v>
      </c>
      <c r="Q171" s="40">
        <v>32952</v>
      </c>
      <c r="R171" s="40">
        <v>30286</v>
      </c>
      <c r="S171" s="40">
        <v>1</v>
      </c>
      <c r="T171" s="40">
        <v>0</v>
      </c>
      <c r="V171" s="282">
        <f t="shared" si="24"/>
        <v>0.19468528822523606</v>
      </c>
      <c r="W171" s="283">
        <f t="shared" si="25"/>
        <v>31.138984345169913</v>
      </c>
      <c r="X171" s="53">
        <f t="shared" si="26"/>
        <v>11563.955708285604</v>
      </c>
      <c r="Z171" s="282">
        <f t="shared" si="27"/>
        <v>1</v>
      </c>
      <c r="AA171" s="282">
        <f t="shared" si="27"/>
        <v>1</v>
      </c>
      <c r="AB171" s="315" t="s">
        <v>1264</v>
      </c>
      <c r="AD171" s="93">
        <f t="shared" si="28"/>
        <v>2.2224320496391718</v>
      </c>
      <c r="AE171" s="93">
        <f t="shared" si="29"/>
        <v>5.5003035003709453</v>
      </c>
      <c r="AF171" s="98">
        <f t="shared" si="30"/>
        <v>2042.6249409860388</v>
      </c>
      <c r="AH171" s="5">
        <f t="shared" si="31"/>
        <v>4745</v>
      </c>
      <c r="AI171" s="5" t="str">
        <f t="shared" si="32"/>
        <v>×</v>
      </c>
      <c r="AJ171" s="5" t="e">
        <v>#DIV/0!</v>
      </c>
    </row>
    <row r="172" spans="1:36" s="4" customFormat="1" x14ac:dyDescent="0.2">
      <c r="A172" s="11"/>
      <c r="B172" s="23" t="s">
        <v>407</v>
      </c>
      <c r="C172" s="28" t="s">
        <v>439</v>
      </c>
      <c r="D172" s="40">
        <v>4</v>
      </c>
      <c r="E172" s="40">
        <v>18</v>
      </c>
      <c r="F172" s="40">
        <v>4</v>
      </c>
      <c r="G172" s="40">
        <v>18</v>
      </c>
      <c r="H172" s="40">
        <v>18</v>
      </c>
      <c r="I172" s="40">
        <v>15</v>
      </c>
      <c r="J172" s="40">
        <v>7686</v>
      </c>
      <c r="K172" s="40">
        <v>4484</v>
      </c>
      <c r="L172" s="66">
        <f t="shared" si="22"/>
        <v>0.58339838667707522</v>
      </c>
      <c r="M172" s="40">
        <v>428296</v>
      </c>
      <c r="N172" s="40">
        <v>149128</v>
      </c>
      <c r="O172" s="66">
        <f t="shared" si="23"/>
        <v>0.34818910286344024</v>
      </c>
      <c r="P172" s="40">
        <v>24258</v>
      </c>
      <c r="Q172" s="40">
        <v>35739</v>
      </c>
      <c r="R172" s="40">
        <v>52123</v>
      </c>
      <c r="S172" s="40">
        <v>1</v>
      </c>
      <c r="T172" s="40">
        <v>0</v>
      </c>
      <c r="V172" s="69">
        <f t="shared" si="24"/>
        <v>0.20313296086906923</v>
      </c>
      <c r="W172" s="76">
        <f t="shared" si="25"/>
        <v>33.257805530776096</v>
      </c>
      <c r="X172" s="79">
        <f t="shared" si="26"/>
        <v>11624.21944692239</v>
      </c>
      <c r="Z172" s="69">
        <f t="shared" si="27"/>
        <v>1</v>
      </c>
      <c r="AA172" s="69">
        <f t="shared" si="27"/>
        <v>1</v>
      </c>
      <c r="AB172" s="82" t="s">
        <v>1264</v>
      </c>
      <c r="AD172" s="91">
        <f t="shared" si="28"/>
        <v>1.473287162997774</v>
      </c>
      <c r="AE172" s="91">
        <f t="shared" si="29"/>
        <v>6.1475801797345202</v>
      </c>
      <c r="AF172" s="96">
        <f t="shared" si="30"/>
        <v>2148.6932146096133</v>
      </c>
      <c r="AH172" s="4">
        <f t="shared" si="31"/>
        <v>6570</v>
      </c>
      <c r="AI172" s="4" t="str">
        <f t="shared" si="32"/>
        <v>×</v>
      </c>
      <c r="AJ172" s="4" t="s">
        <v>1264</v>
      </c>
    </row>
    <row r="173" spans="1:36" s="4" customFormat="1" x14ac:dyDescent="0.2">
      <c r="A173" s="11"/>
      <c r="B173" s="23" t="s">
        <v>407</v>
      </c>
      <c r="C173" s="28" t="s">
        <v>440</v>
      </c>
      <c r="D173" s="40">
        <v>4</v>
      </c>
      <c r="E173" s="40">
        <v>21</v>
      </c>
      <c r="F173" s="40">
        <v>4</v>
      </c>
      <c r="G173" s="40">
        <v>21</v>
      </c>
      <c r="H173" s="40">
        <v>42</v>
      </c>
      <c r="I173" s="40">
        <v>30</v>
      </c>
      <c r="J173" s="40">
        <v>9150</v>
      </c>
      <c r="K173" s="40">
        <v>6587</v>
      </c>
      <c r="L173" s="66">
        <f t="shared" si="22"/>
        <v>0.71989071038251362</v>
      </c>
      <c r="M173" s="40">
        <v>486446</v>
      </c>
      <c r="N173" s="40">
        <v>215523</v>
      </c>
      <c r="O173" s="66">
        <f t="shared" si="23"/>
        <v>0.44305637213585886</v>
      </c>
      <c r="P173" s="40">
        <v>38199</v>
      </c>
      <c r="Q173" s="40">
        <v>67332</v>
      </c>
      <c r="R173" s="40">
        <v>76229</v>
      </c>
      <c r="S173" s="40">
        <v>0</v>
      </c>
      <c r="T173" s="40">
        <v>0</v>
      </c>
      <c r="V173" s="69">
        <f t="shared" si="24"/>
        <v>0.31895216647638275</v>
      </c>
      <c r="W173" s="76">
        <f t="shared" si="25"/>
        <v>32.719447396386819</v>
      </c>
      <c r="X173" s="79">
        <f t="shared" si="26"/>
        <v>11572.643084864127</v>
      </c>
      <c r="Z173" s="69">
        <f t="shared" si="27"/>
        <v>1</v>
      </c>
      <c r="AA173" s="69">
        <f t="shared" si="27"/>
        <v>1</v>
      </c>
      <c r="AB173" s="82" t="s">
        <v>1264</v>
      </c>
      <c r="AD173" s="91">
        <f t="shared" si="28"/>
        <v>1.7626639440823058</v>
      </c>
      <c r="AE173" s="91">
        <f t="shared" si="29"/>
        <v>5.6421110500274878</v>
      </c>
      <c r="AF173" s="96">
        <f t="shared" si="30"/>
        <v>1995.5758004136235</v>
      </c>
      <c r="AH173" s="4">
        <f t="shared" si="31"/>
        <v>7665</v>
      </c>
      <c r="AI173" s="4" t="str">
        <f t="shared" si="32"/>
        <v>×</v>
      </c>
      <c r="AJ173" s="4" t="s">
        <v>1264</v>
      </c>
    </row>
    <row r="174" spans="1:36" s="4" customFormat="1" x14ac:dyDescent="0.2">
      <c r="A174" s="11"/>
      <c r="B174" s="23" t="s">
        <v>407</v>
      </c>
      <c r="C174" s="28" t="s">
        <v>442</v>
      </c>
      <c r="D174" s="40">
        <v>1</v>
      </c>
      <c r="E174" s="40">
        <v>12</v>
      </c>
      <c r="F174" s="40">
        <v>1</v>
      </c>
      <c r="G174" s="40">
        <v>12</v>
      </c>
      <c r="H174" s="40">
        <v>24</v>
      </c>
      <c r="I174" s="40">
        <v>11</v>
      </c>
      <c r="J174" s="40">
        <v>5490</v>
      </c>
      <c r="K174" s="40">
        <v>3354</v>
      </c>
      <c r="L174" s="66">
        <f t="shared" si="22"/>
        <v>0.61092896174863387</v>
      </c>
      <c r="M174" s="40">
        <v>270800</v>
      </c>
      <c r="N174" s="40">
        <v>112168</v>
      </c>
      <c r="O174" s="66">
        <f t="shared" si="23"/>
        <v>0.41420974889217133</v>
      </c>
      <c r="P174" s="40">
        <v>26931</v>
      </c>
      <c r="Q174" s="40">
        <v>40065</v>
      </c>
      <c r="R174" s="40">
        <v>46009</v>
      </c>
      <c r="S174" s="40">
        <v>0</v>
      </c>
      <c r="T174" s="40">
        <v>0</v>
      </c>
      <c r="V174" s="69">
        <f t="shared" si="24"/>
        <v>0.25305273183685656</v>
      </c>
      <c r="W174" s="76">
        <f t="shared" si="25"/>
        <v>33.443053070960048</v>
      </c>
      <c r="X174" s="79">
        <f t="shared" si="26"/>
        <v>13717.650566487775</v>
      </c>
      <c r="Z174" s="69">
        <f t="shared" si="27"/>
        <v>1</v>
      </c>
      <c r="AA174" s="69">
        <f t="shared" si="27"/>
        <v>1</v>
      </c>
      <c r="AB174" s="82" t="s">
        <v>1264</v>
      </c>
      <c r="AD174" s="91">
        <f t="shared" si="28"/>
        <v>1.4876907652890721</v>
      </c>
      <c r="AE174" s="91">
        <f t="shared" si="29"/>
        <v>4.1650142957929521</v>
      </c>
      <c r="AF174" s="96">
        <f t="shared" si="30"/>
        <v>1708.4029557016079</v>
      </c>
      <c r="AH174" s="4">
        <f t="shared" si="31"/>
        <v>4380</v>
      </c>
      <c r="AI174" s="4" t="str">
        <f t="shared" si="32"/>
        <v>×</v>
      </c>
      <c r="AJ174" s="4" t="e">
        <v>#DIV/0!</v>
      </c>
    </row>
    <row r="175" spans="1:36" s="4" customFormat="1" x14ac:dyDescent="0.2">
      <c r="A175" s="11"/>
      <c r="B175" s="23" t="s">
        <v>407</v>
      </c>
      <c r="C175" s="28" t="s">
        <v>444</v>
      </c>
      <c r="D175" s="40">
        <v>1</v>
      </c>
      <c r="E175" s="40">
        <v>4</v>
      </c>
      <c r="F175" s="40">
        <v>1</v>
      </c>
      <c r="G175" s="40">
        <v>4</v>
      </c>
      <c r="H175" s="40">
        <v>4</v>
      </c>
      <c r="I175" s="40">
        <v>4</v>
      </c>
      <c r="J175" s="40">
        <v>1464</v>
      </c>
      <c r="K175" s="40">
        <v>969</v>
      </c>
      <c r="L175" s="66">
        <f t="shared" si="22"/>
        <v>0.66188524590163933</v>
      </c>
      <c r="M175" s="40">
        <v>97182</v>
      </c>
      <c r="N175" s="40">
        <v>39191</v>
      </c>
      <c r="O175" s="66">
        <f t="shared" si="23"/>
        <v>0.40327426889753248</v>
      </c>
      <c r="P175" s="40">
        <v>11415</v>
      </c>
      <c r="Q175" s="40">
        <v>15542</v>
      </c>
      <c r="R175" s="40">
        <v>15404</v>
      </c>
      <c r="S175" s="40">
        <v>1</v>
      </c>
      <c r="T175" s="40">
        <v>0</v>
      </c>
      <c r="V175" s="69">
        <f t="shared" si="24"/>
        <v>0.2669212886350471</v>
      </c>
      <c r="W175" s="76">
        <f t="shared" si="25"/>
        <v>40.444788441692467</v>
      </c>
      <c r="X175" s="79">
        <f t="shared" si="26"/>
        <v>15896.800825593395</v>
      </c>
      <c r="Z175" s="69">
        <f t="shared" si="27"/>
        <v>1</v>
      </c>
      <c r="AA175" s="69">
        <f t="shared" si="27"/>
        <v>1</v>
      </c>
      <c r="AB175" s="82" t="s">
        <v>1264</v>
      </c>
      <c r="AD175" s="91">
        <f t="shared" si="28"/>
        <v>1.3615418309242224</v>
      </c>
      <c r="AE175" s="91">
        <f t="shared" si="29"/>
        <v>3.4332895313184406</v>
      </c>
      <c r="AF175" s="96">
        <f t="shared" si="30"/>
        <v>1349.4524748138415</v>
      </c>
      <c r="AH175" s="4">
        <f t="shared" si="31"/>
        <v>1460</v>
      </c>
      <c r="AI175" s="4" t="str">
        <f t="shared" si="32"/>
        <v>×</v>
      </c>
      <c r="AJ175" s="4" t="s">
        <v>1264</v>
      </c>
    </row>
    <row r="176" spans="1:36" s="4" customFormat="1" x14ac:dyDescent="0.2">
      <c r="A176" s="11"/>
      <c r="B176" s="23" t="s">
        <v>407</v>
      </c>
      <c r="C176" s="28" t="s">
        <v>447</v>
      </c>
      <c r="D176" s="40">
        <v>2</v>
      </c>
      <c r="E176" s="40">
        <v>12</v>
      </c>
      <c r="F176" s="40">
        <v>2</v>
      </c>
      <c r="G176" s="40">
        <v>12</v>
      </c>
      <c r="H176" s="40">
        <v>15</v>
      </c>
      <c r="I176" s="40">
        <v>13</v>
      </c>
      <c r="J176" s="40">
        <v>5124</v>
      </c>
      <c r="K176" s="40">
        <v>3297</v>
      </c>
      <c r="L176" s="66">
        <f t="shared" si="22"/>
        <v>0.64344262295081966</v>
      </c>
      <c r="M176" s="40">
        <v>296826</v>
      </c>
      <c r="N176" s="40">
        <v>93498</v>
      </c>
      <c r="O176" s="66">
        <f t="shared" si="23"/>
        <v>0.31499262194012656</v>
      </c>
      <c r="P176" s="40">
        <v>26392</v>
      </c>
      <c r="Q176" s="40">
        <v>39808</v>
      </c>
      <c r="R176" s="40">
        <v>54916</v>
      </c>
      <c r="S176" s="40">
        <v>0</v>
      </c>
      <c r="T176" s="40">
        <v>0</v>
      </c>
      <c r="V176" s="69">
        <f t="shared" si="24"/>
        <v>0.20267967887131094</v>
      </c>
      <c r="W176" s="76">
        <f t="shared" si="25"/>
        <v>28.358507734303913</v>
      </c>
      <c r="X176" s="79">
        <f t="shared" si="26"/>
        <v>16656.354261449804</v>
      </c>
      <c r="Z176" s="69">
        <f t="shared" si="27"/>
        <v>1</v>
      </c>
      <c r="AA176" s="69">
        <f t="shared" si="27"/>
        <v>1</v>
      </c>
      <c r="AB176" s="82" t="s">
        <v>1264</v>
      </c>
      <c r="AD176" s="91">
        <f t="shared" si="28"/>
        <v>1.5083358593513185</v>
      </c>
      <c r="AE176" s="91">
        <f t="shared" si="29"/>
        <v>3.5426644437708394</v>
      </c>
      <c r="AF176" s="96">
        <f t="shared" si="30"/>
        <v>2080.782055168233</v>
      </c>
      <c r="AH176" s="4">
        <f t="shared" si="31"/>
        <v>4380</v>
      </c>
      <c r="AI176" s="4" t="str">
        <f t="shared" si="32"/>
        <v>×</v>
      </c>
      <c r="AJ176" s="4" t="s">
        <v>1264</v>
      </c>
    </row>
    <row r="177" spans="1:36" s="4" customFormat="1" x14ac:dyDescent="0.2">
      <c r="A177" s="13"/>
      <c r="B177" s="23" t="s">
        <v>407</v>
      </c>
      <c r="C177" s="28" t="s">
        <v>449</v>
      </c>
      <c r="D177" s="40">
        <v>2</v>
      </c>
      <c r="E177" s="40">
        <v>11</v>
      </c>
      <c r="F177" s="40">
        <v>2</v>
      </c>
      <c r="G177" s="40">
        <v>11</v>
      </c>
      <c r="H177" s="40">
        <v>32</v>
      </c>
      <c r="I177" s="40">
        <v>12</v>
      </c>
      <c r="J177" s="40">
        <v>4026</v>
      </c>
      <c r="K177" s="40">
        <v>1728</v>
      </c>
      <c r="L177" s="66">
        <f t="shared" si="22"/>
        <v>0.42921013412816694</v>
      </c>
      <c r="M177" s="40">
        <v>123133</v>
      </c>
      <c r="N177" s="40">
        <v>50284</v>
      </c>
      <c r="O177" s="66">
        <f t="shared" si="23"/>
        <v>0.40837143576457974</v>
      </c>
      <c r="P177" s="40">
        <v>14160</v>
      </c>
      <c r="Q177" s="40">
        <v>19961</v>
      </c>
      <c r="R177" s="40">
        <v>21939</v>
      </c>
      <c r="S177" s="40">
        <v>0</v>
      </c>
      <c r="T177" s="40">
        <v>0</v>
      </c>
      <c r="V177" s="69">
        <f t="shared" si="24"/>
        <v>0.17527715871862737</v>
      </c>
      <c r="W177" s="76">
        <f t="shared" si="25"/>
        <v>29.099537037037038</v>
      </c>
      <c r="X177" s="79">
        <f t="shared" si="26"/>
        <v>12696.180555555555</v>
      </c>
      <c r="Z177" s="69">
        <f t="shared" si="27"/>
        <v>1</v>
      </c>
      <c r="AA177" s="69">
        <f t="shared" si="27"/>
        <v>1</v>
      </c>
      <c r="AB177" s="82" t="s">
        <v>1264</v>
      </c>
      <c r="AD177" s="91">
        <f t="shared" si="28"/>
        <v>1.4096751412429378</v>
      </c>
      <c r="AE177" s="91">
        <f t="shared" si="29"/>
        <v>3.5511299435028247</v>
      </c>
      <c r="AF177" s="96">
        <f t="shared" si="30"/>
        <v>1549.3644067796611</v>
      </c>
      <c r="AH177" s="4">
        <f t="shared" si="31"/>
        <v>4015</v>
      </c>
      <c r="AI177" s="4" t="str">
        <f t="shared" si="32"/>
        <v>×</v>
      </c>
      <c r="AJ177" s="4" t="s">
        <v>1264</v>
      </c>
    </row>
    <row r="178" spans="1:36" s="4" customFormat="1" x14ac:dyDescent="0.2">
      <c r="A178" s="14" t="s">
        <v>450</v>
      </c>
      <c r="B178" s="23" t="s">
        <v>452</v>
      </c>
      <c r="C178" s="28" t="s">
        <v>36</v>
      </c>
      <c r="D178" s="40">
        <v>24</v>
      </c>
      <c r="E178" s="40">
        <v>1042</v>
      </c>
      <c r="F178" s="40">
        <v>24</v>
      </c>
      <c r="G178" s="40">
        <v>1042</v>
      </c>
      <c r="H178" s="40">
        <v>1798</v>
      </c>
      <c r="I178" s="40">
        <v>1528</v>
      </c>
      <c r="J178" s="40">
        <v>395031</v>
      </c>
      <c r="K178" s="40">
        <v>273700</v>
      </c>
      <c r="L178" s="66">
        <f t="shared" si="22"/>
        <v>0.6928570162847979</v>
      </c>
      <c r="M178" s="40">
        <v>46658879</v>
      </c>
      <c r="N178" s="40">
        <v>18294317</v>
      </c>
      <c r="O178" s="66">
        <f t="shared" si="23"/>
        <v>0.392086509407995</v>
      </c>
      <c r="P178" s="40">
        <v>4891417</v>
      </c>
      <c r="Q178" s="40">
        <v>7101201</v>
      </c>
      <c r="R178" s="40">
        <v>6742615</v>
      </c>
      <c r="S178" s="40">
        <v>254</v>
      </c>
      <c r="T178" s="40">
        <v>4</v>
      </c>
      <c r="V178" s="69">
        <f t="shared" si="24"/>
        <v>0.27165988903394478</v>
      </c>
      <c r="W178" s="76">
        <f t="shared" si="25"/>
        <v>66.840763609791736</v>
      </c>
      <c r="X178" s="79">
        <f t="shared" si="26"/>
        <v>24635.05663134819</v>
      </c>
      <c r="Z178" s="69">
        <f t="shared" si="27"/>
        <v>1</v>
      </c>
      <c r="AA178" s="69">
        <f t="shared" si="27"/>
        <v>1</v>
      </c>
      <c r="AB178" s="83"/>
      <c r="AD178" s="91">
        <f t="shared" si="28"/>
        <v>1.4517676575111056</v>
      </c>
      <c r="AE178" s="91">
        <f t="shared" si="29"/>
        <v>3.7400853372345888</v>
      </c>
      <c r="AF178" s="96">
        <f t="shared" si="30"/>
        <v>1378.4584303485065</v>
      </c>
      <c r="AH178" s="4">
        <f t="shared" si="31"/>
        <v>380330</v>
      </c>
      <c r="AI178" s="4" t="str">
        <f t="shared" si="32"/>
        <v>×</v>
      </c>
      <c r="AJ178" s="4" t="s">
        <v>1287</v>
      </c>
    </row>
    <row r="179" spans="1:36" s="4" customFormat="1" x14ac:dyDescent="0.2">
      <c r="A179" s="11">
        <f>COUNTA(C178:C267)-3</f>
        <v>87</v>
      </c>
      <c r="B179" s="23" t="s">
        <v>452</v>
      </c>
      <c r="C179" s="28" t="s">
        <v>455</v>
      </c>
      <c r="D179" s="40">
        <v>11</v>
      </c>
      <c r="E179" s="40">
        <v>342</v>
      </c>
      <c r="F179" s="40">
        <v>11</v>
      </c>
      <c r="G179" s="40">
        <v>342</v>
      </c>
      <c r="H179" s="40">
        <v>549</v>
      </c>
      <c r="I179" s="40">
        <v>405</v>
      </c>
      <c r="J179" s="40">
        <v>134104</v>
      </c>
      <c r="K179" s="40">
        <v>96223</v>
      </c>
      <c r="L179" s="66">
        <f t="shared" si="22"/>
        <v>0.71752520431903599</v>
      </c>
      <c r="M179" s="40">
        <v>13997867</v>
      </c>
      <c r="N179" s="40">
        <v>6021653</v>
      </c>
      <c r="O179" s="66">
        <f t="shared" si="23"/>
        <v>0.43018361297474822</v>
      </c>
      <c r="P179" s="40">
        <v>1384874</v>
      </c>
      <c r="Q179" s="40">
        <v>2063547</v>
      </c>
      <c r="R179" s="40">
        <v>2448556</v>
      </c>
      <c r="S179" s="40">
        <v>58</v>
      </c>
      <c r="T179" s="40">
        <v>1</v>
      </c>
      <c r="V179" s="69">
        <f t="shared" si="24"/>
        <v>0.30866758479440731</v>
      </c>
      <c r="W179" s="76">
        <f t="shared" si="25"/>
        <v>62.58018353200378</v>
      </c>
      <c r="X179" s="79">
        <f t="shared" si="26"/>
        <v>25446.681146919134</v>
      </c>
      <c r="Z179" s="69">
        <f t="shared" si="27"/>
        <v>1</v>
      </c>
      <c r="AA179" s="69">
        <f t="shared" si="27"/>
        <v>1</v>
      </c>
      <c r="AB179" s="82" t="s">
        <v>1259</v>
      </c>
      <c r="AD179" s="91">
        <f t="shared" si="28"/>
        <v>1.4900611896822382</v>
      </c>
      <c r="AE179" s="91">
        <f t="shared" si="29"/>
        <v>4.348159471547592</v>
      </c>
      <c r="AF179" s="96">
        <f t="shared" si="30"/>
        <v>1768.0713191236171</v>
      </c>
      <c r="AH179" s="4">
        <f t="shared" si="31"/>
        <v>124830</v>
      </c>
      <c r="AI179" s="4" t="str">
        <f t="shared" si="32"/>
        <v>×</v>
      </c>
      <c r="AJ179" s="4" t="s">
        <v>1264</v>
      </c>
    </row>
    <row r="180" spans="1:36" s="4" customFormat="1" x14ac:dyDescent="0.2">
      <c r="A180" s="12">
        <f>SUBTOTAL(3,C178:C267)-3</f>
        <v>87</v>
      </c>
      <c r="B180" s="23" t="s">
        <v>452</v>
      </c>
      <c r="C180" s="28" t="s">
        <v>456</v>
      </c>
      <c r="D180" s="40">
        <v>5</v>
      </c>
      <c r="E180" s="40">
        <v>160</v>
      </c>
      <c r="F180" s="40">
        <v>5</v>
      </c>
      <c r="G180" s="40">
        <v>160</v>
      </c>
      <c r="H180" s="40">
        <v>302</v>
      </c>
      <c r="I180" s="40">
        <v>234</v>
      </c>
      <c r="J180" s="40">
        <v>64233</v>
      </c>
      <c r="K180" s="40">
        <v>51425</v>
      </c>
      <c r="L180" s="66">
        <f t="shared" si="22"/>
        <v>0.80060093721295911</v>
      </c>
      <c r="M180" s="40">
        <v>6978589</v>
      </c>
      <c r="N180" s="40">
        <v>2989659</v>
      </c>
      <c r="O180" s="66">
        <f t="shared" si="23"/>
        <v>0.42840450985149003</v>
      </c>
      <c r="P180" s="40">
        <v>758401</v>
      </c>
      <c r="Q180" s="40">
        <v>1106558</v>
      </c>
      <c r="R180" s="40">
        <v>1234472</v>
      </c>
      <c r="S180" s="40">
        <v>8</v>
      </c>
      <c r="T180" s="40">
        <v>0</v>
      </c>
      <c r="V180" s="69">
        <f t="shared" si="24"/>
        <v>0.34298105209336127</v>
      </c>
      <c r="W180" s="76">
        <f t="shared" si="25"/>
        <v>58.136295576081672</v>
      </c>
      <c r="X180" s="79">
        <f t="shared" si="26"/>
        <v>24005.289256198346</v>
      </c>
      <c r="Z180" s="69">
        <f t="shared" si="27"/>
        <v>1</v>
      </c>
      <c r="AA180" s="69">
        <f t="shared" si="27"/>
        <v>1</v>
      </c>
      <c r="AB180" s="82" t="s">
        <v>1259</v>
      </c>
      <c r="AD180" s="91">
        <f t="shared" si="28"/>
        <v>1.4590671689515178</v>
      </c>
      <c r="AE180" s="91">
        <f t="shared" si="29"/>
        <v>3.9420557198632387</v>
      </c>
      <c r="AF180" s="96">
        <f t="shared" si="30"/>
        <v>1627.7299212421924</v>
      </c>
      <c r="AH180" s="4">
        <f t="shared" si="31"/>
        <v>58400</v>
      </c>
      <c r="AI180" s="4" t="str">
        <f t="shared" si="32"/>
        <v>×</v>
      </c>
      <c r="AJ180" s="4" t="s">
        <v>1264</v>
      </c>
    </row>
    <row r="181" spans="1:36" s="4" customFormat="1" x14ac:dyDescent="0.2">
      <c r="A181" s="11"/>
      <c r="B181" s="23" t="s">
        <v>452</v>
      </c>
      <c r="C181" s="28" t="s">
        <v>278</v>
      </c>
      <c r="D181" s="40">
        <v>4</v>
      </c>
      <c r="E181" s="40">
        <v>100</v>
      </c>
      <c r="F181" s="40">
        <v>4</v>
      </c>
      <c r="G181" s="40">
        <v>100</v>
      </c>
      <c r="H181" s="40">
        <v>145</v>
      </c>
      <c r="I181" s="40">
        <v>123</v>
      </c>
      <c r="J181" s="40">
        <v>41361</v>
      </c>
      <c r="K181" s="40">
        <v>25766</v>
      </c>
      <c r="L181" s="66">
        <f t="shared" si="22"/>
        <v>0.62295399047411815</v>
      </c>
      <c r="M181" s="40">
        <v>2933630</v>
      </c>
      <c r="N181" s="40">
        <v>1128977</v>
      </c>
      <c r="O181" s="66">
        <f t="shared" si="23"/>
        <v>0.38483960144939888</v>
      </c>
      <c r="P181" s="40">
        <v>321129</v>
      </c>
      <c r="Q181" s="40">
        <v>459819</v>
      </c>
      <c r="R181" s="40">
        <v>451083</v>
      </c>
      <c r="S181" s="40">
        <v>9</v>
      </c>
      <c r="T181" s="40">
        <v>0</v>
      </c>
      <c r="V181" s="69">
        <f t="shared" si="24"/>
        <v>0.23973736541537224</v>
      </c>
      <c r="W181" s="76">
        <f t="shared" si="25"/>
        <v>43.81654117829698</v>
      </c>
      <c r="X181" s="79">
        <f t="shared" si="26"/>
        <v>17506.908328805403</v>
      </c>
      <c r="Z181" s="69">
        <f t="shared" si="27"/>
        <v>1</v>
      </c>
      <c r="AA181" s="69">
        <f t="shared" si="27"/>
        <v>1</v>
      </c>
      <c r="AB181" s="82" t="s">
        <v>1259</v>
      </c>
      <c r="AD181" s="91">
        <f t="shared" si="28"/>
        <v>1.4318825145035172</v>
      </c>
      <c r="AE181" s="91">
        <f t="shared" si="29"/>
        <v>3.5156494741988422</v>
      </c>
      <c r="AF181" s="96">
        <f t="shared" si="30"/>
        <v>1404.6784936894519</v>
      </c>
      <c r="AH181" s="4">
        <f t="shared" si="31"/>
        <v>36500</v>
      </c>
      <c r="AI181" s="4" t="str">
        <f t="shared" si="32"/>
        <v>×</v>
      </c>
      <c r="AJ181" s="4" t="s">
        <v>1264</v>
      </c>
    </row>
    <row r="182" spans="1:36" s="4" customFormat="1" x14ac:dyDescent="0.2">
      <c r="A182" s="11"/>
      <c r="B182" s="23" t="s">
        <v>452</v>
      </c>
      <c r="C182" s="28" t="s">
        <v>124</v>
      </c>
      <c r="D182" s="40">
        <v>4</v>
      </c>
      <c r="E182" s="40">
        <v>84</v>
      </c>
      <c r="F182" s="40">
        <v>4</v>
      </c>
      <c r="G182" s="40">
        <v>84</v>
      </c>
      <c r="H182" s="40">
        <v>153</v>
      </c>
      <c r="I182" s="40">
        <v>125</v>
      </c>
      <c r="J182" s="40">
        <v>33732</v>
      </c>
      <c r="K182" s="40">
        <v>24412</v>
      </c>
      <c r="L182" s="66">
        <f t="shared" si="22"/>
        <v>0.72370449424878458</v>
      </c>
      <c r="M182" s="40">
        <v>3461383</v>
      </c>
      <c r="N182" s="40">
        <v>1637813</v>
      </c>
      <c r="O182" s="66">
        <f t="shared" si="23"/>
        <v>0.47316722824373958</v>
      </c>
      <c r="P182" s="40">
        <v>370148</v>
      </c>
      <c r="Q182" s="40">
        <v>574220</v>
      </c>
      <c r="R182" s="40">
        <v>654021</v>
      </c>
      <c r="S182" s="40">
        <v>8</v>
      </c>
      <c r="T182" s="40">
        <v>0</v>
      </c>
      <c r="V182" s="69">
        <f t="shared" si="24"/>
        <v>0.34243324961123478</v>
      </c>
      <c r="W182" s="76">
        <f t="shared" si="25"/>
        <v>67.090488284450274</v>
      </c>
      <c r="X182" s="79">
        <f t="shared" si="26"/>
        <v>26790.96346059315</v>
      </c>
      <c r="Z182" s="69">
        <f t="shared" si="27"/>
        <v>1</v>
      </c>
      <c r="AA182" s="69">
        <f t="shared" si="27"/>
        <v>1</v>
      </c>
      <c r="AB182" s="82" t="s">
        <v>1259</v>
      </c>
      <c r="AD182" s="91">
        <f t="shared" si="28"/>
        <v>1.5513254157796341</v>
      </c>
      <c r="AE182" s="91">
        <f t="shared" si="29"/>
        <v>4.4247517209332488</v>
      </c>
      <c r="AF182" s="96">
        <f t="shared" si="30"/>
        <v>1766.9175573014038</v>
      </c>
      <c r="AH182" s="4">
        <f t="shared" si="31"/>
        <v>30660</v>
      </c>
      <c r="AI182" s="4" t="str">
        <f t="shared" si="32"/>
        <v>×</v>
      </c>
      <c r="AJ182" s="4" t="s">
        <v>1264</v>
      </c>
    </row>
    <row r="183" spans="1:36" s="4" customFormat="1" x14ac:dyDescent="0.2">
      <c r="A183" s="11"/>
      <c r="B183" s="23" t="s">
        <v>452</v>
      </c>
      <c r="C183" s="28" t="s">
        <v>458</v>
      </c>
      <c r="D183" s="40">
        <v>3</v>
      </c>
      <c r="E183" s="40">
        <v>57</v>
      </c>
      <c r="F183" s="40">
        <v>3</v>
      </c>
      <c r="G183" s="40">
        <v>57</v>
      </c>
      <c r="H183" s="40">
        <v>104</v>
      </c>
      <c r="I183" s="40">
        <v>88</v>
      </c>
      <c r="J183" s="40">
        <v>23030</v>
      </c>
      <c r="K183" s="40">
        <v>19134</v>
      </c>
      <c r="L183" s="66">
        <f t="shared" si="22"/>
        <v>0.83082935301780292</v>
      </c>
      <c r="M183" s="40">
        <v>2430146</v>
      </c>
      <c r="N183" s="40">
        <v>1011141</v>
      </c>
      <c r="O183" s="66">
        <f t="shared" si="23"/>
        <v>0.41608240821744868</v>
      </c>
      <c r="P183" s="40">
        <v>304312</v>
      </c>
      <c r="Q183" s="40">
        <v>423433</v>
      </c>
      <c r="R183" s="40">
        <v>433132</v>
      </c>
      <c r="S183" s="40">
        <v>10</v>
      </c>
      <c r="T183" s="40">
        <v>0</v>
      </c>
      <c r="V183" s="69">
        <f t="shared" si="24"/>
        <v>0.34569347802139228</v>
      </c>
      <c r="W183" s="76">
        <f t="shared" si="25"/>
        <v>52.845249294449673</v>
      </c>
      <c r="X183" s="79">
        <f t="shared" si="26"/>
        <v>22636.772237901117</v>
      </c>
      <c r="Z183" s="69">
        <f t="shared" si="27"/>
        <v>1</v>
      </c>
      <c r="AA183" s="69">
        <f t="shared" si="27"/>
        <v>1</v>
      </c>
      <c r="AB183" s="82" t="s">
        <v>1259</v>
      </c>
      <c r="AD183" s="91">
        <f t="shared" si="28"/>
        <v>1.3914436499382212</v>
      </c>
      <c r="AE183" s="91">
        <f t="shared" si="29"/>
        <v>3.3227115591892531</v>
      </c>
      <c r="AF183" s="96">
        <f t="shared" si="30"/>
        <v>1423.3155445726754</v>
      </c>
      <c r="AH183" s="4">
        <f t="shared" si="31"/>
        <v>20805</v>
      </c>
      <c r="AI183" s="4" t="str">
        <f t="shared" si="32"/>
        <v>×</v>
      </c>
      <c r="AJ183" s="4" t="s">
        <v>1264</v>
      </c>
    </row>
    <row r="184" spans="1:36" s="4" customFormat="1" x14ac:dyDescent="0.2">
      <c r="A184" s="11"/>
      <c r="B184" s="23" t="s">
        <v>452</v>
      </c>
      <c r="C184" s="28" t="s">
        <v>244</v>
      </c>
      <c r="D184" s="40">
        <v>3</v>
      </c>
      <c r="E184" s="40">
        <v>62</v>
      </c>
      <c r="F184" s="40">
        <v>3</v>
      </c>
      <c r="G184" s="40">
        <v>62</v>
      </c>
      <c r="H184" s="40">
        <v>108</v>
      </c>
      <c r="I184" s="40">
        <v>77</v>
      </c>
      <c r="J184" s="40">
        <v>23058</v>
      </c>
      <c r="K184" s="40">
        <v>16591</v>
      </c>
      <c r="L184" s="66">
        <f t="shared" si="22"/>
        <v>0.71953335068089164</v>
      </c>
      <c r="M184" s="40">
        <v>2247276</v>
      </c>
      <c r="N184" s="40">
        <v>951852</v>
      </c>
      <c r="O184" s="66">
        <f t="shared" si="23"/>
        <v>0.42355812103186258</v>
      </c>
      <c r="P184" s="40">
        <v>248802</v>
      </c>
      <c r="Q184" s="40">
        <v>337875</v>
      </c>
      <c r="R184" s="40">
        <v>335606</v>
      </c>
      <c r="S184" s="40">
        <v>8</v>
      </c>
      <c r="T184" s="40">
        <v>0</v>
      </c>
      <c r="V184" s="69">
        <f t="shared" si="24"/>
        <v>0.30476419403415872</v>
      </c>
      <c r="W184" s="76">
        <f t="shared" si="25"/>
        <v>57.371587005002709</v>
      </c>
      <c r="X184" s="79">
        <f t="shared" si="26"/>
        <v>20228.196009884876</v>
      </c>
      <c r="Z184" s="69">
        <f t="shared" si="27"/>
        <v>1</v>
      </c>
      <c r="AA184" s="69">
        <f t="shared" si="27"/>
        <v>1</v>
      </c>
      <c r="AB184" s="82" t="s">
        <v>1264</v>
      </c>
      <c r="AD184" s="91">
        <f t="shared" si="28"/>
        <v>1.3580075722863965</v>
      </c>
      <c r="AE184" s="91">
        <f t="shared" si="29"/>
        <v>3.8257409506354452</v>
      </c>
      <c r="AF184" s="96">
        <f t="shared" si="30"/>
        <v>1348.8878706762807</v>
      </c>
      <c r="AH184" s="4">
        <f t="shared" si="31"/>
        <v>22630</v>
      </c>
      <c r="AI184" s="4" t="str">
        <f t="shared" si="32"/>
        <v>×</v>
      </c>
      <c r="AJ184" s="4" t="s">
        <v>1264</v>
      </c>
    </row>
    <row r="185" spans="1:36" s="4" customFormat="1" x14ac:dyDescent="0.2">
      <c r="A185" s="11"/>
      <c r="B185" s="23" t="s">
        <v>452</v>
      </c>
      <c r="C185" s="28" t="s">
        <v>191</v>
      </c>
      <c r="D185" s="40">
        <v>4</v>
      </c>
      <c r="E185" s="40">
        <v>62</v>
      </c>
      <c r="F185" s="40">
        <v>4</v>
      </c>
      <c r="G185" s="40">
        <v>62</v>
      </c>
      <c r="H185" s="40">
        <v>74</v>
      </c>
      <c r="I185" s="40">
        <v>59</v>
      </c>
      <c r="J185" s="40">
        <v>22646</v>
      </c>
      <c r="K185" s="40">
        <v>15480</v>
      </c>
      <c r="L185" s="66">
        <f t="shared" si="22"/>
        <v>0.68356442638876624</v>
      </c>
      <c r="M185" s="40">
        <v>1522473</v>
      </c>
      <c r="N185" s="40">
        <v>677369</v>
      </c>
      <c r="O185" s="66">
        <f t="shared" si="23"/>
        <v>0.44491363722049587</v>
      </c>
      <c r="P185" s="40">
        <v>203754</v>
      </c>
      <c r="Q185" s="40">
        <v>300044</v>
      </c>
      <c r="R185" s="40">
        <v>280426</v>
      </c>
      <c r="S185" s="40">
        <v>0</v>
      </c>
      <c r="T185" s="40">
        <v>0</v>
      </c>
      <c r="V185" s="69">
        <f t="shared" si="24"/>
        <v>0.3041271352191679</v>
      </c>
      <c r="W185" s="76">
        <f t="shared" si="25"/>
        <v>43.757687338501292</v>
      </c>
      <c r="X185" s="79">
        <f t="shared" si="26"/>
        <v>18115.374677002583</v>
      </c>
      <c r="Z185" s="69">
        <f t="shared" si="27"/>
        <v>1</v>
      </c>
      <c r="AA185" s="69">
        <f t="shared" si="27"/>
        <v>1</v>
      </c>
      <c r="AB185" s="82" t="s">
        <v>1264</v>
      </c>
      <c r="AD185" s="91">
        <f t="shared" si="28"/>
        <v>1.4725796794173367</v>
      </c>
      <c r="AE185" s="91">
        <f t="shared" si="29"/>
        <v>3.3244451642667139</v>
      </c>
      <c r="AF185" s="96">
        <f t="shared" si="30"/>
        <v>1376.2969070545855</v>
      </c>
      <c r="AH185" s="4">
        <f t="shared" si="31"/>
        <v>22630</v>
      </c>
      <c r="AI185" s="4" t="str">
        <f t="shared" si="32"/>
        <v>×</v>
      </c>
      <c r="AJ185" s="4" t="s">
        <v>1264</v>
      </c>
    </row>
    <row r="186" spans="1:36" s="4" customFormat="1" x14ac:dyDescent="0.2">
      <c r="A186" s="11"/>
      <c r="B186" s="23" t="s">
        <v>452</v>
      </c>
      <c r="C186" s="28" t="s">
        <v>311</v>
      </c>
      <c r="D186" s="40">
        <v>3</v>
      </c>
      <c r="E186" s="40">
        <v>38</v>
      </c>
      <c r="F186" s="40">
        <v>3</v>
      </c>
      <c r="G186" s="40">
        <v>38</v>
      </c>
      <c r="H186" s="40">
        <v>70</v>
      </c>
      <c r="I186" s="40">
        <v>51</v>
      </c>
      <c r="J186" s="40">
        <v>14152</v>
      </c>
      <c r="K186" s="40">
        <v>10745</v>
      </c>
      <c r="L186" s="66">
        <f t="shared" si="22"/>
        <v>0.75925664217071787</v>
      </c>
      <c r="M186" s="40">
        <v>1279454</v>
      </c>
      <c r="N186" s="40">
        <v>522717</v>
      </c>
      <c r="O186" s="66">
        <f t="shared" si="23"/>
        <v>0.40854692704856915</v>
      </c>
      <c r="P186" s="40">
        <v>177806</v>
      </c>
      <c r="Q186" s="40">
        <v>242296</v>
      </c>
      <c r="R186" s="40">
        <v>207511</v>
      </c>
      <c r="S186" s="40">
        <v>1</v>
      </c>
      <c r="T186" s="40">
        <v>0</v>
      </c>
      <c r="V186" s="69">
        <f t="shared" si="24"/>
        <v>0.31019196800006182</v>
      </c>
      <c r="W186" s="76">
        <f t="shared" si="25"/>
        <v>48.64746393671475</v>
      </c>
      <c r="X186" s="79">
        <f t="shared" si="26"/>
        <v>19312.331316891577</v>
      </c>
      <c r="Z186" s="69">
        <f t="shared" si="27"/>
        <v>1</v>
      </c>
      <c r="AA186" s="69">
        <f t="shared" si="27"/>
        <v>1</v>
      </c>
      <c r="AB186" s="82" t="s">
        <v>1264</v>
      </c>
      <c r="AD186" s="91">
        <f t="shared" si="28"/>
        <v>1.3626986715858858</v>
      </c>
      <c r="AE186" s="91">
        <f t="shared" si="29"/>
        <v>2.9398164291418736</v>
      </c>
      <c r="AF186" s="96">
        <f t="shared" si="30"/>
        <v>1167.0641035735575</v>
      </c>
      <c r="AH186" s="4">
        <f t="shared" si="31"/>
        <v>13870</v>
      </c>
      <c r="AI186" s="4" t="str">
        <f t="shared" si="32"/>
        <v>×</v>
      </c>
      <c r="AJ186" s="4" t="s">
        <v>1264</v>
      </c>
    </row>
    <row r="187" spans="1:36" s="4" customFormat="1" x14ac:dyDescent="0.2">
      <c r="A187" s="11"/>
      <c r="B187" s="23" t="s">
        <v>452</v>
      </c>
      <c r="C187" s="28" t="s">
        <v>460</v>
      </c>
      <c r="D187" s="40">
        <v>5</v>
      </c>
      <c r="E187" s="40">
        <v>63</v>
      </c>
      <c r="F187" s="40">
        <v>5</v>
      </c>
      <c r="G187" s="40">
        <v>63</v>
      </c>
      <c r="H187" s="40">
        <v>92</v>
      </c>
      <c r="I187" s="40">
        <v>69</v>
      </c>
      <c r="J187" s="40">
        <v>23388</v>
      </c>
      <c r="K187" s="40">
        <v>17851</v>
      </c>
      <c r="L187" s="66">
        <f t="shared" si="22"/>
        <v>0.76325466050966306</v>
      </c>
      <c r="M187" s="40">
        <v>1693405</v>
      </c>
      <c r="N187" s="40">
        <v>733241</v>
      </c>
      <c r="O187" s="66">
        <f t="shared" si="23"/>
        <v>0.43299801287937617</v>
      </c>
      <c r="P187" s="40">
        <v>213995</v>
      </c>
      <c r="Q187" s="40">
        <v>330988</v>
      </c>
      <c r="R187" s="40">
        <v>329532</v>
      </c>
      <c r="S187" s="40">
        <v>2</v>
      </c>
      <c r="T187" s="40">
        <v>0</v>
      </c>
      <c r="V187" s="69">
        <f t="shared" si="24"/>
        <v>0.33048775132160696</v>
      </c>
      <c r="W187" s="76">
        <f t="shared" si="25"/>
        <v>41.075626015349279</v>
      </c>
      <c r="X187" s="79">
        <f t="shared" si="26"/>
        <v>18460.142288947398</v>
      </c>
      <c r="Z187" s="69">
        <f t="shared" si="27"/>
        <v>1</v>
      </c>
      <c r="AA187" s="69">
        <f t="shared" si="27"/>
        <v>1</v>
      </c>
      <c r="AB187" s="82" t="s">
        <v>1264</v>
      </c>
      <c r="AD187" s="91">
        <f t="shared" si="28"/>
        <v>1.5467090352578332</v>
      </c>
      <c r="AE187" s="91">
        <f t="shared" si="29"/>
        <v>3.4264398700904226</v>
      </c>
      <c r="AF187" s="96">
        <f t="shared" si="30"/>
        <v>1539.9051379705134</v>
      </c>
      <c r="AH187" s="4">
        <f t="shared" si="31"/>
        <v>22995</v>
      </c>
      <c r="AI187" s="4" t="str">
        <f t="shared" si="32"/>
        <v>×</v>
      </c>
      <c r="AJ187" s="4" t="s">
        <v>1264</v>
      </c>
    </row>
    <row r="188" spans="1:36" s="4" customFormat="1" x14ac:dyDescent="0.2">
      <c r="A188" s="11"/>
      <c r="B188" s="24" t="s">
        <v>452</v>
      </c>
      <c r="C188" s="30" t="s">
        <v>448</v>
      </c>
      <c r="D188" s="40">
        <v>3</v>
      </c>
      <c r="E188" s="40">
        <v>51</v>
      </c>
      <c r="F188" s="40">
        <v>3</v>
      </c>
      <c r="G188" s="40">
        <v>51</v>
      </c>
      <c r="H188" s="40">
        <v>59</v>
      </c>
      <c r="I188" s="40">
        <v>46</v>
      </c>
      <c r="J188" s="40">
        <v>18666</v>
      </c>
      <c r="K188" s="40">
        <v>12470</v>
      </c>
      <c r="L188" s="66">
        <f t="shared" si="22"/>
        <v>0.66805957355619838</v>
      </c>
      <c r="M188" s="40">
        <v>1106795</v>
      </c>
      <c r="N188" s="40">
        <v>429475</v>
      </c>
      <c r="O188" s="66">
        <f t="shared" si="23"/>
        <v>0.38803482126319688</v>
      </c>
      <c r="P188" s="40">
        <v>125242</v>
      </c>
      <c r="Q188" s="40">
        <v>192612</v>
      </c>
      <c r="R188" s="40">
        <v>175748</v>
      </c>
      <c r="S188" s="40">
        <v>5</v>
      </c>
      <c r="T188" s="40">
        <v>1</v>
      </c>
      <c r="V188" s="69">
        <f t="shared" si="24"/>
        <v>0.25923037721804698</v>
      </c>
      <c r="W188" s="76">
        <f t="shared" si="25"/>
        <v>34.440657578187647</v>
      </c>
      <c r="X188" s="79">
        <f t="shared" si="26"/>
        <v>14093.664795509223</v>
      </c>
      <c r="Z188" s="69">
        <f t="shared" si="27"/>
        <v>1</v>
      </c>
      <c r="AA188" s="69">
        <f t="shared" si="27"/>
        <v>1</v>
      </c>
      <c r="AB188" s="84" t="s">
        <v>1264</v>
      </c>
      <c r="AD188" s="91">
        <f t="shared" si="28"/>
        <v>1.5379185896105141</v>
      </c>
      <c r="AE188" s="91">
        <f t="shared" si="29"/>
        <v>3.4291611440251675</v>
      </c>
      <c r="AF188" s="96">
        <f t="shared" si="30"/>
        <v>1403.2672745564587</v>
      </c>
      <c r="AH188" s="4">
        <f t="shared" si="31"/>
        <v>18615</v>
      </c>
      <c r="AI188" s="4" t="str">
        <f t="shared" si="32"/>
        <v>×</v>
      </c>
      <c r="AJ188" s="4" t="s">
        <v>1264</v>
      </c>
    </row>
    <row r="189" spans="1:36" s="4" customFormat="1" x14ac:dyDescent="0.2">
      <c r="A189" s="11"/>
      <c r="B189" s="23" t="s">
        <v>452</v>
      </c>
      <c r="C189" s="28" t="s">
        <v>463</v>
      </c>
      <c r="D189" s="40">
        <v>2</v>
      </c>
      <c r="E189" s="40">
        <v>23</v>
      </c>
      <c r="F189" s="40">
        <v>2</v>
      </c>
      <c r="G189" s="40">
        <v>23</v>
      </c>
      <c r="H189" s="40">
        <v>33</v>
      </c>
      <c r="I189" s="40">
        <v>30</v>
      </c>
      <c r="J189" s="40">
        <v>8062</v>
      </c>
      <c r="K189" s="40">
        <v>6189</v>
      </c>
      <c r="L189" s="66">
        <f t="shared" si="22"/>
        <v>0.76767551476060536</v>
      </c>
      <c r="M189" s="40">
        <v>775070</v>
      </c>
      <c r="N189" s="40">
        <v>303159</v>
      </c>
      <c r="O189" s="66">
        <f t="shared" si="23"/>
        <v>0.39113757467067489</v>
      </c>
      <c r="P189" s="40">
        <v>78746</v>
      </c>
      <c r="Q189" s="40">
        <v>110328</v>
      </c>
      <c r="R189" s="40">
        <v>121313</v>
      </c>
      <c r="S189" s="40">
        <v>1</v>
      </c>
      <c r="T189" s="40">
        <v>0</v>
      </c>
      <c r="V189" s="69">
        <f t="shared" si="24"/>
        <v>0.30026673897752504</v>
      </c>
      <c r="W189" s="76">
        <f t="shared" si="25"/>
        <v>48.983519146873483</v>
      </c>
      <c r="X189" s="79">
        <f t="shared" si="26"/>
        <v>19601.389562126355</v>
      </c>
      <c r="Z189" s="69">
        <f t="shared" si="27"/>
        <v>1</v>
      </c>
      <c r="AA189" s="69">
        <f t="shared" si="27"/>
        <v>1</v>
      </c>
      <c r="AB189" s="82" t="s">
        <v>1264</v>
      </c>
      <c r="AD189" s="91">
        <f t="shared" si="28"/>
        <v>1.4010616412262211</v>
      </c>
      <c r="AE189" s="91">
        <f t="shared" si="29"/>
        <v>3.849833642343738</v>
      </c>
      <c r="AF189" s="96">
        <f t="shared" si="30"/>
        <v>1540.5607903893531</v>
      </c>
      <c r="AH189" s="4">
        <f t="shared" si="31"/>
        <v>8395</v>
      </c>
      <c r="AI189" s="4" t="str">
        <f t="shared" si="32"/>
        <v/>
      </c>
      <c r="AJ189" s="4" t="s">
        <v>1264</v>
      </c>
    </row>
    <row r="190" spans="1:36" s="4" customFormat="1" x14ac:dyDescent="0.2">
      <c r="A190" s="11"/>
      <c r="B190" s="23" t="s">
        <v>452</v>
      </c>
      <c r="C190" s="28" t="s">
        <v>464</v>
      </c>
      <c r="D190" s="40">
        <v>3</v>
      </c>
      <c r="E190" s="40">
        <v>23</v>
      </c>
      <c r="F190" s="40">
        <v>3</v>
      </c>
      <c r="G190" s="40">
        <v>23</v>
      </c>
      <c r="H190" s="40">
        <v>29</v>
      </c>
      <c r="I190" s="40">
        <v>26</v>
      </c>
      <c r="J190" s="40">
        <v>8650</v>
      </c>
      <c r="K190" s="40">
        <v>5852</v>
      </c>
      <c r="L190" s="66">
        <f t="shared" si="22"/>
        <v>0.67653179190751445</v>
      </c>
      <c r="M190" s="40">
        <v>694820</v>
      </c>
      <c r="N190" s="40">
        <v>270356</v>
      </c>
      <c r="O190" s="66">
        <f t="shared" si="23"/>
        <v>0.38910221352292679</v>
      </c>
      <c r="P190" s="40">
        <v>60635</v>
      </c>
      <c r="Q190" s="40">
        <v>85774</v>
      </c>
      <c r="R190" s="40">
        <v>96543</v>
      </c>
      <c r="S190" s="40">
        <v>0</v>
      </c>
      <c r="T190" s="40">
        <v>0</v>
      </c>
      <c r="V190" s="69">
        <f t="shared" si="24"/>
        <v>0.26324001774984596</v>
      </c>
      <c r="W190" s="76">
        <f t="shared" si="25"/>
        <v>46.198906356801096</v>
      </c>
      <c r="X190" s="79">
        <f t="shared" si="26"/>
        <v>16497.436773752564</v>
      </c>
      <c r="Z190" s="69">
        <f t="shared" si="27"/>
        <v>1</v>
      </c>
      <c r="AA190" s="69">
        <f t="shared" si="27"/>
        <v>1</v>
      </c>
      <c r="AB190" s="82" t="s">
        <v>1264</v>
      </c>
      <c r="AD190" s="91">
        <f t="shared" si="28"/>
        <v>1.4145955306341222</v>
      </c>
      <c r="AE190" s="91">
        <f t="shared" si="29"/>
        <v>4.4587449492867153</v>
      </c>
      <c r="AF190" s="96">
        <f t="shared" si="30"/>
        <v>1592.1992248701245</v>
      </c>
      <c r="AH190" s="4">
        <f t="shared" si="31"/>
        <v>8395</v>
      </c>
      <c r="AI190" s="4" t="str">
        <f t="shared" si="32"/>
        <v>×</v>
      </c>
      <c r="AJ190" s="4" t="s">
        <v>1264</v>
      </c>
    </row>
    <row r="191" spans="1:36" s="4" customFormat="1" x14ac:dyDescent="0.2">
      <c r="A191" s="11"/>
      <c r="B191" s="23" t="s">
        <v>452</v>
      </c>
      <c r="C191" s="28" t="s">
        <v>413</v>
      </c>
      <c r="D191" s="40">
        <v>2</v>
      </c>
      <c r="E191" s="40">
        <v>13</v>
      </c>
      <c r="F191" s="40">
        <v>2</v>
      </c>
      <c r="G191" s="40">
        <v>13</v>
      </c>
      <c r="H191" s="40">
        <v>11</v>
      </c>
      <c r="I191" s="40">
        <v>10</v>
      </c>
      <c r="J191" s="40">
        <v>4729</v>
      </c>
      <c r="K191" s="40">
        <v>2992</v>
      </c>
      <c r="L191" s="66">
        <f t="shared" si="22"/>
        <v>0.63269190103615991</v>
      </c>
      <c r="M191" s="40">
        <v>257046</v>
      </c>
      <c r="N191" s="40">
        <v>116731</v>
      </c>
      <c r="O191" s="66">
        <f t="shared" si="23"/>
        <v>0.45412494261727471</v>
      </c>
      <c r="P191" s="40">
        <v>14953</v>
      </c>
      <c r="Q191" s="40">
        <v>23662</v>
      </c>
      <c r="R191" s="40">
        <v>41943</v>
      </c>
      <c r="S191" s="40">
        <v>0</v>
      </c>
      <c r="T191" s="40">
        <v>0</v>
      </c>
      <c r="V191" s="69">
        <f t="shared" si="24"/>
        <v>0.28732117325246059</v>
      </c>
      <c r="W191" s="76">
        <f t="shared" si="25"/>
        <v>39.014371657754012</v>
      </c>
      <c r="X191" s="79">
        <f t="shared" si="26"/>
        <v>14018.382352941177</v>
      </c>
      <c r="Z191" s="69">
        <f t="shared" si="27"/>
        <v>1</v>
      </c>
      <c r="AA191" s="69">
        <f t="shared" si="27"/>
        <v>1</v>
      </c>
      <c r="AB191" s="82" t="s">
        <v>1264</v>
      </c>
      <c r="AD191" s="91">
        <f t="shared" si="28"/>
        <v>1.5824249314518826</v>
      </c>
      <c r="AE191" s="91">
        <f t="shared" si="29"/>
        <v>7.806527118304019</v>
      </c>
      <c r="AF191" s="96">
        <f t="shared" si="30"/>
        <v>2804.9889654249982</v>
      </c>
      <c r="AH191" s="4">
        <f t="shared" si="31"/>
        <v>4745</v>
      </c>
      <c r="AI191" s="4" t="str">
        <f t="shared" si="32"/>
        <v/>
      </c>
      <c r="AJ191" s="4" t="s">
        <v>1264</v>
      </c>
    </row>
    <row r="192" spans="1:36" s="4" customFormat="1" x14ac:dyDescent="0.2">
      <c r="A192" s="11"/>
      <c r="B192" s="23" t="s">
        <v>452</v>
      </c>
      <c r="C192" s="28" t="s">
        <v>467</v>
      </c>
      <c r="D192" s="40">
        <v>1</v>
      </c>
      <c r="E192" s="40">
        <v>17</v>
      </c>
      <c r="F192" s="40">
        <v>1</v>
      </c>
      <c r="G192" s="40">
        <v>17</v>
      </c>
      <c r="H192" s="40">
        <v>29</v>
      </c>
      <c r="I192" s="40">
        <v>22</v>
      </c>
      <c r="J192" s="40">
        <v>6222</v>
      </c>
      <c r="K192" s="40">
        <v>4965</v>
      </c>
      <c r="L192" s="66">
        <f t="shared" si="22"/>
        <v>0.79797492767598843</v>
      </c>
      <c r="M192" s="40">
        <v>636298</v>
      </c>
      <c r="N192" s="40">
        <v>191952</v>
      </c>
      <c r="O192" s="66">
        <f t="shared" si="23"/>
        <v>0.3016699722457088</v>
      </c>
      <c r="P192" s="40">
        <v>47337</v>
      </c>
      <c r="Q192" s="40">
        <v>75648</v>
      </c>
      <c r="R192" s="40">
        <v>76681</v>
      </c>
      <c r="S192" s="40">
        <v>0</v>
      </c>
      <c r="T192" s="40">
        <v>0</v>
      </c>
      <c r="V192" s="69">
        <f t="shared" si="24"/>
        <v>0.2407250742847869</v>
      </c>
      <c r="W192" s="76">
        <f t="shared" si="25"/>
        <v>38.661027190332327</v>
      </c>
      <c r="X192" s="79">
        <f t="shared" si="26"/>
        <v>15444.310171198389</v>
      </c>
      <c r="Z192" s="69">
        <f t="shared" si="27"/>
        <v>1</v>
      </c>
      <c r="AA192" s="69">
        <f t="shared" si="27"/>
        <v>1</v>
      </c>
      <c r="AB192" s="82" t="s">
        <v>1264</v>
      </c>
      <c r="AD192" s="91">
        <f t="shared" si="28"/>
        <v>1.5980733886811584</v>
      </c>
      <c r="AE192" s="91">
        <f t="shared" si="29"/>
        <v>4.0550098231827114</v>
      </c>
      <c r="AF192" s="96">
        <f t="shared" si="30"/>
        <v>1619.8956418868961</v>
      </c>
      <c r="AH192" s="4">
        <f t="shared" si="31"/>
        <v>6205</v>
      </c>
      <c r="AI192" s="4" t="str">
        <f t="shared" si="32"/>
        <v>×</v>
      </c>
      <c r="AJ192" s="4" t="s">
        <v>1264</v>
      </c>
    </row>
    <row r="193" spans="1:36" s="4" customFormat="1" x14ac:dyDescent="0.2">
      <c r="A193" s="11"/>
      <c r="B193" s="23" t="s">
        <v>452</v>
      </c>
      <c r="C193" s="28" t="s">
        <v>469</v>
      </c>
      <c r="D193" s="40">
        <v>3</v>
      </c>
      <c r="E193" s="40">
        <v>43</v>
      </c>
      <c r="F193" s="40">
        <v>3</v>
      </c>
      <c r="G193" s="40">
        <v>43</v>
      </c>
      <c r="H193" s="40">
        <v>80</v>
      </c>
      <c r="I193" s="40">
        <v>66</v>
      </c>
      <c r="J193" s="40">
        <v>15738</v>
      </c>
      <c r="K193" s="40">
        <v>13119</v>
      </c>
      <c r="L193" s="66">
        <f t="shared" si="22"/>
        <v>0.8335874952344644</v>
      </c>
      <c r="M193" s="40">
        <v>1527384</v>
      </c>
      <c r="N193" s="40">
        <v>664738</v>
      </c>
      <c r="O193" s="66">
        <f t="shared" si="23"/>
        <v>0.43521341064198654</v>
      </c>
      <c r="P193" s="40">
        <v>190611</v>
      </c>
      <c r="Q193" s="40">
        <v>303070</v>
      </c>
      <c r="R193" s="40">
        <v>282584</v>
      </c>
      <c r="S193" s="40">
        <v>0</v>
      </c>
      <c r="T193" s="40">
        <v>0</v>
      </c>
      <c r="V193" s="69">
        <f t="shared" si="24"/>
        <v>0.36278845686950195</v>
      </c>
      <c r="W193" s="76">
        <f t="shared" si="25"/>
        <v>50.669868130192853</v>
      </c>
      <c r="X193" s="79">
        <f t="shared" si="26"/>
        <v>21540.05640673832</v>
      </c>
      <c r="Z193" s="69">
        <f t="shared" si="27"/>
        <v>1</v>
      </c>
      <c r="AA193" s="69">
        <f t="shared" si="27"/>
        <v>1</v>
      </c>
      <c r="AB193" s="82" t="s">
        <v>1264</v>
      </c>
      <c r="AD193" s="91">
        <f t="shared" si="28"/>
        <v>1.5899921830324588</v>
      </c>
      <c r="AE193" s="91">
        <f t="shared" si="29"/>
        <v>3.4874062881995269</v>
      </c>
      <c r="AF193" s="96">
        <f t="shared" si="30"/>
        <v>1482.5167487710573</v>
      </c>
      <c r="AH193" s="4">
        <f t="shared" si="31"/>
        <v>15695</v>
      </c>
      <c r="AI193" s="4" t="str">
        <f t="shared" si="32"/>
        <v>×</v>
      </c>
      <c r="AJ193" s="4" t="s">
        <v>1264</v>
      </c>
    </row>
    <row r="194" spans="1:36" s="4" customFormat="1" x14ac:dyDescent="0.2">
      <c r="A194" s="11"/>
      <c r="B194" s="23" t="s">
        <v>452</v>
      </c>
      <c r="C194" s="28" t="s">
        <v>471</v>
      </c>
      <c r="D194" s="40">
        <v>3</v>
      </c>
      <c r="E194" s="40">
        <v>67</v>
      </c>
      <c r="F194" s="40">
        <v>3</v>
      </c>
      <c r="G194" s="40">
        <v>67</v>
      </c>
      <c r="H194" s="40">
        <v>92</v>
      </c>
      <c r="I194" s="40">
        <v>75</v>
      </c>
      <c r="J194" s="40">
        <v>23966</v>
      </c>
      <c r="K194" s="40">
        <v>18509</v>
      </c>
      <c r="L194" s="66">
        <f t="shared" si="22"/>
        <v>0.7723024284402904</v>
      </c>
      <c r="M194" s="40">
        <v>1839282</v>
      </c>
      <c r="N194" s="40">
        <v>780712</v>
      </c>
      <c r="O194" s="66">
        <f t="shared" si="23"/>
        <v>0.42446563387234804</v>
      </c>
      <c r="P194" s="40">
        <v>195102</v>
      </c>
      <c r="Q194" s="40">
        <v>290908</v>
      </c>
      <c r="R194" s="40">
        <v>328538</v>
      </c>
      <c r="S194" s="40">
        <v>4</v>
      </c>
      <c r="T194" s="40">
        <v>0</v>
      </c>
      <c r="V194" s="69">
        <f t="shared" si="24"/>
        <v>0.32781583982906159</v>
      </c>
      <c r="W194" s="76">
        <f t="shared" si="25"/>
        <v>42.180128586093254</v>
      </c>
      <c r="X194" s="79">
        <f t="shared" si="26"/>
        <v>17750.175590253391</v>
      </c>
      <c r="Z194" s="69">
        <f t="shared" si="27"/>
        <v>1</v>
      </c>
      <c r="AA194" s="69">
        <f t="shared" si="27"/>
        <v>1</v>
      </c>
      <c r="AB194" s="82" t="s">
        <v>1264</v>
      </c>
      <c r="AD194" s="91">
        <f t="shared" si="28"/>
        <v>1.4910559604719582</v>
      </c>
      <c r="AE194" s="91">
        <f t="shared" si="29"/>
        <v>4.0015581593217906</v>
      </c>
      <c r="AF194" s="96">
        <f t="shared" si="30"/>
        <v>1683.9294317844001</v>
      </c>
      <c r="AH194" s="4">
        <f t="shared" si="31"/>
        <v>24455</v>
      </c>
      <c r="AI194" s="4" t="str">
        <f t="shared" si="32"/>
        <v/>
      </c>
      <c r="AJ194" s="4" t="s">
        <v>1264</v>
      </c>
    </row>
    <row r="195" spans="1:36" s="4" customFormat="1" x14ac:dyDescent="0.2">
      <c r="A195" s="11"/>
      <c r="B195" s="23" t="s">
        <v>452</v>
      </c>
      <c r="C195" s="28" t="s">
        <v>117</v>
      </c>
      <c r="D195" s="40">
        <v>2</v>
      </c>
      <c r="E195" s="40">
        <v>23</v>
      </c>
      <c r="F195" s="40">
        <v>2</v>
      </c>
      <c r="G195" s="40">
        <v>23</v>
      </c>
      <c r="H195" s="40">
        <v>24</v>
      </c>
      <c r="I195" s="40">
        <v>19</v>
      </c>
      <c r="J195" s="40">
        <v>8418</v>
      </c>
      <c r="K195" s="40">
        <v>5315</v>
      </c>
      <c r="L195" s="66">
        <f t="shared" si="22"/>
        <v>0.63138512710857686</v>
      </c>
      <c r="M195" s="40">
        <v>554341</v>
      </c>
      <c r="N195" s="40">
        <v>243380</v>
      </c>
      <c r="O195" s="66">
        <f t="shared" si="23"/>
        <v>0.43904383763784388</v>
      </c>
      <c r="P195" s="40">
        <v>57888</v>
      </c>
      <c r="Q195" s="40">
        <v>89662</v>
      </c>
      <c r="R195" s="40">
        <v>96902</v>
      </c>
      <c r="S195" s="40">
        <v>0</v>
      </c>
      <c r="T195" s="40">
        <v>0</v>
      </c>
      <c r="V195" s="69">
        <f t="shared" si="24"/>
        <v>0.27720574923320745</v>
      </c>
      <c r="W195" s="76">
        <f t="shared" si="25"/>
        <v>45.791157102539984</v>
      </c>
      <c r="X195" s="79">
        <f t="shared" si="26"/>
        <v>18231.796801505174</v>
      </c>
      <c r="Z195" s="69">
        <f t="shared" si="27"/>
        <v>1</v>
      </c>
      <c r="AA195" s="69">
        <f t="shared" si="27"/>
        <v>1</v>
      </c>
      <c r="AB195" s="82" t="s">
        <v>1264</v>
      </c>
      <c r="AD195" s="91">
        <f t="shared" si="28"/>
        <v>1.5488875069098951</v>
      </c>
      <c r="AE195" s="91">
        <f t="shared" si="29"/>
        <v>4.2043255942509674</v>
      </c>
      <c r="AF195" s="96">
        <f t="shared" si="30"/>
        <v>1673.956605859591</v>
      </c>
      <c r="AH195" s="4">
        <f t="shared" si="31"/>
        <v>8395</v>
      </c>
      <c r="AI195" s="4" t="str">
        <f t="shared" si="32"/>
        <v>×</v>
      </c>
      <c r="AJ195" s="4" t="s">
        <v>1264</v>
      </c>
    </row>
    <row r="196" spans="1:36" s="4" customFormat="1" ht="26.4" x14ac:dyDescent="0.2">
      <c r="A196" s="11"/>
      <c r="B196" s="23" t="s">
        <v>452</v>
      </c>
      <c r="C196" s="28" t="s">
        <v>472</v>
      </c>
      <c r="D196" s="40">
        <v>3</v>
      </c>
      <c r="E196" s="40">
        <v>29</v>
      </c>
      <c r="F196" s="40">
        <v>3</v>
      </c>
      <c r="G196" s="40">
        <v>29</v>
      </c>
      <c r="H196" s="40">
        <v>65</v>
      </c>
      <c r="I196" s="40">
        <v>57</v>
      </c>
      <c r="J196" s="40">
        <v>10542</v>
      </c>
      <c r="K196" s="40">
        <v>8726</v>
      </c>
      <c r="L196" s="66">
        <f t="shared" si="22"/>
        <v>0.82773667235818627</v>
      </c>
      <c r="M196" s="40">
        <v>1358897</v>
      </c>
      <c r="N196" s="40">
        <v>593721</v>
      </c>
      <c r="O196" s="66">
        <f t="shared" si="23"/>
        <v>0.4369139088540191</v>
      </c>
      <c r="P196" s="40">
        <v>168755</v>
      </c>
      <c r="Q196" s="40">
        <v>257343</v>
      </c>
      <c r="R196" s="40">
        <v>256821</v>
      </c>
      <c r="S196" s="40">
        <v>0</v>
      </c>
      <c r="T196" s="40">
        <v>0</v>
      </c>
      <c r="V196" s="69">
        <f t="shared" si="24"/>
        <v>0.36164966502183366</v>
      </c>
      <c r="W196" s="76">
        <f t="shared" si="25"/>
        <v>68.040453816181525</v>
      </c>
      <c r="X196" s="79">
        <f t="shared" si="26"/>
        <v>29431.698372679348</v>
      </c>
      <c r="Z196" s="69">
        <f t="shared" si="27"/>
        <v>1</v>
      </c>
      <c r="AA196" s="69">
        <f t="shared" si="27"/>
        <v>1</v>
      </c>
      <c r="AB196" s="82" t="s">
        <v>1264</v>
      </c>
      <c r="AD196" s="91">
        <f t="shared" si="28"/>
        <v>1.5249503718408344</v>
      </c>
      <c r="AE196" s="91">
        <f t="shared" si="29"/>
        <v>3.5182424224467423</v>
      </c>
      <c r="AF196" s="96">
        <f t="shared" si="30"/>
        <v>1521.8571301591064</v>
      </c>
      <c r="AH196" s="4">
        <f t="shared" si="31"/>
        <v>10585</v>
      </c>
      <c r="AI196" s="4" t="str">
        <f t="shared" si="32"/>
        <v/>
      </c>
      <c r="AJ196" s="4" t="s">
        <v>1264</v>
      </c>
    </row>
    <row r="197" spans="1:36" s="4" customFormat="1" x14ac:dyDescent="0.2">
      <c r="A197" s="11"/>
      <c r="B197" s="23" t="s">
        <v>452</v>
      </c>
      <c r="C197" s="28" t="s">
        <v>228</v>
      </c>
      <c r="D197" s="40">
        <v>3</v>
      </c>
      <c r="E197" s="40">
        <v>38</v>
      </c>
      <c r="F197" s="40">
        <v>3</v>
      </c>
      <c r="G197" s="40">
        <v>38</v>
      </c>
      <c r="H197" s="40">
        <v>58</v>
      </c>
      <c r="I197" s="40">
        <v>48</v>
      </c>
      <c r="J197" s="40">
        <v>13803</v>
      </c>
      <c r="K197" s="40">
        <v>9380</v>
      </c>
      <c r="L197" s="66">
        <f t="shared" ref="L197:L260" si="33">IF(K197="","",IF(K197=0,0,K197/J197))</f>
        <v>0.67956241396797801</v>
      </c>
      <c r="M197" s="40">
        <v>1047489</v>
      </c>
      <c r="N197" s="40">
        <v>422438</v>
      </c>
      <c r="O197" s="66">
        <f t="shared" ref="O197:O260" si="34">IF(N197="","",IF(N197=0,0,N197/M197))</f>
        <v>0.40328633522643198</v>
      </c>
      <c r="P197" s="40">
        <v>117733</v>
      </c>
      <c r="Q197" s="40">
        <v>170927</v>
      </c>
      <c r="R197" s="40">
        <v>159224</v>
      </c>
      <c r="S197" s="40">
        <v>11</v>
      </c>
      <c r="T197" s="40">
        <v>0</v>
      </c>
      <c r="V197" s="69">
        <f t="shared" ref="V197:V260" si="35">IF(O197="","",L197*O197)</f>
        <v>0.27405823548677333</v>
      </c>
      <c r="W197" s="76">
        <f t="shared" ref="W197:W260" si="36">IF(N197="","",IF(N197=0,0,N197/K197))</f>
        <v>45.036034115138591</v>
      </c>
      <c r="X197" s="79">
        <f t="shared" ref="X197:X260" si="37">IF(R197="","",IF(R197=0,0,R197*1000/K197))</f>
        <v>16974.840085287848</v>
      </c>
      <c r="Z197" s="69">
        <f t="shared" ref="Z197:AA260" si="38">F197/D197</f>
        <v>1</v>
      </c>
      <c r="AA197" s="69">
        <f t="shared" si="38"/>
        <v>1</v>
      </c>
      <c r="AB197" s="82" t="s">
        <v>1264</v>
      </c>
      <c r="AD197" s="91">
        <f t="shared" ref="AD197:AD260" si="39">Q197/P197</f>
        <v>1.4518189462597573</v>
      </c>
      <c r="AE197" s="91">
        <f t="shared" ref="AE197:AE260" si="40">N197/P197</f>
        <v>3.5881018915682095</v>
      </c>
      <c r="AF197" s="96">
        <f t="shared" ref="AF197:AF260" si="41">R197/P197*1000</f>
        <v>1352.4160600681203</v>
      </c>
      <c r="AH197" s="4">
        <f t="shared" ref="AH197:AH260" si="42">E197*365</f>
        <v>13870</v>
      </c>
      <c r="AI197" s="4" t="str">
        <f t="shared" ref="AI197:AI260" si="43">IF(AH197&lt;J197,"×","")</f>
        <v/>
      </c>
      <c r="AJ197" s="4" t="s">
        <v>1264</v>
      </c>
    </row>
    <row r="198" spans="1:36" s="4" customFormat="1" x14ac:dyDescent="0.2">
      <c r="A198" s="11"/>
      <c r="B198" s="23" t="s">
        <v>452</v>
      </c>
      <c r="C198" s="28" t="s">
        <v>350</v>
      </c>
      <c r="D198" s="40">
        <v>6</v>
      </c>
      <c r="E198" s="40">
        <v>69</v>
      </c>
      <c r="F198" s="40">
        <v>6</v>
      </c>
      <c r="G198" s="40">
        <v>69</v>
      </c>
      <c r="H198" s="40">
        <v>66</v>
      </c>
      <c r="I198" s="40">
        <v>53</v>
      </c>
      <c r="J198" s="40">
        <v>25688</v>
      </c>
      <c r="K198" s="40">
        <v>15667</v>
      </c>
      <c r="L198" s="66">
        <f t="shared" si="33"/>
        <v>0.60989567113048893</v>
      </c>
      <c r="M198" s="40">
        <v>1360237</v>
      </c>
      <c r="N198" s="40">
        <v>673752</v>
      </c>
      <c r="O198" s="66">
        <f t="shared" si="34"/>
        <v>0.49531956563451812</v>
      </c>
      <c r="P198" s="40">
        <v>78255</v>
      </c>
      <c r="Q198" s="40">
        <v>134425</v>
      </c>
      <c r="R198" s="40">
        <v>237148</v>
      </c>
      <c r="S198" s="40">
        <v>3</v>
      </c>
      <c r="T198" s="40">
        <v>1</v>
      </c>
      <c r="V198" s="69">
        <f t="shared" si="35"/>
        <v>0.30209325890672667</v>
      </c>
      <c r="W198" s="76">
        <f t="shared" si="36"/>
        <v>43.004531818471946</v>
      </c>
      <c r="X198" s="79">
        <f t="shared" si="37"/>
        <v>15136.784323737793</v>
      </c>
      <c r="Z198" s="69">
        <f t="shared" si="38"/>
        <v>1</v>
      </c>
      <c r="AA198" s="69">
        <f t="shared" si="38"/>
        <v>1</v>
      </c>
      <c r="AB198" s="82" t="s">
        <v>1264</v>
      </c>
      <c r="AD198" s="91">
        <f t="shared" si="39"/>
        <v>1.7177816113986326</v>
      </c>
      <c r="AE198" s="91">
        <f t="shared" si="40"/>
        <v>8.6096990607628907</v>
      </c>
      <c r="AF198" s="96">
        <f t="shared" si="41"/>
        <v>3030.4517283240689</v>
      </c>
      <c r="AH198" s="4">
        <f t="shared" si="42"/>
        <v>25185</v>
      </c>
      <c r="AI198" s="4" t="str">
        <f t="shared" si="43"/>
        <v>×</v>
      </c>
      <c r="AJ198" s="4" t="s">
        <v>1264</v>
      </c>
    </row>
    <row r="199" spans="1:36" s="4" customFormat="1" x14ac:dyDescent="0.2">
      <c r="A199" s="11"/>
      <c r="B199" s="23" t="s">
        <v>452</v>
      </c>
      <c r="C199" s="28" t="s">
        <v>451</v>
      </c>
      <c r="D199" s="40">
        <v>3</v>
      </c>
      <c r="E199" s="40">
        <v>11</v>
      </c>
      <c r="F199" s="40">
        <v>3</v>
      </c>
      <c r="G199" s="40">
        <v>11</v>
      </c>
      <c r="H199" s="40">
        <v>16</v>
      </c>
      <c r="I199" s="40">
        <v>8</v>
      </c>
      <c r="J199" s="40">
        <v>3965</v>
      </c>
      <c r="K199" s="40">
        <v>2017</v>
      </c>
      <c r="L199" s="66">
        <f t="shared" si="33"/>
        <v>0.50870113493064317</v>
      </c>
      <c r="M199" s="40">
        <v>189559</v>
      </c>
      <c r="N199" s="40">
        <v>67570</v>
      </c>
      <c r="O199" s="66">
        <f t="shared" si="34"/>
        <v>0.35645893890556501</v>
      </c>
      <c r="P199" s="40">
        <v>19845</v>
      </c>
      <c r="Q199" s="40">
        <v>28230</v>
      </c>
      <c r="R199" s="40">
        <v>28244</v>
      </c>
      <c r="S199" s="40">
        <v>0</v>
      </c>
      <c r="T199" s="40">
        <v>0</v>
      </c>
      <c r="V199" s="69">
        <f t="shared" si="35"/>
        <v>0.18133106677743371</v>
      </c>
      <c r="W199" s="76">
        <f t="shared" si="36"/>
        <v>33.500247892910259</v>
      </c>
      <c r="X199" s="79">
        <f t="shared" si="37"/>
        <v>14002.974714923153</v>
      </c>
      <c r="Z199" s="69">
        <f t="shared" si="38"/>
        <v>1</v>
      </c>
      <c r="AA199" s="69">
        <f t="shared" si="38"/>
        <v>1</v>
      </c>
      <c r="AB199" s="82" t="s">
        <v>1264</v>
      </c>
      <c r="AD199" s="91">
        <f t="shared" si="39"/>
        <v>1.4225245653817082</v>
      </c>
      <c r="AE199" s="91">
        <f t="shared" si="40"/>
        <v>3.4048878810783574</v>
      </c>
      <c r="AF199" s="96">
        <f t="shared" si="41"/>
        <v>1423.2300327538424</v>
      </c>
      <c r="AH199" s="4">
        <f t="shared" si="42"/>
        <v>4015</v>
      </c>
      <c r="AI199" s="4" t="str">
        <f t="shared" si="43"/>
        <v/>
      </c>
      <c r="AJ199" s="4" t="s">
        <v>1264</v>
      </c>
    </row>
    <row r="200" spans="1:36" s="4" customFormat="1" ht="26.4" x14ac:dyDescent="0.2">
      <c r="A200" s="11"/>
      <c r="B200" s="23" t="s">
        <v>452</v>
      </c>
      <c r="C200" s="31" t="s">
        <v>475</v>
      </c>
      <c r="D200" s="40">
        <v>5</v>
      </c>
      <c r="E200" s="40">
        <v>53</v>
      </c>
      <c r="F200" s="40">
        <v>5</v>
      </c>
      <c r="G200" s="40">
        <v>53</v>
      </c>
      <c r="H200" s="40">
        <v>80</v>
      </c>
      <c r="I200" s="40">
        <v>69</v>
      </c>
      <c r="J200" s="40">
        <v>19706</v>
      </c>
      <c r="K200" s="40">
        <v>14837</v>
      </c>
      <c r="L200" s="66">
        <f t="shared" si="33"/>
        <v>0.75291789302750434</v>
      </c>
      <c r="M200" s="40">
        <v>1517599</v>
      </c>
      <c r="N200" s="40">
        <v>605649</v>
      </c>
      <c r="O200" s="66">
        <f t="shared" si="34"/>
        <v>0.39908368416162637</v>
      </c>
      <c r="P200" s="40">
        <v>155315</v>
      </c>
      <c r="Q200" s="40">
        <v>261530</v>
      </c>
      <c r="R200" s="40">
        <v>253986</v>
      </c>
      <c r="S200" s="40">
        <v>0</v>
      </c>
      <c r="T200" s="40">
        <v>0</v>
      </c>
      <c r="V200" s="69">
        <f t="shared" si="35"/>
        <v>0.30047724662062575</v>
      </c>
      <c r="W200" s="76">
        <f t="shared" si="36"/>
        <v>40.820179281525917</v>
      </c>
      <c r="X200" s="79">
        <f t="shared" si="37"/>
        <v>17118.420165801712</v>
      </c>
      <c r="Z200" s="69">
        <f t="shared" si="38"/>
        <v>1</v>
      </c>
      <c r="AA200" s="69">
        <f t="shared" si="38"/>
        <v>1</v>
      </c>
      <c r="AB200" s="85" t="s">
        <v>1264</v>
      </c>
      <c r="AD200" s="91">
        <f t="shared" si="39"/>
        <v>1.6838682677140007</v>
      </c>
      <c r="AE200" s="91">
        <f t="shared" si="40"/>
        <v>3.899488137011879</v>
      </c>
      <c r="AF200" s="96">
        <f t="shared" si="41"/>
        <v>1635.2960113318095</v>
      </c>
      <c r="AH200" s="4">
        <f t="shared" si="42"/>
        <v>19345</v>
      </c>
      <c r="AI200" s="4" t="str">
        <f t="shared" si="43"/>
        <v>×</v>
      </c>
      <c r="AJ200" s="4" t="s">
        <v>1264</v>
      </c>
    </row>
    <row r="201" spans="1:36" s="4" customFormat="1" x14ac:dyDescent="0.2">
      <c r="A201" s="11"/>
      <c r="B201" s="23" t="s">
        <v>452</v>
      </c>
      <c r="C201" s="28" t="s">
        <v>478</v>
      </c>
      <c r="D201" s="40">
        <v>12</v>
      </c>
      <c r="E201" s="40">
        <v>127</v>
      </c>
      <c r="F201" s="40">
        <v>12</v>
      </c>
      <c r="G201" s="40">
        <v>127</v>
      </c>
      <c r="H201" s="40">
        <v>171</v>
      </c>
      <c r="I201" s="40">
        <v>140</v>
      </c>
      <c r="J201" s="40">
        <v>44880</v>
      </c>
      <c r="K201" s="40">
        <v>31934</v>
      </c>
      <c r="L201" s="66">
        <f t="shared" si="33"/>
        <v>0.71154188948306596</v>
      </c>
      <c r="M201" s="40">
        <v>3375356</v>
      </c>
      <c r="N201" s="40">
        <v>1451507</v>
      </c>
      <c r="O201" s="66">
        <f t="shared" si="34"/>
        <v>0.43003078786356164</v>
      </c>
      <c r="P201" s="40">
        <v>322208</v>
      </c>
      <c r="Q201" s="40">
        <v>583224</v>
      </c>
      <c r="R201" s="40">
        <v>584132</v>
      </c>
      <c r="S201" s="40">
        <v>8</v>
      </c>
      <c r="T201" s="40">
        <v>1</v>
      </c>
      <c r="V201" s="69">
        <f t="shared" si="35"/>
        <v>0.30598491933233013</v>
      </c>
      <c r="W201" s="76">
        <f t="shared" si="36"/>
        <v>45.453341266361875</v>
      </c>
      <c r="X201" s="79">
        <f t="shared" si="37"/>
        <v>18291.851944635811</v>
      </c>
      <c r="Z201" s="69">
        <f t="shared" si="38"/>
        <v>1</v>
      </c>
      <c r="AA201" s="69">
        <f t="shared" si="38"/>
        <v>1</v>
      </c>
      <c r="AB201" s="82" t="s">
        <v>1264</v>
      </c>
      <c r="AD201" s="91">
        <f t="shared" si="39"/>
        <v>1.8100854106664017</v>
      </c>
      <c r="AE201" s="91">
        <f t="shared" si="40"/>
        <v>4.5048757324461217</v>
      </c>
      <c r="AF201" s="96">
        <f t="shared" si="41"/>
        <v>1812.9034660840202</v>
      </c>
      <c r="AH201" s="4">
        <f t="shared" si="42"/>
        <v>46355</v>
      </c>
      <c r="AI201" s="4" t="str">
        <f t="shared" si="43"/>
        <v/>
      </c>
      <c r="AJ201" s="4" t="s">
        <v>1264</v>
      </c>
    </row>
    <row r="202" spans="1:36" s="4" customFormat="1" x14ac:dyDescent="0.2">
      <c r="A202" s="11"/>
      <c r="B202" s="23" t="s">
        <v>452</v>
      </c>
      <c r="C202" s="28" t="s">
        <v>479</v>
      </c>
      <c r="D202" s="40">
        <v>1</v>
      </c>
      <c r="E202" s="40">
        <v>4</v>
      </c>
      <c r="F202" s="40">
        <v>1</v>
      </c>
      <c r="G202" s="40">
        <v>4</v>
      </c>
      <c r="H202" s="40">
        <v>4</v>
      </c>
      <c r="I202" s="40">
        <v>4</v>
      </c>
      <c r="J202" s="40">
        <v>1451</v>
      </c>
      <c r="K202" s="40">
        <v>762</v>
      </c>
      <c r="L202" s="66">
        <f t="shared" si="33"/>
        <v>0.52515506547208823</v>
      </c>
      <c r="M202" s="40">
        <v>59036</v>
      </c>
      <c r="N202" s="40">
        <v>27032</v>
      </c>
      <c r="O202" s="66">
        <f t="shared" si="34"/>
        <v>0.45789010095534927</v>
      </c>
      <c r="P202" s="40">
        <v>5345</v>
      </c>
      <c r="Q202" s="40">
        <v>8127</v>
      </c>
      <c r="R202" s="40">
        <v>10281</v>
      </c>
      <c r="S202" s="40">
        <v>0</v>
      </c>
      <c r="T202" s="40">
        <v>0</v>
      </c>
      <c r="V202" s="69">
        <f t="shared" si="35"/>
        <v>0.24046330594622753</v>
      </c>
      <c r="W202" s="76">
        <f t="shared" si="36"/>
        <v>35.475065616797899</v>
      </c>
      <c r="X202" s="79">
        <f t="shared" si="37"/>
        <v>13492.125984251968</v>
      </c>
      <c r="Z202" s="69">
        <f t="shared" si="38"/>
        <v>1</v>
      </c>
      <c r="AA202" s="69">
        <f t="shared" si="38"/>
        <v>1</v>
      </c>
      <c r="AB202" s="82" t="s">
        <v>1264</v>
      </c>
      <c r="AD202" s="91">
        <f t="shared" si="39"/>
        <v>1.5204864359214219</v>
      </c>
      <c r="AE202" s="91">
        <f t="shared" si="40"/>
        <v>5.0574368568755848</v>
      </c>
      <c r="AF202" s="96">
        <f t="shared" si="41"/>
        <v>1923.4798877455567</v>
      </c>
      <c r="AH202" s="4">
        <f t="shared" si="42"/>
        <v>1460</v>
      </c>
      <c r="AI202" s="4" t="str">
        <f t="shared" si="43"/>
        <v/>
      </c>
      <c r="AJ202" s="4" t="s">
        <v>1264</v>
      </c>
    </row>
    <row r="203" spans="1:36" s="4" customFormat="1" x14ac:dyDescent="0.2">
      <c r="A203" s="11"/>
      <c r="B203" s="23" t="s">
        <v>452</v>
      </c>
      <c r="C203" s="28" t="s">
        <v>482</v>
      </c>
      <c r="D203" s="40">
        <v>4</v>
      </c>
      <c r="E203" s="40">
        <v>24</v>
      </c>
      <c r="F203" s="40">
        <v>4</v>
      </c>
      <c r="G203" s="40">
        <v>24</v>
      </c>
      <c r="H203" s="40">
        <v>38</v>
      </c>
      <c r="I203" s="40">
        <v>32</v>
      </c>
      <c r="J203" s="40">
        <v>8814</v>
      </c>
      <c r="K203" s="40">
        <v>6125</v>
      </c>
      <c r="L203" s="66">
        <f t="shared" si="33"/>
        <v>0.69491717721806212</v>
      </c>
      <c r="M203" s="40">
        <v>703830</v>
      </c>
      <c r="N203" s="40">
        <v>252923</v>
      </c>
      <c r="O203" s="66">
        <f t="shared" si="34"/>
        <v>0.35935240043760569</v>
      </c>
      <c r="P203" s="40">
        <v>56450</v>
      </c>
      <c r="Q203" s="40">
        <v>78832</v>
      </c>
      <c r="R203" s="40">
        <v>100164</v>
      </c>
      <c r="S203" s="40">
        <v>0</v>
      </c>
      <c r="T203" s="40">
        <v>0</v>
      </c>
      <c r="V203" s="69">
        <f t="shared" si="35"/>
        <v>0.24972015573863565</v>
      </c>
      <c r="W203" s="76">
        <f t="shared" si="36"/>
        <v>41.293551020408167</v>
      </c>
      <c r="X203" s="79">
        <f t="shared" si="37"/>
        <v>16353.306122448979</v>
      </c>
      <c r="Z203" s="69">
        <f t="shared" si="38"/>
        <v>1</v>
      </c>
      <c r="AA203" s="69">
        <f t="shared" si="38"/>
        <v>1</v>
      </c>
      <c r="AB203" s="82" t="s">
        <v>1264</v>
      </c>
      <c r="AD203" s="91">
        <f t="shared" si="39"/>
        <v>1.3964924712134632</v>
      </c>
      <c r="AE203" s="91">
        <f t="shared" si="40"/>
        <v>4.4804782993799819</v>
      </c>
      <c r="AF203" s="96">
        <f t="shared" si="41"/>
        <v>1774.3844109831709</v>
      </c>
      <c r="AH203" s="4">
        <f t="shared" si="42"/>
        <v>8760</v>
      </c>
      <c r="AI203" s="4" t="str">
        <f t="shared" si="43"/>
        <v>×</v>
      </c>
      <c r="AJ203" s="4" t="s">
        <v>1264</v>
      </c>
    </row>
    <row r="204" spans="1:36" s="4" customFormat="1" x14ac:dyDescent="0.2">
      <c r="A204" s="11"/>
      <c r="B204" s="23" t="s">
        <v>452</v>
      </c>
      <c r="C204" s="28" t="s">
        <v>212</v>
      </c>
      <c r="D204" s="40">
        <v>5</v>
      </c>
      <c r="E204" s="40">
        <v>30</v>
      </c>
      <c r="F204" s="40">
        <v>5</v>
      </c>
      <c r="G204" s="40">
        <v>30</v>
      </c>
      <c r="H204" s="40">
        <v>46</v>
      </c>
      <c r="I204" s="40">
        <v>37</v>
      </c>
      <c r="J204" s="40">
        <v>10949</v>
      </c>
      <c r="K204" s="40">
        <v>7857</v>
      </c>
      <c r="L204" s="66">
        <f t="shared" si="33"/>
        <v>0.71759978080189968</v>
      </c>
      <c r="M204" s="40">
        <v>842153</v>
      </c>
      <c r="N204" s="40">
        <v>352645</v>
      </c>
      <c r="O204" s="66">
        <f t="shared" si="34"/>
        <v>0.41874220005153456</v>
      </c>
      <c r="P204" s="40">
        <v>73835</v>
      </c>
      <c r="Q204" s="40">
        <v>111812</v>
      </c>
      <c r="R204" s="40">
        <v>136747</v>
      </c>
      <c r="S204" s="40">
        <v>2</v>
      </c>
      <c r="T204" s="40">
        <v>0</v>
      </c>
      <c r="V204" s="69">
        <f t="shared" si="35"/>
        <v>0.30048931096948645</v>
      </c>
      <c r="W204" s="76">
        <f t="shared" si="36"/>
        <v>44.882906961944762</v>
      </c>
      <c r="X204" s="79">
        <f t="shared" si="37"/>
        <v>17404.480081456026</v>
      </c>
      <c r="Z204" s="69">
        <f t="shared" si="38"/>
        <v>1</v>
      </c>
      <c r="AA204" s="69">
        <f t="shared" si="38"/>
        <v>1</v>
      </c>
      <c r="AB204" s="82" t="s">
        <v>1264</v>
      </c>
      <c r="AD204" s="91">
        <f t="shared" si="39"/>
        <v>1.5143495632152773</v>
      </c>
      <c r="AE204" s="91">
        <f t="shared" si="40"/>
        <v>4.7761224351594773</v>
      </c>
      <c r="AF204" s="96">
        <f t="shared" si="41"/>
        <v>1852.0620302024784</v>
      </c>
      <c r="AH204" s="4">
        <f t="shared" si="42"/>
        <v>10950</v>
      </c>
      <c r="AI204" s="4" t="str">
        <f t="shared" si="43"/>
        <v/>
      </c>
      <c r="AJ204" s="4" t="s">
        <v>1264</v>
      </c>
    </row>
    <row r="205" spans="1:36" s="4" customFormat="1" x14ac:dyDescent="0.2">
      <c r="A205" s="11"/>
      <c r="B205" s="23" t="s">
        <v>452</v>
      </c>
      <c r="C205" s="28" t="s">
        <v>287</v>
      </c>
      <c r="D205" s="40">
        <v>2</v>
      </c>
      <c r="E205" s="40">
        <v>12</v>
      </c>
      <c r="F205" s="40">
        <v>2</v>
      </c>
      <c r="G205" s="40">
        <v>12</v>
      </c>
      <c r="H205" s="40">
        <v>14</v>
      </c>
      <c r="I205" s="40">
        <v>12</v>
      </c>
      <c r="J205" s="40">
        <v>4392</v>
      </c>
      <c r="K205" s="40">
        <v>2507</v>
      </c>
      <c r="L205" s="66">
        <f t="shared" si="33"/>
        <v>0.57081056466302371</v>
      </c>
      <c r="M205" s="40">
        <v>311596</v>
      </c>
      <c r="N205" s="40">
        <v>133398</v>
      </c>
      <c r="O205" s="66">
        <f t="shared" si="34"/>
        <v>0.42811204251659202</v>
      </c>
      <c r="P205" s="40">
        <v>37996</v>
      </c>
      <c r="Q205" s="40">
        <v>54569</v>
      </c>
      <c r="R205" s="40">
        <v>48179</v>
      </c>
      <c r="S205" s="40">
        <v>0</v>
      </c>
      <c r="T205" s="40">
        <v>0</v>
      </c>
      <c r="V205" s="69">
        <f t="shared" si="35"/>
        <v>0.24437087672793631</v>
      </c>
      <c r="W205" s="76">
        <f t="shared" si="36"/>
        <v>53.21021140805744</v>
      </c>
      <c r="X205" s="79">
        <f t="shared" si="37"/>
        <v>19217.790187475071</v>
      </c>
      <c r="Z205" s="69">
        <f t="shared" si="38"/>
        <v>1</v>
      </c>
      <c r="AA205" s="69">
        <f t="shared" si="38"/>
        <v>1</v>
      </c>
      <c r="AB205" s="82" t="s">
        <v>1264</v>
      </c>
      <c r="AD205" s="91">
        <f t="shared" si="39"/>
        <v>1.4361774923676176</v>
      </c>
      <c r="AE205" s="91">
        <f t="shared" si="40"/>
        <v>3.5108432466575428</v>
      </c>
      <c r="AF205" s="96">
        <f t="shared" si="41"/>
        <v>1268.0018949363091</v>
      </c>
      <c r="AH205" s="4">
        <f t="shared" si="42"/>
        <v>4380</v>
      </c>
      <c r="AI205" s="4" t="str">
        <f t="shared" si="43"/>
        <v>×</v>
      </c>
      <c r="AJ205" s="4" t="s">
        <v>1264</v>
      </c>
    </row>
    <row r="206" spans="1:36" s="4" customFormat="1" ht="26.4" x14ac:dyDescent="0.2">
      <c r="A206" s="11"/>
      <c r="B206" s="23" t="s">
        <v>452</v>
      </c>
      <c r="C206" s="28" t="s">
        <v>292</v>
      </c>
      <c r="D206" s="40">
        <v>5</v>
      </c>
      <c r="E206" s="40">
        <v>97</v>
      </c>
      <c r="F206" s="40">
        <v>5</v>
      </c>
      <c r="G206" s="40">
        <v>97</v>
      </c>
      <c r="H206" s="40">
        <v>125</v>
      </c>
      <c r="I206" s="40">
        <v>99</v>
      </c>
      <c r="J206" s="40">
        <v>35685</v>
      </c>
      <c r="K206" s="40">
        <v>24752</v>
      </c>
      <c r="L206" s="66">
        <f t="shared" si="33"/>
        <v>0.69362477231329689</v>
      </c>
      <c r="M206" s="40">
        <v>2416578</v>
      </c>
      <c r="N206" s="40">
        <v>1004011</v>
      </c>
      <c r="O206" s="66">
        <f t="shared" si="34"/>
        <v>0.41546807096646582</v>
      </c>
      <c r="P206" s="40">
        <v>262200</v>
      </c>
      <c r="Q206" s="40">
        <v>389870</v>
      </c>
      <c r="R206" s="40">
        <v>390197</v>
      </c>
      <c r="S206" s="40">
        <v>3</v>
      </c>
      <c r="T206" s="40">
        <v>0</v>
      </c>
      <c r="V206" s="69">
        <f t="shared" si="35"/>
        <v>0.28817894612755951</v>
      </c>
      <c r="W206" s="76">
        <f t="shared" si="36"/>
        <v>40.562823206205557</v>
      </c>
      <c r="X206" s="79">
        <f t="shared" si="37"/>
        <v>15764.261473820297</v>
      </c>
      <c r="Z206" s="69">
        <f t="shared" si="38"/>
        <v>1</v>
      </c>
      <c r="AA206" s="69">
        <f t="shared" si="38"/>
        <v>1</v>
      </c>
      <c r="AB206" s="82" t="s">
        <v>1264</v>
      </c>
      <c r="AD206" s="91">
        <f t="shared" si="39"/>
        <v>1.4869183829138062</v>
      </c>
      <c r="AE206" s="91">
        <f t="shared" si="40"/>
        <v>3.8291800152555302</v>
      </c>
      <c r="AF206" s="96">
        <f t="shared" si="41"/>
        <v>1488.1655225019069</v>
      </c>
      <c r="AH206" s="4">
        <f t="shared" si="42"/>
        <v>35405</v>
      </c>
      <c r="AI206" s="4" t="str">
        <f t="shared" si="43"/>
        <v>×</v>
      </c>
      <c r="AJ206" s="4" t="s">
        <v>1264</v>
      </c>
    </row>
    <row r="207" spans="1:36" s="4" customFormat="1" x14ac:dyDescent="0.2">
      <c r="A207" s="11"/>
      <c r="B207" s="23" t="s">
        <v>452</v>
      </c>
      <c r="C207" s="28" t="s">
        <v>483</v>
      </c>
      <c r="D207" s="40">
        <v>1</v>
      </c>
      <c r="E207" s="40">
        <v>8</v>
      </c>
      <c r="F207" s="40">
        <v>1</v>
      </c>
      <c r="G207" s="40">
        <v>8</v>
      </c>
      <c r="H207" s="40">
        <v>11</v>
      </c>
      <c r="I207" s="40">
        <v>8</v>
      </c>
      <c r="J207" s="40">
        <v>2928</v>
      </c>
      <c r="K207" s="40">
        <v>1967</v>
      </c>
      <c r="L207" s="66">
        <f t="shared" si="33"/>
        <v>0.67178961748633881</v>
      </c>
      <c r="M207" s="40">
        <v>302153</v>
      </c>
      <c r="N207" s="40">
        <v>99732</v>
      </c>
      <c r="O207" s="66">
        <f t="shared" si="34"/>
        <v>0.33007118909956212</v>
      </c>
      <c r="P207" s="40">
        <v>25986</v>
      </c>
      <c r="Q207" s="40">
        <v>37928</v>
      </c>
      <c r="R207" s="40">
        <v>35587</v>
      </c>
      <c r="S207" s="40">
        <v>1</v>
      </c>
      <c r="T207" s="40">
        <v>0</v>
      </c>
      <c r="V207" s="69">
        <f t="shared" si="35"/>
        <v>0.22173839786845584</v>
      </c>
      <c r="W207" s="76">
        <f t="shared" si="36"/>
        <v>50.702592780884594</v>
      </c>
      <c r="X207" s="79">
        <f t="shared" si="37"/>
        <v>18092.018301982716</v>
      </c>
      <c r="Z207" s="69">
        <f t="shared" si="38"/>
        <v>1</v>
      </c>
      <c r="AA207" s="69">
        <f t="shared" si="38"/>
        <v>1</v>
      </c>
      <c r="AB207" s="82" t="s">
        <v>1264</v>
      </c>
      <c r="AD207" s="91">
        <f t="shared" si="39"/>
        <v>1.459555145078119</v>
      </c>
      <c r="AE207" s="91">
        <f t="shared" si="40"/>
        <v>3.8379127222350498</v>
      </c>
      <c r="AF207" s="96">
        <f t="shared" si="41"/>
        <v>1369.468175171246</v>
      </c>
      <c r="AH207" s="4">
        <f t="shared" si="42"/>
        <v>2920</v>
      </c>
      <c r="AI207" s="4" t="str">
        <f t="shared" si="43"/>
        <v>×</v>
      </c>
      <c r="AJ207" s="4" t="s">
        <v>1264</v>
      </c>
    </row>
    <row r="208" spans="1:36" s="4" customFormat="1" x14ac:dyDescent="0.2">
      <c r="A208" s="11"/>
      <c r="B208" s="23" t="s">
        <v>452</v>
      </c>
      <c r="C208" s="28" t="s">
        <v>489</v>
      </c>
      <c r="D208" s="40">
        <v>3</v>
      </c>
      <c r="E208" s="40">
        <v>29</v>
      </c>
      <c r="F208" s="40">
        <v>3</v>
      </c>
      <c r="G208" s="40">
        <v>29</v>
      </c>
      <c r="H208" s="40">
        <v>42</v>
      </c>
      <c r="I208" s="40">
        <v>37</v>
      </c>
      <c r="J208" s="40">
        <v>10949</v>
      </c>
      <c r="K208" s="40">
        <v>7527</v>
      </c>
      <c r="L208" s="66">
        <f t="shared" si="33"/>
        <v>0.68746004201296917</v>
      </c>
      <c r="M208" s="40">
        <v>796490</v>
      </c>
      <c r="N208" s="40">
        <v>280662</v>
      </c>
      <c r="O208" s="66">
        <f t="shared" si="34"/>
        <v>0.35237353890193224</v>
      </c>
      <c r="P208" s="40">
        <v>70222</v>
      </c>
      <c r="Q208" s="40">
        <v>102066</v>
      </c>
      <c r="R208" s="40">
        <v>109826</v>
      </c>
      <c r="S208" s="40">
        <v>1</v>
      </c>
      <c r="T208" s="40">
        <v>0</v>
      </c>
      <c r="V208" s="69">
        <f t="shared" si="35"/>
        <v>0.24224272785778098</v>
      </c>
      <c r="W208" s="76">
        <f t="shared" si="36"/>
        <v>37.287365484256675</v>
      </c>
      <c r="X208" s="79">
        <f t="shared" si="37"/>
        <v>14590.939285239803</v>
      </c>
      <c r="Z208" s="69">
        <f t="shared" si="38"/>
        <v>1</v>
      </c>
      <c r="AA208" s="69">
        <f t="shared" si="38"/>
        <v>1</v>
      </c>
      <c r="AB208" s="82" t="s">
        <v>1264</v>
      </c>
      <c r="AD208" s="91">
        <f t="shared" si="39"/>
        <v>1.453476118595312</v>
      </c>
      <c r="AE208" s="91">
        <f t="shared" si="40"/>
        <v>3.9967816353849219</v>
      </c>
      <c r="AF208" s="96">
        <f t="shared" si="41"/>
        <v>1563.9827974139157</v>
      </c>
      <c r="AH208" s="4">
        <f t="shared" si="42"/>
        <v>10585</v>
      </c>
      <c r="AI208" s="4" t="str">
        <f t="shared" si="43"/>
        <v>×</v>
      </c>
      <c r="AJ208" s="4" t="s">
        <v>1264</v>
      </c>
    </row>
    <row r="209" spans="1:36" s="4" customFormat="1" x14ac:dyDescent="0.2">
      <c r="A209" s="11"/>
      <c r="B209" s="23" t="s">
        <v>452</v>
      </c>
      <c r="C209" s="28" t="s">
        <v>492</v>
      </c>
      <c r="D209" s="40">
        <v>4</v>
      </c>
      <c r="E209" s="40">
        <v>22</v>
      </c>
      <c r="F209" s="40">
        <v>4</v>
      </c>
      <c r="G209" s="40">
        <v>22</v>
      </c>
      <c r="H209" s="40">
        <v>26</v>
      </c>
      <c r="I209" s="40">
        <v>20</v>
      </c>
      <c r="J209" s="40">
        <v>8055</v>
      </c>
      <c r="K209" s="40">
        <v>4598</v>
      </c>
      <c r="L209" s="66">
        <f t="shared" si="33"/>
        <v>0.57082557417752944</v>
      </c>
      <c r="M209" s="40">
        <v>423138</v>
      </c>
      <c r="N209" s="40">
        <v>160366</v>
      </c>
      <c r="O209" s="66">
        <f t="shared" si="34"/>
        <v>0.37899219639928344</v>
      </c>
      <c r="P209" s="40">
        <v>23868</v>
      </c>
      <c r="Q209" s="40">
        <v>39663</v>
      </c>
      <c r="R209" s="40">
        <v>60782</v>
      </c>
      <c r="S209" s="40">
        <v>0</v>
      </c>
      <c r="T209" s="40">
        <v>0</v>
      </c>
      <c r="V209" s="69">
        <f t="shared" si="35"/>
        <v>0.21633843811842399</v>
      </c>
      <c r="W209" s="76">
        <f t="shared" si="36"/>
        <v>34.87733797303175</v>
      </c>
      <c r="X209" s="79">
        <f t="shared" si="37"/>
        <v>13219.225750326228</v>
      </c>
      <c r="Z209" s="69">
        <f t="shared" si="38"/>
        <v>1</v>
      </c>
      <c r="AA209" s="69">
        <f t="shared" si="38"/>
        <v>1</v>
      </c>
      <c r="AB209" s="82" t="s">
        <v>1264</v>
      </c>
      <c r="AD209" s="91">
        <f t="shared" si="39"/>
        <v>1.661764705882353</v>
      </c>
      <c r="AE209" s="91">
        <f t="shared" si="40"/>
        <v>6.7188704541645716</v>
      </c>
      <c r="AF209" s="96">
        <f t="shared" si="41"/>
        <v>2546.5895760013409</v>
      </c>
      <c r="AH209" s="4">
        <f t="shared" si="42"/>
        <v>8030</v>
      </c>
      <c r="AI209" s="4" t="str">
        <f t="shared" si="43"/>
        <v>×</v>
      </c>
      <c r="AJ209" s="4" t="s">
        <v>1264</v>
      </c>
    </row>
    <row r="210" spans="1:36" s="4" customFormat="1" x14ac:dyDescent="0.2">
      <c r="A210" s="11"/>
      <c r="B210" s="23" t="s">
        <v>452</v>
      </c>
      <c r="C210" s="28" t="s">
        <v>495</v>
      </c>
      <c r="D210" s="40">
        <v>2</v>
      </c>
      <c r="E210" s="40">
        <v>4</v>
      </c>
      <c r="F210" s="40">
        <v>2</v>
      </c>
      <c r="G210" s="40">
        <v>4</v>
      </c>
      <c r="H210" s="40">
        <v>9</v>
      </c>
      <c r="I210" s="40">
        <v>8</v>
      </c>
      <c r="J210" s="40">
        <v>1464</v>
      </c>
      <c r="K210" s="40">
        <v>1176</v>
      </c>
      <c r="L210" s="66">
        <f t="shared" si="33"/>
        <v>0.80327868852459017</v>
      </c>
      <c r="M210" s="40">
        <v>197012</v>
      </c>
      <c r="N210" s="40">
        <v>92468</v>
      </c>
      <c r="O210" s="66">
        <f t="shared" si="34"/>
        <v>0.46935212068300408</v>
      </c>
      <c r="P210" s="40">
        <v>18394</v>
      </c>
      <c r="Q210" s="40">
        <v>28515</v>
      </c>
      <c r="R210" s="40">
        <v>35776</v>
      </c>
      <c r="S210" s="40">
        <v>0</v>
      </c>
      <c r="T210" s="40">
        <v>0</v>
      </c>
      <c r="V210" s="69">
        <f t="shared" si="35"/>
        <v>0.37702055595847866</v>
      </c>
      <c r="W210" s="76">
        <f t="shared" si="36"/>
        <v>78.629251700680271</v>
      </c>
      <c r="X210" s="79">
        <f t="shared" si="37"/>
        <v>30421.768707482992</v>
      </c>
      <c r="Z210" s="69">
        <f t="shared" si="38"/>
        <v>1</v>
      </c>
      <c r="AA210" s="69">
        <f t="shared" si="38"/>
        <v>1</v>
      </c>
      <c r="AB210" s="82" t="s">
        <v>1264</v>
      </c>
      <c r="AD210" s="91">
        <f t="shared" si="39"/>
        <v>1.5502337718821355</v>
      </c>
      <c r="AE210" s="91">
        <f t="shared" si="40"/>
        <v>5.027074045884528</v>
      </c>
      <c r="AF210" s="96">
        <f t="shared" si="41"/>
        <v>1944.982059367185</v>
      </c>
      <c r="AH210" s="4">
        <f t="shared" si="42"/>
        <v>1460</v>
      </c>
      <c r="AI210" s="4" t="str">
        <f t="shared" si="43"/>
        <v>×</v>
      </c>
      <c r="AJ210" s="4" t="s">
        <v>1264</v>
      </c>
    </row>
    <row r="211" spans="1:36" s="4" customFormat="1" x14ac:dyDescent="0.2">
      <c r="A211" s="11"/>
      <c r="B211" s="23" t="s">
        <v>452</v>
      </c>
      <c r="C211" s="28" t="s">
        <v>497</v>
      </c>
      <c r="D211" s="40">
        <v>1</v>
      </c>
      <c r="E211" s="40">
        <v>2</v>
      </c>
      <c r="F211" s="40">
        <v>1</v>
      </c>
      <c r="G211" s="40">
        <v>2</v>
      </c>
      <c r="H211" s="40">
        <v>2</v>
      </c>
      <c r="I211" s="40">
        <v>2</v>
      </c>
      <c r="J211" s="40">
        <v>732</v>
      </c>
      <c r="K211" s="40">
        <v>622</v>
      </c>
      <c r="L211" s="66">
        <f t="shared" si="33"/>
        <v>0.84972677595628421</v>
      </c>
      <c r="M211" s="40">
        <v>52642</v>
      </c>
      <c r="N211" s="40">
        <v>23372</v>
      </c>
      <c r="O211" s="66">
        <f t="shared" si="34"/>
        <v>0.44398009194179555</v>
      </c>
      <c r="P211" s="40">
        <v>4468</v>
      </c>
      <c r="Q211" s="40">
        <v>5705</v>
      </c>
      <c r="R211" s="40">
        <v>8629</v>
      </c>
      <c r="S211" s="40">
        <v>0</v>
      </c>
      <c r="T211" s="40">
        <v>0</v>
      </c>
      <c r="V211" s="69">
        <f t="shared" si="35"/>
        <v>0.37726177211447659</v>
      </c>
      <c r="W211" s="76">
        <f t="shared" si="36"/>
        <v>37.575562700964632</v>
      </c>
      <c r="X211" s="79">
        <f t="shared" si="37"/>
        <v>13872.990353697749</v>
      </c>
      <c r="Z211" s="69">
        <f t="shared" si="38"/>
        <v>1</v>
      </c>
      <c r="AA211" s="69">
        <f t="shared" si="38"/>
        <v>1</v>
      </c>
      <c r="AB211" s="82" t="s">
        <v>1264</v>
      </c>
      <c r="AD211" s="91">
        <f t="shared" si="39"/>
        <v>1.2768576544315129</v>
      </c>
      <c r="AE211" s="91">
        <f t="shared" si="40"/>
        <v>5.2309758281110117</v>
      </c>
      <c r="AF211" s="96">
        <f t="shared" si="41"/>
        <v>1931.2891674127127</v>
      </c>
      <c r="AH211" s="4">
        <f t="shared" si="42"/>
        <v>730</v>
      </c>
      <c r="AI211" s="4" t="str">
        <f t="shared" si="43"/>
        <v>×</v>
      </c>
      <c r="AJ211" s="4" t="s">
        <v>1264</v>
      </c>
    </row>
    <row r="212" spans="1:36" s="4" customFormat="1" x14ac:dyDescent="0.2">
      <c r="A212" s="11"/>
      <c r="B212" s="23" t="s">
        <v>452</v>
      </c>
      <c r="C212" s="28" t="s">
        <v>89</v>
      </c>
      <c r="D212" s="40">
        <v>1</v>
      </c>
      <c r="E212" s="40">
        <v>2</v>
      </c>
      <c r="F212" s="40">
        <v>1</v>
      </c>
      <c r="G212" s="40">
        <v>2</v>
      </c>
      <c r="H212" s="40">
        <v>3</v>
      </c>
      <c r="I212" s="40">
        <v>2</v>
      </c>
      <c r="J212" s="40">
        <v>732</v>
      </c>
      <c r="K212" s="40">
        <v>468</v>
      </c>
      <c r="L212" s="66">
        <f t="shared" si="33"/>
        <v>0.63934426229508201</v>
      </c>
      <c r="M212" s="40">
        <v>41620</v>
      </c>
      <c r="N212" s="40">
        <v>15572</v>
      </c>
      <c r="O212" s="66">
        <f t="shared" si="34"/>
        <v>0.37414704469005283</v>
      </c>
      <c r="P212" s="40">
        <v>3350</v>
      </c>
      <c r="Q212" s="40">
        <v>4772</v>
      </c>
      <c r="R212" s="40">
        <v>5533</v>
      </c>
      <c r="S212" s="40">
        <v>0</v>
      </c>
      <c r="T212" s="40">
        <v>0</v>
      </c>
      <c r="V212" s="69">
        <f t="shared" si="35"/>
        <v>0.23920876627724691</v>
      </c>
      <c r="W212" s="76">
        <f t="shared" si="36"/>
        <v>33.273504273504273</v>
      </c>
      <c r="X212" s="79">
        <f t="shared" si="37"/>
        <v>11822.649572649572</v>
      </c>
      <c r="Z212" s="69">
        <f t="shared" si="38"/>
        <v>1</v>
      </c>
      <c r="AA212" s="69">
        <f t="shared" si="38"/>
        <v>1</v>
      </c>
      <c r="AB212" s="82" t="s">
        <v>1264</v>
      </c>
      <c r="AD212" s="91">
        <f t="shared" si="39"/>
        <v>1.4244776119402984</v>
      </c>
      <c r="AE212" s="91">
        <f t="shared" si="40"/>
        <v>4.6483582089552238</v>
      </c>
      <c r="AF212" s="96">
        <f t="shared" si="41"/>
        <v>1651.641791044776</v>
      </c>
      <c r="AH212" s="4">
        <f t="shared" si="42"/>
        <v>730</v>
      </c>
      <c r="AI212" s="4" t="str">
        <f t="shared" si="43"/>
        <v>×</v>
      </c>
      <c r="AJ212" s="4" t="s">
        <v>1264</v>
      </c>
    </row>
    <row r="213" spans="1:36" s="4" customFormat="1" x14ac:dyDescent="0.2">
      <c r="A213" s="11"/>
      <c r="B213" s="23" t="s">
        <v>452</v>
      </c>
      <c r="C213" s="28" t="s">
        <v>498</v>
      </c>
      <c r="D213" s="40">
        <v>1</v>
      </c>
      <c r="E213" s="40">
        <v>8</v>
      </c>
      <c r="F213" s="40">
        <v>1</v>
      </c>
      <c r="G213" s="40">
        <v>8</v>
      </c>
      <c r="H213" s="40">
        <v>12</v>
      </c>
      <c r="I213" s="40">
        <v>11</v>
      </c>
      <c r="J213" s="40">
        <v>2989</v>
      </c>
      <c r="K213" s="40">
        <v>2767</v>
      </c>
      <c r="L213" s="66">
        <f t="shared" si="33"/>
        <v>0.92572766811642693</v>
      </c>
      <c r="M213" s="40">
        <v>313094</v>
      </c>
      <c r="N213" s="40">
        <v>125066</v>
      </c>
      <c r="O213" s="66">
        <f t="shared" si="34"/>
        <v>0.39945192178706712</v>
      </c>
      <c r="P213" s="40">
        <v>27373</v>
      </c>
      <c r="Q213" s="40">
        <v>43114</v>
      </c>
      <c r="R213" s="40">
        <v>49547</v>
      </c>
      <c r="S213" s="40">
        <v>0</v>
      </c>
      <c r="T213" s="40">
        <v>0</v>
      </c>
      <c r="V213" s="69">
        <f t="shared" si="35"/>
        <v>0.36978369608056699</v>
      </c>
      <c r="W213" s="76">
        <f t="shared" si="36"/>
        <v>45.199132634622337</v>
      </c>
      <c r="X213" s="79">
        <f t="shared" si="37"/>
        <v>17906.396819660284</v>
      </c>
      <c r="Z213" s="69">
        <f t="shared" si="38"/>
        <v>1</v>
      </c>
      <c r="AA213" s="69">
        <f t="shared" si="38"/>
        <v>1</v>
      </c>
      <c r="AB213" s="82" t="s">
        <v>1264</v>
      </c>
      <c r="AD213" s="91">
        <f t="shared" si="39"/>
        <v>1.5750557118328279</v>
      </c>
      <c r="AE213" s="91">
        <f t="shared" si="40"/>
        <v>4.568954809483798</v>
      </c>
      <c r="AF213" s="96">
        <f t="shared" si="41"/>
        <v>1810.0683154933695</v>
      </c>
      <c r="AH213" s="4">
        <f t="shared" si="42"/>
        <v>2920</v>
      </c>
      <c r="AI213" s="4" t="str">
        <f t="shared" si="43"/>
        <v>×</v>
      </c>
      <c r="AJ213" s="4" t="s">
        <v>1264</v>
      </c>
    </row>
    <row r="214" spans="1:36" s="4" customFormat="1" x14ac:dyDescent="0.2">
      <c r="A214" s="11"/>
      <c r="B214" s="23" t="s">
        <v>452</v>
      </c>
      <c r="C214" s="28" t="s">
        <v>501</v>
      </c>
      <c r="D214" s="40">
        <v>2</v>
      </c>
      <c r="E214" s="40">
        <v>11</v>
      </c>
      <c r="F214" s="40">
        <v>2</v>
      </c>
      <c r="G214" s="40">
        <v>11</v>
      </c>
      <c r="H214" s="40">
        <v>16</v>
      </c>
      <c r="I214" s="40">
        <v>12</v>
      </c>
      <c r="J214" s="40">
        <v>4026</v>
      </c>
      <c r="K214" s="40">
        <v>3496</v>
      </c>
      <c r="L214" s="66">
        <f t="shared" si="33"/>
        <v>0.86835568802781915</v>
      </c>
      <c r="M214" s="40">
        <v>384566</v>
      </c>
      <c r="N214" s="40">
        <v>159237</v>
      </c>
      <c r="O214" s="66">
        <f t="shared" si="34"/>
        <v>0.41406936650665943</v>
      </c>
      <c r="P214" s="40">
        <v>34570</v>
      </c>
      <c r="Q214" s="40">
        <v>45629</v>
      </c>
      <c r="R214" s="40">
        <v>61639</v>
      </c>
      <c r="S214" s="40">
        <v>1</v>
      </c>
      <c r="T214" s="40">
        <v>0</v>
      </c>
      <c r="V214" s="69">
        <f t="shared" si="35"/>
        <v>0.35955948964413348</v>
      </c>
      <c r="W214" s="76">
        <f t="shared" si="36"/>
        <v>45.548340961098397</v>
      </c>
      <c r="X214" s="79">
        <f t="shared" si="37"/>
        <v>17631.292906178489</v>
      </c>
      <c r="Z214" s="69">
        <f t="shared" si="38"/>
        <v>1</v>
      </c>
      <c r="AA214" s="69">
        <f t="shared" si="38"/>
        <v>1</v>
      </c>
      <c r="AB214" s="82" t="s">
        <v>1264</v>
      </c>
      <c r="AD214" s="91">
        <f t="shared" si="39"/>
        <v>1.3199016488284641</v>
      </c>
      <c r="AE214" s="91">
        <f t="shared" si="40"/>
        <v>4.6062192652588951</v>
      </c>
      <c r="AF214" s="96">
        <f t="shared" si="41"/>
        <v>1783.0199595024587</v>
      </c>
      <c r="AH214" s="4">
        <f t="shared" si="42"/>
        <v>4015</v>
      </c>
      <c r="AI214" s="4" t="str">
        <f t="shared" si="43"/>
        <v>×</v>
      </c>
      <c r="AJ214" s="4" t="s">
        <v>1264</v>
      </c>
    </row>
    <row r="215" spans="1:36" s="4" customFormat="1" x14ac:dyDescent="0.2">
      <c r="A215" s="11"/>
      <c r="B215" s="23" t="s">
        <v>452</v>
      </c>
      <c r="C215" s="28" t="s">
        <v>502</v>
      </c>
      <c r="D215" s="40">
        <v>1</v>
      </c>
      <c r="E215" s="40">
        <v>7</v>
      </c>
      <c r="F215" s="40">
        <v>1</v>
      </c>
      <c r="G215" s="40">
        <v>7</v>
      </c>
      <c r="H215" s="40">
        <v>15</v>
      </c>
      <c r="I215" s="40">
        <v>13</v>
      </c>
      <c r="J215" s="40">
        <v>2562</v>
      </c>
      <c r="K215" s="40">
        <v>2008</v>
      </c>
      <c r="L215" s="66">
        <f t="shared" si="33"/>
        <v>0.78376268540202965</v>
      </c>
      <c r="M215" s="40">
        <v>321792</v>
      </c>
      <c r="N215" s="40">
        <v>121325</v>
      </c>
      <c r="O215" s="66">
        <f t="shared" si="34"/>
        <v>0.3770292611376293</v>
      </c>
      <c r="P215" s="40">
        <v>24169</v>
      </c>
      <c r="Q215" s="40">
        <v>46071</v>
      </c>
      <c r="R215" s="40">
        <v>52033</v>
      </c>
      <c r="S215" s="40">
        <v>0</v>
      </c>
      <c r="T215" s="40">
        <v>0</v>
      </c>
      <c r="V215" s="69">
        <f t="shared" si="35"/>
        <v>0.29550146618437145</v>
      </c>
      <c r="W215" s="76">
        <f t="shared" si="36"/>
        <v>60.420816733067731</v>
      </c>
      <c r="X215" s="79">
        <f t="shared" si="37"/>
        <v>25912.848605577688</v>
      </c>
      <c r="Z215" s="69">
        <f t="shared" si="38"/>
        <v>1</v>
      </c>
      <c r="AA215" s="69">
        <f t="shared" si="38"/>
        <v>1</v>
      </c>
      <c r="AB215" s="82" t="s">
        <v>1264</v>
      </c>
      <c r="AD215" s="91">
        <f t="shared" si="39"/>
        <v>1.9062021597914685</v>
      </c>
      <c r="AE215" s="91">
        <f t="shared" si="40"/>
        <v>5.0198601514336545</v>
      </c>
      <c r="AF215" s="96">
        <f t="shared" si="41"/>
        <v>2152.8817907236544</v>
      </c>
      <c r="AH215" s="4">
        <f t="shared" si="42"/>
        <v>2555</v>
      </c>
      <c r="AI215" s="4" t="str">
        <f t="shared" si="43"/>
        <v>×</v>
      </c>
      <c r="AJ215" s="4" t="s">
        <v>1264</v>
      </c>
    </row>
    <row r="216" spans="1:36" s="4" customFormat="1" x14ac:dyDescent="0.2">
      <c r="A216" s="11"/>
      <c r="B216" s="23" t="s">
        <v>499</v>
      </c>
      <c r="C216" s="28" t="s">
        <v>505</v>
      </c>
      <c r="D216" s="40">
        <v>20</v>
      </c>
      <c r="E216" s="40">
        <v>712</v>
      </c>
      <c r="F216" s="40">
        <v>20</v>
      </c>
      <c r="G216" s="40">
        <v>712</v>
      </c>
      <c r="H216" s="40">
        <v>1168</v>
      </c>
      <c r="I216" s="40">
        <v>956</v>
      </c>
      <c r="J216" s="40">
        <v>267015</v>
      </c>
      <c r="K216" s="40">
        <v>173938</v>
      </c>
      <c r="L216" s="66">
        <f t="shared" si="33"/>
        <v>0.65141658708312267</v>
      </c>
      <c r="M216" s="40">
        <v>21717223</v>
      </c>
      <c r="N216" s="40">
        <v>8670846</v>
      </c>
      <c r="O216" s="66">
        <f t="shared" si="34"/>
        <v>0.39926126834908865</v>
      </c>
      <c r="P216" s="40">
        <v>2385113</v>
      </c>
      <c r="Q216" s="40">
        <v>3541896</v>
      </c>
      <c r="R216" s="40">
        <v>3830791</v>
      </c>
      <c r="S216" s="40">
        <v>86</v>
      </c>
      <c r="T216" s="40">
        <v>1</v>
      </c>
      <c r="V216" s="69">
        <f t="shared" si="35"/>
        <v>0.26008541278244213</v>
      </c>
      <c r="W216" s="76">
        <f t="shared" si="36"/>
        <v>49.850210994722261</v>
      </c>
      <c r="X216" s="79">
        <f t="shared" si="37"/>
        <v>22023.887822097528</v>
      </c>
      <c r="Z216" s="69">
        <f t="shared" si="38"/>
        <v>1</v>
      </c>
      <c r="AA216" s="69">
        <f t="shared" si="38"/>
        <v>1</v>
      </c>
      <c r="AB216" s="83"/>
      <c r="AD216" s="91">
        <f t="shared" si="39"/>
        <v>1.4850013395591739</v>
      </c>
      <c r="AE216" s="91">
        <f t="shared" si="40"/>
        <v>3.6354025993736983</v>
      </c>
      <c r="AF216" s="96">
        <f t="shared" si="41"/>
        <v>1606.1255797943327</v>
      </c>
      <c r="AH216" s="4">
        <f t="shared" si="42"/>
        <v>259880</v>
      </c>
      <c r="AI216" s="4" t="str">
        <f t="shared" si="43"/>
        <v>×</v>
      </c>
      <c r="AJ216" s="4" t="s">
        <v>1287</v>
      </c>
    </row>
    <row r="217" spans="1:36" s="4" customFormat="1" x14ac:dyDescent="0.2">
      <c r="A217" s="11"/>
      <c r="B217" s="23" t="s">
        <v>499</v>
      </c>
      <c r="C217" s="28" t="s">
        <v>238</v>
      </c>
      <c r="D217" s="40">
        <v>12</v>
      </c>
      <c r="E217" s="40">
        <v>526</v>
      </c>
      <c r="F217" s="40">
        <v>12</v>
      </c>
      <c r="G217" s="40">
        <v>526</v>
      </c>
      <c r="H217" s="40">
        <v>749</v>
      </c>
      <c r="I217" s="40">
        <v>627</v>
      </c>
      <c r="J217" s="40">
        <v>200296</v>
      </c>
      <c r="K217" s="40">
        <v>151835</v>
      </c>
      <c r="L217" s="66">
        <f t="shared" si="33"/>
        <v>0.75805308143946959</v>
      </c>
      <c r="M217" s="40">
        <v>16782283</v>
      </c>
      <c r="N217" s="40">
        <v>6767115</v>
      </c>
      <c r="O217" s="66">
        <f t="shared" si="34"/>
        <v>0.40322970361064703</v>
      </c>
      <c r="P217" s="40">
        <v>1669861</v>
      </c>
      <c r="Q217" s="40">
        <v>2596051</v>
      </c>
      <c r="R217" s="40">
        <v>2996637</v>
      </c>
      <c r="S217" s="40">
        <v>102</v>
      </c>
      <c r="T217" s="40">
        <v>2</v>
      </c>
      <c r="V217" s="69">
        <f t="shared" si="35"/>
        <v>0.30566951934997499</v>
      </c>
      <c r="W217" s="76">
        <f t="shared" si="36"/>
        <v>44.568874106760632</v>
      </c>
      <c r="X217" s="79">
        <f t="shared" si="37"/>
        <v>19736.141205914315</v>
      </c>
      <c r="Z217" s="69">
        <f t="shared" si="38"/>
        <v>1</v>
      </c>
      <c r="AA217" s="69">
        <f t="shared" si="38"/>
        <v>1</v>
      </c>
      <c r="AB217" s="82" t="s">
        <v>1259</v>
      </c>
      <c r="AD217" s="91">
        <f t="shared" si="39"/>
        <v>1.554650955977773</v>
      </c>
      <c r="AE217" s="91">
        <f t="shared" si="40"/>
        <v>4.0525019747152609</v>
      </c>
      <c r="AF217" s="96">
        <f t="shared" si="41"/>
        <v>1794.542779309176</v>
      </c>
      <c r="AH217" s="4">
        <f t="shared" si="42"/>
        <v>191990</v>
      </c>
      <c r="AI217" s="4" t="str">
        <f t="shared" si="43"/>
        <v>×</v>
      </c>
      <c r="AJ217" s="4" t="s">
        <v>1264</v>
      </c>
    </row>
    <row r="218" spans="1:36" s="4" customFormat="1" x14ac:dyDescent="0.2">
      <c r="A218" s="11"/>
      <c r="B218" s="23" t="s">
        <v>499</v>
      </c>
      <c r="C218" s="28" t="s">
        <v>73</v>
      </c>
      <c r="D218" s="40">
        <v>4</v>
      </c>
      <c r="E218" s="40">
        <v>244</v>
      </c>
      <c r="F218" s="40">
        <v>4</v>
      </c>
      <c r="G218" s="40">
        <v>244</v>
      </c>
      <c r="H218" s="40">
        <v>334</v>
      </c>
      <c r="I218" s="40">
        <v>285</v>
      </c>
      <c r="J218" s="40">
        <v>89443</v>
      </c>
      <c r="K218" s="40">
        <v>60107</v>
      </c>
      <c r="L218" s="66">
        <f t="shared" si="33"/>
        <v>0.67201457911742679</v>
      </c>
      <c r="M218" s="40">
        <v>6926840</v>
      </c>
      <c r="N218" s="40">
        <v>2778605</v>
      </c>
      <c r="O218" s="66">
        <f t="shared" si="34"/>
        <v>0.40113601584560926</v>
      </c>
      <c r="P218" s="40">
        <v>784762</v>
      </c>
      <c r="Q218" s="40">
        <v>1229837</v>
      </c>
      <c r="R218" s="40">
        <v>1317766</v>
      </c>
      <c r="S218" s="40">
        <v>68</v>
      </c>
      <c r="T218" s="40">
        <v>0</v>
      </c>
      <c r="V218" s="69">
        <f t="shared" si="35"/>
        <v>0.26956925085732858</v>
      </c>
      <c r="W218" s="76">
        <f t="shared" si="36"/>
        <v>46.227644034804598</v>
      </c>
      <c r="X218" s="79">
        <f t="shared" si="37"/>
        <v>21923.669456136555</v>
      </c>
      <c r="Z218" s="69">
        <f t="shared" si="38"/>
        <v>1</v>
      </c>
      <c r="AA218" s="69">
        <f t="shared" si="38"/>
        <v>1</v>
      </c>
      <c r="AB218" s="82" t="s">
        <v>1264</v>
      </c>
      <c r="AD218" s="91">
        <f t="shared" si="39"/>
        <v>1.5671464724336805</v>
      </c>
      <c r="AE218" s="91">
        <f t="shared" si="40"/>
        <v>3.5406976892357171</v>
      </c>
      <c r="AF218" s="96">
        <f t="shared" si="41"/>
        <v>1679.1919078650596</v>
      </c>
      <c r="AH218" s="4">
        <f t="shared" si="42"/>
        <v>89060</v>
      </c>
      <c r="AI218" s="4" t="str">
        <f t="shared" si="43"/>
        <v>×</v>
      </c>
      <c r="AJ218" s="4" t="s">
        <v>1264</v>
      </c>
    </row>
    <row r="219" spans="1:36" s="4" customFormat="1" x14ac:dyDescent="0.2">
      <c r="A219" s="11"/>
      <c r="B219" s="23" t="s">
        <v>499</v>
      </c>
      <c r="C219" s="28" t="s">
        <v>506</v>
      </c>
      <c r="D219" s="40">
        <v>12</v>
      </c>
      <c r="E219" s="40">
        <v>317</v>
      </c>
      <c r="F219" s="40">
        <v>12</v>
      </c>
      <c r="G219" s="40">
        <v>317</v>
      </c>
      <c r="H219" s="40">
        <v>370</v>
      </c>
      <c r="I219" s="40">
        <v>304</v>
      </c>
      <c r="J219" s="40">
        <v>114948</v>
      </c>
      <c r="K219" s="40">
        <v>77109</v>
      </c>
      <c r="L219" s="66">
        <f t="shared" si="33"/>
        <v>0.67081636914082887</v>
      </c>
      <c r="M219" s="40">
        <v>8639303</v>
      </c>
      <c r="N219" s="40">
        <v>3924631</v>
      </c>
      <c r="O219" s="66">
        <f t="shared" si="34"/>
        <v>0.4542763461357936</v>
      </c>
      <c r="P219" s="40">
        <v>981962</v>
      </c>
      <c r="Q219" s="40">
        <v>1778250</v>
      </c>
      <c r="R219" s="40">
        <v>1665177</v>
      </c>
      <c r="S219" s="40">
        <v>33</v>
      </c>
      <c r="T219" s="40">
        <v>1</v>
      </c>
      <c r="V219" s="69">
        <f t="shared" si="35"/>
        <v>0.30473600910137549</v>
      </c>
      <c r="W219" s="76">
        <f t="shared" si="36"/>
        <v>50.897184505051293</v>
      </c>
      <c r="X219" s="79">
        <f t="shared" si="37"/>
        <v>21595.105629693033</v>
      </c>
      <c r="Z219" s="69">
        <f t="shared" si="38"/>
        <v>1</v>
      </c>
      <c r="AA219" s="69">
        <f t="shared" si="38"/>
        <v>1</v>
      </c>
      <c r="AB219" s="82" t="s">
        <v>1264</v>
      </c>
      <c r="AD219" s="91">
        <f t="shared" si="39"/>
        <v>1.8109152900010388</v>
      </c>
      <c r="AE219" s="91">
        <f t="shared" si="40"/>
        <v>3.9967239058130559</v>
      </c>
      <c r="AF219" s="96">
        <f t="shared" si="41"/>
        <v>1695.7652129104792</v>
      </c>
      <c r="AH219" s="4">
        <f t="shared" si="42"/>
        <v>115705</v>
      </c>
      <c r="AI219" s="4" t="str">
        <f t="shared" si="43"/>
        <v/>
      </c>
      <c r="AJ219" s="4" t="s">
        <v>1264</v>
      </c>
    </row>
    <row r="220" spans="1:36" s="4" customFormat="1" x14ac:dyDescent="0.2">
      <c r="A220" s="11"/>
      <c r="B220" s="23" t="s">
        <v>499</v>
      </c>
      <c r="C220" s="28" t="s">
        <v>509</v>
      </c>
      <c r="D220" s="40">
        <v>8</v>
      </c>
      <c r="E220" s="40">
        <v>90</v>
      </c>
      <c r="F220" s="40">
        <v>8</v>
      </c>
      <c r="G220" s="40">
        <v>90</v>
      </c>
      <c r="H220" s="40">
        <v>171</v>
      </c>
      <c r="I220" s="40">
        <v>142</v>
      </c>
      <c r="J220" s="40">
        <v>34633</v>
      </c>
      <c r="K220" s="40">
        <v>23492</v>
      </c>
      <c r="L220" s="66">
        <f t="shared" si="33"/>
        <v>0.67831259203649696</v>
      </c>
      <c r="M220" s="40">
        <v>3146971</v>
      </c>
      <c r="N220" s="40">
        <v>1435247</v>
      </c>
      <c r="O220" s="66">
        <f t="shared" si="34"/>
        <v>0.45607252179953356</v>
      </c>
      <c r="P220" s="40">
        <v>376456</v>
      </c>
      <c r="Q220" s="40">
        <v>535485</v>
      </c>
      <c r="R220" s="40">
        <v>661154</v>
      </c>
      <c r="S220" s="40">
        <v>18</v>
      </c>
      <c r="T220" s="40">
        <v>0</v>
      </c>
      <c r="V220" s="69">
        <f t="shared" si="35"/>
        <v>0.30935973441846337</v>
      </c>
      <c r="W220" s="76">
        <f t="shared" si="36"/>
        <v>61.095138770645327</v>
      </c>
      <c r="X220" s="79">
        <f t="shared" si="37"/>
        <v>28143.79363187468</v>
      </c>
      <c r="Z220" s="69">
        <f t="shared" si="38"/>
        <v>1</v>
      </c>
      <c r="AA220" s="69">
        <f t="shared" si="38"/>
        <v>1</v>
      </c>
      <c r="AB220" s="82" t="s">
        <v>1259</v>
      </c>
      <c r="AD220" s="91">
        <f t="shared" si="39"/>
        <v>1.4224371506895892</v>
      </c>
      <c r="AE220" s="91">
        <f t="shared" si="40"/>
        <v>3.8125225789999364</v>
      </c>
      <c r="AF220" s="96">
        <f t="shared" si="41"/>
        <v>1756.2583675117412</v>
      </c>
      <c r="AH220" s="4">
        <f t="shared" si="42"/>
        <v>32850</v>
      </c>
      <c r="AI220" s="4" t="str">
        <f t="shared" si="43"/>
        <v>×</v>
      </c>
      <c r="AJ220" s="4" t="s">
        <v>1264</v>
      </c>
    </row>
    <row r="221" spans="1:36" s="4" customFormat="1" x14ac:dyDescent="0.2">
      <c r="A221" s="11"/>
      <c r="B221" s="23" t="s">
        <v>499</v>
      </c>
      <c r="C221" s="28" t="s">
        <v>510</v>
      </c>
      <c r="D221" s="40">
        <v>8</v>
      </c>
      <c r="E221" s="40">
        <v>173</v>
      </c>
      <c r="F221" s="40">
        <v>8</v>
      </c>
      <c r="G221" s="40">
        <v>173</v>
      </c>
      <c r="H221" s="40">
        <v>253</v>
      </c>
      <c r="I221" s="40">
        <v>210</v>
      </c>
      <c r="J221" s="40">
        <v>67807</v>
      </c>
      <c r="K221" s="40">
        <v>46374</v>
      </c>
      <c r="L221" s="66">
        <f t="shared" si="33"/>
        <v>0.68391169053342571</v>
      </c>
      <c r="M221" s="40">
        <v>5407264</v>
      </c>
      <c r="N221" s="40">
        <v>2173237</v>
      </c>
      <c r="O221" s="66">
        <f t="shared" si="34"/>
        <v>0.40191065204140208</v>
      </c>
      <c r="P221" s="40">
        <v>640477</v>
      </c>
      <c r="Q221" s="40">
        <v>941780</v>
      </c>
      <c r="R221" s="40">
        <v>1017318</v>
      </c>
      <c r="S221" s="40">
        <v>20</v>
      </c>
      <c r="T221" s="40">
        <v>0</v>
      </c>
      <c r="V221" s="69">
        <f t="shared" si="35"/>
        <v>0.27487139348102674</v>
      </c>
      <c r="W221" s="76">
        <f t="shared" si="36"/>
        <v>46.863263897873807</v>
      </c>
      <c r="X221" s="79">
        <f t="shared" si="37"/>
        <v>21937.249320740069</v>
      </c>
      <c r="Z221" s="69">
        <f t="shared" si="38"/>
        <v>1</v>
      </c>
      <c r="AA221" s="69">
        <f t="shared" si="38"/>
        <v>1</v>
      </c>
      <c r="AB221" s="82" t="s">
        <v>1259</v>
      </c>
      <c r="AD221" s="91">
        <f t="shared" si="39"/>
        <v>1.4704353161784107</v>
      </c>
      <c r="AE221" s="91">
        <f t="shared" si="40"/>
        <v>3.3931538525192941</v>
      </c>
      <c r="AF221" s="96">
        <f t="shared" si="41"/>
        <v>1588.3755388561963</v>
      </c>
      <c r="AH221" s="4">
        <f t="shared" si="42"/>
        <v>63145</v>
      </c>
      <c r="AI221" s="4" t="str">
        <f t="shared" si="43"/>
        <v>×</v>
      </c>
      <c r="AJ221" s="4" t="s">
        <v>1264</v>
      </c>
    </row>
    <row r="222" spans="1:36" s="4" customFormat="1" x14ac:dyDescent="0.2">
      <c r="A222" s="11"/>
      <c r="B222" s="23" t="s">
        <v>499</v>
      </c>
      <c r="C222" s="28" t="s">
        <v>512</v>
      </c>
      <c r="D222" s="40">
        <v>3</v>
      </c>
      <c r="E222" s="40">
        <v>40</v>
      </c>
      <c r="F222" s="40">
        <v>3</v>
      </c>
      <c r="G222" s="40">
        <v>40</v>
      </c>
      <c r="H222" s="40">
        <v>62</v>
      </c>
      <c r="I222" s="40">
        <v>50</v>
      </c>
      <c r="J222" s="40">
        <v>14303</v>
      </c>
      <c r="K222" s="40">
        <v>10158</v>
      </c>
      <c r="L222" s="66">
        <f t="shared" si="33"/>
        <v>0.7102006572047822</v>
      </c>
      <c r="M222" s="40">
        <v>1062418</v>
      </c>
      <c r="N222" s="40">
        <v>486076</v>
      </c>
      <c r="O222" s="66">
        <f t="shared" si="34"/>
        <v>0.45751860378871595</v>
      </c>
      <c r="P222" s="40">
        <v>124356</v>
      </c>
      <c r="Q222" s="40">
        <v>195740</v>
      </c>
      <c r="R222" s="40">
        <v>218956</v>
      </c>
      <c r="S222" s="40">
        <v>0</v>
      </c>
      <c r="T222" s="40">
        <v>0</v>
      </c>
      <c r="V222" s="69">
        <f t="shared" si="35"/>
        <v>0.32493001309416042</v>
      </c>
      <c r="W222" s="76">
        <f t="shared" si="36"/>
        <v>47.85154557983855</v>
      </c>
      <c r="X222" s="79">
        <f t="shared" si="37"/>
        <v>21555.030517818468</v>
      </c>
      <c r="Z222" s="69">
        <f t="shared" si="38"/>
        <v>1</v>
      </c>
      <c r="AA222" s="69">
        <f t="shared" si="38"/>
        <v>1</v>
      </c>
      <c r="AB222" s="82" t="s">
        <v>1264</v>
      </c>
      <c r="AD222" s="91">
        <f t="shared" si="39"/>
        <v>1.574029399466049</v>
      </c>
      <c r="AE222" s="91">
        <f t="shared" si="40"/>
        <v>3.9087458586638362</v>
      </c>
      <c r="AF222" s="96">
        <f t="shared" si="41"/>
        <v>1760.7192254495158</v>
      </c>
      <c r="AH222" s="4">
        <f t="shared" si="42"/>
        <v>14600</v>
      </c>
      <c r="AI222" s="4" t="str">
        <f t="shared" si="43"/>
        <v/>
      </c>
      <c r="AJ222" s="4" t="s">
        <v>1264</v>
      </c>
    </row>
    <row r="223" spans="1:36" s="4" customFormat="1" x14ac:dyDescent="0.2">
      <c r="A223" s="11"/>
      <c r="B223" s="23" t="s">
        <v>499</v>
      </c>
      <c r="C223" s="28" t="s">
        <v>516</v>
      </c>
      <c r="D223" s="40">
        <v>2</v>
      </c>
      <c r="E223" s="40">
        <v>66</v>
      </c>
      <c r="F223" s="40">
        <v>2</v>
      </c>
      <c r="G223" s="40">
        <v>66</v>
      </c>
      <c r="H223" s="40">
        <v>89</v>
      </c>
      <c r="I223" s="40">
        <v>76</v>
      </c>
      <c r="J223" s="40">
        <v>24156</v>
      </c>
      <c r="K223" s="40">
        <v>16368</v>
      </c>
      <c r="L223" s="66">
        <f t="shared" si="33"/>
        <v>0.67759562841530052</v>
      </c>
      <c r="M223" s="40">
        <v>2246800</v>
      </c>
      <c r="N223" s="40">
        <v>964489</v>
      </c>
      <c r="O223" s="66">
        <f t="shared" si="34"/>
        <v>0.42927229837991809</v>
      </c>
      <c r="P223" s="40">
        <v>262423</v>
      </c>
      <c r="Q223" s="40">
        <v>367497</v>
      </c>
      <c r="R223" s="40">
        <v>434168</v>
      </c>
      <c r="S223" s="40">
        <v>4</v>
      </c>
      <c r="T223" s="40">
        <v>0</v>
      </c>
      <c r="V223" s="69">
        <f t="shared" si="35"/>
        <v>0.29087303278202098</v>
      </c>
      <c r="W223" s="76">
        <f t="shared" si="36"/>
        <v>58.92528103616813</v>
      </c>
      <c r="X223" s="79">
        <f t="shared" si="37"/>
        <v>26525.415444770282</v>
      </c>
      <c r="Z223" s="69">
        <f t="shared" si="38"/>
        <v>1</v>
      </c>
      <c r="AA223" s="69">
        <f t="shared" si="38"/>
        <v>1</v>
      </c>
      <c r="AB223" s="82" t="s">
        <v>1264</v>
      </c>
      <c r="AD223" s="91">
        <f t="shared" si="39"/>
        <v>1.4003993552394416</v>
      </c>
      <c r="AE223" s="91">
        <f t="shared" si="40"/>
        <v>3.675321903948968</v>
      </c>
      <c r="AF223" s="96">
        <f t="shared" si="41"/>
        <v>1654.4586412014191</v>
      </c>
      <c r="AH223" s="4">
        <f t="shared" si="42"/>
        <v>24090</v>
      </c>
      <c r="AI223" s="4" t="str">
        <f t="shared" si="43"/>
        <v>×</v>
      </c>
      <c r="AJ223" s="4" t="s">
        <v>1264</v>
      </c>
    </row>
    <row r="224" spans="1:36" s="4" customFormat="1" x14ac:dyDescent="0.2">
      <c r="A224" s="11"/>
      <c r="B224" s="23" t="s">
        <v>499</v>
      </c>
      <c r="C224" s="28" t="s">
        <v>127</v>
      </c>
      <c r="D224" s="40">
        <v>2</v>
      </c>
      <c r="E224" s="40">
        <v>38</v>
      </c>
      <c r="F224" s="40">
        <v>2</v>
      </c>
      <c r="G224" s="40">
        <v>38</v>
      </c>
      <c r="H224" s="40">
        <v>41</v>
      </c>
      <c r="I224" s="40">
        <v>34</v>
      </c>
      <c r="J224" s="40">
        <v>13908</v>
      </c>
      <c r="K224" s="40">
        <v>9123</v>
      </c>
      <c r="L224" s="66">
        <f t="shared" si="33"/>
        <v>0.65595340811044001</v>
      </c>
      <c r="M224" s="40">
        <v>1023911</v>
      </c>
      <c r="N224" s="40">
        <v>415813</v>
      </c>
      <c r="O224" s="66">
        <f t="shared" si="34"/>
        <v>0.40610267884611062</v>
      </c>
      <c r="P224" s="40">
        <v>125438</v>
      </c>
      <c r="Q224" s="40">
        <v>194463</v>
      </c>
      <c r="R224" s="40">
        <v>192324</v>
      </c>
      <c r="S224" s="40">
        <v>1</v>
      </c>
      <c r="T224" s="40">
        <v>1</v>
      </c>
      <c r="V224" s="69">
        <f t="shared" si="35"/>
        <v>0.26638443623188574</v>
      </c>
      <c r="W224" s="76">
        <f t="shared" si="36"/>
        <v>45.578537761701192</v>
      </c>
      <c r="X224" s="79">
        <f t="shared" si="37"/>
        <v>21081.223281815193</v>
      </c>
      <c r="Z224" s="69">
        <f t="shared" si="38"/>
        <v>1</v>
      </c>
      <c r="AA224" s="69">
        <f t="shared" si="38"/>
        <v>1</v>
      </c>
      <c r="AB224" s="82" t="s">
        <v>1264</v>
      </c>
      <c r="AD224" s="91">
        <f t="shared" si="39"/>
        <v>1.5502718474465473</v>
      </c>
      <c r="AE224" s="91">
        <f t="shared" si="40"/>
        <v>3.3148886302396403</v>
      </c>
      <c r="AF224" s="96">
        <f t="shared" si="41"/>
        <v>1533.2195985267622</v>
      </c>
      <c r="AH224" s="4">
        <f t="shared" si="42"/>
        <v>13870</v>
      </c>
      <c r="AI224" s="4" t="str">
        <f t="shared" si="43"/>
        <v>×</v>
      </c>
      <c r="AJ224" s="4" t="s">
        <v>1264</v>
      </c>
    </row>
    <row r="225" spans="1:36" s="4" customFormat="1" x14ac:dyDescent="0.2">
      <c r="A225" s="11"/>
      <c r="B225" s="23" t="s">
        <v>499</v>
      </c>
      <c r="C225" s="28" t="s">
        <v>1238</v>
      </c>
      <c r="D225" s="40">
        <v>3</v>
      </c>
      <c r="E225" s="40">
        <v>30</v>
      </c>
      <c r="F225" s="40">
        <v>3</v>
      </c>
      <c r="G225" s="40">
        <v>30</v>
      </c>
      <c r="H225" s="40">
        <v>35</v>
      </c>
      <c r="I225" s="40">
        <v>28</v>
      </c>
      <c r="J225" s="40">
        <v>10583</v>
      </c>
      <c r="K225" s="40">
        <v>7385</v>
      </c>
      <c r="L225" s="66">
        <f t="shared" si="33"/>
        <v>0.69781725408674289</v>
      </c>
      <c r="M225" s="40">
        <v>727422</v>
      </c>
      <c r="N225" s="40">
        <v>311733</v>
      </c>
      <c r="O225" s="66">
        <f t="shared" si="34"/>
        <v>0.42854491615595897</v>
      </c>
      <c r="P225" s="40">
        <v>88135</v>
      </c>
      <c r="Q225" s="40">
        <v>139182</v>
      </c>
      <c r="R225" s="40">
        <v>153813</v>
      </c>
      <c r="S225" s="40">
        <v>3</v>
      </c>
      <c r="T225" s="40">
        <v>0</v>
      </c>
      <c r="V225" s="69">
        <f t="shared" si="35"/>
        <v>0.29904603664478474</v>
      </c>
      <c r="W225" s="76">
        <f t="shared" si="36"/>
        <v>42.2116452268111</v>
      </c>
      <c r="X225" s="79">
        <f t="shared" si="37"/>
        <v>20827.758970886935</v>
      </c>
      <c r="Z225" s="69">
        <f t="shared" si="38"/>
        <v>1</v>
      </c>
      <c r="AA225" s="69">
        <f t="shared" si="38"/>
        <v>1</v>
      </c>
      <c r="AB225" s="82" t="s">
        <v>1264</v>
      </c>
      <c r="AD225" s="91">
        <f t="shared" si="39"/>
        <v>1.5791910137856697</v>
      </c>
      <c r="AE225" s="91">
        <f t="shared" si="40"/>
        <v>3.5369943836160438</v>
      </c>
      <c r="AF225" s="96">
        <f t="shared" si="41"/>
        <v>1745.1977080614965</v>
      </c>
      <c r="AH225" s="4">
        <f t="shared" si="42"/>
        <v>10950</v>
      </c>
      <c r="AI225" s="4" t="str">
        <f t="shared" si="43"/>
        <v/>
      </c>
      <c r="AJ225" s="4" t="s">
        <v>1264</v>
      </c>
    </row>
    <row r="226" spans="1:36" s="4" customFormat="1" x14ac:dyDescent="0.2">
      <c r="A226" s="11"/>
      <c r="B226" s="23" t="s">
        <v>499</v>
      </c>
      <c r="C226" s="28" t="s">
        <v>518</v>
      </c>
      <c r="D226" s="40">
        <v>2</v>
      </c>
      <c r="E226" s="40">
        <v>64</v>
      </c>
      <c r="F226" s="40">
        <v>2</v>
      </c>
      <c r="G226" s="40">
        <v>64</v>
      </c>
      <c r="H226" s="40">
        <v>67</v>
      </c>
      <c r="I226" s="40">
        <v>54</v>
      </c>
      <c r="J226" s="40">
        <v>22697</v>
      </c>
      <c r="K226" s="40">
        <v>14871</v>
      </c>
      <c r="L226" s="66">
        <f t="shared" si="33"/>
        <v>0.6551967220337489</v>
      </c>
      <c r="M226" s="40">
        <v>1609306</v>
      </c>
      <c r="N226" s="40">
        <v>672046</v>
      </c>
      <c r="O226" s="66">
        <f t="shared" si="34"/>
        <v>0.41759988467078357</v>
      </c>
      <c r="P226" s="40">
        <v>136798</v>
      </c>
      <c r="Q226" s="40">
        <v>249072</v>
      </c>
      <c r="R226" s="40">
        <v>277547</v>
      </c>
      <c r="S226" s="40">
        <v>1</v>
      </c>
      <c r="T226" s="40">
        <v>0</v>
      </c>
      <c r="V226" s="69">
        <f t="shared" si="35"/>
        <v>0.27361007555796896</v>
      </c>
      <c r="W226" s="76">
        <f t="shared" si="36"/>
        <v>45.191715419272413</v>
      </c>
      <c r="X226" s="79">
        <f t="shared" si="37"/>
        <v>18663.640642861945</v>
      </c>
      <c r="Z226" s="69">
        <f t="shared" si="38"/>
        <v>1</v>
      </c>
      <c r="AA226" s="69">
        <f t="shared" si="38"/>
        <v>1</v>
      </c>
      <c r="AB226" s="82" t="s">
        <v>1264</v>
      </c>
      <c r="AD226" s="91">
        <f t="shared" si="39"/>
        <v>1.8207283732218307</v>
      </c>
      <c r="AE226" s="91">
        <f t="shared" si="40"/>
        <v>4.9126887819997371</v>
      </c>
      <c r="AF226" s="96">
        <f t="shared" si="41"/>
        <v>2028.882001198848</v>
      </c>
      <c r="AH226" s="4">
        <f t="shared" si="42"/>
        <v>23360</v>
      </c>
      <c r="AI226" s="4" t="str">
        <f t="shared" si="43"/>
        <v/>
      </c>
      <c r="AJ226" s="4" t="s">
        <v>1264</v>
      </c>
    </row>
    <row r="227" spans="1:36" s="4" customFormat="1" x14ac:dyDescent="0.2">
      <c r="A227" s="11"/>
      <c r="B227" s="23" t="s">
        <v>499</v>
      </c>
      <c r="C227" s="28" t="s">
        <v>520</v>
      </c>
      <c r="D227" s="40">
        <v>3</v>
      </c>
      <c r="E227" s="40">
        <v>21</v>
      </c>
      <c r="F227" s="40">
        <v>3</v>
      </c>
      <c r="G227" s="40">
        <v>21</v>
      </c>
      <c r="H227" s="40">
        <v>30</v>
      </c>
      <c r="I227" s="40">
        <v>22</v>
      </c>
      <c r="J227" s="40">
        <v>7595</v>
      </c>
      <c r="K227" s="40">
        <v>5766</v>
      </c>
      <c r="L227" s="66">
        <f t="shared" si="33"/>
        <v>0.75918367346938775</v>
      </c>
      <c r="M227" s="40">
        <v>558949</v>
      </c>
      <c r="N227" s="40">
        <v>244641</v>
      </c>
      <c r="O227" s="66">
        <f t="shared" si="34"/>
        <v>0.43768036082003903</v>
      </c>
      <c r="P227" s="40">
        <v>46546</v>
      </c>
      <c r="Q227" s="40">
        <v>82332</v>
      </c>
      <c r="R227" s="40">
        <v>102956</v>
      </c>
      <c r="S227" s="40">
        <v>3</v>
      </c>
      <c r="T227" s="40">
        <v>0</v>
      </c>
      <c r="V227" s="69">
        <f t="shared" si="35"/>
        <v>0.33227978413276432</v>
      </c>
      <c r="W227" s="76">
        <f t="shared" si="36"/>
        <v>42.428199791883458</v>
      </c>
      <c r="X227" s="79">
        <f t="shared" si="37"/>
        <v>17855.705861949358</v>
      </c>
      <c r="Z227" s="69">
        <f t="shared" si="38"/>
        <v>1</v>
      </c>
      <c r="AA227" s="69">
        <f t="shared" si="38"/>
        <v>1</v>
      </c>
      <c r="AB227" s="82" t="s">
        <v>1264</v>
      </c>
      <c r="AD227" s="91">
        <f t="shared" si="39"/>
        <v>1.7688308340136638</v>
      </c>
      <c r="AE227" s="91">
        <f t="shared" si="40"/>
        <v>5.2558973918274399</v>
      </c>
      <c r="AF227" s="96">
        <f t="shared" si="41"/>
        <v>2211.9193915696301</v>
      </c>
      <c r="AH227" s="4">
        <f t="shared" si="42"/>
        <v>7665</v>
      </c>
      <c r="AI227" s="4" t="str">
        <f t="shared" si="43"/>
        <v/>
      </c>
      <c r="AJ227" s="4" t="s">
        <v>1264</v>
      </c>
    </row>
    <row r="228" spans="1:36" s="4" customFormat="1" x14ac:dyDescent="0.2">
      <c r="A228" s="11"/>
      <c r="B228" s="23" t="s">
        <v>499</v>
      </c>
      <c r="C228" s="28" t="s">
        <v>49</v>
      </c>
      <c r="D228" s="40">
        <v>6</v>
      </c>
      <c r="E228" s="40">
        <v>28</v>
      </c>
      <c r="F228" s="40">
        <v>6</v>
      </c>
      <c r="G228" s="40">
        <v>28</v>
      </c>
      <c r="H228" s="40">
        <v>32</v>
      </c>
      <c r="I228" s="40">
        <v>22</v>
      </c>
      <c r="J228" s="40">
        <v>10248</v>
      </c>
      <c r="K228" s="40">
        <v>6054</v>
      </c>
      <c r="L228" s="66">
        <f t="shared" si="33"/>
        <v>0.59074941451990637</v>
      </c>
      <c r="M228" s="40">
        <v>459024</v>
      </c>
      <c r="N228" s="40">
        <v>201066</v>
      </c>
      <c r="O228" s="66">
        <f t="shared" si="34"/>
        <v>0.43802938408449232</v>
      </c>
      <c r="P228" s="40">
        <v>40876</v>
      </c>
      <c r="Q228" s="40">
        <v>59191</v>
      </c>
      <c r="R228" s="40">
        <v>82074</v>
      </c>
      <c r="S228" s="40">
        <v>1</v>
      </c>
      <c r="T228" s="40">
        <v>0</v>
      </c>
      <c r="V228" s="69">
        <f t="shared" si="35"/>
        <v>0.25876560219042904</v>
      </c>
      <c r="W228" s="76">
        <f t="shared" si="36"/>
        <v>33.212091179385531</v>
      </c>
      <c r="X228" s="79">
        <f t="shared" si="37"/>
        <v>13556.987115956392</v>
      </c>
      <c r="Z228" s="69">
        <f t="shared" si="38"/>
        <v>1</v>
      </c>
      <c r="AA228" s="69">
        <f t="shared" si="38"/>
        <v>1</v>
      </c>
      <c r="AB228" s="82" t="s">
        <v>1264</v>
      </c>
      <c r="AD228" s="91">
        <f t="shared" si="39"/>
        <v>1.4480624327233584</v>
      </c>
      <c r="AE228" s="91">
        <f t="shared" si="40"/>
        <v>4.918925530873862</v>
      </c>
      <c r="AF228" s="96">
        <f t="shared" si="41"/>
        <v>2007.877483119679</v>
      </c>
      <c r="AH228" s="4">
        <f t="shared" si="42"/>
        <v>10220</v>
      </c>
      <c r="AI228" s="4" t="str">
        <f t="shared" si="43"/>
        <v>×</v>
      </c>
      <c r="AJ228" s="4" t="s">
        <v>1264</v>
      </c>
    </row>
    <row r="229" spans="1:36" s="4" customFormat="1" ht="26.4" x14ac:dyDescent="0.2">
      <c r="A229" s="11"/>
      <c r="B229" s="23" t="s">
        <v>499</v>
      </c>
      <c r="C229" s="28" t="s">
        <v>454</v>
      </c>
      <c r="D229" s="40">
        <v>5</v>
      </c>
      <c r="E229" s="40">
        <v>22</v>
      </c>
      <c r="F229" s="40">
        <v>5</v>
      </c>
      <c r="G229" s="40">
        <v>22</v>
      </c>
      <c r="H229" s="40">
        <v>29</v>
      </c>
      <c r="I229" s="40">
        <v>21</v>
      </c>
      <c r="J229" s="40">
        <v>8052</v>
      </c>
      <c r="K229" s="40">
        <v>4358</v>
      </c>
      <c r="L229" s="66">
        <f t="shared" si="33"/>
        <v>0.54123199205166417</v>
      </c>
      <c r="M229" s="40">
        <v>476054</v>
      </c>
      <c r="N229" s="40">
        <v>198951</v>
      </c>
      <c r="O229" s="66">
        <f t="shared" si="34"/>
        <v>0.4179168749763682</v>
      </c>
      <c r="P229" s="40">
        <v>48800</v>
      </c>
      <c r="Q229" s="40">
        <v>67838</v>
      </c>
      <c r="R229" s="40">
        <v>86090</v>
      </c>
      <c r="S229" s="40">
        <v>1</v>
      </c>
      <c r="T229" s="40">
        <v>0</v>
      </c>
      <c r="V229" s="69">
        <f t="shared" si="35"/>
        <v>0.22618998275546603</v>
      </c>
      <c r="W229" s="76">
        <f t="shared" si="36"/>
        <v>45.651904543368516</v>
      </c>
      <c r="X229" s="79">
        <f t="shared" si="37"/>
        <v>19754.474529600735</v>
      </c>
      <c r="Z229" s="69">
        <f t="shared" si="38"/>
        <v>1</v>
      </c>
      <c r="AA229" s="69">
        <f t="shared" si="38"/>
        <v>1</v>
      </c>
      <c r="AB229" s="82" t="s">
        <v>1264</v>
      </c>
      <c r="AD229" s="91">
        <f t="shared" si="39"/>
        <v>1.3901229508196722</v>
      </c>
      <c r="AE229" s="91">
        <f t="shared" si="40"/>
        <v>4.0768647540983602</v>
      </c>
      <c r="AF229" s="96">
        <f t="shared" si="41"/>
        <v>1764.139344262295</v>
      </c>
      <c r="AH229" s="4">
        <f t="shared" si="42"/>
        <v>8030</v>
      </c>
      <c r="AI229" s="4" t="str">
        <f t="shared" si="43"/>
        <v>×</v>
      </c>
      <c r="AJ229" s="4" t="s">
        <v>1264</v>
      </c>
    </row>
    <row r="230" spans="1:36" s="4" customFormat="1" x14ac:dyDescent="0.2">
      <c r="A230" s="11"/>
      <c r="B230" s="23" t="s">
        <v>499</v>
      </c>
      <c r="C230" s="28" t="s">
        <v>521</v>
      </c>
      <c r="D230" s="40">
        <v>9</v>
      </c>
      <c r="E230" s="40">
        <v>49</v>
      </c>
      <c r="F230" s="40">
        <v>9</v>
      </c>
      <c r="G230" s="40">
        <v>49</v>
      </c>
      <c r="H230" s="40">
        <v>60</v>
      </c>
      <c r="I230" s="40">
        <v>42</v>
      </c>
      <c r="J230" s="40">
        <v>18374</v>
      </c>
      <c r="K230" s="40">
        <v>11666</v>
      </c>
      <c r="L230" s="66">
        <f t="shared" si="33"/>
        <v>0.63491890715140964</v>
      </c>
      <c r="M230" s="40">
        <v>1229545</v>
      </c>
      <c r="N230" s="40">
        <v>481119</v>
      </c>
      <c r="O230" s="66">
        <f t="shared" si="34"/>
        <v>0.39129840713434644</v>
      </c>
      <c r="P230" s="40">
        <v>120560</v>
      </c>
      <c r="Q230" s="40">
        <v>180838</v>
      </c>
      <c r="R230" s="40">
        <v>219153</v>
      </c>
      <c r="S230" s="40">
        <v>2</v>
      </c>
      <c r="T230" s="40">
        <v>0</v>
      </c>
      <c r="V230" s="69">
        <f t="shared" si="35"/>
        <v>0.24844275702782659</v>
      </c>
      <c r="W230" s="76">
        <f t="shared" si="36"/>
        <v>41.241128064460824</v>
      </c>
      <c r="X230" s="79">
        <f t="shared" si="37"/>
        <v>18785.616320932626</v>
      </c>
      <c r="Z230" s="69">
        <f t="shared" si="38"/>
        <v>1</v>
      </c>
      <c r="AA230" s="69">
        <f t="shared" si="38"/>
        <v>1</v>
      </c>
      <c r="AB230" s="82" t="s">
        <v>1264</v>
      </c>
      <c r="AD230" s="91">
        <f t="shared" si="39"/>
        <v>1.4999834107498342</v>
      </c>
      <c r="AE230" s="91">
        <f t="shared" si="40"/>
        <v>3.9907017252820172</v>
      </c>
      <c r="AF230" s="96">
        <f t="shared" si="41"/>
        <v>1817.7919708029199</v>
      </c>
      <c r="AH230" s="4">
        <f t="shared" si="42"/>
        <v>17885</v>
      </c>
      <c r="AI230" s="4" t="str">
        <f t="shared" si="43"/>
        <v>×</v>
      </c>
      <c r="AJ230" s="4" t="s">
        <v>1264</v>
      </c>
    </row>
    <row r="231" spans="1:36" s="4" customFormat="1" x14ac:dyDescent="0.2">
      <c r="A231" s="11"/>
      <c r="B231" s="23" t="s">
        <v>499</v>
      </c>
      <c r="C231" s="28" t="s">
        <v>441</v>
      </c>
      <c r="D231" s="40">
        <v>4</v>
      </c>
      <c r="E231" s="40">
        <v>51</v>
      </c>
      <c r="F231" s="40">
        <v>4</v>
      </c>
      <c r="G231" s="40">
        <v>51</v>
      </c>
      <c r="H231" s="40">
        <v>59</v>
      </c>
      <c r="I231" s="40">
        <v>46</v>
      </c>
      <c r="J231" s="40">
        <v>18666</v>
      </c>
      <c r="K231" s="40">
        <v>9376</v>
      </c>
      <c r="L231" s="66">
        <f t="shared" si="33"/>
        <v>0.50230365370191787</v>
      </c>
      <c r="M231" s="40">
        <v>987414</v>
      </c>
      <c r="N231" s="40">
        <v>433476</v>
      </c>
      <c r="O231" s="66">
        <f t="shared" si="34"/>
        <v>0.43900126998401884</v>
      </c>
      <c r="P231" s="40">
        <v>92925</v>
      </c>
      <c r="Q231" s="40">
        <v>146634</v>
      </c>
      <c r="R231" s="40">
        <v>176972</v>
      </c>
      <c r="S231" s="40">
        <v>0</v>
      </c>
      <c r="T231" s="40">
        <v>0</v>
      </c>
      <c r="V231" s="69">
        <f t="shared" si="35"/>
        <v>0.22051194189275475</v>
      </c>
      <c r="W231" s="76">
        <f t="shared" si="36"/>
        <v>46.232508532423211</v>
      </c>
      <c r="X231" s="79">
        <f t="shared" si="37"/>
        <v>18875</v>
      </c>
      <c r="Z231" s="69">
        <f t="shared" si="38"/>
        <v>1</v>
      </c>
      <c r="AA231" s="69">
        <f t="shared" si="38"/>
        <v>1</v>
      </c>
      <c r="AB231" s="82" t="s">
        <v>1264</v>
      </c>
      <c r="AD231" s="91">
        <f t="shared" si="39"/>
        <v>1.5779822437449555</v>
      </c>
      <c r="AE231" s="91">
        <f t="shared" si="40"/>
        <v>4.6647941888619853</v>
      </c>
      <c r="AF231" s="96">
        <f t="shared" si="41"/>
        <v>1904.4605864944847</v>
      </c>
      <c r="AH231" s="4">
        <f t="shared" si="42"/>
        <v>18615</v>
      </c>
      <c r="AI231" s="4" t="str">
        <f t="shared" si="43"/>
        <v>×</v>
      </c>
      <c r="AJ231" s="4" t="s">
        <v>1264</v>
      </c>
    </row>
    <row r="232" spans="1:36" s="4" customFormat="1" x14ac:dyDescent="0.2">
      <c r="A232" s="11"/>
      <c r="B232" s="23" t="s">
        <v>499</v>
      </c>
      <c r="C232" s="28" t="s">
        <v>524</v>
      </c>
      <c r="D232" s="40">
        <v>5</v>
      </c>
      <c r="E232" s="40">
        <v>45</v>
      </c>
      <c r="F232" s="40">
        <v>5</v>
      </c>
      <c r="G232" s="40">
        <v>45</v>
      </c>
      <c r="H232" s="40">
        <v>48</v>
      </c>
      <c r="I232" s="40">
        <v>39</v>
      </c>
      <c r="J232" s="40">
        <v>17084</v>
      </c>
      <c r="K232" s="40">
        <v>11270</v>
      </c>
      <c r="L232" s="66">
        <f t="shared" si="33"/>
        <v>0.65968157340201361</v>
      </c>
      <c r="M232" s="40">
        <v>960929</v>
      </c>
      <c r="N232" s="40">
        <v>404291</v>
      </c>
      <c r="O232" s="66">
        <f t="shared" si="34"/>
        <v>0.42072931506906336</v>
      </c>
      <c r="P232" s="40">
        <v>98744</v>
      </c>
      <c r="Q232" s="40">
        <v>201834</v>
      </c>
      <c r="R232" s="40">
        <v>182066</v>
      </c>
      <c r="S232" s="40">
        <v>8</v>
      </c>
      <c r="T232" s="40">
        <v>6</v>
      </c>
      <c r="V232" s="69">
        <f t="shared" si="35"/>
        <v>0.27754737654111122</v>
      </c>
      <c r="W232" s="76">
        <f t="shared" si="36"/>
        <v>35.873203194321206</v>
      </c>
      <c r="X232" s="79">
        <f t="shared" si="37"/>
        <v>16154.924578527063</v>
      </c>
      <c r="Z232" s="69">
        <f t="shared" si="38"/>
        <v>1</v>
      </c>
      <c r="AA232" s="69">
        <f t="shared" si="38"/>
        <v>1</v>
      </c>
      <c r="AB232" s="82" t="s">
        <v>1264</v>
      </c>
      <c r="AD232" s="91">
        <f t="shared" si="39"/>
        <v>2.0440128007777689</v>
      </c>
      <c r="AE232" s="91">
        <f t="shared" si="40"/>
        <v>4.0943348456615087</v>
      </c>
      <c r="AF232" s="96">
        <f t="shared" si="41"/>
        <v>1843.8183585838126</v>
      </c>
      <c r="AH232" s="4">
        <f t="shared" si="42"/>
        <v>16425</v>
      </c>
      <c r="AI232" s="4" t="str">
        <f t="shared" si="43"/>
        <v>×</v>
      </c>
      <c r="AJ232" s="4" t="s">
        <v>1264</v>
      </c>
    </row>
    <row r="233" spans="1:36" s="4" customFormat="1" x14ac:dyDescent="0.2">
      <c r="A233" s="11"/>
      <c r="B233" s="23" t="s">
        <v>499</v>
      </c>
      <c r="C233" s="28" t="s">
        <v>525</v>
      </c>
      <c r="D233" s="40">
        <v>1</v>
      </c>
      <c r="E233" s="40">
        <v>7</v>
      </c>
      <c r="F233" s="40">
        <v>1</v>
      </c>
      <c r="G233" s="40">
        <v>7</v>
      </c>
      <c r="H233" s="40">
        <v>8</v>
      </c>
      <c r="I233" s="40">
        <v>7</v>
      </c>
      <c r="J233" s="40">
        <v>2562</v>
      </c>
      <c r="K233" s="40">
        <v>1512</v>
      </c>
      <c r="L233" s="66">
        <f t="shared" si="33"/>
        <v>0.5901639344262295</v>
      </c>
      <c r="M233" s="40">
        <v>168729</v>
      </c>
      <c r="N233" s="40">
        <v>71579</v>
      </c>
      <c r="O233" s="66">
        <f t="shared" si="34"/>
        <v>0.42422464425202544</v>
      </c>
      <c r="P233" s="40">
        <v>25232</v>
      </c>
      <c r="Q233" s="40">
        <v>41526</v>
      </c>
      <c r="R233" s="40">
        <v>33948</v>
      </c>
      <c r="S233" s="40">
        <v>0</v>
      </c>
      <c r="T233" s="40">
        <v>0</v>
      </c>
      <c r="V233" s="69">
        <f t="shared" si="35"/>
        <v>0.25036208513234287</v>
      </c>
      <c r="W233" s="76">
        <f t="shared" si="36"/>
        <v>47.340608465608469</v>
      </c>
      <c r="X233" s="79">
        <f t="shared" si="37"/>
        <v>22452.380952380954</v>
      </c>
      <c r="Z233" s="69">
        <f t="shared" si="38"/>
        <v>1</v>
      </c>
      <c r="AA233" s="69">
        <f t="shared" si="38"/>
        <v>1</v>
      </c>
      <c r="AB233" s="82" t="s">
        <v>1264</v>
      </c>
      <c r="AD233" s="91">
        <f t="shared" si="39"/>
        <v>1.6457672796448954</v>
      </c>
      <c r="AE233" s="91">
        <f t="shared" si="40"/>
        <v>2.8368341788205456</v>
      </c>
      <c r="AF233" s="96">
        <f t="shared" si="41"/>
        <v>1345.434369055168</v>
      </c>
      <c r="AH233" s="4">
        <f t="shared" si="42"/>
        <v>2555</v>
      </c>
      <c r="AI233" s="4" t="str">
        <f t="shared" si="43"/>
        <v>×</v>
      </c>
      <c r="AJ233" s="4" t="s">
        <v>1264</v>
      </c>
    </row>
    <row r="234" spans="1:36" s="4" customFormat="1" x14ac:dyDescent="0.2">
      <c r="A234" s="11"/>
      <c r="B234" s="23" t="s">
        <v>499</v>
      </c>
      <c r="C234" s="28" t="s">
        <v>527</v>
      </c>
      <c r="D234" s="40">
        <v>4</v>
      </c>
      <c r="E234" s="40">
        <v>21</v>
      </c>
      <c r="F234" s="40">
        <v>4</v>
      </c>
      <c r="G234" s="40">
        <v>21</v>
      </c>
      <c r="H234" s="40">
        <v>34</v>
      </c>
      <c r="I234" s="40">
        <v>25</v>
      </c>
      <c r="J234" s="40">
        <v>7686</v>
      </c>
      <c r="K234" s="40">
        <v>4734</v>
      </c>
      <c r="L234" s="66">
        <f t="shared" si="33"/>
        <v>0.61592505854800939</v>
      </c>
      <c r="M234" s="40">
        <v>444188</v>
      </c>
      <c r="N234" s="40">
        <v>191867</v>
      </c>
      <c r="O234" s="66">
        <f t="shared" si="34"/>
        <v>0.43194998514142663</v>
      </c>
      <c r="P234" s="40">
        <v>40862</v>
      </c>
      <c r="Q234" s="40">
        <v>82935</v>
      </c>
      <c r="R234" s="40">
        <v>87724</v>
      </c>
      <c r="S234" s="40">
        <v>0</v>
      </c>
      <c r="T234" s="40">
        <v>0</v>
      </c>
      <c r="V234" s="69">
        <f t="shared" si="35"/>
        <v>0.26604881988804496</v>
      </c>
      <c r="W234" s="76">
        <f t="shared" si="36"/>
        <v>40.529573299535279</v>
      </c>
      <c r="X234" s="79">
        <f t="shared" si="37"/>
        <v>18530.629488804392</v>
      </c>
      <c r="Z234" s="69">
        <f t="shared" si="38"/>
        <v>1</v>
      </c>
      <c r="AA234" s="69">
        <f t="shared" si="38"/>
        <v>1</v>
      </c>
      <c r="AB234" s="82" t="s">
        <v>1264</v>
      </c>
      <c r="AD234" s="91">
        <f t="shared" si="39"/>
        <v>2.0296363369389652</v>
      </c>
      <c r="AE234" s="91">
        <f t="shared" si="40"/>
        <v>4.6954872497675098</v>
      </c>
      <c r="AF234" s="96">
        <f t="shared" si="41"/>
        <v>2146.8356908619257</v>
      </c>
      <c r="AH234" s="4">
        <f t="shared" si="42"/>
        <v>7665</v>
      </c>
      <c r="AI234" s="4" t="str">
        <f t="shared" si="43"/>
        <v>×</v>
      </c>
      <c r="AJ234" s="4" t="s">
        <v>1264</v>
      </c>
    </row>
    <row r="235" spans="1:36" s="4" customFormat="1" ht="26.4" x14ac:dyDescent="0.2">
      <c r="A235" s="11"/>
      <c r="B235" s="23" t="s">
        <v>499</v>
      </c>
      <c r="C235" s="28" t="s">
        <v>529</v>
      </c>
      <c r="D235" s="40">
        <v>5</v>
      </c>
      <c r="E235" s="40">
        <v>24</v>
      </c>
      <c r="F235" s="40">
        <v>5</v>
      </c>
      <c r="G235" s="40">
        <v>24</v>
      </c>
      <c r="H235" s="40">
        <v>30</v>
      </c>
      <c r="I235" s="40">
        <v>22</v>
      </c>
      <c r="J235" s="40">
        <v>8784</v>
      </c>
      <c r="K235" s="40">
        <v>5405</v>
      </c>
      <c r="L235" s="66">
        <f t="shared" si="33"/>
        <v>0.61532331511839711</v>
      </c>
      <c r="M235" s="40">
        <v>425418</v>
      </c>
      <c r="N235" s="40">
        <v>140433</v>
      </c>
      <c r="O235" s="66">
        <f t="shared" si="34"/>
        <v>0.33010591935461125</v>
      </c>
      <c r="P235" s="40">
        <v>26148</v>
      </c>
      <c r="Q235" s="40">
        <v>42227</v>
      </c>
      <c r="R235" s="40">
        <v>58390</v>
      </c>
      <c r="S235" s="40">
        <v>0</v>
      </c>
      <c r="T235" s="40">
        <v>0</v>
      </c>
      <c r="V235" s="69">
        <f t="shared" si="35"/>
        <v>0.20312186863748563</v>
      </c>
      <c r="W235" s="76">
        <f t="shared" si="36"/>
        <v>25.982053654024053</v>
      </c>
      <c r="X235" s="79">
        <f t="shared" si="37"/>
        <v>10802.960222016651</v>
      </c>
      <c r="Z235" s="69">
        <f t="shared" si="38"/>
        <v>1</v>
      </c>
      <c r="AA235" s="69">
        <f t="shared" si="38"/>
        <v>1</v>
      </c>
      <c r="AB235" s="82" t="s">
        <v>1264</v>
      </c>
      <c r="AD235" s="91">
        <f t="shared" si="39"/>
        <v>1.6149227474376626</v>
      </c>
      <c r="AE235" s="91">
        <f t="shared" si="40"/>
        <v>5.370697567691602</v>
      </c>
      <c r="AF235" s="96">
        <f t="shared" si="41"/>
        <v>2233.0579776655954</v>
      </c>
      <c r="AH235" s="4">
        <f t="shared" si="42"/>
        <v>8760</v>
      </c>
      <c r="AI235" s="4" t="str">
        <f t="shared" si="43"/>
        <v>×</v>
      </c>
      <c r="AJ235" s="4" t="s">
        <v>1264</v>
      </c>
    </row>
    <row r="236" spans="1:36" s="4" customFormat="1" x14ac:dyDescent="0.2">
      <c r="A236" s="11"/>
      <c r="B236" s="23" t="s">
        <v>499</v>
      </c>
      <c r="C236" s="28" t="s">
        <v>530</v>
      </c>
      <c r="D236" s="40">
        <v>6</v>
      </c>
      <c r="E236" s="40">
        <v>42</v>
      </c>
      <c r="F236" s="40">
        <v>6</v>
      </c>
      <c r="G236" s="40">
        <v>42</v>
      </c>
      <c r="H236" s="40">
        <v>143</v>
      </c>
      <c r="I236" s="40">
        <v>46</v>
      </c>
      <c r="J236" s="40">
        <v>11712</v>
      </c>
      <c r="K236" s="40">
        <v>8481</v>
      </c>
      <c r="L236" s="66">
        <f t="shared" si="33"/>
        <v>0.72412909836065575</v>
      </c>
      <c r="M236" s="40">
        <v>874362</v>
      </c>
      <c r="N236" s="40">
        <v>329061</v>
      </c>
      <c r="O236" s="66">
        <f t="shared" si="34"/>
        <v>0.37634412291476527</v>
      </c>
      <c r="P236" s="40">
        <v>96019</v>
      </c>
      <c r="Q236" s="40">
        <v>143173</v>
      </c>
      <c r="R236" s="40">
        <v>154554</v>
      </c>
      <c r="S236" s="40">
        <v>0</v>
      </c>
      <c r="T236" s="40">
        <v>0</v>
      </c>
      <c r="V236" s="69">
        <f t="shared" si="35"/>
        <v>0.27252173039960076</v>
      </c>
      <c r="W236" s="76">
        <f t="shared" si="36"/>
        <v>38.799787760877258</v>
      </c>
      <c r="X236" s="79">
        <f t="shared" si="37"/>
        <v>18223.558542624691</v>
      </c>
      <c r="Z236" s="69">
        <f t="shared" si="38"/>
        <v>1</v>
      </c>
      <c r="AA236" s="69">
        <f t="shared" si="38"/>
        <v>1</v>
      </c>
      <c r="AB236" s="82" t="s">
        <v>1264</v>
      </c>
      <c r="AD236" s="91">
        <f t="shared" si="39"/>
        <v>1.4910903050437934</v>
      </c>
      <c r="AE236" s="91">
        <f t="shared" si="40"/>
        <v>3.4270404815713555</v>
      </c>
      <c r="AF236" s="96">
        <f t="shared" si="41"/>
        <v>1609.6189295868526</v>
      </c>
      <c r="AH236" s="4">
        <f t="shared" si="42"/>
        <v>15330</v>
      </c>
      <c r="AI236" s="4" t="str">
        <f t="shared" si="43"/>
        <v/>
      </c>
      <c r="AJ236" s="4" t="s">
        <v>1264</v>
      </c>
    </row>
    <row r="237" spans="1:36" s="4" customFormat="1" x14ac:dyDescent="0.2">
      <c r="A237" s="11"/>
      <c r="B237" s="23" t="s">
        <v>499</v>
      </c>
      <c r="C237" s="28" t="s">
        <v>532</v>
      </c>
      <c r="D237" s="40">
        <v>1</v>
      </c>
      <c r="E237" s="40">
        <v>5</v>
      </c>
      <c r="F237" s="40">
        <v>1</v>
      </c>
      <c r="G237" s="40">
        <v>5</v>
      </c>
      <c r="H237" s="40">
        <v>9</v>
      </c>
      <c r="I237" s="40">
        <v>5</v>
      </c>
      <c r="J237" s="40">
        <v>1830</v>
      </c>
      <c r="K237" s="40">
        <v>1436</v>
      </c>
      <c r="L237" s="66">
        <f t="shared" si="33"/>
        <v>0.78469945355191262</v>
      </c>
      <c r="M237" s="40">
        <v>133179</v>
      </c>
      <c r="N237" s="40">
        <v>51243</v>
      </c>
      <c r="O237" s="66">
        <f t="shared" si="34"/>
        <v>0.38476786880814545</v>
      </c>
      <c r="P237" s="40">
        <v>17889</v>
      </c>
      <c r="Q237" s="40">
        <v>25499</v>
      </c>
      <c r="R237" s="40">
        <v>25252</v>
      </c>
      <c r="S237" s="40">
        <v>0</v>
      </c>
      <c r="T237" s="40">
        <v>0</v>
      </c>
      <c r="V237" s="69">
        <f t="shared" si="35"/>
        <v>0.30192713639808572</v>
      </c>
      <c r="W237" s="76">
        <f t="shared" si="36"/>
        <v>35.684540389972142</v>
      </c>
      <c r="X237" s="79">
        <f t="shared" si="37"/>
        <v>17584.958217270196</v>
      </c>
      <c r="Z237" s="69">
        <f t="shared" si="38"/>
        <v>1</v>
      </c>
      <c r="AA237" s="69">
        <f t="shared" si="38"/>
        <v>1</v>
      </c>
      <c r="AB237" s="82" t="s">
        <v>1264</v>
      </c>
      <c r="AD237" s="91">
        <f t="shared" si="39"/>
        <v>1.4254010844653138</v>
      </c>
      <c r="AE237" s="91">
        <f t="shared" si="40"/>
        <v>2.8644977360389068</v>
      </c>
      <c r="AF237" s="96">
        <f t="shared" si="41"/>
        <v>1411.5937168092123</v>
      </c>
      <c r="AH237" s="4">
        <f t="shared" si="42"/>
        <v>1825</v>
      </c>
      <c r="AI237" s="4" t="str">
        <f t="shared" si="43"/>
        <v>×</v>
      </c>
      <c r="AJ237" s="4" t="s">
        <v>1264</v>
      </c>
    </row>
    <row r="238" spans="1:36" s="4" customFormat="1" x14ac:dyDescent="0.2">
      <c r="A238" s="11"/>
      <c r="B238" s="23" t="s">
        <v>499</v>
      </c>
      <c r="C238" s="28" t="s">
        <v>224</v>
      </c>
      <c r="D238" s="40">
        <v>1</v>
      </c>
      <c r="E238" s="40">
        <v>6</v>
      </c>
      <c r="F238" s="40">
        <v>1</v>
      </c>
      <c r="G238" s="40">
        <v>6</v>
      </c>
      <c r="H238" s="40">
        <v>7</v>
      </c>
      <c r="I238" s="40">
        <v>4</v>
      </c>
      <c r="J238" s="40">
        <v>2256</v>
      </c>
      <c r="K238" s="40">
        <v>1118</v>
      </c>
      <c r="L238" s="66">
        <f t="shared" si="33"/>
        <v>0.49556737588652483</v>
      </c>
      <c r="M238" s="40">
        <v>112951</v>
      </c>
      <c r="N238" s="40">
        <v>48325</v>
      </c>
      <c r="O238" s="66">
        <f t="shared" si="34"/>
        <v>0.42784039096599408</v>
      </c>
      <c r="P238" s="40">
        <v>14928</v>
      </c>
      <c r="Q238" s="40">
        <v>20260</v>
      </c>
      <c r="R238" s="40">
        <v>22066</v>
      </c>
      <c r="S238" s="40">
        <v>0</v>
      </c>
      <c r="T238" s="40">
        <v>0</v>
      </c>
      <c r="V238" s="69">
        <f t="shared" si="35"/>
        <v>0.21202373984928252</v>
      </c>
      <c r="W238" s="76">
        <f t="shared" si="36"/>
        <v>43.224508050089447</v>
      </c>
      <c r="X238" s="79">
        <f t="shared" si="37"/>
        <v>19737.030411449017</v>
      </c>
      <c r="Z238" s="69">
        <f t="shared" si="38"/>
        <v>1</v>
      </c>
      <c r="AA238" s="69">
        <f t="shared" si="38"/>
        <v>1</v>
      </c>
      <c r="AB238" s="82" t="s">
        <v>1264</v>
      </c>
      <c r="AD238" s="91">
        <f t="shared" si="39"/>
        <v>1.3571811361200428</v>
      </c>
      <c r="AE238" s="91">
        <f t="shared" si="40"/>
        <v>3.23720525187567</v>
      </c>
      <c r="AF238" s="96">
        <f t="shared" si="41"/>
        <v>1478.1618435155412</v>
      </c>
      <c r="AH238" s="4">
        <f t="shared" si="42"/>
        <v>2190</v>
      </c>
      <c r="AI238" s="4" t="str">
        <f t="shared" si="43"/>
        <v>×</v>
      </c>
      <c r="AJ238" s="4" t="s">
        <v>1264</v>
      </c>
    </row>
    <row r="239" spans="1:36" s="4" customFormat="1" ht="26.4" x14ac:dyDescent="0.2">
      <c r="A239" s="11"/>
      <c r="B239" s="23" t="s">
        <v>499</v>
      </c>
      <c r="C239" s="28" t="s">
        <v>535</v>
      </c>
      <c r="D239" s="40">
        <v>3</v>
      </c>
      <c r="E239" s="40">
        <v>20</v>
      </c>
      <c r="F239" s="40">
        <v>3</v>
      </c>
      <c r="G239" s="40">
        <v>20</v>
      </c>
      <c r="H239" s="40">
        <v>21</v>
      </c>
      <c r="I239" s="40">
        <v>18</v>
      </c>
      <c r="J239" s="40">
        <v>7345</v>
      </c>
      <c r="K239" s="40">
        <v>3829</v>
      </c>
      <c r="L239" s="66">
        <f t="shared" si="33"/>
        <v>0.52130701157249826</v>
      </c>
      <c r="M239" s="40">
        <v>341195</v>
      </c>
      <c r="N239" s="40">
        <v>104733</v>
      </c>
      <c r="O239" s="66">
        <f t="shared" si="34"/>
        <v>0.30695936341388358</v>
      </c>
      <c r="P239" s="40">
        <v>21550</v>
      </c>
      <c r="Q239" s="40">
        <v>32267</v>
      </c>
      <c r="R239" s="40">
        <v>42410</v>
      </c>
      <c r="S239" s="40">
        <v>1</v>
      </c>
      <c r="T239" s="40">
        <v>0</v>
      </c>
      <c r="V239" s="69">
        <f t="shared" si="35"/>
        <v>0.1600200684154881</v>
      </c>
      <c r="W239" s="76">
        <f t="shared" si="36"/>
        <v>27.352572473230609</v>
      </c>
      <c r="X239" s="79">
        <f t="shared" si="37"/>
        <v>11075.99895534082</v>
      </c>
      <c r="Z239" s="69">
        <f t="shared" si="38"/>
        <v>1</v>
      </c>
      <c r="AA239" s="69">
        <f t="shared" si="38"/>
        <v>1</v>
      </c>
      <c r="AB239" s="82" t="s">
        <v>1264</v>
      </c>
      <c r="AD239" s="91">
        <f t="shared" si="39"/>
        <v>1.4973085846867749</v>
      </c>
      <c r="AE239" s="91">
        <f t="shared" si="40"/>
        <v>4.8600000000000003</v>
      </c>
      <c r="AF239" s="96">
        <f t="shared" si="41"/>
        <v>1967.9814385150812</v>
      </c>
      <c r="AH239" s="4">
        <f t="shared" si="42"/>
        <v>7300</v>
      </c>
      <c r="AI239" s="4" t="str">
        <f t="shared" si="43"/>
        <v>×</v>
      </c>
      <c r="AJ239" s="4" t="s">
        <v>1264</v>
      </c>
    </row>
    <row r="240" spans="1:36" s="4" customFormat="1" x14ac:dyDescent="0.2">
      <c r="A240" s="11"/>
      <c r="B240" s="23" t="s">
        <v>499</v>
      </c>
      <c r="C240" s="28" t="s">
        <v>538</v>
      </c>
      <c r="D240" s="40">
        <v>4</v>
      </c>
      <c r="E240" s="40">
        <v>90</v>
      </c>
      <c r="F240" s="40">
        <v>4</v>
      </c>
      <c r="G240" s="40">
        <v>90</v>
      </c>
      <c r="H240" s="40">
        <v>153</v>
      </c>
      <c r="I240" s="40">
        <v>111</v>
      </c>
      <c r="J240" s="40">
        <v>32902</v>
      </c>
      <c r="K240" s="40">
        <v>21050</v>
      </c>
      <c r="L240" s="66">
        <f t="shared" si="33"/>
        <v>0.63977873685490239</v>
      </c>
      <c r="M240" s="40">
        <v>2437051</v>
      </c>
      <c r="N240" s="40">
        <v>928990</v>
      </c>
      <c r="O240" s="66">
        <f t="shared" si="34"/>
        <v>0.38119432051278368</v>
      </c>
      <c r="P240" s="40">
        <v>200972</v>
      </c>
      <c r="Q240" s="40">
        <v>316422</v>
      </c>
      <c r="R240" s="40">
        <v>393142</v>
      </c>
      <c r="S240" s="40">
        <v>39</v>
      </c>
      <c r="T240" s="40">
        <v>0</v>
      </c>
      <c r="V240" s="69">
        <f t="shared" si="35"/>
        <v>0.24388002087393154</v>
      </c>
      <c r="W240" s="76">
        <f t="shared" si="36"/>
        <v>44.132541567695959</v>
      </c>
      <c r="X240" s="79">
        <f t="shared" si="37"/>
        <v>18676.579572446557</v>
      </c>
      <c r="Z240" s="69">
        <f t="shared" si="38"/>
        <v>1</v>
      </c>
      <c r="AA240" s="69">
        <f t="shared" si="38"/>
        <v>1</v>
      </c>
      <c r="AB240" s="82" t="s">
        <v>1264</v>
      </c>
      <c r="AD240" s="91">
        <f t="shared" si="39"/>
        <v>1.5744581334713292</v>
      </c>
      <c r="AE240" s="91">
        <f t="shared" si="40"/>
        <v>4.6224847242401923</v>
      </c>
      <c r="AF240" s="96">
        <f t="shared" si="41"/>
        <v>1956.2028541289333</v>
      </c>
      <c r="AH240" s="4">
        <f t="shared" si="42"/>
        <v>32850</v>
      </c>
      <c r="AI240" s="4" t="str">
        <f t="shared" si="43"/>
        <v>×</v>
      </c>
      <c r="AJ240" s="4" t="s">
        <v>1264</v>
      </c>
    </row>
    <row r="241" spans="1:36" s="4" customFormat="1" x14ac:dyDescent="0.2">
      <c r="A241" s="11"/>
      <c r="B241" s="23" t="s">
        <v>499</v>
      </c>
      <c r="C241" s="28" t="s">
        <v>481</v>
      </c>
      <c r="D241" s="40">
        <v>4</v>
      </c>
      <c r="E241" s="40">
        <v>21</v>
      </c>
      <c r="F241" s="40">
        <v>4</v>
      </c>
      <c r="G241" s="40">
        <v>21</v>
      </c>
      <c r="H241" s="40">
        <v>30</v>
      </c>
      <c r="I241" s="40">
        <v>18</v>
      </c>
      <c r="J241" s="40">
        <v>7961</v>
      </c>
      <c r="K241" s="40">
        <v>4557</v>
      </c>
      <c r="L241" s="66">
        <f t="shared" si="33"/>
        <v>0.57241552568772769</v>
      </c>
      <c r="M241" s="40">
        <v>432937</v>
      </c>
      <c r="N241" s="40">
        <v>164996</v>
      </c>
      <c r="O241" s="66">
        <f t="shared" si="34"/>
        <v>0.38110856775928137</v>
      </c>
      <c r="P241" s="40">
        <v>40217</v>
      </c>
      <c r="Q241" s="40">
        <v>62758</v>
      </c>
      <c r="R241" s="40">
        <v>72676</v>
      </c>
      <c r="S241" s="40">
        <v>0</v>
      </c>
      <c r="T241" s="40">
        <v>0</v>
      </c>
      <c r="V241" s="69">
        <f t="shared" si="35"/>
        <v>0.21815246115802603</v>
      </c>
      <c r="W241" s="76">
        <f t="shared" si="36"/>
        <v>36.207153829273643</v>
      </c>
      <c r="X241" s="79">
        <f t="shared" si="37"/>
        <v>15948.211542681589</v>
      </c>
      <c r="Z241" s="69">
        <f t="shared" si="38"/>
        <v>1</v>
      </c>
      <c r="AA241" s="69">
        <f t="shared" si="38"/>
        <v>1</v>
      </c>
      <c r="AB241" s="82" t="s">
        <v>1264</v>
      </c>
      <c r="AD241" s="91">
        <f t="shared" si="39"/>
        <v>1.560484372280379</v>
      </c>
      <c r="AE241" s="91">
        <f t="shared" si="40"/>
        <v>4.1026431608523755</v>
      </c>
      <c r="AF241" s="96">
        <f t="shared" si="41"/>
        <v>1807.0965014794738</v>
      </c>
      <c r="AH241" s="4">
        <f t="shared" si="42"/>
        <v>7665</v>
      </c>
      <c r="AI241" s="4" t="str">
        <f t="shared" si="43"/>
        <v>×</v>
      </c>
      <c r="AJ241" s="4" t="s">
        <v>1264</v>
      </c>
    </row>
    <row r="242" spans="1:36" s="4" customFormat="1" x14ac:dyDescent="0.2">
      <c r="A242" s="11"/>
      <c r="B242" s="23" t="s">
        <v>499</v>
      </c>
      <c r="C242" s="28" t="s">
        <v>280</v>
      </c>
      <c r="D242" s="40">
        <v>2</v>
      </c>
      <c r="E242" s="40">
        <v>9</v>
      </c>
      <c r="F242" s="40">
        <v>2</v>
      </c>
      <c r="G242" s="40">
        <v>9</v>
      </c>
      <c r="H242" s="40">
        <v>15</v>
      </c>
      <c r="I242" s="40">
        <v>10</v>
      </c>
      <c r="J242" s="40">
        <v>3294</v>
      </c>
      <c r="K242" s="40">
        <v>1775</v>
      </c>
      <c r="L242" s="66">
        <f t="shared" si="33"/>
        <v>0.53885853066180933</v>
      </c>
      <c r="M242" s="40">
        <v>237925</v>
      </c>
      <c r="N242" s="40">
        <v>74573</v>
      </c>
      <c r="O242" s="66">
        <f t="shared" si="34"/>
        <v>0.31343070295261111</v>
      </c>
      <c r="P242" s="40">
        <v>10490</v>
      </c>
      <c r="Q242" s="40">
        <v>16182</v>
      </c>
      <c r="R242" s="40">
        <v>21232</v>
      </c>
      <c r="S242" s="40">
        <v>0</v>
      </c>
      <c r="T242" s="40">
        <v>0</v>
      </c>
      <c r="V242" s="69">
        <f t="shared" si="35"/>
        <v>0.16889480805734206</v>
      </c>
      <c r="W242" s="76">
        <f t="shared" si="36"/>
        <v>42.012957746478875</v>
      </c>
      <c r="X242" s="79">
        <f t="shared" si="37"/>
        <v>11961.69014084507</v>
      </c>
      <c r="Z242" s="69">
        <f t="shared" si="38"/>
        <v>1</v>
      </c>
      <c r="AA242" s="69">
        <f t="shared" si="38"/>
        <v>1</v>
      </c>
      <c r="AB242" s="82" t="s">
        <v>1264</v>
      </c>
      <c r="AD242" s="91">
        <f t="shared" si="39"/>
        <v>1.5426120114394661</v>
      </c>
      <c r="AE242" s="91">
        <f t="shared" si="40"/>
        <v>7.1089609151572928</v>
      </c>
      <c r="AF242" s="96">
        <f t="shared" si="41"/>
        <v>2024.0228789323166</v>
      </c>
      <c r="AH242" s="4">
        <f t="shared" si="42"/>
        <v>3285</v>
      </c>
      <c r="AI242" s="4" t="str">
        <f t="shared" si="43"/>
        <v>×</v>
      </c>
      <c r="AJ242" s="4" t="s">
        <v>1264</v>
      </c>
    </row>
    <row r="243" spans="1:36" s="4" customFormat="1" x14ac:dyDescent="0.2">
      <c r="A243" s="11"/>
      <c r="B243" s="23" t="s">
        <v>499</v>
      </c>
      <c r="C243" s="28" t="s">
        <v>540</v>
      </c>
      <c r="D243" s="40">
        <v>1</v>
      </c>
      <c r="E243" s="40">
        <v>4</v>
      </c>
      <c r="F243" s="40">
        <v>1</v>
      </c>
      <c r="G243" s="40">
        <v>4</v>
      </c>
      <c r="H243" s="40">
        <v>18</v>
      </c>
      <c r="I243" s="40">
        <v>10</v>
      </c>
      <c r="J243" s="40">
        <v>1464</v>
      </c>
      <c r="K243" s="40">
        <v>1164</v>
      </c>
      <c r="L243" s="66">
        <f t="shared" si="33"/>
        <v>0.79508196721311475</v>
      </c>
      <c r="M243" s="40">
        <v>97025</v>
      </c>
      <c r="N243" s="40">
        <v>48440</v>
      </c>
      <c r="O243" s="66">
        <f t="shared" si="34"/>
        <v>0.49925276990466377</v>
      </c>
      <c r="P243" s="40">
        <v>4400</v>
      </c>
      <c r="Q243" s="40">
        <v>9559</v>
      </c>
      <c r="R243" s="40">
        <v>15669</v>
      </c>
      <c r="S243" s="40">
        <v>0</v>
      </c>
      <c r="T243" s="40">
        <v>0</v>
      </c>
      <c r="V243" s="69">
        <f t="shared" si="35"/>
        <v>0.39694687443239662</v>
      </c>
      <c r="W243" s="76">
        <f t="shared" si="36"/>
        <v>41.615120274914091</v>
      </c>
      <c r="X243" s="79">
        <f t="shared" si="37"/>
        <v>13461.340206185567</v>
      </c>
      <c r="Z243" s="69">
        <f t="shared" si="38"/>
        <v>1</v>
      </c>
      <c r="AA243" s="69">
        <f t="shared" si="38"/>
        <v>1</v>
      </c>
      <c r="AB243" s="82" t="s">
        <v>1264</v>
      </c>
      <c r="AD243" s="91">
        <f t="shared" si="39"/>
        <v>2.1724999999999999</v>
      </c>
      <c r="AE243" s="91">
        <f t="shared" si="40"/>
        <v>11.00909090909091</v>
      </c>
      <c r="AF243" s="96">
        <f t="shared" si="41"/>
        <v>3561.1363636363635</v>
      </c>
      <c r="AH243" s="4">
        <f t="shared" si="42"/>
        <v>1460</v>
      </c>
      <c r="AI243" s="4" t="str">
        <f t="shared" si="43"/>
        <v>×</v>
      </c>
      <c r="AJ243" s="4" t="s">
        <v>1264</v>
      </c>
    </row>
    <row r="244" spans="1:36" s="4" customFormat="1" x14ac:dyDescent="0.2">
      <c r="A244" s="11"/>
      <c r="B244" s="23" t="s">
        <v>499</v>
      </c>
      <c r="C244" s="28" t="s">
        <v>544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66">
        <f t="shared" si="33"/>
        <v>0</v>
      </c>
      <c r="M244" s="40">
        <v>0</v>
      </c>
      <c r="N244" s="40">
        <v>0</v>
      </c>
      <c r="O244" s="66">
        <f t="shared" si="34"/>
        <v>0</v>
      </c>
      <c r="P244" s="40">
        <v>0</v>
      </c>
      <c r="Q244" s="40">
        <v>0</v>
      </c>
      <c r="R244" s="40">
        <v>0</v>
      </c>
      <c r="S244" s="40">
        <v>0</v>
      </c>
      <c r="T244" s="40">
        <v>0</v>
      </c>
      <c r="V244" s="69">
        <f t="shared" si="35"/>
        <v>0</v>
      </c>
      <c r="W244" s="76">
        <f t="shared" si="36"/>
        <v>0</v>
      </c>
      <c r="X244" s="79">
        <f t="shared" si="37"/>
        <v>0</v>
      </c>
      <c r="Z244" s="69" t="e">
        <f t="shared" si="38"/>
        <v>#DIV/0!</v>
      </c>
      <c r="AA244" s="69" t="e">
        <f t="shared" si="38"/>
        <v>#DIV/0!</v>
      </c>
      <c r="AB244" s="82" t="s">
        <v>1264</v>
      </c>
      <c r="AD244" s="91" t="e">
        <f t="shared" si="39"/>
        <v>#DIV/0!</v>
      </c>
      <c r="AE244" s="91" t="e">
        <f t="shared" si="40"/>
        <v>#DIV/0!</v>
      </c>
      <c r="AF244" s="96" t="e">
        <f t="shared" si="41"/>
        <v>#DIV/0!</v>
      </c>
      <c r="AH244" s="4">
        <f t="shared" si="42"/>
        <v>0</v>
      </c>
      <c r="AI244" s="4" t="str">
        <f t="shared" si="43"/>
        <v/>
      </c>
      <c r="AJ244" s="4" t="e">
        <v>#DIV/0!</v>
      </c>
    </row>
    <row r="245" spans="1:36" s="4" customFormat="1" x14ac:dyDescent="0.2">
      <c r="A245" s="11"/>
      <c r="B245" s="23" t="s">
        <v>549</v>
      </c>
      <c r="C245" s="28" t="s">
        <v>349</v>
      </c>
      <c r="D245" s="40">
        <v>14</v>
      </c>
      <c r="E245" s="40">
        <v>403</v>
      </c>
      <c r="F245" s="40">
        <v>14</v>
      </c>
      <c r="G245" s="40">
        <v>403</v>
      </c>
      <c r="H245" s="40">
        <v>640</v>
      </c>
      <c r="I245" s="40">
        <v>501</v>
      </c>
      <c r="J245" s="40">
        <v>150196</v>
      </c>
      <c r="K245" s="40">
        <v>105643</v>
      </c>
      <c r="L245" s="66">
        <f t="shared" si="33"/>
        <v>0.70336759966976481</v>
      </c>
      <c r="M245" s="40">
        <v>15249369</v>
      </c>
      <c r="N245" s="40">
        <v>6723421</v>
      </c>
      <c r="O245" s="66">
        <f t="shared" si="34"/>
        <v>0.44089830864477081</v>
      </c>
      <c r="P245" s="40">
        <v>1599263</v>
      </c>
      <c r="Q245" s="40">
        <v>2412064</v>
      </c>
      <c r="R245" s="40">
        <v>2894430</v>
      </c>
      <c r="S245" s="40">
        <v>51</v>
      </c>
      <c r="T245" s="40">
        <v>3</v>
      </c>
      <c r="V245" s="69">
        <f t="shared" si="35"/>
        <v>0.31011358504993158</v>
      </c>
      <c r="W245" s="76">
        <f t="shared" si="36"/>
        <v>63.6428442963566</v>
      </c>
      <c r="X245" s="79">
        <f t="shared" si="37"/>
        <v>27398.218528440124</v>
      </c>
      <c r="Z245" s="69">
        <f t="shared" si="38"/>
        <v>1</v>
      </c>
      <c r="AA245" s="69">
        <f t="shared" si="38"/>
        <v>1</v>
      </c>
      <c r="AB245" s="83"/>
      <c r="AD245" s="91">
        <f t="shared" si="39"/>
        <v>1.5082347306227932</v>
      </c>
      <c r="AE245" s="91">
        <f t="shared" si="40"/>
        <v>4.2040746268750047</v>
      </c>
      <c r="AF245" s="96">
        <f t="shared" si="41"/>
        <v>1809.8524132678615</v>
      </c>
      <c r="AH245" s="4">
        <f t="shared" si="42"/>
        <v>147095</v>
      </c>
      <c r="AI245" s="4" t="str">
        <f t="shared" si="43"/>
        <v>×</v>
      </c>
      <c r="AJ245" s="4" t="s">
        <v>1287</v>
      </c>
    </row>
    <row r="246" spans="1:36" s="4" customFormat="1" x14ac:dyDescent="0.2">
      <c r="A246" s="11"/>
      <c r="B246" s="23" t="s">
        <v>549</v>
      </c>
      <c r="C246" s="28" t="s">
        <v>551</v>
      </c>
      <c r="D246" s="40">
        <v>14</v>
      </c>
      <c r="E246" s="40">
        <v>242</v>
      </c>
      <c r="F246" s="40">
        <v>14</v>
      </c>
      <c r="G246" s="40">
        <v>242</v>
      </c>
      <c r="H246" s="40">
        <v>352</v>
      </c>
      <c r="I246" s="40">
        <v>231</v>
      </c>
      <c r="J246" s="40">
        <v>90813</v>
      </c>
      <c r="K246" s="40">
        <v>58650</v>
      </c>
      <c r="L246" s="66">
        <f t="shared" si="33"/>
        <v>0.6458326451058769</v>
      </c>
      <c r="M246" s="40">
        <v>6839799</v>
      </c>
      <c r="N246" s="40">
        <v>3154340</v>
      </c>
      <c r="O246" s="66">
        <f t="shared" si="34"/>
        <v>0.46117437076732809</v>
      </c>
      <c r="P246" s="40">
        <v>757114</v>
      </c>
      <c r="Q246" s="40">
        <v>1075068</v>
      </c>
      <c r="R246" s="40">
        <v>1359277</v>
      </c>
      <c r="S246" s="40">
        <v>18</v>
      </c>
      <c r="T246" s="40">
        <v>1</v>
      </c>
      <c r="V246" s="69">
        <f t="shared" si="35"/>
        <v>0.29784146372770187</v>
      </c>
      <c r="W246" s="76">
        <f t="shared" si="36"/>
        <v>53.782438192668373</v>
      </c>
      <c r="X246" s="79">
        <f t="shared" si="37"/>
        <v>23176.078431372549</v>
      </c>
      <c r="Z246" s="69">
        <f t="shared" si="38"/>
        <v>1</v>
      </c>
      <c r="AA246" s="69">
        <f t="shared" si="38"/>
        <v>1</v>
      </c>
      <c r="AB246" s="82" t="s">
        <v>1259</v>
      </c>
      <c r="AD246" s="91">
        <f t="shared" si="39"/>
        <v>1.4199552511246656</v>
      </c>
      <c r="AE246" s="91">
        <f t="shared" si="40"/>
        <v>4.1662682238077755</v>
      </c>
      <c r="AF246" s="96">
        <f t="shared" si="41"/>
        <v>1795.3399355975455</v>
      </c>
      <c r="AH246" s="4">
        <f t="shared" si="42"/>
        <v>88330</v>
      </c>
      <c r="AI246" s="4" t="str">
        <f t="shared" si="43"/>
        <v>×</v>
      </c>
      <c r="AJ246" s="4" t="s">
        <v>1264</v>
      </c>
    </row>
    <row r="247" spans="1:36" s="4" customFormat="1" x14ac:dyDescent="0.2">
      <c r="A247" s="11"/>
      <c r="B247" s="23" t="s">
        <v>549</v>
      </c>
      <c r="C247" s="28" t="s">
        <v>1235</v>
      </c>
      <c r="D247" s="40">
        <v>11</v>
      </c>
      <c r="E247" s="40">
        <v>178</v>
      </c>
      <c r="F247" s="40">
        <v>11</v>
      </c>
      <c r="G247" s="40">
        <v>178</v>
      </c>
      <c r="H247" s="40">
        <v>259</v>
      </c>
      <c r="I247" s="40">
        <v>218</v>
      </c>
      <c r="J247" s="40">
        <v>64460</v>
      </c>
      <c r="K247" s="40">
        <v>47138</v>
      </c>
      <c r="L247" s="66">
        <f t="shared" si="33"/>
        <v>0.73127520943220603</v>
      </c>
      <c r="M247" s="40">
        <v>4732931</v>
      </c>
      <c r="N247" s="40">
        <v>1996047</v>
      </c>
      <c r="O247" s="66">
        <f t="shared" si="34"/>
        <v>0.42173591797556315</v>
      </c>
      <c r="P247" s="40">
        <v>534955</v>
      </c>
      <c r="Q247" s="40">
        <v>822188</v>
      </c>
      <c r="R247" s="40">
        <v>892568</v>
      </c>
      <c r="S247" s="40">
        <v>2</v>
      </c>
      <c r="T247" s="40">
        <v>0</v>
      </c>
      <c r="V247" s="69">
        <f t="shared" si="35"/>
        <v>0.3084050217426636</v>
      </c>
      <c r="W247" s="76">
        <f t="shared" si="36"/>
        <v>42.344753701896558</v>
      </c>
      <c r="X247" s="79">
        <f t="shared" si="37"/>
        <v>18935.211506640077</v>
      </c>
      <c r="Z247" s="69">
        <f t="shared" si="38"/>
        <v>1</v>
      </c>
      <c r="AA247" s="69">
        <f t="shared" si="38"/>
        <v>1</v>
      </c>
      <c r="AB247" s="82" t="s">
        <v>1264</v>
      </c>
      <c r="AD247" s="91">
        <f t="shared" si="39"/>
        <v>1.5369292744249516</v>
      </c>
      <c r="AE247" s="91">
        <f t="shared" si="40"/>
        <v>3.7312428148161993</v>
      </c>
      <c r="AF247" s="96">
        <f t="shared" si="41"/>
        <v>1668.4917422960809</v>
      </c>
      <c r="AH247" s="4">
        <f t="shared" si="42"/>
        <v>64970</v>
      </c>
      <c r="AI247" s="4" t="str">
        <f t="shared" si="43"/>
        <v/>
      </c>
      <c r="AJ247" s="4" t="s">
        <v>1264</v>
      </c>
    </row>
    <row r="248" spans="1:36" s="6" customFormat="1" ht="26.4" x14ac:dyDescent="0.2">
      <c r="A248" s="17"/>
      <c r="B248" s="26" t="s">
        <v>549</v>
      </c>
      <c r="C248" s="33" t="s">
        <v>1236</v>
      </c>
      <c r="D248" s="43"/>
      <c r="E248" s="43"/>
      <c r="F248" s="43"/>
      <c r="G248" s="43"/>
      <c r="H248" s="43"/>
      <c r="I248" s="43"/>
      <c r="J248" s="43"/>
      <c r="K248" s="43"/>
      <c r="L248" s="68" t="str">
        <f t="shared" si="33"/>
        <v/>
      </c>
      <c r="M248" s="43"/>
      <c r="N248" s="43"/>
      <c r="O248" s="68" t="str">
        <f t="shared" si="34"/>
        <v/>
      </c>
      <c r="P248" s="45"/>
      <c r="Q248" s="45"/>
      <c r="R248" s="45"/>
      <c r="S248" s="45"/>
      <c r="T248" s="45"/>
      <c r="V248" s="68" t="str">
        <f t="shared" si="35"/>
        <v/>
      </c>
      <c r="W248" s="77" t="str">
        <f t="shared" si="36"/>
        <v/>
      </c>
      <c r="X248" s="80" t="str">
        <f t="shared" si="37"/>
        <v/>
      </c>
      <c r="Z248" s="68" t="e">
        <f t="shared" si="38"/>
        <v>#DIV/0!</v>
      </c>
      <c r="AA248" s="68" t="e">
        <f t="shared" si="38"/>
        <v>#DIV/0!</v>
      </c>
      <c r="AB248" s="82" t="s">
        <v>1264</v>
      </c>
      <c r="AD248" s="92" t="e">
        <f t="shared" si="39"/>
        <v>#DIV/0!</v>
      </c>
      <c r="AE248" s="92" t="e">
        <f t="shared" si="40"/>
        <v>#DIV/0!</v>
      </c>
      <c r="AF248" s="97" t="e">
        <f t="shared" si="41"/>
        <v>#DIV/0!</v>
      </c>
      <c r="AH248" s="6">
        <f t="shared" si="42"/>
        <v>0</v>
      </c>
      <c r="AI248" s="6" t="str">
        <f t="shared" si="43"/>
        <v/>
      </c>
      <c r="AJ248" s="6" t="e">
        <v>#VALUE!</v>
      </c>
    </row>
    <row r="249" spans="1:36" s="6" customFormat="1" ht="26.4" x14ac:dyDescent="0.2">
      <c r="A249" s="17"/>
      <c r="B249" s="26" t="s">
        <v>549</v>
      </c>
      <c r="C249" s="33" t="s">
        <v>1237</v>
      </c>
      <c r="D249" s="43"/>
      <c r="E249" s="43"/>
      <c r="F249" s="43"/>
      <c r="G249" s="43"/>
      <c r="H249" s="43"/>
      <c r="I249" s="43"/>
      <c r="J249" s="43"/>
      <c r="K249" s="43"/>
      <c r="L249" s="68" t="str">
        <f t="shared" si="33"/>
        <v/>
      </c>
      <c r="M249" s="43"/>
      <c r="N249" s="43"/>
      <c r="O249" s="68" t="str">
        <f t="shared" si="34"/>
        <v/>
      </c>
      <c r="P249" s="45"/>
      <c r="Q249" s="45"/>
      <c r="R249" s="45"/>
      <c r="S249" s="45"/>
      <c r="T249" s="45"/>
      <c r="V249" s="68" t="str">
        <f t="shared" si="35"/>
        <v/>
      </c>
      <c r="W249" s="77" t="str">
        <f t="shared" si="36"/>
        <v/>
      </c>
      <c r="X249" s="80" t="str">
        <f t="shared" si="37"/>
        <v/>
      </c>
      <c r="Z249" s="68" t="e">
        <f t="shared" si="38"/>
        <v>#DIV/0!</v>
      </c>
      <c r="AA249" s="68" t="e">
        <f t="shared" si="38"/>
        <v>#DIV/0!</v>
      </c>
      <c r="AB249" s="82" t="s">
        <v>1264</v>
      </c>
      <c r="AD249" s="92" t="e">
        <f t="shared" si="39"/>
        <v>#DIV/0!</v>
      </c>
      <c r="AE249" s="92" t="e">
        <f t="shared" si="40"/>
        <v>#DIV/0!</v>
      </c>
      <c r="AF249" s="97" t="e">
        <f t="shared" si="41"/>
        <v>#DIV/0!</v>
      </c>
      <c r="AH249" s="6">
        <f t="shared" si="42"/>
        <v>0</v>
      </c>
      <c r="AI249" s="6" t="str">
        <f t="shared" si="43"/>
        <v/>
      </c>
      <c r="AJ249" s="6" t="e">
        <v>#VALUE!</v>
      </c>
    </row>
    <row r="250" spans="1:36" s="4" customFormat="1" x14ac:dyDescent="0.2">
      <c r="A250" s="11"/>
      <c r="B250" s="23" t="s">
        <v>549</v>
      </c>
      <c r="C250" s="28" t="s">
        <v>153</v>
      </c>
      <c r="D250" s="40">
        <v>3</v>
      </c>
      <c r="E250" s="40">
        <v>39</v>
      </c>
      <c r="F250" s="40">
        <v>3</v>
      </c>
      <c r="G250" s="40">
        <v>39</v>
      </c>
      <c r="H250" s="40">
        <v>51</v>
      </c>
      <c r="I250" s="40">
        <v>43</v>
      </c>
      <c r="J250" s="40">
        <v>14570</v>
      </c>
      <c r="K250" s="40">
        <v>11941</v>
      </c>
      <c r="L250" s="66">
        <f t="shared" si="33"/>
        <v>0.81956074124914202</v>
      </c>
      <c r="M250" s="40">
        <v>1122212</v>
      </c>
      <c r="N250" s="40">
        <v>484409</v>
      </c>
      <c r="O250" s="66">
        <f t="shared" si="34"/>
        <v>0.43165551607004737</v>
      </c>
      <c r="P250" s="44">
        <v>112292</v>
      </c>
      <c r="Q250" s="44">
        <v>170603</v>
      </c>
      <c r="R250" s="44">
        <v>204075</v>
      </c>
      <c r="S250" s="44">
        <v>2</v>
      </c>
      <c r="T250" s="44">
        <v>0</v>
      </c>
      <c r="V250" s="69">
        <f t="shared" si="35"/>
        <v>0.35376791471464897</v>
      </c>
      <c r="W250" s="76">
        <f t="shared" si="36"/>
        <v>40.566870446361278</v>
      </c>
      <c r="X250" s="79">
        <f t="shared" si="37"/>
        <v>17090.277196214724</v>
      </c>
      <c r="Z250" s="69">
        <f t="shared" si="38"/>
        <v>1</v>
      </c>
      <c r="AA250" s="69">
        <f t="shared" si="38"/>
        <v>1</v>
      </c>
      <c r="AB250" s="82" t="s">
        <v>1264</v>
      </c>
      <c r="AD250" s="91">
        <f t="shared" si="39"/>
        <v>1.519280091190824</v>
      </c>
      <c r="AE250" s="91">
        <f t="shared" si="40"/>
        <v>4.3138335767463403</v>
      </c>
      <c r="AF250" s="96">
        <f t="shared" si="41"/>
        <v>1817.3600968902504</v>
      </c>
      <c r="AH250" s="4">
        <f t="shared" si="42"/>
        <v>14235</v>
      </c>
      <c r="AI250" s="4" t="str">
        <f t="shared" si="43"/>
        <v>×</v>
      </c>
      <c r="AJ250" s="4" t="s">
        <v>1264</v>
      </c>
    </row>
    <row r="251" spans="1:36" s="4" customFormat="1" x14ac:dyDescent="0.2">
      <c r="A251" s="11"/>
      <c r="B251" s="23" t="s">
        <v>549</v>
      </c>
      <c r="C251" s="28" t="s">
        <v>552</v>
      </c>
      <c r="D251" s="40">
        <v>4</v>
      </c>
      <c r="E251" s="40">
        <v>27</v>
      </c>
      <c r="F251" s="40">
        <v>4</v>
      </c>
      <c r="G251" s="40">
        <v>27</v>
      </c>
      <c r="H251" s="40">
        <v>32</v>
      </c>
      <c r="I251" s="40">
        <v>21</v>
      </c>
      <c r="J251" s="40">
        <v>10157</v>
      </c>
      <c r="K251" s="40">
        <v>6111</v>
      </c>
      <c r="L251" s="66">
        <f t="shared" si="33"/>
        <v>0.60165403170227427</v>
      </c>
      <c r="M251" s="40">
        <v>525950</v>
      </c>
      <c r="N251" s="40">
        <v>215697</v>
      </c>
      <c r="O251" s="66">
        <f t="shared" si="34"/>
        <v>0.41010932598155719</v>
      </c>
      <c r="P251" s="44">
        <v>60212</v>
      </c>
      <c r="Q251" s="44">
        <v>87295</v>
      </c>
      <c r="R251" s="44">
        <v>95577</v>
      </c>
      <c r="S251" s="44">
        <v>0</v>
      </c>
      <c r="T251" s="44">
        <v>0</v>
      </c>
      <c r="V251" s="69">
        <f t="shared" si="35"/>
        <v>0.24674392941550616</v>
      </c>
      <c r="W251" s="76">
        <f t="shared" si="36"/>
        <v>35.296514482081491</v>
      </c>
      <c r="X251" s="79">
        <f t="shared" si="37"/>
        <v>15640.157093765341</v>
      </c>
      <c r="Z251" s="69">
        <f t="shared" si="38"/>
        <v>1</v>
      </c>
      <c r="AA251" s="69">
        <f t="shared" si="38"/>
        <v>1</v>
      </c>
      <c r="AB251" s="82" t="s">
        <v>1264</v>
      </c>
      <c r="AD251" s="91">
        <f t="shared" si="39"/>
        <v>1.4497940609845215</v>
      </c>
      <c r="AE251" s="91">
        <f t="shared" si="40"/>
        <v>3.5822925662658607</v>
      </c>
      <c r="AF251" s="96">
        <f t="shared" si="41"/>
        <v>1587.3413937421112</v>
      </c>
      <c r="AH251" s="4">
        <f t="shared" si="42"/>
        <v>9855</v>
      </c>
      <c r="AI251" s="4" t="str">
        <f t="shared" si="43"/>
        <v>×</v>
      </c>
      <c r="AJ251" s="4" t="s">
        <v>1264</v>
      </c>
    </row>
    <row r="252" spans="1:36" s="4" customFormat="1" x14ac:dyDescent="0.2">
      <c r="A252" s="11"/>
      <c r="B252" s="23" t="s">
        <v>549</v>
      </c>
      <c r="C252" s="28" t="s">
        <v>553</v>
      </c>
      <c r="D252" s="40">
        <v>4</v>
      </c>
      <c r="E252" s="40">
        <v>38</v>
      </c>
      <c r="F252" s="40">
        <v>4</v>
      </c>
      <c r="G252" s="40">
        <v>38</v>
      </c>
      <c r="H252" s="40">
        <v>46</v>
      </c>
      <c r="I252" s="40">
        <v>38</v>
      </c>
      <c r="J252" s="40">
        <v>14030</v>
      </c>
      <c r="K252" s="40">
        <v>10629</v>
      </c>
      <c r="L252" s="66">
        <f t="shared" si="33"/>
        <v>0.75759087669280112</v>
      </c>
      <c r="M252" s="40">
        <v>856039</v>
      </c>
      <c r="N252" s="40">
        <v>365370</v>
      </c>
      <c r="O252" s="66">
        <f t="shared" si="34"/>
        <v>0.42681466615422897</v>
      </c>
      <c r="P252" s="44">
        <v>104587</v>
      </c>
      <c r="Q252" s="44">
        <v>152773</v>
      </c>
      <c r="R252" s="44">
        <v>161829</v>
      </c>
      <c r="S252" s="44">
        <v>0</v>
      </c>
      <c r="T252" s="44">
        <v>0</v>
      </c>
      <c r="V252" s="69">
        <f t="shared" si="35"/>
        <v>0.32335089711712756</v>
      </c>
      <c r="W252" s="76">
        <f t="shared" si="36"/>
        <v>34.374823595822747</v>
      </c>
      <c r="X252" s="79">
        <f t="shared" si="37"/>
        <v>15225.232853513971</v>
      </c>
      <c r="Z252" s="69">
        <f t="shared" si="38"/>
        <v>1</v>
      </c>
      <c r="AA252" s="69">
        <f t="shared" si="38"/>
        <v>1</v>
      </c>
      <c r="AB252" s="82" t="s">
        <v>1264</v>
      </c>
      <c r="AD252" s="91">
        <f t="shared" si="39"/>
        <v>1.4607264765219388</v>
      </c>
      <c r="AE252" s="91">
        <f t="shared" si="40"/>
        <v>3.4934552095384706</v>
      </c>
      <c r="AF252" s="96">
        <f t="shared" si="41"/>
        <v>1547.3146758201306</v>
      </c>
      <c r="AH252" s="4">
        <f t="shared" si="42"/>
        <v>13870</v>
      </c>
      <c r="AI252" s="4" t="str">
        <f t="shared" si="43"/>
        <v>×</v>
      </c>
      <c r="AJ252" s="4" t="s">
        <v>1264</v>
      </c>
    </row>
    <row r="253" spans="1:36" s="6" customFormat="1" ht="26.4" x14ac:dyDescent="0.2">
      <c r="A253" s="17"/>
      <c r="B253" s="26" t="s">
        <v>549</v>
      </c>
      <c r="C253" s="33" t="s">
        <v>891</v>
      </c>
      <c r="D253" s="43"/>
      <c r="E253" s="43"/>
      <c r="F253" s="43"/>
      <c r="G253" s="43"/>
      <c r="H253" s="43"/>
      <c r="I253" s="43"/>
      <c r="J253" s="43"/>
      <c r="K253" s="43"/>
      <c r="L253" s="68" t="str">
        <f t="shared" si="33"/>
        <v/>
      </c>
      <c r="M253" s="43"/>
      <c r="N253" s="43"/>
      <c r="O253" s="68" t="str">
        <f t="shared" si="34"/>
        <v/>
      </c>
      <c r="P253" s="45"/>
      <c r="Q253" s="45"/>
      <c r="R253" s="45"/>
      <c r="S253" s="45"/>
      <c r="T253" s="45"/>
      <c r="V253" s="68" t="str">
        <f t="shared" si="35"/>
        <v/>
      </c>
      <c r="W253" s="77" t="str">
        <f t="shared" si="36"/>
        <v/>
      </c>
      <c r="X253" s="80" t="str">
        <f t="shared" si="37"/>
        <v/>
      </c>
      <c r="Z253" s="68" t="e">
        <f t="shared" si="38"/>
        <v>#DIV/0!</v>
      </c>
      <c r="AA253" s="68" t="e">
        <f t="shared" si="38"/>
        <v>#DIV/0!</v>
      </c>
      <c r="AB253" s="82" t="s">
        <v>1264</v>
      </c>
      <c r="AD253" s="92" t="e">
        <f t="shared" si="39"/>
        <v>#DIV/0!</v>
      </c>
      <c r="AE253" s="92" t="e">
        <f t="shared" si="40"/>
        <v>#DIV/0!</v>
      </c>
      <c r="AF253" s="97" t="e">
        <f t="shared" si="41"/>
        <v>#DIV/0!</v>
      </c>
      <c r="AH253" s="6">
        <f t="shared" si="42"/>
        <v>0</v>
      </c>
      <c r="AI253" s="6" t="str">
        <f t="shared" si="43"/>
        <v/>
      </c>
      <c r="AJ253" s="6" t="e">
        <v>#VALUE!</v>
      </c>
    </row>
    <row r="254" spans="1:36" s="4" customFormat="1" x14ac:dyDescent="0.2">
      <c r="A254" s="11"/>
      <c r="B254" s="23" t="s">
        <v>549</v>
      </c>
      <c r="C254" s="28" t="s">
        <v>30</v>
      </c>
      <c r="D254" s="40">
        <v>6</v>
      </c>
      <c r="E254" s="40">
        <v>45</v>
      </c>
      <c r="F254" s="40">
        <v>6</v>
      </c>
      <c r="G254" s="40">
        <v>45</v>
      </c>
      <c r="H254" s="40">
        <v>55</v>
      </c>
      <c r="I254" s="40">
        <v>45</v>
      </c>
      <c r="J254" s="40">
        <v>17363</v>
      </c>
      <c r="K254" s="40">
        <v>12170</v>
      </c>
      <c r="L254" s="66">
        <f t="shared" si="33"/>
        <v>0.70091574036744797</v>
      </c>
      <c r="M254" s="40">
        <v>1039337</v>
      </c>
      <c r="N254" s="40">
        <v>448530</v>
      </c>
      <c r="O254" s="66">
        <f t="shared" si="34"/>
        <v>0.43155396180449651</v>
      </c>
      <c r="P254" s="40">
        <v>99068</v>
      </c>
      <c r="Q254" s="40">
        <v>157326</v>
      </c>
      <c r="R254" s="40">
        <v>189037</v>
      </c>
      <c r="S254" s="40">
        <v>0</v>
      </c>
      <c r="T254" s="40">
        <v>0</v>
      </c>
      <c r="V254" s="69">
        <f t="shared" si="35"/>
        <v>0.30248296464670404</v>
      </c>
      <c r="W254" s="76">
        <f t="shared" si="36"/>
        <v>36.855382087099422</v>
      </c>
      <c r="X254" s="79">
        <f t="shared" si="37"/>
        <v>15533.03204601479</v>
      </c>
      <c r="Z254" s="69">
        <f t="shared" si="38"/>
        <v>1</v>
      </c>
      <c r="AA254" s="69">
        <f t="shared" si="38"/>
        <v>1</v>
      </c>
      <c r="AB254" s="82" t="s">
        <v>1259</v>
      </c>
      <c r="AD254" s="91">
        <f t="shared" si="39"/>
        <v>1.5880607259660031</v>
      </c>
      <c r="AE254" s="91">
        <f t="shared" si="40"/>
        <v>4.5274962651915853</v>
      </c>
      <c r="AF254" s="96">
        <f t="shared" si="41"/>
        <v>1908.1539952355956</v>
      </c>
      <c r="AH254" s="4">
        <f t="shared" si="42"/>
        <v>16425</v>
      </c>
      <c r="AI254" s="4" t="str">
        <f t="shared" si="43"/>
        <v>×</v>
      </c>
      <c r="AJ254" s="4" t="s">
        <v>1264</v>
      </c>
    </row>
    <row r="255" spans="1:36" s="4" customFormat="1" x14ac:dyDescent="0.2">
      <c r="A255" s="11"/>
      <c r="B255" s="23" t="s">
        <v>549</v>
      </c>
      <c r="C255" s="28" t="s">
        <v>554</v>
      </c>
      <c r="D255" s="40">
        <v>1</v>
      </c>
      <c r="E255" s="40">
        <v>5</v>
      </c>
      <c r="F255" s="40">
        <v>1</v>
      </c>
      <c r="G255" s="40">
        <v>5</v>
      </c>
      <c r="H255" s="40">
        <v>8</v>
      </c>
      <c r="I255" s="40">
        <v>6</v>
      </c>
      <c r="J255" s="40">
        <v>1890</v>
      </c>
      <c r="K255" s="40">
        <v>1156</v>
      </c>
      <c r="L255" s="66">
        <f t="shared" si="33"/>
        <v>0.61164021164021165</v>
      </c>
      <c r="M255" s="40">
        <v>545004</v>
      </c>
      <c r="N255" s="40">
        <v>238630</v>
      </c>
      <c r="O255" s="66">
        <f t="shared" si="34"/>
        <v>0.4378499974312115</v>
      </c>
      <c r="P255" s="40">
        <v>8526</v>
      </c>
      <c r="Q255" s="40">
        <v>11887</v>
      </c>
      <c r="R255" s="40">
        <v>16374</v>
      </c>
      <c r="S255" s="40">
        <v>0</v>
      </c>
      <c r="T255" s="40">
        <v>0</v>
      </c>
      <c r="V255" s="69">
        <f t="shared" si="35"/>
        <v>0.26780666509549234</v>
      </c>
      <c r="W255" s="76">
        <f t="shared" si="36"/>
        <v>206.42733564013841</v>
      </c>
      <c r="X255" s="79">
        <f t="shared" si="37"/>
        <v>14164.359861591696</v>
      </c>
      <c r="Z255" s="69">
        <f t="shared" si="38"/>
        <v>1</v>
      </c>
      <c r="AA255" s="69">
        <f t="shared" si="38"/>
        <v>1</v>
      </c>
      <c r="AB255" s="82" t="s">
        <v>1264</v>
      </c>
      <c r="AD255" s="91">
        <f t="shared" si="39"/>
        <v>1.3942059582453672</v>
      </c>
      <c r="AE255" s="91">
        <f t="shared" si="40"/>
        <v>27.988505747126435</v>
      </c>
      <c r="AF255" s="96">
        <f t="shared" si="41"/>
        <v>1920.478536242083</v>
      </c>
      <c r="AH255" s="4">
        <f t="shared" si="42"/>
        <v>1825</v>
      </c>
      <c r="AI255" s="4" t="str">
        <f t="shared" si="43"/>
        <v>×</v>
      </c>
      <c r="AJ255" s="4" t="s">
        <v>1264</v>
      </c>
    </row>
    <row r="256" spans="1:36" s="4" customFormat="1" x14ac:dyDescent="0.2">
      <c r="A256" s="11"/>
      <c r="B256" s="23" t="s">
        <v>514</v>
      </c>
      <c r="C256" s="28" t="s">
        <v>319</v>
      </c>
      <c r="D256" s="40">
        <v>37</v>
      </c>
      <c r="E256" s="40">
        <v>1305</v>
      </c>
      <c r="F256" s="40">
        <v>37</v>
      </c>
      <c r="G256" s="40">
        <v>1305</v>
      </c>
      <c r="H256" s="40">
        <v>1898</v>
      </c>
      <c r="I256" s="40">
        <v>1629</v>
      </c>
      <c r="J256" s="40">
        <v>482275</v>
      </c>
      <c r="K256" s="40">
        <v>337626</v>
      </c>
      <c r="L256" s="66">
        <f t="shared" si="33"/>
        <v>0.70006946244362656</v>
      </c>
      <c r="M256" s="40">
        <v>47912676</v>
      </c>
      <c r="N256" s="40">
        <v>19475081</v>
      </c>
      <c r="O256" s="66">
        <f t="shared" si="34"/>
        <v>0.4064703253059796</v>
      </c>
      <c r="P256" s="40">
        <v>5431790</v>
      </c>
      <c r="Q256" s="40">
        <v>8332199</v>
      </c>
      <c r="R256" s="40">
        <v>7896540</v>
      </c>
      <c r="S256" s="40">
        <v>260</v>
      </c>
      <c r="T256" s="40">
        <v>2</v>
      </c>
      <c r="V256" s="69">
        <f t="shared" si="35"/>
        <v>0.28455746213624317</v>
      </c>
      <c r="W256" s="76">
        <f t="shared" si="36"/>
        <v>57.682408937700295</v>
      </c>
      <c r="X256" s="79">
        <f t="shared" si="37"/>
        <v>23388.423877308029</v>
      </c>
      <c r="Z256" s="69">
        <f t="shared" si="38"/>
        <v>1</v>
      </c>
      <c r="AA256" s="69">
        <f t="shared" si="38"/>
        <v>1</v>
      </c>
      <c r="AB256" s="83"/>
      <c r="AD256" s="91">
        <f t="shared" si="39"/>
        <v>1.5339692808448044</v>
      </c>
      <c r="AE256" s="91">
        <f t="shared" si="40"/>
        <v>3.5853891626885428</v>
      </c>
      <c r="AF256" s="96">
        <f t="shared" si="41"/>
        <v>1453.7638605321633</v>
      </c>
      <c r="AH256" s="4">
        <f t="shared" si="42"/>
        <v>476325</v>
      </c>
      <c r="AI256" s="4" t="str">
        <f t="shared" si="43"/>
        <v>×</v>
      </c>
      <c r="AJ256" s="4" t="s">
        <v>1287</v>
      </c>
    </row>
    <row r="257" spans="1:36" s="4" customFormat="1" x14ac:dyDescent="0.2">
      <c r="A257" s="11"/>
      <c r="B257" s="23" t="s">
        <v>514</v>
      </c>
      <c r="C257" s="28" t="s">
        <v>425</v>
      </c>
      <c r="D257" s="40">
        <v>10</v>
      </c>
      <c r="E257" s="40">
        <v>271</v>
      </c>
      <c r="F257" s="40">
        <v>10</v>
      </c>
      <c r="G257" s="40">
        <v>271</v>
      </c>
      <c r="H257" s="40">
        <v>366</v>
      </c>
      <c r="I257" s="40">
        <v>321</v>
      </c>
      <c r="J257" s="40">
        <v>101178</v>
      </c>
      <c r="K257" s="40">
        <v>67556</v>
      </c>
      <c r="L257" s="66">
        <f t="shared" si="33"/>
        <v>0.66769455810551703</v>
      </c>
      <c r="M257" s="40">
        <v>8902310</v>
      </c>
      <c r="N257" s="40">
        <v>3354498</v>
      </c>
      <c r="O257" s="66">
        <f t="shared" si="34"/>
        <v>0.37681208585187442</v>
      </c>
      <c r="P257" s="40">
        <v>796392</v>
      </c>
      <c r="Q257" s="40">
        <v>1135884</v>
      </c>
      <c r="R257" s="40">
        <v>1380632</v>
      </c>
      <c r="S257" s="40">
        <v>36</v>
      </c>
      <c r="T257" s="40">
        <v>2</v>
      </c>
      <c r="V257" s="69">
        <f t="shared" si="35"/>
        <v>0.25159537915168545</v>
      </c>
      <c r="W257" s="76">
        <f t="shared" si="36"/>
        <v>49.655071348214811</v>
      </c>
      <c r="X257" s="79">
        <f t="shared" si="37"/>
        <v>20436.852389129021</v>
      </c>
      <c r="Z257" s="69">
        <f t="shared" si="38"/>
        <v>1</v>
      </c>
      <c r="AA257" s="69">
        <f t="shared" si="38"/>
        <v>1</v>
      </c>
      <c r="AB257" s="82" t="s">
        <v>1259</v>
      </c>
      <c r="AD257" s="91">
        <f t="shared" si="39"/>
        <v>1.4262875568815356</v>
      </c>
      <c r="AE257" s="91">
        <f t="shared" si="40"/>
        <v>4.2121191573998731</v>
      </c>
      <c r="AF257" s="96">
        <f t="shared" si="41"/>
        <v>1733.6085746717697</v>
      </c>
      <c r="AH257" s="4">
        <f t="shared" si="42"/>
        <v>98915</v>
      </c>
      <c r="AI257" s="4" t="str">
        <f t="shared" si="43"/>
        <v>×</v>
      </c>
      <c r="AJ257" s="4" t="s">
        <v>1264</v>
      </c>
    </row>
    <row r="258" spans="1:36" s="4" customFormat="1" x14ac:dyDescent="0.2">
      <c r="A258" s="11"/>
      <c r="B258" s="23" t="s">
        <v>514</v>
      </c>
      <c r="C258" s="28" t="s">
        <v>557</v>
      </c>
      <c r="D258" s="40">
        <v>4</v>
      </c>
      <c r="E258" s="40">
        <v>76</v>
      </c>
      <c r="F258" s="40">
        <v>4</v>
      </c>
      <c r="G258" s="40">
        <v>76</v>
      </c>
      <c r="H258" s="40">
        <v>100</v>
      </c>
      <c r="I258" s="40">
        <v>85</v>
      </c>
      <c r="J258" s="40">
        <v>28610</v>
      </c>
      <c r="K258" s="40">
        <v>19163</v>
      </c>
      <c r="L258" s="66">
        <f t="shared" si="33"/>
        <v>0.66980076896190144</v>
      </c>
      <c r="M258" s="40">
        <v>2924167</v>
      </c>
      <c r="N258" s="40">
        <v>1169035</v>
      </c>
      <c r="O258" s="66">
        <f t="shared" si="34"/>
        <v>0.39978393846863053</v>
      </c>
      <c r="P258" s="40">
        <v>321153</v>
      </c>
      <c r="Q258" s="40">
        <v>485411</v>
      </c>
      <c r="R258" s="40">
        <v>486799</v>
      </c>
      <c r="S258" s="40">
        <v>4</v>
      </c>
      <c r="T258" s="40">
        <v>0</v>
      </c>
      <c r="V258" s="69">
        <f t="shared" si="35"/>
        <v>0.2677755894049062</v>
      </c>
      <c r="W258" s="76">
        <f t="shared" si="36"/>
        <v>61.004800918436572</v>
      </c>
      <c r="X258" s="79">
        <f t="shared" si="37"/>
        <v>25403.06841308772</v>
      </c>
      <c r="Z258" s="69">
        <f t="shared" si="38"/>
        <v>1</v>
      </c>
      <c r="AA258" s="69">
        <f t="shared" si="38"/>
        <v>1</v>
      </c>
      <c r="AB258" s="82" t="s">
        <v>1264</v>
      </c>
      <c r="AD258" s="91">
        <f t="shared" si="39"/>
        <v>1.5114633834963398</v>
      </c>
      <c r="AE258" s="91">
        <f t="shared" si="40"/>
        <v>3.6401185727674972</v>
      </c>
      <c r="AF258" s="96">
        <f t="shared" si="41"/>
        <v>1515.7853110511189</v>
      </c>
      <c r="AH258" s="4">
        <f t="shared" si="42"/>
        <v>27740</v>
      </c>
      <c r="AI258" s="4" t="str">
        <f t="shared" si="43"/>
        <v>×</v>
      </c>
      <c r="AJ258" s="4" t="s">
        <v>1264</v>
      </c>
    </row>
    <row r="259" spans="1:36" s="4" customFormat="1" x14ac:dyDescent="0.2">
      <c r="A259" s="11"/>
      <c r="B259" s="23" t="s">
        <v>514</v>
      </c>
      <c r="C259" s="28" t="s">
        <v>558</v>
      </c>
      <c r="D259" s="40">
        <v>3</v>
      </c>
      <c r="E259" s="40">
        <v>20</v>
      </c>
      <c r="F259" s="40">
        <v>3</v>
      </c>
      <c r="G259" s="40">
        <v>20</v>
      </c>
      <c r="H259" s="40">
        <v>28</v>
      </c>
      <c r="I259" s="40">
        <v>25</v>
      </c>
      <c r="J259" s="40">
        <v>7320</v>
      </c>
      <c r="K259" s="40">
        <v>4519</v>
      </c>
      <c r="L259" s="66">
        <f t="shared" si="33"/>
        <v>0.61734972677595623</v>
      </c>
      <c r="M259" s="40">
        <v>563974</v>
      </c>
      <c r="N259" s="40">
        <v>238288</v>
      </c>
      <c r="O259" s="66">
        <f t="shared" si="34"/>
        <v>0.42251593158549861</v>
      </c>
      <c r="P259" s="40">
        <v>58065</v>
      </c>
      <c r="Q259" s="40">
        <v>88451</v>
      </c>
      <c r="R259" s="40">
        <v>100134</v>
      </c>
      <c r="S259" s="40">
        <v>0</v>
      </c>
      <c r="T259" s="40">
        <v>0</v>
      </c>
      <c r="V259" s="69">
        <f t="shared" si="35"/>
        <v>0.2608400949227962</v>
      </c>
      <c r="W259" s="76">
        <f t="shared" si="36"/>
        <v>52.730250055321974</v>
      </c>
      <c r="X259" s="79">
        <f t="shared" si="37"/>
        <v>22158.442133215314</v>
      </c>
      <c r="Z259" s="69">
        <f t="shared" si="38"/>
        <v>1</v>
      </c>
      <c r="AA259" s="69">
        <f t="shared" si="38"/>
        <v>1</v>
      </c>
      <c r="AB259" s="82" t="s">
        <v>1264</v>
      </c>
      <c r="AD259" s="91">
        <f t="shared" si="39"/>
        <v>1.5233100835270816</v>
      </c>
      <c r="AE259" s="91">
        <f t="shared" si="40"/>
        <v>4.1038146904331354</v>
      </c>
      <c r="AF259" s="96">
        <f t="shared" si="41"/>
        <v>1724.5156290364248</v>
      </c>
      <c r="AH259" s="4">
        <f t="shared" si="42"/>
        <v>7300</v>
      </c>
      <c r="AI259" s="4" t="str">
        <f t="shared" si="43"/>
        <v>×</v>
      </c>
      <c r="AJ259" s="4" t="s">
        <v>1264</v>
      </c>
    </row>
    <row r="260" spans="1:36" s="4" customFormat="1" x14ac:dyDescent="0.2">
      <c r="A260" s="11"/>
      <c r="B260" s="23" t="s">
        <v>514</v>
      </c>
      <c r="C260" s="28" t="s">
        <v>561</v>
      </c>
      <c r="D260" s="40">
        <v>7</v>
      </c>
      <c r="E260" s="40">
        <v>39</v>
      </c>
      <c r="F260" s="40">
        <v>7</v>
      </c>
      <c r="G260" s="40">
        <v>39</v>
      </c>
      <c r="H260" s="40">
        <v>42</v>
      </c>
      <c r="I260" s="40">
        <v>39</v>
      </c>
      <c r="J260" s="40">
        <v>13893</v>
      </c>
      <c r="K260" s="40">
        <v>9281</v>
      </c>
      <c r="L260" s="66">
        <f t="shared" si="33"/>
        <v>0.66803426185848991</v>
      </c>
      <c r="M260" s="40">
        <v>1116747</v>
      </c>
      <c r="N260" s="40">
        <v>395095</v>
      </c>
      <c r="O260" s="66">
        <f t="shared" si="34"/>
        <v>0.35379096608273852</v>
      </c>
      <c r="P260" s="40">
        <v>119305</v>
      </c>
      <c r="Q260" s="40">
        <v>176477</v>
      </c>
      <c r="R260" s="40">
        <v>149952</v>
      </c>
      <c r="S260" s="40">
        <v>1</v>
      </c>
      <c r="T260" s="40">
        <v>0</v>
      </c>
      <c r="V260" s="69">
        <f t="shared" si="35"/>
        <v>0.23634448687928428</v>
      </c>
      <c r="W260" s="76">
        <f t="shared" si="36"/>
        <v>42.570304924038361</v>
      </c>
      <c r="X260" s="79">
        <f t="shared" si="37"/>
        <v>16156.879646589807</v>
      </c>
      <c r="Z260" s="69">
        <f t="shared" si="38"/>
        <v>1</v>
      </c>
      <c r="AA260" s="69">
        <f t="shared" si="38"/>
        <v>1</v>
      </c>
      <c r="AB260" s="82" t="s">
        <v>1264</v>
      </c>
      <c r="AD260" s="91">
        <f t="shared" si="39"/>
        <v>1.4792087506810276</v>
      </c>
      <c r="AE260" s="91">
        <f t="shared" si="40"/>
        <v>3.3116382381291647</v>
      </c>
      <c r="AF260" s="96">
        <f t="shared" si="41"/>
        <v>1256.8794266795189</v>
      </c>
      <c r="AH260" s="4">
        <f t="shared" si="42"/>
        <v>14235</v>
      </c>
      <c r="AI260" s="4" t="str">
        <f t="shared" si="43"/>
        <v/>
      </c>
      <c r="AJ260" s="4" t="s">
        <v>1264</v>
      </c>
    </row>
    <row r="261" spans="1:36" s="4" customFormat="1" x14ac:dyDescent="0.2">
      <c r="A261" s="11"/>
      <c r="B261" s="23" t="s">
        <v>514</v>
      </c>
      <c r="C261" s="28" t="s">
        <v>563</v>
      </c>
      <c r="D261" s="40">
        <v>3</v>
      </c>
      <c r="E261" s="40">
        <v>15</v>
      </c>
      <c r="F261" s="40">
        <v>3</v>
      </c>
      <c r="G261" s="40">
        <v>15</v>
      </c>
      <c r="H261" s="40">
        <v>25</v>
      </c>
      <c r="I261" s="40">
        <v>16</v>
      </c>
      <c r="J261" s="40">
        <v>5581</v>
      </c>
      <c r="K261" s="40">
        <v>2777</v>
      </c>
      <c r="L261" s="66">
        <f t="shared" ref="L261:L324" si="44">IF(K261="","",IF(K261=0,0,K261/J261))</f>
        <v>0.49758107865973839</v>
      </c>
      <c r="M261" s="40">
        <v>437911</v>
      </c>
      <c r="N261" s="40">
        <v>165722</v>
      </c>
      <c r="O261" s="66">
        <f t="shared" ref="O261:O324" si="45">IF(N261="","",IF(N261=0,0,N261/M261))</f>
        <v>0.37843762773714296</v>
      </c>
      <c r="P261" s="40">
        <v>37446</v>
      </c>
      <c r="Q261" s="40">
        <v>56472</v>
      </c>
      <c r="R261" s="40">
        <v>71455</v>
      </c>
      <c r="S261" s="40">
        <v>0</v>
      </c>
      <c r="T261" s="40">
        <v>0</v>
      </c>
      <c r="V261" s="69">
        <f t="shared" ref="V261:V324" si="46">IF(O261="","",L261*O261)</f>
        <v>0.18830340301488013</v>
      </c>
      <c r="W261" s="76">
        <f t="shared" ref="W261:W324" si="47">IF(N261="","",IF(N261=0,0,N261/K261))</f>
        <v>59.676629456247753</v>
      </c>
      <c r="X261" s="79">
        <f t="shared" ref="X261:X324" si="48">IF(R261="","",IF(R261=0,0,R261*1000/K261))</f>
        <v>25731.004681310766</v>
      </c>
      <c r="Z261" s="69">
        <f t="shared" ref="Z261:AA324" si="49">F261/D261</f>
        <v>1</v>
      </c>
      <c r="AA261" s="69">
        <f t="shared" si="49"/>
        <v>1</v>
      </c>
      <c r="AB261" s="82" t="s">
        <v>1264</v>
      </c>
      <c r="AD261" s="91">
        <f t="shared" ref="AD261:AD324" si="50">Q261/P261</f>
        <v>1.5080916519788496</v>
      </c>
      <c r="AE261" s="91">
        <f t="shared" ref="AE261:AE324" si="51">N261/P261</f>
        <v>4.4256262351118947</v>
      </c>
      <c r="AF261" s="96">
        <f t="shared" ref="AF261:AF324" si="52">R261/P261*1000</f>
        <v>1908.2144955402448</v>
      </c>
      <c r="AH261" s="4">
        <f t="shared" ref="AH261:AH324" si="53">E261*365</f>
        <v>5475</v>
      </c>
      <c r="AI261" s="4" t="str">
        <f t="shared" ref="AI261:AI324" si="54">IF(AH261&lt;J261,"×","")</f>
        <v>×</v>
      </c>
      <c r="AJ261" s="4" t="s">
        <v>1264</v>
      </c>
    </row>
    <row r="262" spans="1:36" s="4" customFormat="1" x14ac:dyDescent="0.2">
      <c r="A262" s="11"/>
      <c r="B262" s="23" t="s">
        <v>514</v>
      </c>
      <c r="C262" s="28" t="s">
        <v>359</v>
      </c>
      <c r="D262" s="40">
        <v>8</v>
      </c>
      <c r="E262" s="40">
        <v>39</v>
      </c>
      <c r="F262" s="40">
        <v>8</v>
      </c>
      <c r="G262" s="40">
        <v>39</v>
      </c>
      <c r="H262" s="40">
        <v>44</v>
      </c>
      <c r="I262" s="40">
        <v>39</v>
      </c>
      <c r="J262" s="40">
        <v>14234</v>
      </c>
      <c r="K262" s="40">
        <v>9126</v>
      </c>
      <c r="L262" s="66">
        <f t="shared" si="44"/>
        <v>0.6411409301672053</v>
      </c>
      <c r="M262" s="40">
        <v>899422</v>
      </c>
      <c r="N262" s="40">
        <v>316966</v>
      </c>
      <c r="O262" s="66">
        <f t="shared" si="45"/>
        <v>0.35241077047259239</v>
      </c>
      <c r="P262" s="40">
        <v>72256</v>
      </c>
      <c r="Q262" s="40">
        <v>104254</v>
      </c>
      <c r="R262" s="40">
        <v>122205</v>
      </c>
      <c r="S262" s="40">
        <v>0</v>
      </c>
      <c r="T262" s="40">
        <v>0</v>
      </c>
      <c r="V262" s="69">
        <f t="shared" si="46"/>
        <v>0.22594496918173937</v>
      </c>
      <c r="W262" s="76">
        <f t="shared" si="47"/>
        <v>34.732193732193736</v>
      </c>
      <c r="X262" s="79">
        <f t="shared" si="48"/>
        <v>13390.86127547666</v>
      </c>
      <c r="Z262" s="69">
        <f t="shared" si="49"/>
        <v>1</v>
      </c>
      <c r="AA262" s="69">
        <f t="shared" si="49"/>
        <v>1</v>
      </c>
      <c r="AB262" s="82" t="s">
        <v>1264</v>
      </c>
      <c r="AD262" s="91">
        <f t="shared" si="50"/>
        <v>1.4428421169176262</v>
      </c>
      <c r="AE262" s="91">
        <f t="shared" si="51"/>
        <v>4.3867083702391501</v>
      </c>
      <c r="AF262" s="96">
        <f t="shared" si="52"/>
        <v>1691.2782329495128</v>
      </c>
      <c r="AH262" s="4">
        <f t="shared" si="53"/>
        <v>14235</v>
      </c>
      <c r="AI262" s="4" t="str">
        <f t="shared" si="54"/>
        <v/>
      </c>
      <c r="AJ262" s="4" t="s">
        <v>1264</v>
      </c>
    </row>
    <row r="263" spans="1:36" s="4" customFormat="1" x14ac:dyDescent="0.2">
      <c r="A263" s="11"/>
      <c r="B263" s="23" t="s">
        <v>514</v>
      </c>
      <c r="C263" s="28" t="s">
        <v>35</v>
      </c>
      <c r="D263" s="40">
        <v>1</v>
      </c>
      <c r="E263" s="40">
        <v>10</v>
      </c>
      <c r="F263" s="40">
        <v>1</v>
      </c>
      <c r="G263" s="40">
        <v>10</v>
      </c>
      <c r="H263" s="40">
        <v>14</v>
      </c>
      <c r="I263" s="40">
        <v>12</v>
      </c>
      <c r="J263" s="40">
        <v>3660</v>
      </c>
      <c r="K263" s="40">
        <v>1894</v>
      </c>
      <c r="L263" s="66">
        <f t="shared" si="44"/>
        <v>0.51748633879781425</v>
      </c>
      <c r="M263" s="40">
        <v>197121</v>
      </c>
      <c r="N263" s="40">
        <v>53927</v>
      </c>
      <c r="O263" s="66">
        <f t="shared" si="45"/>
        <v>0.27357308455212787</v>
      </c>
      <c r="P263" s="40">
        <v>11147</v>
      </c>
      <c r="Q263" s="40">
        <v>20761</v>
      </c>
      <c r="R263" s="40">
        <v>23183</v>
      </c>
      <c r="S263" s="40">
        <v>0</v>
      </c>
      <c r="T263" s="40">
        <v>0</v>
      </c>
      <c r="V263" s="69">
        <f t="shared" si="46"/>
        <v>0.14157033391850551</v>
      </c>
      <c r="W263" s="76">
        <f t="shared" si="47"/>
        <v>28.472544878563887</v>
      </c>
      <c r="X263" s="79">
        <f t="shared" si="48"/>
        <v>12240.232312565999</v>
      </c>
      <c r="Z263" s="69">
        <f t="shared" si="49"/>
        <v>1</v>
      </c>
      <c r="AA263" s="69">
        <f t="shared" si="49"/>
        <v>1</v>
      </c>
      <c r="AB263" s="82" t="s">
        <v>1264</v>
      </c>
      <c r="AD263" s="91">
        <f t="shared" si="50"/>
        <v>1.8624742083071679</v>
      </c>
      <c r="AE263" s="91">
        <f t="shared" si="51"/>
        <v>4.8378038934242396</v>
      </c>
      <c r="AF263" s="96">
        <f t="shared" si="52"/>
        <v>2079.7523997488115</v>
      </c>
      <c r="AH263" s="4">
        <f t="shared" si="53"/>
        <v>3650</v>
      </c>
      <c r="AI263" s="4" t="str">
        <f t="shared" si="54"/>
        <v>×</v>
      </c>
      <c r="AJ263" s="4" t="s">
        <v>1264</v>
      </c>
    </row>
    <row r="264" spans="1:36" s="4" customFormat="1" x14ac:dyDescent="0.2">
      <c r="A264" s="11"/>
      <c r="B264" s="23" t="s">
        <v>514</v>
      </c>
      <c r="C264" s="28" t="s">
        <v>568</v>
      </c>
      <c r="D264" s="40">
        <v>4</v>
      </c>
      <c r="E264" s="40">
        <v>25</v>
      </c>
      <c r="F264" s="40">
        <v>4</v>
      </c>
      <c r="G264" s="40">
        <v>25</v>
      </c>
      <c r="H264" s="40">
        <v>21</v>
      </c>
      <c r="I264" s="40">
        <v>19</v>
      </c>
      <c r="J264" s="40">
        <v>9094</v>
      </c>
      <c r="K264" s="40">
        <v>4039</v>
      </c>
      <c r="L264" s="66">
        <f t="shared" si="44"/>
        <v>0.44413899274246754</v>
      </c>
      <c r="M264" s="40">
        <v>361736</v>
      </c>
      <c r="N264" s="40">
        <v>127446</v>
      </c>
      <c r="O264" s="66">
        <f t="shared" si="45"/>
        <v>0.35231771236481857</v>
      </c>
      <c r="P264" s="40">
        <v>29640</v>
      </c>
      <c r="Q264" s="40">
        <v>47471</v>
      </c>
      <c r="R264" s="40">
        <v>47933</v>
      </c>
      <c r="S264" s="40">
        <v>0</v>
      </c>
      <c r="T264" s="40">
        <v>0</v>
      </c>
      <c r="V264" s="69">
        <f t="shared" si="46"/>
        <v>0.15647803389504092</v>
      </c>
      <c r="W264" s="76">
        <f t="shared" si="47"/>
        <v>31.553849962862095</v>
      </c>
      <c r="X264" s="79">
        <f t="shared" si="48"/>
        <v>11867.541470661055</v>
      </c>
      <c r="Z264" s="69">
        <f t="shared" si="49"/>
        <v>1</v>
      </c>
      <c r="AA264" s="69">
        <f t="shared" si="49"/>
        <v>1</v>
      </c>
      <c r="AB264" s="82" t="s">
        <v>1264</v>
      </c>
      <c r="AD264" s="91">
        <f t="shared" si="50"/>
        <v>1.6015856950067477</v>
      </c>
      <c r="AE264" s="91">
        <f t="shared" si="51"/>
        <v>4.2997975708502025</v>
      </c>
      <c r="AF264" s="96">
        <f t="shared" si="52"/>
        <v>1617.1727395411606</v>
      </c>
      <c r="AH264" s="4">
        <f t="shared" si="53"/>
        <v>9125</v>
      </c>
      <c r="AI264" s="4" t="str">
        <f t="shared" si="54"/>
        <v/>
      </c>
      <c r="AJ264" s="4" t="s">
        <v>1264</v>
      </c>
    </row>
    <row r="265" spans="1:36" s="4" customFormat="1" x14ac:dyDescent="0.2">
      <c r="A265" s="11"/>
      <c r="B265" s="23" t="s">
        <v>514</v>
      </c>
      <c r="C265" s="28" t="s">
        <v>398</v>
      </c>
      <c r="D265" s="40">
        <v>1</v>
      </c>
      <c r="E265" s="40">
        <v>2</v>
      </c>
      <c r="F265" s="40">
        <v>1</v>
      </c>
      <c r="G265" s="40">
        <v>2</v>
      </c>
      <c r="H265" s="40">
        <v>3</v>
      </c>
      <c r="I265" s="40">
        <v>3</v>
      </c>
      <c r="J265" s="40">
        <v>732</v>
      </c>
      <c r="K265" s="40">
        <v>669</v>
      </c>
      <c r="L265" s="66">
        <f t="shared" si="44"/>
        <v>0.91393442622950816</v>
      </c>
      <c r="M265" s="40">
        <v>82611</v>
      </c>
      <c r="N265" s="40">
        <v>26198</v>
      </c>
      <c r="O265" s="66">
        <f t="shared" si="45"/>
        <v>0.31712483809662151</v>
      </c>
      <c r="P265" s="40">
        <v>4624</v>
      </c>
      <c r="Q265" s="40">
        <v>6288</v>
      </c>
      <c r="R265" s="40">
        <v>9017</v>
      </c>
      <c r="S265" s="40">
        <v>0</v>
      </c>
      <c r="T265" s="40">
        <v>0</v>
      </c>
      <c r="V265" s="69">
        <f t="shared" si="46"/>
        <v>0.28983130694896148</v>
      </c>
      <c r="W265" s="76">
        <f t="shared" si="47"/>
        <v>39.15994020926756</v>
      </c>
      <c r="X265" s="79">
        <f t="shared" si="48"/>
        <v>13478.325859491779</v>
      </c>
      <c r="Z265" s="69">
        <f t="shared" si="49"/>
        <v>1</v>
      </c>
      <c r="AA265" s="69">
        <f t="shared" si="49"/>
        <v>1</v>
      </c>
      <c r="AB265" s="82" t="s">
        <v>1264</v>
      </c>
      <c r="AD265" s="91">
        <f t="shared" si="50"/>
        <v>1.3598615916955017</v>
      </c>
      <c r="AE265" s="91">
        <f t="shared" si="51"/>
        <v>5.6656574394463668</v>
      </c>
      <c r="AF265" s="96">
        <f t="shared" si="52"/>
        <v>1950.0432525951558</v>
      </c>
      <c r="AH265" s="4">
        <f t="shared" si="53"/>
        <v>730</v>
      </c>
      <c r="AI265" s="4" t="str">
        <f t="shared" si="54"/>
        <v>×</v>
      </c>
      <c r="AJ265" s="4" t="s">
        <v>1264</v>
      </c>
    </row>
    <row r="266" spans="1:36" s="4" customFormat="1" x14ac:dyDescent="0.2">
      <c r="A266" s="11"/>
      <c r="B266" s="23" t="s">
        <v>514</v>
      </c>
      <c r="C266" s="28" t="s">
        <v>569</v>
      </c>
      <c r="D266" s="40">
        <v>3</v>
      </c>
      <c r="E266" s="40">
        <v>20</v>
      </c>
      <c r="F266" s="40">
        <v>3</v>
      </c>
      <c r="G266" s="40">
        <v>20</v>
      </c>
      <c r="H266" s="40">
        <v>16</v>
      </c>
      <c r="I266" s="40">
        <v>15</v>
      </c>
      <c r="J266" s="40">
        <v>7309</v>
      </c>
      <c r="K266" s="40">
        <v>4267</v>
      </c>
      <c r="L266" s="66">
        <f t="shared" si="44"/>
        <v>0.58380079354220826</v>
      </c>
      <c r="M266" s="40">
        <v>709596</v>
      </c>
      <c r="N266" s="40">
        <v>242316</v>
      </c>
      <c r="O266" s="66">
        <f t="shared" si="45"/>
        <v>0.34148445030693519</v>
      </c>
      <c r="P266" s="40">
        <v>35694</v>
      </c>
      <c r="Q266" s="40">
        <v>61267</v>
      </c>
      <c r="R266" s="40">
        <v>86223</v>
      </c>
      <c r="S266" s="40">
        <v>1</v>
      </c>
      <c r="T266" s="40">
        <v>0</v>
      </c>
      <c r="V266" s="69">
        <f t="shared" si="46"/>
        <v>0.19935889307151355</v>
      </c>
      <c r="W266" s="76">
        <f t="shared" si="47"/>
        <v>56.788375908132174</v>
      </c>
      <c r="X266" s="79">
        <f t="shared" si="48"/>
        <v>20206.936958050152</v>
      </c>
      <c r="Z266" s="69">
        <f t="shared" si="49"/>
        <v>1</v>
      </c>
      <c r="AA266" s="69">
        <f t="shared" si="49"/>
        <v>1</v>
      </c>
      <c r="AB266" s="82" t="s">
        <v>1264</v>
      </c>
      <c r="AD266" s="91">
        <f t="shared" si="50"/>
        <v>1.7164509441362694</v>
      </c>
      <c r="AE266" s="91">
        <f t="shared" si="51"/>
        <v>6.7887039838628338</v>
      </c>
      <c r="AF266" s="96">
        <f t="shared" si="52"/>
        <v>2415.6160699277193</v>
      </c>
      <c r="AH266" s="4">
        <f t="shared" si="53"/>
        <v>7300</v>
      </c>
      <c r="AI266" s="4" t="str">
        <f t="shared" si="54"/>
        <v>×</v>
      </c>
      <c r="AJ266" s="4" t="s">
        <v>1264</v>
      </c>
    </row>
    <row r="267" spans="1:36" s="4" customFormat="1" x14ac:dyDescent="0.2">
      <c r="A267" s="13"/>
      <c r="B267" s="24" t="s">
        <v>514</v>
      </c>
      <c r="C267" s="30" t="s">
        <v>178</v>
      </c>
      <c r="D267" s="40">
        <v>1</v>
      </c>
      <c r="E267" s="40">
        <v>1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66">
        <f t="shared" si="44"/>
        <v>0</v>
      </c>
      <c r="M267" s="40">
        <v>0</v>
      </c>
      <c r="N267" s="40">
        <v>0</v>
      </c>
      <c r="O267" s="66">
        <f t="shared" si="45"/>
        <v>0</v>
      </c>
      <c r="P267" s="40">
        <v>0</v>
      </c>
      <c r="Q267" s="40">
        <v>0</v>
      </c>
      <c r="R267" s="40">
        <v>0</v>
      </c>
      <c r="S267" s="40">
        <v>0</v>
      </c>
      <c r="T267" s="40">
        <v>0</v>
      </c>
      <c r="V267" s="69">
        <f t="shared" si="46"/>
        <v>0</v>
      </c>
      <c r="W267" s="76">
        <f t="shared" si="47"/>
        <v>0</v>
      </c>
      <c r="X267" s="79">
        <f t="shared" si="48"/>
        <v>0</v>
      </c>
      <c r="Z267" s="69">
        <f t="shared" si="49"/>
        <v>0</v>
      </c>
      <c r="AA267" s="69">
        <f t="shared" si="49"/>
        <v>0</v>
      </c>
      <c r="AB267" s="84" t="s">
        <v>1264</v>
      </c>
      <c r="AD267" s="91" t="e">
        <f t="shared" si="50"/>
        <v>#DIV/0!</v>
      </c>
      <c r="AE267" s="91" t="e">
        <f t="shared" si="51"/>
        <v>#DIV/0!</v>
      </c>
      <c r="AF267" s="96" t="e">
        <f t="shared" si="52"/>
        <v>#DIV/0!</v>
      </c>
      <c r="AH267" s="4">
        <f t="shared" si="53"/>
        <v>365</v>
      </c>
      <c r="AI267" s="4" t="str">
        <f t="shared" si="54"/>
        <v/>
      </c>
      <c r="AJ267" s="4" t="e">
        <v>#DIV/0!</v>
      </c>
    </row>
    <row r="268" spans="1:36" s="4" customFormat="1" x14ac:dyDescent="0.2">
      <c r="A268" s="14" t="s">
        <v>96</v>
      </c>
      <c r="B268" s="23" t="s">
        <v>534</v>
      </c>
      <c r="C268" s="28" t="s">
        <v>571</v>
      </c>
      <c r="D268" s="44">
        <v>343</v>
      </c>
      <c r="E268" s="40">
        <v>27657</v>
      </c>
      <c r="F268" s="40">
        <v>331</v>
      </c>
      <c r="G268" s="40">
        <v>27657</v>
      </c>
      <c r="H268" s="40">
        <v>65621</v>
      </c>
      <c r="I268" s="40">
        <v>60254</v>
      </c>
      <c r="J268" s="40">
        <v>10120048</v>
      </c>
      <c r="K268" s="40">
        <v>8002332</v>
      </c>
      <c r="L268" s="69">
        <f t="shared" si="44"/>
        <v>0.79074051822679103</v>
      </c>
      <c r="M268" s="40">
        <v>1980594618</v>
      </c>
      <c r="N268" s="40">
        <v>894638156</v>
      </c>
      <c r="O268" s="69">
        <f t="shared" si="45"/>
        <v>0.45170180099923912</v>
      </c>
      <c r="P268" s="40">
        <v>214649508</v>
      </c>
      <c r="Q268" s="40">
        <v>281314686</v>
      </c>
      <c r="R268" s="40">
        <v>390717509</v>
      </c>
      <c r="S268" s="40">
        <v>21733</v>
      </c>
      <c r="T268" s="40">
        <v>74</v>
      </c>
      <c r="V268" s="69">
        <f t="shared" si="46"/>
        <v>0.3571789162061132</v>
      </c>
      <c r="W268" s="76">
        <f t="shared" si="47"/>
        <v>111.79718062184872</v>
      </c>
      <c r="X268" s="79">
        <f t="shared" si="48"/>
        <v>48825.456004574669</v>
      </c>
      <c r="Z268" s="69">
        <f t="shared" si="49"/>
        <v>0.96501457725947526</v>
      </c>
      <c r="AA268" s="69">
        <f t="shared" si="49"/>
        <v>1</v>
      </c>
      <c r="AB268" s="82" t="s">
        <v>1259</v>
      </c>
      <c r="AD268" s="91">
        <f t="shared" si="50"/>
        <v>1.3105768963607407</v>
      </c>
      <c r="AE268" s="91">
        <f t="shared" si="51"/>
        <v>4.1679021971017054</v>
      </c>
      <c r="AF268" s="96">
        <f t="shared" si="52"/>
        <v>1820.2581158490241</v>
      </c>
      <c r="AH268" s="4">
        <f t="shared" si="53"/>
        <v>10094805</v>
      </c>
      <c r="AI268" s="4" t="str">
        <f t="shared" si="54"/>
        <v>×</v>
      </c>
      <c r="AJ268" s="4" t="s">
        <v>1264</v>
      </c>
    </row>
    <row r="269" spans="1:36" s="4" customFormat="1" x14ac:dyDescent="0.2">
      <c r="A269" s="11">
        <f>COUNTA(C268:C315)</f>
        <v>48</v>
      </c>
      <c r="B269" s="23" t="s">
        <v>534</v>
      </c>
      <c r="C269" s="28" t="s">
        <v>556</v>
      </c>
      <c r="D269" s="40">
        <v>40</v>
      </c>
      <c r="E269" s="40">
        <v>1748</v>
      </c>
      <c r="F269" s="40">
        <v>40</v>
      </c>
      <c r="G269" s="40">
        <v>1748</v>
      </c>
      <c r="H269" s="40">
        <v>4405</v>
      </c>
      <c r="I269" s="40">
        <v>3835</v>
      </c>
      <c r="J269" s="40">
        <v>639768</v>
      </c>
      <c r="K269" s="40">
        <v>510280</v>
      </c>
      <c r="L269" s="69">
        <f t="shared" si="44"/>
        <v>0.79760163059108924</v>
      </c>
      <c r="M269" s="40">
        <v>102747773</v>
      </c>
      <c r="N269" s="40">
        <v>49643949</v>
      </c>
      <c r="O269" s="69">
        <f t="shared" si="45"/>
        <v>0.48316326038521534</v>
      </c>
      <c r="P269" s="40">
        <v>14902337</v>
      </c>
      <c r="Q269" s="40">
        <v>19376025</v>
      </c>
      <c r="R269" s="40">
        <v>21726101</v>
      </c>
      <c r="S269" s="40">
        <v>1227</v>
      </c>
      <c r="T269" s="40">
        <v>7</v>
      </c>
      <c r="V269" s="69">
        <f t="shared" si="46"/>
        <v>0.38537180432495477</v>
      </c>
      <c r="W269" s="76">
        <f t="shared" si="47"/>
        <v>97.287663635651015</v>
      </c>
      <c r="X269" s="79">
        <f t="shared" si="48"/>
        <v>42576.822528807716</v>
      </c>
      <c r="Z269" s="69">
        <f t="shared" si="49"/>
        <v>1</v>
      </c>
      <c r="AA269" s="69">
        <f t="shared" si="49"/>
        <v>1</v>
      </c>
      <c r="AB269" s="82" t="s">
        <v>1259</v>
      </c>
      <c r="AD269" s="91">
        <f t="shared" si="50"/>
        <v>1.3002004316504183</v>
      </c>
      <c r="AE269" s="91">
        <f t="shared" si="51"/>
        <v>3.3312861600163788</v>
      </c>
      <c r="AF269" s="96">
        <f t="shared" si="52"/>
        <v>1457.8989188071644</v>
      </c>
      <c r="AH269" s="4">
        <f t="shared" si="53"/>
        <v>638020</v>
      </c>
      <c r="AI269" s="4" t="str">
        <f t="shared" si="54"/>
        <v>×</v>
      </c>
      <c r="AJ269" s="4" t="s">
        <v>1264</v>
      </c>
    </row>
    <row r="270" spans="1:36" s="4" customFormat="1" x14ac:dyDescent="0.2">
      <c r="A270" s="12">
        <f>SUBTOTAL(3,C268:C315)</f>
        <v>48</v>
      </c>
      <c r="B270" s="23" t="s">
        <v>534</v>
      </c>
      <c r="C270" s="28" t="s">
        <v>363</v>
      </c>
      <c r="D270" s="40">
        <v>25</v>
      </c>
      <c r="E270" s="40">
        <v>1231</v>
      </c>
      <c r="F270" s="40">
        <v>25</v>
      </c>
      <c r="G270" s="40">
        <v>1231</v>
      </c>
      <c r="H270" s="40">
        <v>2947</v>
      </c>
      <c r="I270" s="40">
        <v>2609</v>
      </c>
      <c r="J270" s="40">
        <v>450546</v>
      </c>
      <c r="K270" s="40">
        <v>365852</v>
      </c>
      <c r="L270" s="69">
        <f t="shared" si="44"/>
        <v>0.81201919448846516</v>
      </c>
      <c r="M270" s="40">
        <v>74863084</v>
      </c>
      <c r="N270" s="40">
        <v>35801028</v>
      </c>
      <c r="O270" s="69">
        <f t="shared" si="45"/>
        <v>0.47822005302373061</v>
      </c>
      <c r="P270" s="40">
        <v>10606047</v>
      </c>
      <c r="Q270" s="40">
        <v>13546956</v>
      </c>
      <c r="R270" s="40">
        <v>15249409</v>
      </c>
      <c r="S270" s="40">
        <v>706</v>
      </c>
      <c r="T270" s="40">
        <v>4</v>
      </c>
      <c r="V270" s="69">
        <f t="shared" si="46"/>
        <v>0.38832386224456084</v>
      </c>
      <c r="W270" s="76">
        <f t="shared" si="47"/>
        <v>97.856586816526899</v>
      </c>
      <c r="X270" s="79">
        <f t="shared" si="48"/>
        <v>41681.906891311242</v>
      </c>
      <c r="Z270" s="69">
        <f t="shared" si="49"/>
        <v>1</v>
      </c>
      <c r="AA270" s="69">
        <f t="shared" si="49"/>
        <v>1</v>
      </c>
      <c r="AB270" s="83"/>
      <c r="AD270" s="91">
        <f t="shared" si="50"/>
        <v>1.2772860614326902</v>
      </c>
      <c r="AE270" s="91">
        <f t="shared" si="51"/>
        <v>3.3755298274654071</v>
      </c>
      <c r="AF270" s="96">
        <f t="shared" si="52"/>
        <v>1437.8032644961877</v>
      </c>
      <c r="AH270" s="4">
        <f t="shared" si="53"/>
        <v>449315</v>
      </c>
      <c r="AI270" s="4" t="str">
        <f t="shared" si="54"/>
        <v>×</v>
      </c>
      <c r="AJ270" s="4" t="s">
        <v>1287</v>
      </c>
    </row>
    <row r="271" spans="1:36" s="4" customFormat="1" x14ac:dyDescent="0.2">
      <c r="A271" s="11"/>
      <c r="B271" s="23" t="s">
        <v>534</v>
      </c>
      <c r="C271" s="28" t="s">
        <v>167</v>
      </c>
      <c r="D271" s="40">
        <v>8</v>
      </c>
      <c r="E271" s="40">
        <v>209</v>
      </c>
      <c r="F271" s="40">
        <v>8</v>
      </c>
      <c r="G271" s="40">
        <v>209</v>
      </c>
      <c r="H271" s="40">
        <v>508</v>
      </c>
      <c r="I271" s="40">
        <v>453</v>
      </c>
      <c r="J271" s="40">
        <v>76494</v>
      </c>
      <c r="K271" s="40">
        <v>57827</v>
      </c>
      <c r="L271" s="69">
        <f t="shared" si="44"/>
        <v>0.75596778832326716</v>
      </c>
      <c r="M271" s="40">
        <v>11469473</v>
      </c>
      <c r="N271" s="40">
        <v>5634481</v>
      </c>
      <c r="O271" s="69">
        <f t="shared" si="45"/>
        <v>0.49125892706665775</v>
      </c>
      <c r="P271" s="40">
        <v>1637308</v>
      </c>
      <c r="Q271" s="40">
        <v>2143929</v>
      </c>
      <c r="R271" s="40">
        <v>2388358</v>
      </c>
      <c r="S271" s="40">
        <v>98</v>
      </c>
      <c r="T271" s="40">
        <v>1</v>
      </c>
      <c r="V271" s="69">
        <f t="shared" si="46"/>
        <v>0.37137592458864249</v>
      </c>
      <c r="W271" s="76">
        <f t="shared" si="47"/>
        <v>97.436854756428659</v>
      </c>
      <c r="X271" s="79">
        <f t="shared" si="48"/>
        <v>41301.779445587701</v>
      </c>
      <c r="Z271" s="69">
        <f t="shared" si="49"/>
        <v>1</v>
      </c>
      <c r="AA271" s="69">
        <f t="shared" si="49"/>
        <v>1</v>
      </c>
      <c r="AB271" s="82" t="s">
        <v>1259</v>
      </c>
      <c r="AD271" s="91">
        <f t="shared" si="50"/>
        <v>1.3094231506839276</v>
      </c>
      <c r="AE271" s="91">
        <f t="shared" si="51"/>
        <v>3.4413079274027853</v>
      </c>
      <c r="AF271" s="96">
        <f t="shared" si="52"/>
        <v>1458.710273204553</v>
      </c>
      <c r="AH271" s="4">
        <f t="shared" si="53"/>
        <v>76285</v>
      </c>
      <c r="AI271" s="4" t="str">
        <f t="shared" si="54"/>
        <v>×</v>
      </c>
      <c r="AJ271" s="4" t="s">
        <v>1264</v>
      </c>
    </row>
    <row r="272" spans="1:36" s="4" customFormat="1" x14ac:dyDescent="0.2">
      <c r="A272" s="11"/>
      <c r="B272" s="23" t="s">
        <v>534</v>
      </c>
      <c r="C272" s="28" t="s">
        <v>418</v>
      </c>
      <c r="D272" s="40">
        <v>7</v>
      </c>
      <c r="E272" s="40">
        <v>15</v>
      </c>
      <c r="F272" s="40">
        <v>7</v>
      </c>
      <c r="G272" s="40">
        <v>15</v>
      </c>
      <c r="H272" s="40">
        <v>19</v>
      </c>
      <c r="I272" s="40">
        <v>14</v>
      </c>
      <c r="J272" s="40">
        <v>6896</v>
      </c>
      <c r="K272" s="40">
        <v>3575</v>
      </c>
      <c r="L272" s="69">
        <f t="shared" si="44"/>
        <v>0.51841647331786544</v>
      </c>
      <c r="M272" s="40">
        <v>285463</v>
      </c>
      <c r="N272" s="40">
        <v>127436</v>
      </c>
      <c r="O272" s="69">
        <f t="shared" si="45"/>
        <v>0.44641862518084657</v>
      </c>
      <c r="P272" s="40">
        <v>18813</v>
      </c>
      <c r="Q272" s="40">
        <v>36796</v>
      </c>
      <c r="R272" s="40">
        <v>51918</v>
      </c>
      <c r="S272" s="40">
        <v>0</v>
      </c>
      <c r="T272" s="40">
        <v>0</v>
      </c>
      <c r="V272" s="69">
        <f t="shared" si="46"/>
        <v>0.23143076928966452</v>
      </c>
      <c r="W272" s="76">
        <f t="shared" si="47"/>
        <v>35.646433566433565</v>
      </c>
      <c r="X272" s="79">
        <f t="shared" si="48"/>
        <v>14522.517482517482</v>
      </c>
      <c r="Z272" s="69">
        <f t="shared" si="49"/>
        <v>1</v>
      </c>
      <c r="AA272" s="69">
        <f t="shared" si="49"/>
        <v>1</v>
      </c>
      <c r="AB272" s="82" t="s">
        <v>1264</v>
      </c>
      <c r="AD272" s="91">
        <f t="shared" si="50"/>
        <v>1.9558815712539201</v>
      </c>
      <c r="AE272" s="91">
        <f t="shared" si="51"/>
        <v>6.7738266092595545</v>
      </c>
      <c r="AF272" s="96">
        <f t="shared" si="52"/>
        <v>2759.6874501674374</v>
      </c>
      <c r="AH272" s="4">
        <f t="shared" si="53"/>
        <v>5475</v>
      </c>
      <c r="AI272" s="4" t="str">
        <f t="shared" si="54"/>
        <v>×</v>
      </c>
      <c r="AJ272" s="4" t="s">
        <v>1264</v>
      </c>
    </row>
    <row r="273" spans="1:36" s="4" customFormat="1" x14ac:dyDescent="0.2">
      <c r="A273" s="11"/>
      <c r="B273" s="23" t="s">
        <v>534</v>
      </c>
      <c r="C273" s="28" t="s">
        <v>574</v>
      </c>
      <c r="D273" s="40">
        <v>4</v>
      </c>
      <c r="E273" s="40">
        <v>7</v>
      </c>
      <c r="F273" s="40">
        <v>4</v>
      </c>
      <c r="G273" s="40">
        <v>7</v>
      </c>
      <c r="H273" s="40">
        <v>10</v>
      </c>
      <c r="I273" s="40">
        <v>8</v>
      </c>
      <c r="J273" s="40">
        <v>2562</v>
      </c>
      <c r="K273" s="40">
        <v>1161</v>
      </c>
      <c r="L273" s="69">
        <f t="shared" si="44"/>
        <v>0.4531615925058548</v>
      </c>
      <c r="M273" s="40">
        <v>47254</v>
      </c>
      <c r="N273" s="40">
        <v>19737</v>
      </c>
      <c r="O273" s="69">
        <f t="shared" si="45"/>
        <v>0.41767892665171202</v>
      </c>
      <c r="P273" s="40">
        <v>5669</v>
      </c>
      <c r="Q273" s="40">
        <v>12404</v>
      </c>
      <c r="R273" s="40">
        <v>8217</v>
      </c>
      <c r="S273" s="40">
        <v>0</v>
      </c>
      <c r="T273" s="40">
        <v>0</v>
      </c>
      <c r="V273" s="69">
        <f t="shared" si="46"/>
        <v>0.18927604755762595</v>
      </c>
      <c r="W273" s="76">
        <f t="shared" si="47"/>
        <v>17</v>
      </c>
      <c r="X273" s="79">
        <f t="shared" si="48"/>
        <v>7077.5193798449609</v>
      </c>
      <c r="Z273" s="69">
        <f t="shared" si="49"/>
        <v>1</v>
      </c>
      <c r="AA273" s="69">
        <f t="shared" si="49"/>
        <v>1</v>
      </c>
      <c r="AB273" s="82" t="s">
        <v>1264</v>
      </c>
      <c r="AD273" s="91">
        <f t="shared" si="50"/>
        <v>2.1880402187334629</v>
      </c>
      <c r="AE273" s="91">
        <f t="shared" si="51"/>
        <v>3.4815664138295994</v>
      </c>
      <c r="AF273" s="96">
        <f t="shared" si="52"/>
        <v>1449.4619862409597</v>
      </c>
      <c r="AH273" s="4">
        <f t="shared" si="53"/>
        <v>2555</v>
      </c>
      <c r="AI273" s="4" t="str">
        <f t="shared" si="54"/>
        <v>×</v>
      </c>
      <c r="AJ273" s="4" t="s">
        <v>1264</v>
      </c>
    </row>
    <row r="274" spans="1:36" s="4" customFormat="1" x14ac:dyDescent="0.2">
      <c r="A274" s="11"/>
      <c r="B274" s="23" t="s">
        <v>534</v>
      </c>
      <c r="C274" s="28" t="s">
        <v>576</v>
      </c>
      <c r="D274" s="40">
        <v>2</v>
      </c>
      <c r="E274" s="40">
        <v>4</v>
      </c>
      <c r="F274" s="40">
        <v>2</v>
      </c>
      <c r="G274" s="40">
        <v>4</v>
      </c>
      <c r="H274" s="40">
        <v>7</v>
      </c>
      <c r="I274" s="40">
        <v>5</v>
      </c>
      <c r="J274" s="40">
        <v>1464</v>
      </c>
      <c r="K274" s="40">
        <v>349</v>
      </c>
      <c r="L274" s="69">
        <f t="shared" si="44"/>
        <v>0.23838797814207649</v>
      </c>
      <c r="M274" s="40">
        <v>27330</v>
      </c>
      <c r="N274" s="40">
        <v>13507</v>
      </c>
      <c r="O274" s="69">
        <f t="shared" si="45"/>
        <v>0.49421880717160627</v>
      </c>
      <c r="P274" s="40">
        <v>2388</v>
      </c>
      <c r="Q274" s="40">
        <v>8502</v>
      </c>
      <c r="R274" s="40">
        <v>4424</v>
      </c>
      <c r="S274" s="40">
        <v>0</v>
      </c>
      <c r="T274" s="40">
        <v>0</v>
      </c>
      <c r="V274" s="69">
        <f t="shared" si="46"/>
        <v>0.11781582220142799</v>
      </c>
      <c r="W274" s="76">
        <f t="shared" si="47"/>
        <v>38.702005730659025</v>
      </c>
      <c r="X274" s="79">
        <f t="shared" si="48"/>
        <v>12676.21776504298</v>
      </c>
      <c r="Z274" s="69">
        <f t="shared" si="49"/>
        <v>1</v>
      </c>
      <c r="AA274" s="69">
        <f t="shared" si="49"/>
        <v>1</v>
      </c>
      <c r="AB274" s="82" t="s">
        <v>1264</v>
      </c>
      <c r="AD274" s="91">
        <f t="shared" si="50"/>
        <v>3.5603015075376883</v>
      </c>
      <c r="AE274" s="91">
        <f t="shared" si="51"/>
        <v>5.6561976549413737</v>
      </c>
      <c r="AF274" s="96">
        <f t="shared" si="52"/>
        <v>1852.5963149078727</v>
      </c>
      <c r="AH274" s="4">
        <f t="shared" si="53"/>
        <v>1460</v>
      </c>
      <c r="AI274" s="4" t="str">
        <f t="shared" si="54"/>
        <v>×</v>
      </c>
      <c r="AJ274" s="4" t="s">
        <v>1264</v>
      </c>
    </row>
    <row r="275" spans="1:36" s="4" customFormat="1" x14ac:dyDescent="0.2">
      <c r="A275" s="11"/>
      <c r="B275" s="23" t="s">
        <v>534</v>
      </c>
      <c r="C275" s="28" t="s">
        <v>8</v>
      </c>
      <c r="D275" s="40">
        <v>8</v>
      </c>
      <c r="E275" s="40">
        <v>12</v>
      </c>
      <c r="F275" s="40">
        <v>7</v>
      </c>
      <c r="G275" s="40">
        <v>11</v>
      </c>
      <c r="H275" s="40">
        <v>12</v>
      </c>
      <c r="I275" s="40">
        <v>9</v>
      </c>
      <c r="J275" s="40">
        <v>3294</v>
      </c>
      <c r="K275" s="40">
        <v>1622</v>
      </c>
      <c r="L275" s="69">
        <f t="shared" si="44"/>
        <v>0.49241044323011535</v>
      </c>
      <c r="M275" s="40">
        <v>50635</v>
      </c>
      <c r="N275" s="40">
        <v>21698</v>
      </c>
      <c r="O275" s="69">
        <f t="shared" si="45"/>
        <v>0.42851782363977486</v>
      </c>
      <c r="P275" s="40">
        <v>3327</v>
      </c>
      <c r="Q275" s="40">
        <v>5375</v>
      </c>
      <c r="R275" s="40">
        <v>7957</v>
      </c>
      <c r="S275" s="40">
        <v>0</v>
      </c>
      <c r="T275" s="40">
        <v>0</v>
      </c>
      <c r="V275" s="69">
        <f t="shared" si="46"/>
        <v>0.21100665147046593</v>
      </c>
      <c r="W275" s="76">
        <f t="shared" si="47"/>
        <v>13.37731196054254</v>
      </c>
      <c r="X275" s="79">
        <f t="shared" si="48"/>
        <v>4905.6720098643646</v>
      </c>
      <c r="Z275" s="69">
        <f t="shared" si="49"/>
        <v>0.875</v>
      </c>
      <c r="AA275" s="69">
        <f t="shared" si="49"/>
        <v>0.91666666666666663</v>
      </c>
      <c r="AB275" s="82" t="s">
        <v>1264</v>
      </c>
      <c r="AD275" s="91">
        <f t="shared" si="50"/>
        <v>1.6155695822061917</v>
      </c>
      <c r="AE275" s="91">
        <f t="shared" si="51"/>
        <v>6.5217914036669669</v>
      </c>
      <c r="AF275" s="96">
        <f t="shared" si="52"/>
        <v>2391.6441238352872</v>
      </c>
      <c r="AH275" s="4">
        <f t="shared" si="53"/>
        <v>4380</v>
      </c>
      <c r="AI275" s="4" t="str">
        <f t="shared" si="54"/>
        <v/>
      </c>
      <c r="AJ275" s="4" t="e">
        <v>#DIV/0!</v>
      </c>
    </row>
    <row r="276" spans="1:36" s="4" customFormat="1" x14ac:dyDescent="0.2">
      <c r="A276" s="11"/>
      <c r="B276" s="23" t="s">
        <v>534</v>
      </c>
      <c r="C276" s="28" t="s">
        <v>577</v>
      </c>
      <c r="D276" s="40">
        <v>13</v>
      </c>
      <c r="E276" s="40">
        <v>27</v>
      </c>
      <c r="F276" s="40">
        <v>12</v>
      </c>
      <c r="G276" s="40">
        <v>27</v>
      </c>
      <c r="H276" s="40">
        <v>39</v>
      </c>
      <c r="I276" s="40">
        <v>29</v>
      </c>
      <c r="J276" s="40">
        <v>10797</v>
      </c>
      <c r="K276" s="40">
        <v>7915</v>
      </c>
      <c r="L276" s="69">
        <f t="shared" si="44"/>
        <v>0.73307400203760309</v>
      </c>
      <c r="M276" s="40">
        <v>727594</v>
      </c>
      <c r="N276" s="40">
        <v>313957</v>
      </c>
      <c r="O276" s="69">
        <f t="shared" si="45"/>
        <v>0.43150025976025091</v>
      </c>
      <c r="P276" s="40">
        <v>123497</v>
      </c>
      <c r="Q276" s="40">
        <v>211515</v>
      </c>
      <c r="R276" s="40">
        <v>140265</v>
      </c>
      <c r="S276" s="40">
        <v>0</v>
      </c>
      <c r="T276" s="40">
        <v>0</v>
      </c>
      <c r="V276" s="69">
        <f t="shared" si="46"/>
        <v>0.31632162230271244</v>
      </c>
      <c r="W276" s="76">
        <f t="shared" si="47"/>
        <v>39.666077068856602</v>
      </c>
      <c r="X276" s="79">
        <f t="shared" si="48"/>
        <v>17721.415034744157</v>
      </c>
      <c r="Z276" s="69">
        <f t="shared" si="49"/>
        <v>0.92307692307692313</v>
      </c>
      <c r="AA276" s="69">
        <f t="shared" si="49"/>
        <v>1</v>
      </c>
      <c r="AB276" s="82" t="s">
        <v>1264</v>
      </c>
      <c r="AD276" s="91">
        <f t="shared" si="50"/>
        <v>1.7127136691579552</v>
      </c>
      <c r="AE276" s="91">
        <f t="shared" si="51"/>
        <v>2.5422236977416457</v>
      </c>
      <c r="AF276" s="96">
        <f t="shared" si="52"/>
        <v>1135.776577568686</v>
      </c>
      <c r="AH276" s="4">
        <f t="shared" si="53"/>
        <v>9855</v>
      </c>
      <c r="AI276" s="4" t="str">
        <f t="shared" si="54"/>
        <v>×</v>
      </c>
      <c r="AJ276" s="4" t="s">
        <v>1264</v>
      </c>
    </row>
    <row r="277" spans="1:36" s="4" customFormat="1" x14ac:dyDescent="0.2">
      <c r="A277" s="11"/>
      <c r="B277" s="23" t="s">
        <v>534</v>
      </c>
      <c r="C277" s="28" t="s">
        <v>461</v>
      </c>
      <c r="D277" s="40">
        <v>1</v>
      </c>
      <c r="E277" s="40">
        <v>1</v>
      </c>
      <c r="F277" s="40">
        <v>1</v>
      </c>
      <c r="G277" s="40">
        <v>1</v>
      </c>
      <c r="H277" s="40">
        <v>5</v>
      </c>
      <c r="I277" s="40">
        <v>3</v>
      </c>
      <c r="J277" s="40">
        <v>366</v>
      </c>
      <c r="K277" s="40">
        <v>237</v>
      </c>
      <c r="L277" s="69">
        <f t="shared" si="44"/>
        <v>0.64754098360655743</v>
      </c>
      <c r="M277" s="40">
        <v>3724</v>
      </c>
      <c r="N277" s="40">
        <v>1831</v>
      </c>
      <c r="O277" s="69">
        <f t="shared" si="45"/>
        <v>0.49167561761546724</v>
      </c>
      <c r="P277" s="40">
        <v>532</v>
      </c>
      <c r="Q277" s="40">
        <v>940</v>
      </c>
      <c r="R277" s="40">
        <v>886</v>
      </c>
      <c r="S277" s="40">
        <v>0</v>
      </c>
      <c r="T277" s="40">
        <v>0</v>
      </c>
      <c r="V277" s="69">
        <f t="shared" si="46"/>
        <v>0.31838011304608127</v>
      </c>
      <c r="W277" s="76">
        <f t="shared" si="47"/>
        <v>7.7257383966244726</v>
      </c>
      <c r="X277" s="79">
        <f t="shared" si="48"/>
        <v>3738.3966244725739</v>
      </c>
      <c r="Z277" s="69">
        <f t="shared" si="49"/>
        <v>1</v>
      </c>
      <c r="AA277" s="69">
        <f t="shared" si="49"/>
        <v>1</v>
      </c>
      <c r="AB277" s="82" t="s">
        <v>1264</v>
      </c>
      <c r="AD277" s="91">
        <f t="shared" si="50"/>
        <v>1.7669172932330828</v>
      </c>
      <c r="AE277" s="91">
        <f t="shared" si="51"/>
        <v>3.4417293233082709</v>
      </c>
      <c r="AF277" s="96">
        <f t="shared" si="52"/>
        <v>1665.4135338345866</v>
      </c>
      <c r="AH277" s="4">
        <f t="shared" si="53"/>
        <v>365</v>
      </c>
      <c r="AI277" s="4" t="str">
        <f t="shared" si="54"/>
        <v>×</v>
      </c>
      <c r="AJ277" s="4" t="s">
        <v>1264</v>
      </c>
    </row>
    <row r="278" spans="1:36" s="4" customFormat="1" x14ac:dyDescent="0.2">
      <c r="A278" s="11"/>
      <c r="B278" s="23" t="s">
        <v>581</v>
      </c>
      <c r="C278" s="28" t="s">
        <v>346</v>
      </c>
      <c r="D278" s="40">
        <v>111</v>
      </c>
      <c r="E278" s="40">
        <v>6869</v>
      </c>
      <c r="F278" s="40">
        <v>111</v>
      </c>
      <c r="G278" s="40">
        <v>6869</v>
      </c>
      <c r="H278" s="40">
        <v>15239</v>
      </c>
      <c r="I278" s="40">
        <v>13690</v>
      </c>
      <c r="J278" s="40">
        <v>2513049</v>
      </c>
      <c r="K278" s="40">
        <v>1968409</v>
      </c>
      <c r="L278" s="69">
        <f t="shared" si="44"/>
        <v>0.78327521667902222</v>
      </c>
      <c r="M278" s="40">
        <v>405054567</v>
      </c>
      <c r="N278" s="40">
        <v>168075408</v>
      </c>
      <c r="O278" s="69">
        <f t="shared" si="45"/>
        <v>0.41494510047087063</v>
      </c>
      <c r="P278" s="40">
        <v>51178113</v>
      </c>
      <c r="Q278" s="40">
        <v>67057249</v>
      </c>
      <c r="R278" s="40">
        <v>75187017</v>
      </c>
      <c r="S278" s="40">
        <v>3196</v>
      </c>
      <c r="T278" s="40">
        <v>26</v>
      </c>
      <c r="V278" s="69">
        <f t="shared" si="46"/>
        <v>0.32501621348121984</v>
      </c>
      <c r="W278" s="76">
        <f t="shared" si="47"/>
        <v>85.386425280518424</v>
      </c>
      <c r="X278" s="79">
        <f t="shared" si="48"/>
        <v>38196.846793527155</v>
      </c>
      <c r="Z278" s="69">
        <f t="shared" si="49"/>
        <v>1</v>
      </c>
      <c r="AA278" s="69">
        <f t="shared" si="49"/>
        <v>1</v>
      </c>
      <c r="AB278" s="83"/>
      <c r="AD278" s="91">
        <f t="shared" si="50"/>
        <v>1.3102720102243708</v>
      </c>
      <c r="AE278" s="91">
        <f t="shared" si="51"/>
        <v>3.284126712526505</v>
      </c>
      <c r="AF278" s="96">
        <f t="shared" si="52"/>
        <v>1469.1244477888429</v>
      </c>
      <c r="AH278" s="4">
        <f t="shared" si="53"/>
        <v>2507185</v>
      </c>
      <c r="AI278" s="4" t="str">
        <f t="shared" si="54"/>
        <v>×</v>
      </c>
      <c r="AJ278" s="4" t="s">
        <v>1287</v>
      </c>
    </row>
    <row r="279" spans="1:36" s="4" customFormat="1" x14ac:dyDescent="0.2">
      <c r="A279" s="11"/>
      <c r="B279" s="23" t="s">
        <v>581</v>
      </c>
      <c r="C279" s="28" t="s">
        <v>583</v>
      </c>
      <c r="D279" s="40">
        <v>54</v>
      </c>
      <c r="E279" s="40">
        <v>2170</v>
      </c>
      <c r="F279" s="40">
        <v>54</v>
      </c>
      <c r="G279" s="40">
        <v>2170</v>
      </c>
      <c r="H279" s="40">
        <v>4986</v>
      </c>
      <c r="I279" s="40">
        <v>4324</v>
      </c>
      <c r="J279" s="40">
        <v>797885</v>
      </c>
      <c r="K279" s="40">
        <v>706328</v>
      </c>
      <c r="L279" s="69">
        <f t="shared" si="44"/>
        <v>0.88525038069395967</v>
      </c>
      <c r="M279" s="40">
        <v>126870425</v>
      </c>
      <c r="N279" s="40">
        <v>63906242</v>
      </c>
      <c r="O279" s="69">
        <f t="shared" si="45"/>
        <v>0.50371268165925986</v>
      </c>
      <c r="P279" s="40">
        <v>17380991</v>
      </c>
      <c r="Q279" s="40">
        <v>22996910</v>
      </c>
      <c r="R279" s="40">
        <v>25649532</v>
      </c>
      <c r="S279" s="40">
        <v>956</v>
      </c>
      <c r="T279" s="40">
        <v>10</v>
      </c>
      <c r="V279" s="69">
        <f t="shared" si="46"/>
        <v>0.4459118431992351</v>
      </c>
      <c r="W279" s="76">
        <f t="shared" si="47"/>
        <v>90.476721862930532</v>
      </c>
      <c r="X279" s="79">
        <f t="shared" si="48"/>
        <v>36313.91081763713</v>
      </c>
      <c r="Z279" s="69">
        <f t="shared" si="49"/>
        <v>1</v>
      </c>
      <c r="AA279" s="69">
        <f t="shared" si="49"/>
        <v>1</v>
      </c>
      <c r="AB279" s="82" t="s">
        <v>1259</v>
      </c>
      <c r="AD279" s="91">
        <f t="shared" si="50"/>
        <v>1.3231069505760633</v>
      </c>
      <c r="AE279" s="91">
        <f t="shared" si="51"/>
        <v>3.6767893154078499</v>
      </c>
      <c r="AF279" s="96">
        <f t="shared" si="52"/>
        <v>1475.7232196944351</v>
      </c>
      <c r="AH279" s="4">
        <f t="shared" si="53"/>
        <v>792050</v>
      </c>
      <c r="AI279" s="4" t="str">
        <f t="shared" si="54"/>
        <v>×</v>
      </c>
      <c r="AJ279" s="4" t="s">
        <v>1264</v>
      </c>
    </row>
    <row r="280" spans="1:36" s="4" customFormat="1" x14ac:dyDescent="0.2">
      <c r="A280" s="11"/>
      <c r="B280" s="23" t="s">
        <v>581</v>
      </c>
      <c r="C280" s="28" t="s">
        <v>584</v>
      </c>
      <c r="D280" s="40">
        <v>13</v>
      </c>
      <c r="E280" s="40">
        <v>389</v>
      </c>
      <c r="F280" s="40">
        <v>13</v>
      </c>
      <c r="G280" s="40">
        <v>389</v>
      </c>
      <c r="H280" s="40">
        <v>851</v>
      </c>
      <c r="I280" s="40">
        <v>748</v>
      </c>
      <c r="J280" s="40">
        <v>142374</v>
      </c>
      <c r="K280" s="40">
        <v>114412</v>
      </c>
      <c r="L280" s="69">
        <f t="shared" si="44"/>
        <v>0.80360178122409986</v>
      </c>
      <c r="M280" s="40">
        <v>21693240</v>
      </c>
      <c r="N280" s="40">
        <v>10870819</v>
      </c>
      <c r="O280" s="69">
        <f t="shared" si="45"/>
        <v>0.50111550879444478</v>
      </c>
      <c r="P280" s="40">
        <v>3255006</v>
      </c>
      <c r="Q280" s="40">
        <v>4289059</v>
      </c>
      <c r="R280" s="40">
        <v>4605441</v>
      </c>
      <c r="S280" s="40">
        <v>108</v>
      </c>
      <c r="T280" s="40">
        <v>2</v>
      </c>
      <c r="V280" s="69">
        <f t="shared" si="46"/>
        <v>0.40269731546623688</v>
      </c>
      <c r="W280" s="76">
        <f t="shared" si="47"/>
        <v>95.014675034087333</v>
      </c>
      <c r="X280" s="79">
        <f t="shared" si="48"/>
        <v>40253.129042408138</v>
      </c>
      <c r="Z280" s="69">
        <f t="shared" si="49"/>
        <v>1</v>
      </c>
      <c r="AA280" s="69">
        <f t="shared" si="49"/>
        <v>1</v>
      </c>
      <c r="AB280" s="82" t="s">
        <v>1259</v>
      </c>
      <c r="AD280" s="91">
        <f t="shared" si="50"/>
        <v>1.3176808276236665</v>
      </c>
      <c r="AE280" s="91">
        <f t="shared" si="51"/>
        <v>3.33972318330596</v>
      </c>
      <c r="AF280" s="96">
        <f t="shared" si="52"/>
        <v>1414.8794195771068</v>
      </c>
      <c r="AH280" s="4">
        <f t="shared" si="53"/>
        <v>141985</v>
      </c>
      <c r="AI280" s="4" t="str">
        <f t="shared" si="54"/>
        <v>×</v>
      </c>
      <c r="AJ280" s="4" t="s">
        <v>1264</v>
      </c>
    </row>
    <row r="281" spans="1:36" s="4" customFormat="1" x14ac:dyDescent="0.2">
      <c r="A281" s="11"/>
      <c r="B281" s="23" t="s">
        <v>581</v>
      </c>
      <c r="C281" s="28" t="s">
        <v>587</v>
      </c>
      <c r="D281" s="40">
        <v>15</v>
      </c>
      <c r="E281" s="40">
        <v>503</v>
      </c>
      <c r="F281" s="40">
        <v>15</v>
      </c>
      <c r="G281" s="40">
        <v>503</v>
      </c>
      <c r="H281" s="40">
        <v>925</v>
      </c>
      <c r="I281" s="40">
        <v>777</v>
      </c>
      <c r="J281" s="40">
        <v>183792</v>
      </c>
      <c r="K281" s="40">
        <v>139850</v>
      </c>
      <c r="L281" s="69">
        <f t="shared" si="44"/>
        <v>0.76091451205710803</v>
      </c>
      <c r="M281" s="40">
        <v>20411809</v>
      </c>
      <c r="N281" s="40">
        <v>9001338</v>
      </c>
      <c r="O281" s="69">
        <f t="shared" si="45"/>
        <v>0.44098678367997662</v>
      </c>
      <c r="P281" s="40">
        <v>2527978</v>
      </c>
      <c r="Q281" s="40">
        <v>3874975</v>
      </c>
      <c r="R281" s="40">
        <v>4250740</v>
      </c>
      <c r="S281" s="40">
        <v>219</v>
      </c>
      <c r="T281" s="40">
        <v>2</v>
      </c>
      <c r="V281" s="69">
        <f t="shared" si="46"/>
        <v>0.33555324332748288</v>
      </c>
      <c r="W281" s="76">
        <f t="shared" si="47"/>
        <v>64.364233106900244</v>
      </c>
      <c r="X281" s="79">
        <f t="shared" si="48"/>
        <v>30394.994637111191</v>
      </c>
      <c r="Z281" s="69">
        <f t="shared" si="49"/>
        <v>1</v>
      </c>
      <c r="AA281" s="69">
        <f t="shared" si="49"/>
        <v>1</v>
      </c>
      <c r="AB281" s="82" t="s">
        <v>1259</v>
      </c>
      <c r="AD281" s="91">
        <f t="shared" si="50"/>
        <v>1.5328357287919436</v>
      </c>
      <c r="AE281" s="91">
        <f t="shared" si="51"/>
        <v>3.560686841420297</v>
      </c>
      <c r="AF281" s="96">
        <f t="shared" si="52"/>
        <v>1681.4782407125379</v>
      </c>
      <c r="AH281" s="4">
        <f t="shared" si="53"/>
        <v>183595</v>
      </c>
      <c r="AI281" s="4" t="str">
        <f t="shared" si="54"/>
        <v>×</v>
      </c>
      <c r="AJ281" s="4" t="s">
        <v>1264</v>
      </c>
    </row>
    <row r="282" spans="1:36" s="4" customFormat="1" x14ac:dyDescent="0.2">
      <c r="A282" s="11"/>
      <c r="B282" s="23" t="s">
        <v>48</v>
      </c>
      <c r="C282" s="28" t="s">
        <v>254</v>
      </c>
      <c r="D282" s="40">
        <v>34</v>
      </c>
      <c r="E282" s="40">
        <v>1507</v>
      </c>
      <c r="F282" s="40">
        <v>34</v>
      </c>
      <c r="G282" s="40">
        <v>1507</v>
      </c>
      <c r="H282" s="40">
        <v>3187</v>
      </c>
      <c r="I282" s="40">
        <v>2862</v>
      </c>
      <c r="J282" s="40">
        <v>551562</v>
      </c>
      <c r="K282" s="40">
        <v>435540</v>
      </c>
      <c r="L282" s="69">
        <f t="shared" si="44"/>
        <v>0.7896483078964831</v>
      </c>
      <c r="M282" s="40">
        <v>81668437</v>
      </c>
      <c r="N282" s="40">
        <v>38282469</v>
      </c>
      <c r="O282" s="69">
        <f t="shared" si="45"/>
        <v>0.46875476507527625</v>
      </c>
      <c r="P282" s="40">
        <v>10119234</v>
      </c>
      <c r="Q282" s="40">
        <v>13731613</v>
      </c>
      <c r="R282" s="40">
        <v>15575480</v>
      </c>
      <c r="S282" s="40">
        <v>605</v>
      </c>
      <c r="T282" s="40">
        <v>3</v>
      </c>
      <c r="V282" s="69">
        <f t="shared" si="46"/>
        <v>0.37015140706010535</v>
      </c>
      <c r="W282" s="76">
        <f t="shared" si="47"/>
        <v>87.89656288745006</v>
      </c>
      <c r="X282" s="79">
        <f t="shared" si="48"/>
        <v>35761.307801809249</v>
      </c>
      <c r="Z282" s="69">
        <f t="shared" si="49"/>
        <v>1</v>
      </c>
      <c r="AA282" s="69">
        <f t="shared" si="49"/>
        <v>1</v>
      </c>
      <c r="AB282" s="83"/>
      <c r="AD282" s="91">
        <f t="shared" si="50"/>
        <v>1.3569814671742941</v>
      </c>
      <c r="AE282" s="91">
        <f t="shared" si="51"/>
        <v>3.7831390202064701</v>
      </c>
      <c r="AF282" s="96">
        <f t="shared" si="52"/>
        <v>1539.195555711035</v>
      </c>
      <c r="AH282" s="4">
        <f t="shared" si="53"/>
        <v>550055</v>
      </c>
      <c r="AI282" s="4" t="str">
        <f t="shared" si="54"/>
        <v>×</v>
      </c>
      <c r="AJ282" s="4" t="s">
        <v>1287</v>
      </c>
    </row>
    <row r="283" spans="1:36" s="4" customFormat="1" x14ac:dyDescent="0.2">
      <c r="A283" s="11"/>
      <c r="B283" s="23" t="s">
        <v>48</v>
      </c>
      <c r="C283" s="28" t="s">
        <v>17</v>
      </c>
      <c r="D283" s="40">
        <v>36</v>
      </c>
      <c r="E283" s="40">
        <v>1091</v>
      </c>
      <c r="F283" s="40">
        <v>36</v>
      </c>
      <c r="G283" s="40">
        <v>1091</v>
      </c>
      <c r="H283" s="40">
        <v>2269</v>
      </c>
      <c r="I283" s="40">
        <v>2062</v>
      </c>
      <c r="J283" s="40">
        <v>399639</v>
      </c>
      <c r="K283" s="40">
        <v>298291</v>
      </c>
      <c r="L283" s="69">
        <f t="shared" si="44"/>
        <v>0.74640112701713301</v>
      </c>
      <c r="M283" s="40">
        <v>53869653</v>
      </c>
      <c r="N283" s="40">
        <v>24859940</v>
      </c>
      <c r="O283" s="69">
        <f t="shared" si="45"/>
        <v>0.46148320279694394</v>
      </c>
      <c r="P283" s="40">
        <v>7593786</v>
      </c>
      <c r="Q283" s="40">
        <v>10108347</v>
      </c>
      <c r="R283" s="40">
        <v>10445688</v>
      </c>
      <c r="S283" s="40">
        <v>371</v>
      </c>
      <c r="T283" s="40">
        <v>4</v>
      </c>
      <c r="V283" s="69">
        <f t="shared" si="46"/>
        <v>0.34445158266711512</v>
      </c>
      <c r="W283" s="76">
        <f t="shared" si="47"/>
        <v>83.341233895759515</v>
      </c>
      <c r="X283" s="79">
        <f t="shared" si="48"/>
        <v>35018.448427877476</v>
      </c>
      <c r="Z283" s="69">
        <f t="shared" si="49"/>
        <v>1</v>
      </c>
      <c r="AA283" s="69">
        <f t="shared" si="49"/>
        <v>1</v>
      </c>
      <c r="AB283" s="83"/>
      <c r="AD283" s="91">
        <f t="shared" si="50"/>
        <v>1.3311340351176606</v>
      </c>
      <c r="AE283" s="91">
        <f t="shared" si="51"/>
        <v>3.2737214348679302</v>
      </c>
      <c r="AF283" s="96">
        <f t="shared" si="52"/>
        <v>1375.5573306911731</v>
      </c>
      <c r="AH283" s="4">
        <f t="shared" si="53"/>
        <v>398215</v>
      </c>
      <c r="AI283" s="4" t="str">
        <f t="shared" si="54"/>
        <v>×</v>
      </c>
      <c r="AJ283" s="4" t="s">
        <v>1287</v>
      </c>
    </row>
    <row r="284" spans="1:36" s="4" customFormat="1" x14ac:dyDescent="0.2">
      <c r="A284" s="11"/>
      <c r="B284" s="23" t="s">
        <v>48</v>
      </c>
      <c r="C284" s="28" t="s">
        <v>208</v>
      </c>
      <c r="D284" s="40">
        <v>41</v>
      </c>
      <c r="E284" s="40">
        <v>1336</v>
      </c>
      <c r="F284" s="40">
        <v>41</v>
      </c>
      <c r="G284" s="40">
        <v>1336</v>
      </c>
      <c r="H284" s="40">
        <v>2246</v>
      </c>
      <c r="I284" s="40">
        <v>1993</v>
      </c>
      <c r="J284" s="40">
        <v>489220</v>
      </c>
      <c r="K284" s="40">
        <v>312534</v>
      </c>
      <c r="L284" s="69">
        <f t="shared" si="44"/>
        <v>0.63884142103757002</v>
      </c>
      <c r="M284" s="40">
        <v>50789303</v>
      </c>
      <c r="N284" s="40">
        <v>22020362</v>
      </c>
      <c r="O284" s="69">
        <f t="shared" si="45"/>
        <v>0.43356298864743231</v>
      </c>
      <c r="P284" s="40">
        <v>5507528</v>
      </c>
      <c r="Q284" s="40">
        <v>7254680</v>
      </c>
      <c r="R284" s="40">
        <v>9080620</v>
      </c>
      <c r="S284" s="40">
        <v>359</v>
      </c>
      <c r="T284" s="40">
        <v>2</v>
      </c>
      <c r="V284" s="69">
        <f t="shared" si="46"/>
        <v>0.27697799577682147</v>
      </c>
      <c r="W284" s="76">
        <f t="shared" si="47"/>
        <v>70.457492624802427</v>
      </c>
      <c r="X284" s="79">
        <f t="shared" si="48"/>
        <v>29054.822835275521</v>
      </c>
      <c r="Z284" s="69">
        <f t="shared" si="49"/>
        <v>1</v>
      </c>
      <c r="AA284" s="69">
        <f t="shared" si="49"/>
        <v>1</v>
      </c>
      <c r="AB284" s="83"/>
      <c r="AD284" s="91">
        <f t="shared" si="50"/>
        <v>1.317229798922493</v>
      </c>
      <c r="AE284" s="91">
        <f t="shared" si="51"/>
        <v>3.9982296957909247</v>
      </c>
      <c r="AF284" s="96">
        <f t="shared" si="52"/>
        <v>1648.7651084116142</v>
      </c>
      <c r="AH284" s="4">
        <f t="shared" si="53"/>
        <v>487640</v>
      </c>
      <c r="AI284" s="4" t="str">
        <f t="shared" si="54"/>
        <v>×</v>
      </c>
      <c r="AJ284" s="4" t="s">
        <v>1287</v>
      </c>
    </row>
    <row r="285" spans="1:36" s="4" customFormat="1" x14ac:dyDescent="0.2">
      <c r="A285" s="11"/>
      <c r="B285" s="23" t="s">
        <v>48</v>
      </c>
      <c r="C285" s="28" t="s">
        <v>386</v>
      </c>
      <c r="D285" s="40">
        <v>31</v>
      </c>
      <c r="E285" s="40">
        <v>706</v>
      </c>
      <c r="F285" s="40">
        <v>31</v>
      </c>
      <c r="G285" s="40">
        <v>706</v>
      </c>
      <c r="H285" s="40">
        <v>1261</v>
      </c>
      <c r="I285" s="40">
        <v>1115</v>
      </c>
      <c r="J285" s="40">
        <v>258214</v>
      </c>
      <c r="K285" s="40">
        <v>176206</v>
      </c>
      <c r="L285" s="69">
        <f t="shared" si="44"/>
        <v>0.68240296808073919</v>
      </c>
      <c r="M285" s="40">
        <v>32575309</v>
      </c>
      <c r="N285" s="40">
        <v>15364173</v>
      </c>
      <c r="O285" s="69">
        <f t="shared" si="45"/>
        <v>0.47165087520735416</v>
      </c>
      <c r="P285" s="40">
        <v>2348160</v>
      </c>
      <c r="Q285" s="40">
        <v>3301767</v>
      </c>
      <c r="R285" s="40">
        <v>5417052</v>
      </c>
      <c r="S285" s="40">
        <v>164</v>
      </c>
      <c r="T285" s="40">
        <v>2</v>
      </c>
      <c r="V285" s="69">
        <f t="shared" si="46"/>
        <v>0.32185595713937681</v>
      </c>
      <c r="W285" s="76">
        <f t="shared" si="47"/>
        <v>87.194380441074657</v>
      </c>
      <c r="X285" s="79">
        <f t="shared" si="48"/>
        <v>30742.721587233125</v>
      </c>
      <c r="Z285" s="69">
        <f t="shared" si="49"/>
        <v>1</v>
      </c>
      <c r="AA285" s="69">
        <f t="shared" si="49"/>
        <v>1</v>
      </c>
      <c r="AB285" s="82"/>
      <c r="AD285" s="91">
        <f t="shared" si="50"/>
        <v>1.40610818683565</v>
      </c>
      <c r="AE285" s="91">
        <f t="shared" si="51"/>
        <v>6.543069041291905</v>
      </c>
      <c r="AF285" s="96">
        <f t="shared" si="52"/>
        <v>2306.9347914963205</v>
      </c>
      <c r="AH285" s="4">
        <f t="shared" si="53"/>
        <v>257690</v>
      </c>
      <c r="AI285" s="4" t="str">
        <f t="shared" si="54"/>
        <v>×</v>
      </c>
      <c r="AJ285" s="4" t="s">
        <v>1264</v>
      </c>
    </row>
    <row r="286" spans="1:36" s="4" customFormat="1" x14ac:dyDescent="0.2">
      <c r="A286" s="11"/>
      <c r="B286" s="23" t="s">
        <v>48</v>
      </c>
      <c r="C286" s="28" t="s">
        <v>150</v>
      </c>
      <c r="D286" s="40">
        <v>13</v>
      </c>
      <c r="E286" s="40">
        <v>203</v>
      </c>
      <c r="F286" s="40">
        <v>13</v>
      </c>
      <c r="G286" s="40">
        <v>203</v>
      </c>
      <c r="H286" s="40">
        <v>313</v>
      </c>
      <c r="I286" s="40">
        <v>250</v>
      </c>
      <c r="J286" s="40">
        <v>76556</v>
      </c>
      <c r="K286" s="40">
        <v>47432</v>
      </c>
      <c r="L286" s="69">
        <f t="shared" si="44"/>
        <v>0.61957260044934426</v>
      </c>
      <c r="M286" s="40">
        <v>5497904</v>
      </c>
      <c r="N286" s="40">
        <v>2394989</v>
      </c>
      <c r="O286" s="69">
        <f t="shared" si="45"/>
        <v>0.43561855572596392</v>
      </c>
      <c r="P286" s="40">
        <v>686811</v>
      </c>
      <c r="Q286" s="40">
        <v>1084443</v>
      </c>
      <c r="R286" s="40">
        <v>951645</v>
      </c>
      <c r="S286" s="40">
        <v>15</v>
      </c>
      <c r="T286" s="40">
        <v>2</v>
      </c>
      <c r="V286" s="69">
        <f t="shared" si="46"/>
        <v>0.26989732137512307</v>
      </c>
      <c r="W286" s="76">
        <f t="shared" si="47"/>
        <v>50.493105920053971</v>
      </c>
      <c r="X286" s="79">
        <f t="shared" si="48"/>
        <v>20063.353853938268</v>
      </c>
      <c r="Z286" s="69">
        <f t="shared" si="49"/>
        <v>1</v>
      </c>
      <c r="AA286" s="69">
        <f t="shared" si="49"/>
        <v>1</v>
      </c>
      <c r="AB286" s="82" t="s">
        <v>1264</v>
      </c>
      <c r="AD286" s="91">
        <f t="shared" si="50"/>
        <v>1.5789540353896487</v>
      </c>
      <c r="AE286" s="91">
        <f t="shared" si="51"/>
        <v>3.4871150869744367</v>
      </c>
      <c r="AF286" s="96">
        <f t="shared" si="52"/>
        <v>1385.5995317489092</v>
      </c>
      <c r="AH286" s="4">
        <f t="shared" si="53"/>
        <v>74095</v>
      </c>
      <c r="AI286" s="4" t="str">
        <f t="shared" si="54"/>
        <v>×</v>
      </c>
      <c r="AJ286" s="4" t="s">
        <v>1264</v>
      </c>
    </row>
    <row r="287" spans="1:36" s="4" customFormat="1" x14ac:dyDescent="0.2">
      <c r="A287" s="11"/>
      <c r="B287" s="23" t="s">
        <v>48</v>
      </c>
      <c r="C287" s="28" t="s">
        <v>590</v>
      </c>
      <c r="D287" s="40">
        <v>14</v>
      </c>
      <c r="E287" s="40">
        <v>122</v>
      </c>
      <c r="F287" s="40">
        <v>14</v>
      </c>
      <c r="G287" s="40">
        <v>122</v>
      </c>
      <c r="H287" s="40">
        <v>175</v>
      </c>
      <c r="I287" s="40">
        <v>142</v>
      </c>
      <c r="J287" s="40">
        <v>44958</v>
      </c>
      <c r="K287" s="40">
        <v>25852</v>
      </c>
      <c r="L287" s="69">
        <f t="shared" si="44"/>
        <v>0.5750255794296899</v>
      </c>
      <c r="M287" s="40">
        <v>3626315</v>
      </c>
      <c r="N287" s="40">
        <v>1664848</v>
      </c>
      <c r="O287" s="69">
        <f t="shared" si="45"/>
        <v>0.45910187063175706</v>
      </c>
      <c r="P287" s="40">
        <v>298976</v>
      </c>
      <c r="Q287" s="40">
        <v>425325</v>
      </c>
      <c r="R287" s="40">
        <v>620645</v>
      </c>
      <c r="S287" s="40">
        <v>8</v>
      </c>
      <c r="T287" s="40">
        <v>0</v>
      </c>
      <c r="V287" s="69">
        <f t="shared" si="46"/>
        <v>0.26399531917728064</v>
      </c>
      <c r="W287" s="76">
        <f t="shared" si="47"/>
        <v>64.399195420083558</v>
      </c>
      <c r="X287" s="79">
        <f t="shared" si="48"/>
        <v>24007.620300170198</v>
      </c>
      <c r="Z287" s="69">
        <f t="shared" si="49"/>
        <v>1</v>
      </c>
      <c r="AA287" s="69">
        <f t="shared" si="49"/>
        <v>1</v>
      </c>
      <c r="AB287" s="82" t="s">
        <v>1264</v>
      </c>
      <c r="AD287" s="91">
        <f t="shared" si="50"/>
        <v>1.42260582789254</v>
      </c>
      <c r="AE287" s="91">
        <f t="shared" si="51"/>
        <v>5.5685004816440111</v>
      </c>
      <c r="AF287" s="96">
        <f t="shared" si="52"/>
        <v>2075.9024135716581</v>
      </c>
      <c r="AH287" s="4">
        <f t="shared" si="53"/>
        <v>44530</v>
      </c>
      <c r="AI287" s="4" t="str">
        <f t="shared" si="54"/>
        <v>×</v>
      </c>
      <c r="AJ287" s="4" t="s">
        <v>1264</v>
      </c>
    </row>
    <row r="288" spans="1:36" s="4" customFormat="1" x14ac:dyDescent="0.2">
      <c r="A288" s="11"/>
      <c r="B288" s="23" t="s">
        <v>48</v>
      </c>
      <c r="C288" s="28" t="s">
        <v>493</v>
      </c>
      <c r="D288" s="40">
        <v>14</v>
      </c>
      <c r="E288" s="40">
        <v>385</v>
      </c>
      <c r="F288" s="40">
        <v>14</v>
      </c>
      <c r="G288" s="40">
        <v>385</v>
      </c>
      <c r="H288" s="40">
        <v>490</v>
      </c>
      <c r="I288" s="40">
        <v>404</v>
      </c>
      <c r="J288" s="40">
        <v>140910</v>
      </c>
      <c r="K288" s="40">
        <v>90819</v>
      </c>
      <c r="L288" s="69">
        <f t="shared" si="44"/>
        <v>0.64451777730466253</v>
      </c>
      <c r="M288" s="40">
        <v>10679789</v>
      </c>
      <c r="N288" s="40">
        <v>5017918</v>
      </c>
      <c r="O288" s="69">
        <f t="shared" si="45"/>
        <v>0.46985179201574112</v>
      </c>
      <c r="P288" s="40">
        <v>1083781</v>
      </c>
      <c r="Q288" s="40">
        <v>1513292</v>
      </c>
      <c r="R288" s="40">
        <v>1971875</v>
      </c>
      <c r="S288" s="40">
        <v>25</v>
      </c>
      <c r="T288" s="40">
        <v>0</v>
      </c>
      <c r="V288" s="69">
        <f t="shared" si="46"/>
        <v>0.30282783265259805</v>
      </c>
      <c r="W288" s="76">
        <f t="shared" si="47"/>
        <v>55.251852585912637</v>
      </c>
      <c r="X288" s="79">
        <f t="shared" si="48"/>
        <v>21712.141732456865</v>
      </c>
      <c r="Z288" s="69">
        <f t="shared" si="49"/>
        <v>1</v>
      </c>
      <c r="AA288" s="69">
        <f t="shared" si="49"/>
        <v>1</v>
      </c>
      <c r="AB288" s="82" t="s">
        <v>1259</v>
      </c>
      <c r="AD288" s="91">
        <f t="shared" si="50"/>
        <v>1.3963079256787119</v>
      </c>
      <c r="AE288" s="91">
        <f t="shared" si="51"/>
        <v>4.630011044666773</v>
      </c>
      <c r="AF288" s="96">
        <f t="shared" si="52"/>
        <v>1819.4404589119019</v>
      </c>
      <c r="AH288" s="4">
        <f t="shared" si="53"/>
        <v>140525</v>
      </c>
      <c r="AI288" s="4" t="str">
        <f t="shared" si="54"/>
        <v>×</v>
      </c>
      <c r="AJ288" s="4" t="s">
        <v>1264</v>
      </c>
    </row>
    <row r="289" spans="1:36" s="4" customFormat="1" ht="26.4" x14ac:dyDescent="0.2">
      <c r="A289" s="11"/>
      <c r="B289" s="23" t="s">
        <v>48</v>
      </c>
      <c r="C289" s="28" t="s">
        <v>13</v>
      </c>
      <c r="D289" s="40">
        <v>15</v>
      </c>
      <c r="E289" s="40">
        <v>196</v>
      </c>
      <c r="F289" s="40">
        <v>15</v>
      </c>
      <c r="G289" s="40">
        <v>196</v>
      </c>
      <c r="H289" s="40">
        <v>261</v>
      </c>
      <c r="I289" s="40">
        <v>223</v>
      </c>
      <c r="J289" s="40">
        <v>73049</v>
      </c>
      <c r="K289" s="40">
        <v>49552</v>
      </c>
      <c r="L289" s="69">
        <f t="shared" si="44"/>
        <v>0.67833919697737133</v>
      </c>
      <c r="M289" s="40">
        <v>5151390</v>
      </c>
      <c r="N289" s="40">
        <v>2516190</v>
      </c>
      <c r="O289" s="69">
        <f t="shared" si="45"/>
        <v>0.48844874878430872</v>
      </c>
      <c r="P289" s="40">
        <v>528665</v>
      </c>
      <c r="Q289" s="40">
        <v>737027</v>
      </c>
      <c r="R289" s="40">
        <v>951710</v>
      </c>
      <c r="S289" s="40">
        <v>13</v>
      </c>
      <c r="T289" s="40">
        <v>1</v>
      </c>
      <c r="V289" s="69">
        <f t="shared" si="46"/>
        <v>0.33133393201494976</v>
      </c>
      <c r="W289" s="76">
        <f t="shared" si="47"/>
        <v>50.778777849531807</v>
      </c>
      <c r="X289" s="79">
        <f t="shared" si="48"/>
        <v>19206.288343558281</v>
      </c>
      <c r="Z289" s="69">
        <f t="shared" si="49"/>
        <v>1</v>
      </c>
      <c r="AA289" s="69">
        <f t="shared" si="49"/>
        <v>1</v>
      </c>
      <c r="AB289" s="82" t="s">
        <v>1264</v>
      </c>
      <c r="AD289" s="91">
        <f t="shared" si="50"/>
        <v>1.3941286069628214</v>
      </c>
      <c r="AE289" s="91">
        <f t="shared" si="51"/>
        <v>4.7595168963332171</v>
      </c>
      <c r="AF289" s="96">
        <f t="shared" si="52"/>
        <v>1800.2137459449746</v>
      </c>
      <c r="AH289" s="4">
        <f t="shared" si="53"/>
        <v>71540</v>
      </c>
      <c r="AI289" s="4" t="str">
        <f t="shared" si="54"/>
        <v>×</v>
      </c>
      <c r="AJ289" s="4" t="s">
        <v>1264</v>
      </c>
    </row>
    <row r="290" spans="1:36" s="4" customFormat="1" x14ac:dyDescent="0.2">
      <c r="A290" s="11"/>
      <c r="B290" s="23" t="s">
        <v>48</v>
      </c>
      <c r="C290" s="28" t="s">
        <v>592</v>
      </c>
      <c r="D290" s="40">
        <v>25</v>
      </c>
      <c r="E290" s="40">
        <v>417</v>
      </c>
      <c r="F290" s="40">
        <v>25</v>
      </c>
      <c r="G290" s="40">
        <v>417</v>
      </c>
      <c r="H290" s="40">
        <v>551</v>
      </c>
      <c r="I290" s="40">
        <v>486</v>
      </c>
      <c r="J290" s="40">
        <v>154146</v>
      </c>
      <c r="K290" s="40">
        <v>103519</v>
      </c>
      <c r="L290" s="69">
        <f t="shared" si="44"/>
        <v>0.67156462055453925</v>
      </c>
      <c r="M290" s="40">
        <v>14423219</v>
      </c>
      <c r="N290" s="40">
        <v>7182765</v>
      </c>
      <c r="O290" s="69">
        <f t="shared" si="45"/>
        <v>0.49800013436667639</v>
      </c>
      <c r="P290" s="40">
        <v>1458263</v>
      </c>
      <c r="Q290" s="40">
        <v>2074716</v>
      </c>
      <c r="R290" s="40">
        <v>2746078</v>
      </c>
      <c r="S290" s="40">
        <v>67</v>
      </c>
      <c r="T290" s="40">
        <v>2</v>
      </c>
      <c r="V290" s="69">
        <f t="shared" si="46"/>
        <v>0.33443927127206657</v>
      </c>
      <c r="W290" s="76">
        <f t="shared" si="47"/>
        <v>69.385958133289535</v>
      </c>
      <c r="X290" s="79">
        <f t="shared" si="48"/>
        <v>26527.284846260107</v>
      </c>
      <c r="Z290" s="69">
        <f t="shared" si="49"/>
        <v>1</v>
      </c>
      <c r="AA290" s="69">
        <f t="shared" si="49"/>
        <v>1</v>
      </c>
      <c r="AB290" s="82"/>
      <c r="AD290" s="91">
        <f t="shared" si="50"/>
        <v>1.4227310162844424</v>
      </c>
      <c r="AE290" s="91">
        <f t="shared" si="51"/>
        <v>4.9255621242533065</v>
      </c>
      <c r="AF290" s="96">
        <f t="shared" si="52"/>
        <v>1883.1157342674128</v>
      </c>
      <c r="AH290" s="4">
        <f t="shared" si="53"/>
        <v>152205</v>
      </c>
      <c r="AI290" s="4" t="str">
        <f t="shared" si="54"/>
        <v>×</v>
      </c>
      <c r="AJ290" s="4" t="s">
        <v>1264</v>
      </c>
    </row>
    <row r="291" spans="1:36" s="4" customFormat="1" x14ac:dyDescent="0.2">
      <c r="A291" s="11"/>
      <c r="B291" s="23" t="s">
        <v>596</v>
      </c>
      <c r="C291" s="28" t="s">
        <v>597</v>
      </c>
      <c r="D291" s="40">
        <v>71</v>
      </c>
      <c r="E291" s="40">
        <v>2512</v>
      </c>
      <c r="F291" s="40">
        <v>71</v>
      </c>
      <c r="G291" s="40">
        <v>2512</v>
      </c>
      <c r="H291" s="40">
        <v>4807</v>
      </c>
      <c r="I291" s="40">
        <v>4339</v>
      </c>
      <c r="J291" s="40">
        <v>922720</v>
      </c>
      <c r="K291" s="40">
        <v>664572</v>
      </c>
      <c r="L291" s="69">
        <f t="shared" si="44"/>
        <v>0.72023148950927696</v>
      </c>
      <c r="M291" s="40">
        <v>112326017</v>
      </c>
      <c r="N291" s="40">
        <v>53628709</v>
      </c>
      <c r="O291" s="69">
        <f t="shared" si="45"/>
        <v>0.4774380008506845</v>
      </c>
      <c r="P291" s="40">
        <v>15614701</v>
      </c>
      <c r="Q291" s="40">
        <v>20905584</v>
      </c>
      <c r="R291" s="40">
        <v>22337020</v>
      </c>
      <c r="S291" s="40">
        <v>630</v>
      </c>
      <c r="T291" s="40">
        <v>5</v>
      </c>
      <c r="V291" s="69">
        <f t="shared" si="46"/>
        <v>0.34386588250101996</v>
      </c>
      <c r="W291" s="76">
        <f t="shared" si="47"/>
        <v>80.696612255707436</v>
      </c>
      <c r="X291" s="79">
        <f t="shared" si="48"/>
        <v>33611.136189908691</v>
      </c>
      <c r="Z291" s="69">
        <f t="shared" si="49"/>
        <v>1</v>
      </c>
      <c r="AA291" s="69">
        <f t="shared" si="49"/>
        <v>1</v>
      </c>
      <c r="AB291" s="83"/>
      <c r="AD291" s="91">
        <f t="shared" si="50"/>
        <v>1.3388398535457067</v>
      </c>
      <c r="AE291" s="91">
        <f t="shared" si="51"/>
        <v>3.4345011793693647</v>
      </c>
      <c r="AF291" s="96">
        <f t="shared" si="52"/>
        <v>1430.5121820776458</v>
      </c>
      <c r="AH291" s="4">
        <f t="shared" si="53"/>
        <v>916880</v>
      </c>
      <c r="AI291" s="4" t="str">
        <f t="shared" si="54"/>
        <v>×</v>
      </c>
      <c r="AJ291" s="4" t="s">
        <v>1287</v>
      </c>
    </row>
    <row r="292" spans="1:36" s="4" customFormat="1" x14ac:dyDescent="0.2">
      <c r="A292" s="11"/>
      <c r="B292" s="23" t="s">
        <v>596</v>
      </c>
      <c r="C292" s="28" t="s">
        <v>599</v>
      </c>
      <c r="D292" s="40">
        <v>45</v>
      </c>
      <c r="E292" s="40">
        <v>1298</v>
      </c>
      <c r="F292" s="40">
        <v>45</v>
      </c>
      <c r="G292" s="40">
        <v>1298</v>
      </c>
      <c r="H292" s="40">
        <v>2266</v>
      </c>
      <c r="I292" s="40">
        <v>2019</v>
      </c>
      <c r="J292" s="40">
        <v>476469</v>
      </c>
      <c r="K292" s="40">
        <v>319799</v>
      </c>
      <c r="L292" s="69">
        <f t="shared" si="44"/>
        <v>0.67118532370416539</v>
      </c>
      <c r="M292" s="40">
        <v>55586247</v>
      </c>
      <c r="N292" s="40">
        <v>27232995</v>
      </c>
      <c r="O292" s="69">
        <f t="shared" si="45"/>
        <v>0.48992325385809909</v>
      </c>
      <c r="P292" s="40">
        <v>7949399</v>
      </c>
      <c r="Q292" s="40">
        <v>10633242</v>
      </c>
      <c r="R292" s="40">
        <v>11087988</v>
      </c>
      <c r="S292" s="40">
        <v>299</v>
      </c>
      <c r="T292" s="40">
        <v>8</v>
      </c>
      <c r="V292" s="69">
        <f t="shared" si="46"/>
        <v>0.32882929773094621</v>
      </c>
      <c r="W292" s="76">
        <f t="shared" si="47"/>
        <v>85.156598363346973</v>
      </c>
      <c r="X292" s="79">
        <f t="shared" si="48"/>
        <v>34671.740687119098</v>
      </c>
      <c r="Z292" s="69">
        <f t="shared" si="49"/>
        <v>1</v>
      </c>
      <c r="AA292" s="69">
        <f t="shared" si="49"/>
        <v>1</v>
      </c>
      <c r="AB292" s="82" t="s">
        <v>1259</v>
      </c>
      <c r="AD292" s="91">
        <f t="shared" si="50"/>
        <v>1.3376158373733662</v>
      </c>
      <c r="AE292" s="91">
        <f t="shared" si="51"/>
        <v>3.4257929435923393</v>
      </c>
      <c r="AF292" s="96">
        <f t="shared" si="52"/>
        <v>1394.8209166504287</v>
      </c>
      <c r="AH292" s="4">
        <f t="shared" si="53"/>
        <v>473770</v>
      </c>
      <c r="AI292" s="4" t="str">
        <f t="shared" si="54"/>
        <v>×</v>
      </c>
    </row>
    <row r="293" spans="1:36" s="4" customFormat="1" x14ac:dyDescent="0.2">
      <c r="A293" s="11"/>
      <c r="B293" s="23" t="s">
        <v>596</v>
      </c>
      <c r="C293" s="28" t="s">
        <v>27</v>
      </c>
      <c r="D293" s="40">
        <v>56</v>
      </c>
      <c r="E293" s="40">
        <v>1549</v>
      </c>
      <c r="F293" s="40">
        <v>56</v>
      </c>
      <c r="G293" s="40">
        <v>1549</v>
      </c>
      <c r="H293" s="40">
        <v>3444</v>
      </c>
      <c r="I293" s="40">
        <v>3018</v>
      </c>
      <c r="J293" s="40">
        <v>567790</v>
      </c>
      <c r="K293" s="40">
        <v>427303</v>
      </c>
      <c r="L293" s="69">
        <f t="shared" si="44"/>
        <v>0.7525722538262386</v>
      </c>
      <c r="M293" s="40">
        <v>82050699</v>
      </c>
      <c r="N293" s="40">
        <v>39886486</v>
      </c>
      <c r="O293" s="69">
        <f t="shared" si="45"/>
        <v>0.48612000246335502</v>
      </c>
      <c r="P293" s="40">
        <v>11569632</v>
      </c>
      <c r="Q293" s="40">
        <v>15144972</v>
      </c>
      <c r="R293" s="40">
        <v>16358142</v>
      </c>
      <c r="S293" s="40">
        <v>605</v>
      </c>
      <c r="T293" s="40">
        <v>6</v>
      </c>
      <c r="V293" s="69">
        <f t="shared" si="46"/>
        <v>0.36584042588386373</v>
      </c>
      <c r="W293" s="76">
        <f t="shared" si="47"/>
        <v>93.344736638872178</v>
      </c>
      <c r="X293" s="79">
        <f t="shared" si="48"/>
        <v>38282.300849748302</v>
      </c>
      <c r="Z293" s="69">
        <f t="shared" si="49"/>
        <v>1</v>
      </c>
      <c r="AA293" s="69">
        <f t="shared" si="49"/>
        <v>1</v>
      </c>
      <c r="AB293" s="82" t="s">
        <v>1259</v>
      </c>
      <c r="AD293" s="91">
        <f t="shared" si="50"/>
        <v>1.3090279794551807</v>
      </c>
      <c r="AE293" s="91">
        <f t="shared" si="51"/>
        <v>3.4475155303124594</v>
      </c>
      <c r="AF293" s="96">
        <f t="shared" si="52"/>
        <v>1413.8861115029415</v>
      </c>
      <c r="AH293" s="4">
        <f t="shared" si="53"/>
        <v>565385</v>
      </c>
      <c r="AI293" s="4" t="str">
        <f t="shared" si="54"/>
        <v>×</v>
      </c>
      <c r="AJ293" s="4" t="s">
        <v>1264</v>
      </c>
    </row>
    <row r="294" spans="1:36" s="4" customFormat="1" x14ac:dyDescent="0.2">
      <c r="A294" s="11"/>
      <c r="B294" s="23" t="s">
        <v>596</v>
      </c>
      <c r="C294" s="28" t="s">
        <v>600</v>
      </c>
      <c r="D294" s="40">
        <v>23</v>
      </c>
      <c r="E294" s="40">
        <v>426</v>
      </c>
      <c r="F294" s="40">
        <v>23</v>
      </c>
      <c r="G294" s="40">
        <v>426</v>
      </c>
      <c r="H294" s="40">
        <v>632</v>
      </c>
      <c r="I294" s="40">
        <v>538</v>
      </c>
      <c r="J294" s="40">
        <v>156405</v>
      </c>
      <c r="K294" s="40">
        <v>113235</v>
      </c>
      <c r="L294" s="69">
        <f t="shared" si="44"/>
        <v>0.72398580608036822</v>
      </c>
      <c r="M294" s="40">
        <v>15441558</v>
      </c>
      <c r="N294" s="40">
        <v>7640915</v>
      </c>
      <c r="O294" s="69">
        <f t="shared" si="45"/>
        <v>0.49482798303124592</v>
      </c>
      <c r="P294" s="40">
        <v>1678450</v>
      </c>
      <c r="Q294" s="40">
        <v>2314219</v>
      </c>
      <c r="R294" s="40">
        <v>2882927</v>
      </c>
      <c r="S294" s="40">
        <v>31</v>
      </c>
      <c r="T294" s="40">
        <v>1</v>
      </c>
      <c r="V294" s="69">
        <f t="shared" si="46"/>
        <v>0.35824843616599933</v>
      </c>
      <c r="W294" s="76">
        <f t="shared" si="47"/>
        <v>67.47838565814456</v>
      </c>
      <c r="X294" s="79">
        <f t="shared" si="48"/>
        <v>25459.681193977129</v>
      </c>
      <c r="Z294" s="69">
        <f t="shared" si="49"/>
        <v>1</v>
      </c>
      <c r="AA294" s="69">
        <f t="shared" si="49"/>
        <v>1</v>
      </c>
      <c r="AB294" s="82" t="s">
        <v>1259</v>
      </c>
      <c r="AD294" s="91">
        <f t="shared" si="50"/>
        <v>1.3787834013524383</v>
      </c>
      <c r="AE294" s="91">
        <f t="shared" si="51"/>
        <v>4.5523637880187078</v>
      </c>
      <c r="AF294" s="96">
        <f t="shared" si="52"/>
        <v>1717.6126783639668</v>
      </c>
      <c r="AH294" s="4">
        <f t="shared" si="53"/>
        <v>155490</v>
      </c>
      <c r="AI294" s="4" t="str">
        <f t="shared" si="54"/>
        <v>×</v>
      </c>
      <c r="AJ294" s="4" t="s">
        <v>1264</v>
      </c>
    </row>
    <row r="295" spans="1:36" s="4" customFormat="1" x14ac:dyDescent="0.2">
      <c r="A295" s="11"/>
      <c r="B295" s="23" t="s">
        <v>596</v>
      </c>
      <c r="C295" s="28" t="s">
        <v>149</v>
      </c>
      <c r="D295" s="40">
        <v>5</v>
      </c>
      <c r="E295" s="40">
        <v>104</v>
      </c>
      <c r="F295" s="40">
        <v>5</v>
      </c>
      <c r="G295" s="40">
        <v>104</v>
      </c>
      <c r="H295" s="40">
        <v>111</v>
      </c>
      <c r="I295" s="40">
        <v>86</v>
      </c>
      <c r="J295" s="40">
        <v>37973</v>
      </c>
      <c r="K295" s="40">
        <v>21071</v>
      </c>
      <c r="L295" s="69">
        <f t="shared" si="44"/>
        <v>0.55489426697916944</v>
      </c>
      <c r="M295" s="40">
        <v>2109938</v>
      </c>
      <c r="N295" s="40">
        <v>1074644</v>
      </c>
      <c r="O295" s="69">
        <f t="shared" si="45"/>
        <v>0.50932491855210915</v>
      </c>
      <c r="P295" s="40">
        <v>226919</v>
      </c>
      <c r="Q295" s="40">
        <v>358006</v>
      </c>
      <c r="R295" s="40">
        <v>407618</v>
      </c>
      <c r="S295" s="40">
        <v>5</v>
      </c>
      <c r="T295" s="40">
        <v>0</v>
      </c>
      <c r="V295" s="69">
        <f t="shared" si="46"/>
        <v>0.28262147733419779</v>
      </c>
      <c r="W295" s="76">
        <f t="shared" si="47"/>
        <v>51.001091547624696</v>
      </c>
      <c r="X295" s="79">
        <f t="shared" si="48"/>
        <v>19344.976507996773</v>
      </c>
      <c r="Z295" s="69">
        <f t="shared" si="49"/>
        <v>1</v>
      </c>
      <c r="AA295" s="69">
        <f t="shared" si="49"/>
        <v>1</v>
      </c>
      <c r="AB295" s="82" t="s">
        <v>1264</v>
      </c>
      <c r="AD295" s="91">
        <f t="shared" si="50"/>
        <v>1.5776819041155654</v>
      </c>
      <c r="AE295" s="91">
        <f t="shared" si="51"/>
        <v>4.7358044059774631</v>
      </c>
      <c r="AF295" s="96">
        <f t="shared" si="52"/>
        <v>1796.314984642097</v>
      </c>
      <c r="AH295" s="4">
        <f t="shared" si="53"/>
        <v>37960</v>
      </c>
      <c r="AI295" s="4" t="str">
        <f t="shared" si="54"/>
        <v>×</v>
      </c>
      <c r="AJ295" s="4" t="s">
        <v>1264</v>
      </c>
    </row>
    <row r="296" spans="1:36" s="4" customFormat="1" x14ac:dyDescent="0.2">
      <c r="A296" s="11"/>
      <c r="B296" s="23" t="s">
        <v>602</v>
      </c>
      <c r="C296" s="28" t="s">
        <v>603</v>
      </c>
      <c r="D296" s="40">
        <v>13</v>
      </c>
      <c r="E296" s="40">
        <v>314</v>
      </c>
      <c r="F296" s="40">
        <v>13</v>
      </c>
      <c r="G296" s="40">
        <v>314</v>
      </c>
      <c r="H296" s="40">
        <v>428</v>
      </c>
      <c r="I296" s="40">
        <v>331</v>
      </c>
      <c r="J296" s="40">
        <v>117000</v>
      </c>
      <c r="K296" s="40">
        <v>78300</v>
      </c>
      <c r="L296" s="69">
        <f t="shared" si="44"/>
        <v>0.66923076923076918</v>
      </c>
      <c r="M296" s="40">
        <v>10890510</v>
      </c>
      <c r="N296" s="40">
        <v>5373536</v>
      </c>
      <c r="O296" s="69">
        <f t="shared" si="45"/>
        <v>0.49341454165140108</v>
      </c>
      <c r="P296" s="40">
        <v>1103748</v>
      </c>
      <c r="Q296" s="40">
        <v>1552501</v>
      </c>
      <c r="R296" s="40">
        <v>1885956</v>
      </c>
      <c r="S296" s="40">
        <v>57</v>
      </c>
      <c r="T296" s="40">
        <v>0</v>
      </c>
      <c r="V296" s="69">
        <f t="shared" si="46"/>
        <v>0.33020819325901457</v>
      </c>
      <c r="W296" s="76">
        <f t="shared" si="47"/>
        <v>68.627535121328222</v>
      </c>
      <c r="X296" s="79">
        <f t="shared" si="48"/>
        <v>24086.283524904215</v>
      </c>
      <c r="Z296" s="69">
        <f t="shared" si="49"/>
        <v>1</v>
      </c>
      <c r="AA296" s="69">
        <f t="shared" si="49"/>
        <v>1</v>
      </c>
      <c r="AB296" s="82" t="s">
        <v>1259</v>
      </c>
      <c r="AD296" s="91">
        <f t="shared" si="50"/>
        <v>1.4065719711383395</v>
      </c>
      <c r="AE296" s="91">
        <f t="shared" si="51"/>
        <v>4.868444608733153</v>
      </c>
      <c r="AF296" s="96">
        <f t="shared" si="52"/>
        <v>1708.6835038432687</v>
      </c>
      <c r="AH296" s="4">
        <f t="shared" si="53"/>
        <v>114610</v>
      </c>
      <c r="AI296" s="4" t="str">
        <f t="shared" si="54"/>
        <v>×</v>
      </c>
      <c r="AJ296" s="4" t="s">
        <v>1264</v>
      </c>
    </row>
    <row r="297" spans="1:36" s="4" customFormat="1" x14ac:dyDescent="0.2">
      <c r="A297" s="11"/>
      <c r="B297" s="23" t="s">
        <v>602</v>
      </c>
      <c r="C297" s="28" t="s">
        <v>309</v>
      </c>
      <c r="D297" s="40">
        <v>7</v>
      </c>
      <c r="E297" s="40">
        <v>83</v>
      </c>
      <c r="F297" s="40">
        <v>7</v>
      </c>
      <c r="G297" s="40">
        <v>83</v>
      </c>
      <c r="H297" s="40">
        <v>105</v>
      </c>
      <c r="I297" s="40">
        <v>88</v>
      </c>
      <c r="J297" s="40">
        <v>30713</v>
      </c>
      <c r="K297" s="40">
        <v>18084</v>
      </c>
      <c r="L297" s="69">
        <f t="shared" si="44"/>
        <v>0.58880604304366224</v>
      </c>
      <c r="M297" s="40">
        <v>1849085</v>
      </c>
      <c r="N297" s="40">
        <v>948808</v>
      </c>
      <c r="O297" s="69">
        <f t="shared" si="45"/>
        <v>0.51312297703999543</v>
      </c>
      <c r="P297" s="40">
        <v>139087</v>
      </c>
      <c r="Q297" s="40">
        <v>335609</v>
      </c>
      <c r="R297" s="40">
        <v>421378</v>
      </c>
      <c r="S297" s="40">
        <v>4</v>
      </c>
      <c r="T297" s="40">
        <v>0</v>
      </c>
      <c r="V297" s="69">
        <f t="shared" si="46"/>
        <v>0.30212990970570364</v>
      </c>
      <c r="W297" s="76">
        <f t="shared" si="47"/>
        <v>52.46671090466711</v>
      </c>
      <c r="X297" s="79">
        <f t="shared" si="48"/>
        <v>23301.150188011503</v>
      </c>
      <c r="Z297" s="69">
        <f t="shared" si="49"/>
        <v>1</v>
      </c>
      <c r="AA297" s="69">
        <f t="shared" si="49"/>
        <v>1</v>
      </c>
      <c r="AB297" s="82" t="s">
        <v>1264</v>
      </c>
      <c r="AD297" s="91">
        <f t="shared" si="50"/>
        <v>2.412942978135987</v>
      </c>
      <c r="AE297" s="91">
        <f t="shared" si="51"/>
        <v>6.821687145455722</v>
      </c>
      <c r="AF297" s="96">
        <f t="shared" si="52"/>
        <v>3029.6001783056649</v>
      </c>
      <c r="AH297" s="4">
        <f t="shared" si="53"/>
        <v>30295</v>
      </c>
      <c r="AI297" s="4" t="str">
        <f t="shared" si="54"/>
        <v>×</v>
      </c>
      <c r="AJ297" s="4" t="s">
        <v>1264</v>
      </c>
    </row>
    <row r="298" spans="1:36" s="4" customFormat="1" x14ac:dyDescent="0.2">
      <c r="A298" s="11"/>
      <c r="B298" s="23" t="s">
        <v>602</v>
      </c>
      <c r="C298" s="28" t="s">
        <v>123</v>
      </c>
      <c r="D298" s="40">
        <v>6</v>
      </c>
      <c r="E298" s="40">
        <v>120</v>
      </c>
      <c r="F298" s="40">
        <v>6</v>
      </c>
      <c r="G298" s="40">
        <v>120</v>
      </c>
      <c r="H298" s="40">
        <v>128</v>
      </c>
      <c r="I298" s="40">
        <v>105</v>
      </c>
      <c r="J298" s="40">
        <v>45351</v>
      </c>
      <c r="K298" s="40">
        <v>24062</v>
      </c>
      <c r="L298" s="69">
        <f t="shared" si="44"/>
        <v>0.53057264448413488</v>
      </c>
      <c r="M298" s="40">
        <v>2386398</v>
      </c>
      <c r="N298" s="40">
        <v>1110366</v>
      </c>
      <c r="O298" s="69">
        <f t="shared" si="45"/>
        <v>0.4652895284022196</v>
      </c>
      <c r="P298" s="40">
        <v>232917</v>
      </c>
      <c r="Q298" s="40">
        <v>389282</v>
      </c>
      <c r="R298" s="40">
        <v>505103</v>
      </c>
      <c r="S298" s="40">
        <v>8</v>
      </c>
      <c r="T298" s="40">
        <v>0</v>
      </c>
      <c r="V298" s="69">
        <f t="shared" si="46"/>
        <v>0.24686989553514163</v>
      </c>
      <c r="W298" s="76">
        <f t="shared" si="47"/>
        <v>46.146039398221262</v>
      </c>
      <c r="X298" s="79">
        <f t="shared" si="48"/>
        <v>20991.729698279443</v>
      </c>
      <c r="Z298" s="69">
        <f t="shared" si="49"/>
        <v>1</v>
      </c>
      <c r="AA298" s="69">
        <f t="shared" si="49"/>
        <v>1</v>
      </c>
      <c r="AB298" s="82" t="s">
        <v>1264</v>
      </c>
      <c r="AD298" s="91">
        <f t="shared" si="50"/>
        <v>1.6713335651755776</v>
      </c>
      <c r="AE298" s="91">
        <f t="shared" si="51"/>
        <v>4.7672175066654647</v>
      </c>
      <c r="AF298" s="96">
        <f t="shared" si="52"/>
        <v>2168.5965386811608</v>
      </c>
      <c r="AH298" s="4">
        <f t="shared" si="53"/>
        <v>43800</v>
      </c>
      <c r="AI298" s="4" t="str">
        <f t="shared" si="54"/>
        <v>×</v>
      </c>
      <c r="AJ298" s="4" t="s">
        <v>1264</v>
      </c>
    </row>
    <row r="299" spans="1:36" s="4" customFormat="1" ht="26.4" x14ac:dyDescent="0.2">
      <c r="A299" s="11"/>
      <c r="B299" s="23" t="s">
        <v>602</v>
      </c>
      <c r="C299" s="28" t="s">
        <v>101</v>
      </c>
      <c r="D299" s="40">
        <v>44</v>
      </c>
      <c r="E299" s="40">
        <v>1082</v>
      </c>
      <c r="F299" s="44">
        <v>44</v>
      </c>
      <c r="G299" s="44">
        <v>1082</v>
      </c>
      <c r="H299" s="44">
        <v>1274</v>
      </c>
      <c r="I299" s="44">
        <v>1102</v>
      </c>
      <c r="J299" s="40">
        <v>396806</v>
      </c>
      <c r="K299" s="40">
        <v>253381</v>
      </c>
      <c r="L299" s="69">
        <f t="shared" si="44"/>
        <v>0.6385513323891272</v>
      </c>
      <c r="M299" s="40">
        <v>28287040</v>
      </c>
      <c r="N299" s="40">
        <v>13665225</v>
      </c>
      <c r="O299" s="69">
        <f t="shared" si="45"/>
        <v>0.48309137329321133</v>
      </c>
      <c r="P299" s="40">
        <v>3018510</v>
      </c>
      <c r="Q299" s="40">
        <v>4214874</v>
      </c>
      <c r="R299" s="40">
        <v>5446764</v>
      </c>
      <c r="S299" s="44">
        <v>113</v>
      </c>
      <c r="T299" s="44">
        <v>1</v>
      </c>
      <c r="V299" s="69">
        <f t="shared" si="46"/>
        <v>0.30847864008207332</v>
      </c>
      <c r="W299" s="76">
        <f t="shared" si="47"/>
        <v>53.931529988436388</v>
      </c>
      <c r="X299" s="79">
        <f t="shared" si="48"/>
        <v>21496.339504540592</v>
      </c>
      <c r="Z299" s="69">
        <f t="shared" si="49"/>
        <v>1</v>
      </c>
      <c r="AA299" s="69">
        <f t="shared" si="49"/>
        <v>1</v>
      </c>
      <c r="AB299" s="82" t="s">
        <v>1259</v>
      </c>
      <c r="AD299" s="91">
        <f t="shared" si="50"/>
        <v>1.3963425663655247</v>
      </c>
      <c r="AE299" s="91">
        <f t="shared" si="51"/>
        <v>4.5271425305862829</v>
      </c>
      <c r="AF299" s="96">
        <f t="shared" si="52"/>
        <v>1804.4545156385104</v>
      </c>
      <c r="AH299" s="4">
        <f t="shared" si="53"/>
        <v>394930</v>
      </c>
      <c r="AI299" s="4" t="str">
        <f t="shared" si="54"/>
        <v>×</v>
      </c>
      <c r="AJ299" s="4" t="s">
        <v>1264</v>
      </c>
    </row>
    <row r="300" spans="1:36" s="4" customFormat="1" x14ac:dyDescent="0.2">
      <c r="A300" s="11"/>
      <c r="B300" s="23" t="s">
        <v>604</v>
      </c>
      <c r="C300" s="28" t="s">
        <v>105</v>
      </c>
      <c r="D300" s="40">
        <v>32</v>
      </c>
      <c r="E300" s="40">
        <v>475</v>
      </c>
      <c r="F300" s="40">
        <v>32</v>
      </c>
      <c r="G300" s="40">
        <v>475</v>
      </c>
      <c r="H300" s="40">
        <v>615</v>
      </c>
      <c r="I300" s="40">
        <v>494</v>
      </c>
      <c r="J300" s="40">
        <v>175009</v>
      </c>
      <c r="K300" s="40">
        <v>108146</v>
      </c>
      <c r="L300" s="69">
        <f t="shared" si="44"/>
        <v>0.61794536280991263</v>
      </c>
      <c r="M300" s="40">
        <v>13319358</v>
      </c>
      <c r="N300" s="40">
        <v>5878463</v>
      </c>
      <c r="O300" s="69">
        <f t="shared" si="45"/>
        <v>0.44134732319680875</v>
      </c>
      <c r="P300" s="40">
        <v>1496355</v>
      </c>
      <c r="Q300" s="40">
        <v>2085018</v>
      </c>
      <c r="R300" s="40">
        <v>2382879</v>
      </c>
      <c r="S300" s="40">
        <v>8</v>
      </c>
      <c r="T300" s="40">
        <v>0</v>
      </c>
      <c r="V300" s="69">
        <f t="shared" si="46"/>
        <v>0.27272853175803574</v>
      </c>
      <c r="W300" s="76">
        <f t="shared" si="47"/>
        <v>54.356730715884083</v>
      </c>
      <c r="X300" s="79">
        <f t="shared" si="48"/>
        <v>22033.907865293215</v>
      </c>
      <c r="Z300" s="69">
        <f t="shared" si="49"/>
        <v>1</v>
      </c>
      <c r="AA300" s="69">
        <f t="shared" si="49"/>
        <v>1</v>
      </c>
      <c r="AB300" s="82" t="s">
        <v>1259</v>
      </c>
      <c r="AD300" s="91">
        <f t="shared" si="50"/>
        <v>1.3933979570355965</v>
      </c>
      <c r="AE300" s="91">
        <f t="shared" si="51"/>
        <v>3.9285216409207706</v>
      </c>
      <c r="AF300" s="96">
        <f t="shared" si="52"/>
        <v>1592.4556672714696</v>
      </c>
      <c r="AH300" s="4">
        <f t="shared" si="53"/>
        <v>173375</v>
      </c>
      <c r="AI300" s="4" t="str">
        <f t="shared" si="54"/>
        <v>×</v>
      </c>
      <c r="AJ300" s="4" t="s">
        <v>1264</v>
      </c>
    </row>
    <row r="301" spans="1:36" s="4" customFormat="1" x14ac:dyDescent="0.2">
      <c r="A301" s="11"/>
      <c r="B301" s="23" t="s">
        <v>604</v>
      </c>
      <c r="C301" s="28" t="s">
        <v>605</v>
      </c>
      <c r="D301" s="40">
        <v>44</v>
      </c>
      <c r="E301" s="40">
        <v>751</v>
      </c>
      <c r="F301" s="40">
        <v>44</v>
      </c>
      <c r="G301" s="40">
        <v>751</v>
      </c>
      <c r="H301" s="40">
        <v>1139</v>
      </c>
      <c r="I301" s="40">
        <v>939</v>
      </c>
      <c r="J301" s="40">
        <v>275202</v>
      </c>
      <c r="K301" s="40">
        <v>176540</v>
      </c>
      <c r="L301" s="69">
        <f t="shared" si="44"/>
        <v>0.64149243101430953</v>
      </c>
      <c r="M301" s="40">
        <v>22075053</v>
      </c>
      <c r="N301" s="40">
        <v>9851481</v>
      </c>
      <c r="O301" s="69">
        <f t="shared" si="45"/>
        <v>0.44627213352556844</v>
      </c>
      <c r="P301" s="40">
        <v>2325690</v>
      </c>
      <c r="Q301" s="40">
        <v>3289460</v>
      </c>
      <c r="R301" s="40">
        <v>3846261</v>
      </c>
      <c r="S301" s="40">
        <v>80</v>
      </c>
      <c r="T301" s="40">
        <v>1</v>
      </c>
      <c r="V301" s="69">
        <f t="shared" si="46"/>
        <v>0.28628019582925945</v>
      </c>
      <c r="W301" s="76">
        <f t="shared" si="47"/>
        <v>55.803109776821117</v>
      </c>
      <c r="X301" s="79">
        <f t="shared" si="48"/>
        <v>21786.909482270308</v>
      </c>
      <c r="Z301" s="69">
        <f t="shared" si="49"/>
        <v>1</v>
      </c>
      <c r="AA301" s="69">
        <f t="shared" si="49"/>
        <v>1</v>
      </c>
      <c r="AB301" s="82" t="s">
        <v>1259</v>
      </c>
      <c r="AD301" s="91">
        <f t="shared" si="50"/>
        <v>1.4144017474383945</v>
      </c>
      <c r="AE301" s="91">
        <f t="shared" si="51"/>
        <v>4.2359390116481563</v>
      </c>
      <c r="AF301" s="96">
        <f t="shared" si="52"/>
        <v>1653.8149968396476</v>
      </c>
      <c r="AH301" s="4">
        <f t="shared" si="53"/>
        <v>274115</v>
      </c>
      <c r="AI301" s="4" t="str">
        <f t="shared" si="54"/>
        <v>×</v>
      </c>
      <c r="AJ301" s="4" t="s">
        <v>1264</v>
      </c>
    </row>
    <row r="302" spans="1:36" s="4" customFormat="1" x14ac:dyDescent="0.2">
      <c r="A302" s="11"/>
      <c r="B302" s="23" t="s">
        <v>604</v>
      </c>
      <c r="C302" s="28" t="s">
        <v>607</v>
      </c>
      <c r="D302" s="40">
        <v>44</v>
      </c>
      <c r="E302" s="40">
        <v>318</v>
      </c>
      <c r="F302" s="40">
        <v>43</v>
      </c>
      <c r="G302" s="40">
        <v>318</v>
      </c>
      <c r="H302" s="40">
        <v>432</v>
      </c>
      <c r="I302" s="40">
        <v>359</v>
      </c>
      <c r="J302" s="40">
        <v>118191</v>
      </c>
      <c r="K302" s="40">
        <v>71010</v>
      </c>
      <c r="L302" s="69">
        <f t="shared" si="44"/>
        <v>0.60080716805848156</v>
      </c>
      <c r="M302" s="40">
        <v>8505929</v>
      </c>
      <c r="N302" s="40">
        <v>3675278</v>
      </c>
      <c r="O302" s="69">
        <f t="shared" si="45"/>
        <v>0.43208425558219449</v>
      </c>
      <c r="P302" s="40">
        <v>684825</v>
      </c>
      <c r="Q302" s="40">
        <v>1020179</v>
      </c>
      <c r="R302" s="40">
        <v>1357597</v>
      </c>
      <c r="S302" s="40">
        <v>1</v>
      </c>
      <c r="T302" s="40">
        <v>0</v>
      </c>
      <c r="V302" s="69">
        <f t="shared" si="46"/>
        <v>0.25959931795899543</v>
      </c>
      <c r="W302" s="76">
        <f t="shared" si="47"/>
        <v>51.757189128291792</v>
      </c>
      <c r="X302" s="79">
        <f t="shared" si="48"/>
        <v>19118.391775806223</v>
      </c>
      <c r="Z302" s="69">
        <f t="shared" si="49"/>
        <v>0.97727272727272729</v>
      </c>
      <c r="AA302" s="69">
        <f t="shared" si="49"/>
        <v>1</v>
      </c>
      <c r="AB302" s="82" t="s">
        <v>1259</v>
      </c>
      <c r="AD302" s="91">
        <f t="shared" si="50"/>
        <v>1.4896929872595188</v>
      </c>
      <c r="AE302" s="91">
        <f t="shared" si="51"/>
        <v>5.3667404081334649</v>
      </c>
      <c r="AF302" s="96">
        <f t="shared" si="52"/>
        <v>1982.3998831818349</v>
      </c>
      <c r="AH302" s="4">
        <f t="shared" si="53"/>
        <v>116070</v>
      </c>
      <c r="AI302" s="4" t="str">
        <f t="shared" si="54"/>
        <v>×</v>
      </c>
      <c r="AJ302" s="4" t="s">
        <v>1264</v>
      </c>
    </row>
    <row r="303" spans="1:36" s="4" customFormat="1" x14ac:dyDescent="0.2">
      <c r="A303" s="11"/>
      <c r="B303" s="23" t="s">
        <v>604</v>
      </c>
      <c r="C303" s="28" t="s">
        <v>609</v>
      </c>
      <c r="D303" s="40">
        <v>72</v>
      </c>
      <c r="E303" s="40">
        <v>901</v>
      </c>
      <c r="F303" s="40">
        <v>72</v>
      </c>
      <c r="G303" s="40">
        <v>901</v>
      </c>
      <c r="H303" s="40">
        <v>1353</v>
      </c>
      <c r="I303" s="40">
        <v>1108</v>
      </c>
      <c r="J303" s="40">
        <v>331498</v>
      </c>
      <c r="K303" s="40">
        <v>212758</v>
      </c>
      <c r="L303" s="69">
        <f t="shared" si="44"/>
        <v>0.64180779371217922</v>
      </c>
      <c r="M303" s="40">
        <v>29334256</v>
      </c>
      <c r="N303" s="40">
        <v>13572509</v>
      </c>
      <c r="O303" s="69">
        <f t="shared" si="45"/>
        <v>0.46268461692023144</v>
      </c>
      <c r="P303" s="40">
        <v>2781757</v>
      </c>
      <c r="Q303" s="40">
        <v>3903291</v>
      </c>
      <c r="R303" s="40">
        <v>5325545</v>
      </c>
      <c r="S303" s="40">
        <v>63</v>
      </c>
      <c r="T303" s="40">
        <v>1</v>
      </c>
      <c r="V303" s="69">
        <f t="shared" si="46"/>
        <v>0.29695459317013856</v>
      </c>
      <c r="W303" s="76">
        <f t="shared" si="47"/>
        <v>63.793178164863363</v>
      </c>
      <c r="X303" s="79">
        <f t="shared" si="48"/>
        <v>25030.997659312459</v>
      </c>
      <c r="Z303" s="69">
        <f t="shared" si="49"/>
        <v>1</v>
      </c>
      <c r="AA303" s="69">
        <f t="shared" si="49"/>
        <v>1</v>
      </c>
      <c r="AB303" s="82" t="s">
        <v>1259</v>
      </c>
      <c r="AD303" s="91">
        <f t="shared" si="50"/>
        <v>1.4031746842013879</v>
      </c>
      <c r="AE303" s="91">
        <f t="shared" si="51"/>
        <v>4.8791138118822026</v>
      </c>
      <c r="AF303" s="96">
        <f t="shared" si="52"/>
        <v>1914.4537067759693</v>
      </c>
      <c r="AH303" s="4">
        <f t="shared" si="53"/>
        <v>328865</v>
      </c>
      <c r="AI303" s="4" t="str">
        <f t="shared" si="54"/>
        <v>×</v>
      </c>
      <c r="AJ303" s="4" t="s">
        <v>1264</v>
      </c>
    </row>
    <row r="304" spans="1:36" s="4" customFormat="1" x14ac:dyDescent="0.2">
      <c r="A304" s="11"/>
      <c r="B304" s="23" t="s">
        <v>604</v>
      </c>
      <c r="C304" s="28" t="s">
        <v>611</v>
      </c>
      <c r="D304" s="40">
        <v>45</v>
      </c>
      <c r="E304" s="40">
        <v>377</v>
      </c>
      <c r="F304" s="40">
        <v>44</v>
      </c>
      <c r="G304" s="40">
        <v>374</v>
      </c>
      <c r="H304" s="40">
        <v>488</v>
      </c>
      <c r="I304" s="40">
        <v>399</v>
      </c>
      <c r="J304" s="40">
        <v>139966</v>
      </c>
      <c r="K304" s="40">
        <v>82231</v>
      </c>
      <c r="L304" s="69">
        <f t="shared" si="44"/>
        <v>0.58750696597745167</v>
      </c>
      <c r="M304" s="40">
        <v>9141248</v>
      </c>
      <c r="N304" s="40">
        <v>4450531</v>
      </c>
      <c r="O304" s="69">
        <f t="shared" si="45"/>
        <v>0.48686251592780327</v>
      </c>
      <c r="P304" s="40">
        <v>837401</v>
      </c>
      <c r="Q304" s="40">
        <v>1215379</v>
      </c>
      <c r="R304" s="40">
        <v>1716736</v>
      </c>
      <c r="S304" s="40">
        <v>7</v>
      </c>
      <c r="T304" s="40">
        <v>1</v>
      </c>
      <c r="V304" s="69">
        <f t="shared" si="46"/>
        <v>0.28603511958089245</v>
      </c>
      <c r="W304" s="76">
        <f t="shared" si="47"/>
        <v>54.122301808320465</v>
      </c>
      <c r="X304" s="79">
        <f t="shared" si="48"/>
        <v>20876.992861572886</v>
      </c>
      <c r="Z304" s="69">
        <f t="shared" si="49"/>
        <v>0.97777777777777775</v>
      </c>
      <c r="AA304" s="69">
        <f t="shared" si="49"/>
        <v>0.99204244031830235</v>
      </c>
      <c r="AB304" s="82" t="s">
        <v>1259</v>
      </c>
      <c r="AD304" s="91">
        <f t="shared" si="50"/>
        <v>1.4513703709453416</v>
      </c>
      <c r="AE304" s="91">
        <f t="shared" si="51"/>
        <v>5.3146951102279552</v>
      </c>
      <c r="AF304" s="96">
        <f t="shared" si="52"/>
        <v>2050.0763672362464</v>
      </c>
      <c r="AH304" s="4">
        <f t="shared" si="53"/>
        <v>137605</v>
      </c>
      <c r="AI304" s="4" t="str">
        <f t="shared" si="54"/>
        <v>×</v>
      </c>
      <c r="AJ304" s="4" t="s">
        <v>1264</v>
      </c>
    </row>
    <row r="305" spans="1:36" s="4" customFormat="1" x14ac:dyDescent="0.2">
      <c r="A305" s="11"/>
      <c r="B305" s="23" t="s">
        <v>618</v>
      </c>
      <c r="C305" s="28" t="s">
        <v>422</v>
      </c>
      <c r="D305" s="40">
        <v>33</v>
      </c>
      <c r="E305" s="40">
        <v>845</v>
      </c>
      <c r="F305" s="40">
        <v>33</v>
      </c>
      <c r="G305" s="40">
        <v>845</v>
      </c>
      <c r="H305" s="40">
        <v>1151</v>
      </c>
      <c r="I305" s="40">
        <v>1046</v>
      </c>
      <c r="J305" s="40">
        <v>309270</v>
      </c>
      <c r="K305" s="40">
        <v>183432</v>
      </c>
      <c r="L305" s="69">
        <f t="shared" si="44"/>
        <v>0.59311281404597926</v>
      </c>
      <c r="M305" s="40">
        <v>27896161</v>
      </c>
      <c r="N305" s="40">
        <v>13359386</v>
      </c>
      <c r="O305" s="69">
        <f t="shared" si="45"/>
        <v>0.47889693495818297</v>
      </c>
      <c r="P305" s="40">
        <v>2850239</v>
      </c>
      <c r="Q305" s="40">
        <v>4025538</v>
      </c>
      <c r="R305" s="40">
        <v>5131313</v>
      </c>
      <c r="S305" s="40">
        <v>220</v>
      </c>
      <c r="T305" s="40">
        <v>2</v>
      </c>
      <c r="V305" s="69">
        <f t="shared" si="46"/>
        <v>0.28403990873104218</v>
      </c>
      <c r="W305" s="76">
        <f t="shared" si="47"/>
        <v>72.830182301888442</v>
      </c>
      <c r="X305" s="79">
        <f t="shared" si="48"/>
        <v>27973.924942212918</v>
      </c>
      <c r="Z305" s="69">
        <f t="shared" si="49"/>
        <v>1</v>
      </c>
      <c r="AA305" s="69">
        <f t="shared" si="49"/>
        <v>1</v>
      </c>
      <c r="AB305" s="83"/>
      <c r="AD305" s="91">
        <f t="shared" si="50"/>
        <v>1.4123510344220256</v>
      </c>
      <c r="AE305" s="91">
        <f t="shared" si="51"/>
        <v>4.6871108001820199</v>
      </c>
      <c r="AF305" s="96">
        <f t="shared" si="52"/>
        <v>1800.3097284122489</v>
      </c>
      <c r="AH305" s="4">
        <f t="shared" si="53"/>
        <v>308425</v>
      </c>
      <c r="AI305" s="4" t="str">
        <f t="shared" si="54"/>
        <v>×</v>
      </c>
      <c r="AJ305" s="4" t="s">
        <v>1287</v>
      </c>
    </row>
    <row r="306" spans="1:36" s="4" customFormat="1" x14ac:dyDescent="0.2">
      <c r="A306" s="11"/>
      <c r="B306" s="23" t="s">
        <v>618</v>
      </c>
      <c r="C306" s="28" t="s">
        <v>619</v>
      </c>
      <c r="D306" s="40">
        <v>33</v>
      </c>
      <c r="E306" s="40">
        <v>517</v>
      </c>
      <c r="F306" s="40">
        <v>33</v>
      </c>
      <c r="G306" s="40">
        <v>517</v>
      </c>
      <c r="H306" s="40">
        <v>746</v>
      </c>
      <c r="I306" s="40">
        <v>645</v>
      </c>
      <c r="J306" s="40">
        <v>189528</v>
      </c>
      <c r="K306" s="40">
        <v>129981</v>
      </c>
      <c r="L306" s="69">
        <f t="shared" si="44"/>
        <v>0.68581423325313406</v>
      </c>
      <c r="M306" s="40">
        <v>15090832</v>
      </c>
      <c r="N306" s="40">
        <v>7011577</v>
      </c>
      <c r="O306" s="69">
        <f t="shared" si="45"/>
        <v>0.46462494579490382</v>
      </c>
      <c r="P306" s="40">
        <v>1845670</v>
      </c>
      <c r="Q306" s="40">
        <v>2523510</v>
      </c>
      <c r="R306" s="40">
        <v>2760614</v>
      </c>
      <c r="S306" s="40">
        <v>36</v>
      </c>
      <c r="T306" s="40">
        <v>0</v>
      </c>
      <c r="V306" s="69">
        <f t="shared" si="46"/>
        <v>0.31864640095061092</v>
      </c>
      <c r="W306" s="76">
        <f t="shared" si="47"/>
        <v>53.943091682630538</v>
      </c>
      <c r="X306" s="79">
        <f t="shared" si="48"/>
        <v>21238.596410244576</v>
      </c>
      <c r="Z306" s="69">
        <f t="shared" si="49"/>
        <v>1</v>
      </c>
      <c r="AA306" s="69">
        <f t="shared" si="49"/>
        <v>1</v>
      </c>
      <c r="AB306" s="82" t="s">
        <v>1259</v>
      </c>
      <c r="AD306" s="91">
        <f t="shared" si="50"/>
        <v>1.3672595859498178</v>
      </c>
      <c r="AE306" s="91">
        <f t="shared" si="51"/>
        <v>3.7989331787372609</v>
      </c>
      <c r="AF306" s="96">
        <f t="shared" si="52"/>
        <v>1495.7245878190574</v>
      </c>
      <c r="AH306" s="4">
        <f t="shared" si="53"/>
        <v>188705</v>
      </c>
      <c r="AI306" s="4" t="str">
        <f t="shared" si="54"/>
        <v>×</v>
      </c>
      <c r="AJ306" s="4" t="s">
        <v>1264</v>
      </c>
    </row>
    <row r="307" spans="1:36" s="4" customFormat="1" x14ac:dyDescent="0.2">
      <c r="A307" s="11"/>
      <c r="B307" s="23" t="s">
        <v>618</v>
      </c>
      <c r="C307" s="28" t="s">
        <v>620</v>
      </c>
      <c r="D307" s="40">
        <v>20</v>
      </c>
      <c r="E307" s="40">
        <v>234</v>
      </c>
      <c r="F307" s="40">
        <v>19</v>
      </c>
      <c r="G307" s="40">
        <v>233</v>
      </c>
      <c r="H307" s="40">
        <v>282</v>
      </c>
      <c r="I307" s="40">
        <v>245</v>
      </c>
      <c r="J307" s="40">
        <v>87142</v>
      </c>
      <c r="K307" s="40">
        <v>52883</v>
      </c>
      <c r="L307" s="69">
        <f t="shared" si="44"/>
        <v>0.60686006747607357</v>
      </c>
      <c r="M307" s="40">
        <v>7252677</v>
      </c>
      <c r="N307" s="40">
        <v>3472297</v>
      </c>
      <c r="O307" s="69">
        <f t="shared" si="45"/>
        <v>0.47876073896576393</v>
      </c>
      <c r="P307" s="40">
        <v>618557</v>
      </c>
      <c r="Q307" s="40">
        <v>894941</v>
      </c>
      <c r="R307" s="40">
        <v>1250903</v>
      </c>
      <c r="S307" s="40">
        <v>40</v>
      </c>
      <c r="T307" s="40">
        <v>2</v>
      </c>
      <c r="V307" s="69">
        <f t="shared" si="46"/>
        <v>0.29054077435365833</v>
      </c>
      <c r="W307" s="76">
        <f t="shared" si="47"/>
        <v>65.659985250458561</v>
      </c>
      <c r="X307" s="79">
        <f t="shared" si="48"/>
        <v>23654.161072556399</v>
      </c>
      <c r="Z307" s="69">
        <f t="shared" si="49"/>
        <v>0.95</v>
      </c>
      <c r="AA307" s="69">
        <f t="shared" si="49"/>
        <v>0.99572649572649574</v>
      </c>
      <c r="AB307" s="82" t="s">
        <v>1259</v>
      </c>
      <c r="AD307" s="91">
        <f t="shared" si="50"/>
        <v>1.4468205840367176</v>
      </c>
      <c r="AE307" s="91">
        <f t="shared" si="51"/>
        <v>5.613544103453683</v>
      </c>
      <c r="AF307" s="96">
        <f t="shared" si="52"/>
        <v>2022.2922058921004</v>
      </c>
      <c r="AH307" s="4">
        <f t="shared" si="53"/>
        <v>85410</v>
      </c>
      <c r="AI307" s="4" t="str">
        <f t="shared" si="54"/>
        <v>×</v>
      </c>
      <c r="AJ307" s="4" t="s">
        <v>1264</v>
      </c>
    </row>
    <row r="308" spans="1:36" s="4" customFormat="1" x14ac:dyDescent="0.2">
      <c r="A308" s="11"/>
      <c r="B308" s="23" t="s">
        <v>618</v>
      </c>
      <c r="C308" s="28" t="s">
        <v>277</v>
      </c>
      <c r="D308" s="40">
        <v>10</v>
      </c>
      <c r="E308" s="40">
        <v>98</v>
      </c>
      <c r="F308" s="40">
        <v>10</v>
      </c>
      <c r="G308" s="40">
        <v>98</v>
      </c>
      <c r="H308" s="40">
        <v>100</v>
      </c>
      <c r="I308" s="40">
        <v>93</v>
      </c>
      <c r="J308" s="40">
        <v>35655</v>
      </c>
      <c r="K308" s="40">
        <v>21842</v>
      </c>
      <c r="L308" s="69">
        <f t="shared" si="44"/>
        <v>0.61259290422100687</v>
      </c>
      <c r="M308" s="40">
        <v>3050502</v>
      </c>
      <c r="N308" s="40">
        <v>1258235</v>
      </c>
      <c r="O308" s="69">
        <f t="shared" si="45"/>
        <v>0.41246817736883962</v>
      </c>
      <c r="P308" s="40">
        <v>204343</v>
      </c>
      <c r="Q308" s="40">
        <v>298061</v>
      </c>
      <c r="R308" s="40">
        <v>472876</v>
      </c>
      <c r="S308" s="40">
        <v>0</v>
      </c>
      <c r="T308" s="40">
        <v>0</v>
      </c>
      <c r="V308" s="69">
        <f t="shared" si="46"/>
        <v>0.25267507867312283</v>
      </c>
      <c r="W308" s="76">
        <f t="shared" si="47"/>
        <v>57.606217379360864</v>
      </c>
      <c r="X308" s="79">
        <f t="shared" si="48"/>
        <v>21649.84891493453</v>
      </c>
      <c r="Z308" s="69">
        <f t="shared" si="49"/>
        <v>1</v>
      </c>
      <c r="AA308" s="69">
        <f t="shared" si="49"/>
        <v>1</v>
      </c>
      <c r="AB308" s="82" t="s">
        <v>1264</v>
      </c>
      <c r="AD308" s="91">
        <f t="shared" si="50"/>
        <v>1.4586308314941054</v>
      </c>
      <c r="AE308" s="91">
        <f t="shared" si="51"/>
        <v>6.1574656337628397</v>
      </c>
      <c r="AF308" s="96">
        <f t="shared" si="52"/>
        <v>2314.1286953798271</v>
      </c>
      <c r="AH308" s="4">
        <f t="shared" si="53"/>
        <v>35770</v>
      </c>
      <c r="AI308" s="4" t="str">
        <f t="shared" si="54"/>
        <v/>
      </c>
      <c r="AJ308" s="4" t="s">
        <v>1264</v>
      </c>
    </row>
    <row r="309" spans="1:36" s="4" customFormat="1" x14ac:dyDescent="0.2">
      <c r="A309" s="11"/>
      <c r="B309" s="23" t="s">
        <v>618</v>
      </c>
      <c r="C309" s="28" t="s">
        <v>623</v>
      </c>
      <c r="D309" s="40">
        <v>11</v>
      </c>
      <c r="E309" s="40">
        <v>136</v>
      </c>
      <c r="F309" s="40">
        <v>11</v>
      </c>
      <c r="G309" s="40">
        <v>136</v>
      </c>
      <c r="H309" s="40">
        <v>125</v>
      </c>
      <c r="I309" s="40">
        <v>110</v>
      </c>
      <c r="J309" s="40">
        <v>50724</v>
      </c>
      <c r="K309" s="40">
        <v>28637</v>
      </c>
      <c r="L309" s="69">
        <f t="shared" si="44"/>
        <v>0.56456509738979577</v>
      </c>
      <c r="M309" s="40">
        <v>2705793</v>
      </c>
      <c r="N309" s="40">
        <v>1499733</v>
      </c>
      <c r="O309" s="69">
        <f t="shared" si="45"/>
        <v>0.55426745504922215</v>
      </c>
      <c r="P309" s="40">
        <v>278922</v>
      </c>
      <c r="Q309" s="40">
        <v>527994</v>
      </c>
      <c r="R309" s="40">
        <v>572182</v>
      </c>
      <c r="S309" s="40">
        <v>11</v>
      </c>
      <c r="T309" s="40">
        <v>0</v>
      </c>
      <c r="V309" s="69">
        <f t="shared" si="46"/>
        <v>0.31292005973985837</v>
      </c>
      <c r="W309" s="76">
        <f t="shared" si="47"/>
        <v>52.370464783322277</v>
      </c>
      <c r="X309" s="79">
        <f t="shared" si="48"/>
        <v>19980.514718720537</v>
      </c>
      <c r="Z309" s="69">
        <f t="shared" si="49"/>
        <v>1</v>
      </c>
      <c r="AA309" s="69">
        <f t="shared" si="49"/>
        <v>1</v>
      </c>
      <c r="AB309" s="82" t="s">
        <v>1264</v>
      </c>
      <c r="AD309" s="91">
        <f t="shared" si="50"/>
        <v>1.8929808333512594</v>
      </c>
      <c r="AE309" s="91">
        <f t="shared" si="51"/>
        <v>5.3768903134209562</v>
      </c>
      <c r="AF309" s="96">
        <f t="shared" si="52"/>
        <v>2051.4050523085307</v>
      </c>
      <c r="AH309" s="4">
        <f t="shared" si="53"/>
        <v>49640</v>
      </c>
      <c r="AI309" s="4" t="str">
        <f t="shared" si="54"/>
        <v>×</v>
      </c>
      <c r="AJ309" s="4" t="s">
        <v>1264</v>
      </c>
    </row>
    <row r="310" spans="1:36" s="4" customFormat="1" x14ac:dyDescent="0.2">
      <c r="A310" s="11"/>
      <c r="B310" s="23" t="s">
        <v>624</v>
      </c>
      <c r="C310" s="28" t="s">
        <v>306</v>
      </c>
      <c r="D310" s="40">
        <v>21</v>
      </c>
      <c r="E310" s="40">
        <v>377</v>
      </c>
      <c r="F310" s="40">
        <v>21</v>
      </c>
      <c r="G310" s="40">
        <v>377</v>
      </c>
      <c r="H310" s="40">
        <v>599</v>
      </c>
      <c r="I310" s="40">
        <v>567</v>
      </c>
      <c r="J310" s="40">
        <v>141092</v>
      </c>
      <c r="K310" s="40">
        <v>117300</v>
      </c>
      <c r="L310" s="69">
        <f t="shared" si="44"/>
        <v>0.83137243784197545</v>
      </c>
      <c r="M310" s="40">
        <v>13924677</v>
      </c>
      <c r="N310" s="40">
        <v>6020773</v>
      </c>
      <c r="O310" s="69">
        <f t="shared" si="45"/>
        <v>0.43238151951388171</v>
      </c>
      <c r="P310" s="40">
        <v>1584478</v>
      </c>
      <c r="Q310" s="40">
        <v>2238181</v>
      </c>
      <c r="R310" s="40">
        <v>2581019</v>
      </c>
      <c r="S310" s="40">
        <v>18</v>
      </c>
      <c r="T310" s="40">
        <v>0</v>
      </c>
      <c r="V310" s="69">
        <f t="shared" si="46"/>
        <v>0.3594700779560735</v>
      </c>
      <c r="W310" s="76">
        <f t="shared" si="47"/>
        <v>51.327988064791136</v>
      </c>
      <c r="X310" s="79">
        <f t="shared" si="48"/>
        <v>22003.572037510658</v>
      </c>
      <c r="Z310" s="69">
        <f t="shared" si="49"/>
        <v>1</v>
      </c>
      <c r="AA310" s="69">
        <f t="shared" si="49"/>
        <v>1</v>
      </c>
      <c r="AB310" s="82" t="s">
        <v>1259</v>
      </c>
      <c r="AD310" s="91">
        <f t="shared" si="50"/>
        <v>1.4125667885574933</v>
      </c>
      <c r="AE310" s="91">
        <f t="shared" si="51"/>
        <v>3.7998463847399586</v>
      </c>
      <c r="AF310" s="96">
        <f t="shared" si="52"/>
        <v>1628.9396255422921</v>
      </c>
      <c r="AH310" s="4">
        <f t="shared" si="53"/>
        <v>137605</v>
      </c>
      <c r="AI310" s="4" t="str">
        <f t="shared" si="54"/>
        <v>×</v>
      </c>
      <c r="AJ310" s="4" t="s">
        <v>1264</v>
      </c>
    </row>
    <row r="311" spans="1:36" s="4" customFormat="1" x14ac:dyDescent="0.2">
      <c r="A311" s="11"/>
      <c r="B311" s="23" t="s">
        <v>624</v>
      </c>
      <c r="C311" s="28" t="s">
        <v>625</v>
      </c>
      <c r="D311" s="40">
        <v>17</v>
      </c>
      <c r="E311" s="40">
        <v>189</v>
      </c>
      <c r="F311" s="40">
        <v>17</v>
      </c>
      <c r="G311" s="40">
        <v>189</v>
      </c>
      <c r="H311" s="40">
        <v>243</v>
      </c>
      <c r="I311" s="40">
        <v>202</v>
      </c>
      <c r="J311" s="40">
        <v>69570</v>
      </c>
      <c r="K311" s="40">
        <v>42917</v>
      </c>
      <c r="L311" s="69">
        <f t="shared" si="44"/>
        <v>0.61688946384936039</v>
      </c>
      <c r="M311" s="40">
        <v>4695796</v>
      </c>
      <c r="N311" s="40">
        <v>1994697</v>
      </c>
      <c r="O311" s="69">
        <f t="shared" si="45"/>
        <v>0.42478357236983888</v>
      </c>
      <c r="P311" s="40">
        <v>551870</v>
      </c>
      <c r="Q311" s="40">
        <v>903641</v>
      </c>
      <c r="R311" s="40">
        <v>815224</v>
      </c>
      <c r="S311" s="40">
        <v>2</v>
      </c>
      <c r="T311" s="40">
        <v>0</v>
      </c>
      <c r="V311" s="69">
        <f t="shared" si="46"/>
        <v>0.26204451021124586</v>
      </c>
      <c r="W311" s="76">
        <f t="shared" si="47"/>
        <v>46.478015704732393</v>
      </c>
      <c r="X311" s="79">
        <f t="shared" si="48"/>
        <v>18995.36314281054</v>
      </c>
      <c r="Z311" s="69">
        <f t="shared" si="49"/>
        <v>1</v>
      </c>
      <c r="AA311" s="69">
        <f t="shared" si="49"/>
        <v>1</v>
      </c>
      <c r="AB311" s="82" t="s">
        <v>1264</v>
      </c>
      <c r="AD311" s="91">
        <f t="shared" si="50"/>
        <v>1.6374164205338213</v>
      </c>
      <c r="AE311" s="91">
        <f t="shared" si="51"/>
        <v>3.6144327468425534</v>
      </c>
      <c r="AF311" s="96">
        <f t="shared" si="52"/>
        <v>1477.2029644662691</v>
      </c>
      <c r="AH311" s="4">
        <f t="shared" si="53"/>
        <v>68985</v>
      </c>
      <c r="AI311" s="4" t="str">
        <f t="shared" si="54"/>
        <v>×</v>
      </c>
      <c r="AJ311" s="4" t="s">
        <v>1264</v>
      </c>
    </row>
    <row r="312" spans="1:36" s="4" customFormat="1" x14ac:dyDescent="0.2">
      <c r="A312" s="11"/>
      <c r="B312" s="23" t="s">
        <v>624</v>
      </c>
      <c r="C312" s="28" t="s">
        <v>626</v>
      </c>
      <c r="D312" s="40">
        <v>12</v>
      </c>
      <c r="E312" s="40">
        <v>86</v>
      </c>
      <c r="F312" s="40">
        <v>12</v>
      </c>
      <c r="G312" s="40">
        <v>86</v>
      </c>
      <c r="H312" s="40">
        <v>111</v>
      </c>
      <c r="I312" s="40">
        <v>92</v>
      </c>
      <c r="J312" s="40">
        <v>31964</v>
      </c>
      <c r="K312" s="40">
        <v>19159</v>
      </c>
      <c r="L312" s="69">
        <f t="shared" si="44"/>
        <v>0.5993930672006007</v>
      </c>
      <c r="M312" s="40">
        <v>2211149</v>
      </c>
      <c r="N312" s="40">
        <v>987935</v>
      </c>
      <c r="O312" s="69">
        <f t="shared" si="45"/>
        <v>0.44679711769763142</v>
      </c>
      <c r="P312" s="40">
        <v>164756</v>
      </c>
      <c r="Q312" s="40">
        <v>264984</v>
      </c>
      <c r="R312" s="40">
        <v>356669</v>
      </c>
      <c r="S312" s="40">
        <v>1</v>
      </c>
      <c r="T312" s="40">
        <v>0</v>
      </c>
      <c r="V312" s="69">
        <f t="shared" si="46"/>
        <v>0.26780709479317111</v>
      </c>
      <c r="W312" s="76">
        <f t="shared" si="47"/>
        <v>51.56506080693147</v>
      </c>
      <c r="X312" s="79">
        <f t="shared" si="48"/>
        <v>18616.263896863093</v>
      </c>
      <c r="Z312" s="69">
        <f t="shared" si="49"/>
        <v>1</v>
      </c>
      <c r="AA312" s="69">
        <f t="shared" si="49"/>
        <v>1</v>
      </c>
      <c r="AB312" s="82" t="s">
        <v>1264</v>
      </c>
      <c r="AD312" s="91">
        <f t="shared" si="50"/>
        <v>1.608342033067081</v>
      </c>
      <c r="AE312" s="91">
        <f t="shared" si="51"/>
        <v>5.9963521814076577</v>
      </c>
      <c r="AF312" s="96">
        <f t="shared" si="52"/>
        <v>2164.8316298040736</v>
      </c>
      <c r="AH312" s="4">
        <f t="shared" si="53"/>
        <v>31390</v>
      </c>
      <c r="AI312" s="4" t="str">
        <f t="shared" si="54"/>
        <v>×</v>
      </c>
      <c r="AJ312" s="4" t="s">
        <v>1264</v>
      </c>
    </row>
    <row r="313" spans="1:36" s="4" customFormat="1" x14ac:dyDescent="0.2">
      <c r="A313" s="11"/>
      <c r="B313" s="23" t="s">
        <v>624</v>
      </c>
      <c r="C313" s="28" t="s">
        <v>628</v>
      </c>
      <c r="D313" s="40">
        <v>11</v>
      </c>
      <c r="E313" s="40">
        <v>93</v>
      </c>
      <c r="F313" s="40">
        <v>11</v>
      </c>
      <c r="G313" s="40">
        <v>93</v>
      </c>
      <c r="H313" s="40">
        <v>128</v>
      </c>
      <c r="I313" s="40">
        <v>107</v>
      </c>
      <c r="J313" s="40">
        <v>33367</v>
      </c>
      <c r="K313" s="40">
        <v>23107</v>
      </c>
      <c r="L313" s="69">
        <f t="shared" si="44"/>
        <v>0.69251056433002667</v>
      </c>
      <c r="M313" s="40">
        <v>2622406</v>
      </c>
      <c r="N313" s="40">
        <v>1298509</v>
      </c>
      <c r="O313" s="69">
        <f t="shared" si="45"/>
        <v>0.49515940704833655</v>
      </c>
      <c r="P313" s="40">
        <v>241661</v>
      </c>
      <c r="Q313" s="40">
        <v>413138</v>
      </c>
      <c r="R313" s="40">
        <v>482523</v>
      </c>
      <c r="S313" s="40">
        <v>0</v>
      </c>
      <c r="T313" s="40">
        <v>0</v>
      </c>
      <c r="V313" s="69">
        <f t="shared" si="46"/>
        <v>0.3429031204083649</v>
      </c>
      <c r="W313" s="76">
        <f t="shared" si="47"/>
        <v>56.195481888605187</v>
      </c>
      <c r="X313" s="79">
        <f t="shared" si="48"/>
        <v>20882.113645215737</v>
      </c>
      <c r="Z313" s="69">
        <f t="shared" si="49"/>
        <v>1</v>
      </c>
      <c r="AA313" s="69">
        <f t="shared" si="49"/>
        <v>1</v>
      </c>
      <c r="AB313" s="82" t="s">
        <v>1264</v>
      </c>
      <c r="AD313" s="91">
        <f t="shared" si="50"/>
        <v>1.7095766383487614</v>
      </c>
      <c r="AE313" s="91">
        <f t="shared" si="51"/>
        <v>5.3732666834946476</v>
      </c>
      <c r="AF313" s="96">
        <f t="shared" si="52"/>
        <v>1996.6937155767789</v>
      </c>
      <c r="AH313" s="4">
        <f t="shared" si="53"/>
        <v>33945</v>
      </c>
      <c r="AI313" s="4" t="str">
        <f t="shared" si="54"/>
        <v/>
      </c>
      <c r="AJ313" s="4" t="s">
        <v>1264</v>
      </c>
    </row>
    <row r="314" spans="1:36" s="4" customFormat="1" x14ac:dyDescent="0.2">
      <c r="A314" s="11"/>
      <c r="B314" s="23" t="s">
        <v>624</v>
      </c>
      <c r="C314" s="28" t="s">
        <v>136</v>
      </c>
      <c r="D314" s="40">
        <v>6</v>
      </c>
      <c r="E314" s="40">
        <v>35</v>
      </c>
      <c r="F314" s="40">
        <v>6</v>
      </c>
      <c r="G314" s="40">
        <v>35</v>
      </c>
      <c r="H314" s="40">
        <v>36</v>
      </c>
      <c r="I314" s="40">
        <v>32</v>
      </c>
      <c r="J314" s="40">
        <v>13358</v>
      </c>
      <c r="K314" s="40">
        <v>5958</v>
      </c>
      <c r="L314" s="69">
        <f t="shared" si="44"/>
        <v>0.44602485402006287</v>
      </c>
      <c r="M314" s="40">
        <v>518477</v>
      </c>
      <c r="N314" s="40">
        <v>224584</v>
      </c>
      <c r="O314" s="69">
        <f t="shared" si="45"/>
        <v>0.43316096953191752</v>
      </c>
      <c r="P314" s="40">
        <v>40557</v>
      </c>
      <c r="Q314" s="40">
        <v>69919</v>
      </c>
      <c r="R314" s="40">
        <v>92821</v>
      </c>
      <c r="S314" s="40">
        <v>0</v>
      </c>
      <c r="T314" s="40">
        <v>0</v>
      </c>
      <c r="V314" s="69">
        <f t="shared" si="46"/>
        <v>0.19320055820266241</v>
      </c>
      <c r="W314" s="76">
        <f t="shared" si="47"/>
        <v>37.694528365223228</v>
      </c>
      <c r="X314" s="79">
        <f t="shared" si="48"/>
        <v>15579.221215172876</v>
      </c>
      <c r="Z314" s="69">
        <f t="shared" si="49"/>
        <v>1</v>
      </c>
      <c r="AA314" s="69">
        <f t="shared" si="49"/>
        <v>1</v>
      </c>
      <c r="AB314" s="82" t="s">
        <v>1264</v>
      </c>
      <c r="AD314" s="91">
        <f t="shared" si="50"/>
        <v>1.7239687353601105</v>
      </c>
      <c r="AE314" s="91">
        <f t="shared" si="51"/>
        <v>5.5374904455457754</v>
      </c>
      <c r="AF314" s="96">
        <f t="shared" si="52"/>
        <v>2288.6554725448132</v>
      </c>
      <c r="AH314" s="4">
        <f t="shared" si="53"/>
        <v>12775</v>
      </c>
      <c r="AI314" s="4" t="str">
        <f t="shared" si="54"/>
        <v>×</v>
      </c>
      <c r="AJ314" s="4" t="s">
        <v>1264</v>
      </c>
    </row>
    <row r="315" spans="1:36" s="4" customFormat="1" x14ac:dyDescent="0.2">
      <c r="A315" s="13"/>
      <c r="B315" s="23" t="s">
        <v>624</v>
      </c>
      <c r="C315" s="34" t="s">
        <v>145</v>
      </c>
      <c r="D315" s="40">
        <v>19</v>
      </c>
      <c r="E315" s="40">
        <v>185</v>
      </c>
      <c r="F315" s="40">
        <v>18</v>
      </c>
      <c r="G315" s="40">
        <v>185</v>
      </c>
      <c r="H315" s="40">
        <v>231</v>
      </c>
      <c r="I315" s="40">
        <v>197</v>
      </c>
      <c r="J315" s="40">
        <v>69941</v>
      </c>
      <c r="K315" s="40">
        <v>44583</v>
      </c>
      <c r="L315" s="69">
        <f t="shared" si="44"/>
        <v>0.63743726855492489</v>
      </c>
      <c r="M315" s="40">
        <v>5120434</v>
      </c>
      <c r="N315" s="40">
        <v>2393611</v>
      </c>
      <c r="O315" s="69">
        <f t="shared" si="45"/>
        <v>0.4674625236845158</v>
      </c>
      <c r="P315" s="40">
        <v>517250</v>
      </c>
      <c r="Q315" s="40">
        <v>885873</v>
      </c>
      <c r="R315" s="40">
        <v>1032187</v>
      </c>
      <c r="S315" s="40">
        <v>0</v>
      </c>
      <c r="T315" s="40">
        <v>0</v>
      </c>
      <c r="V315" s="69">
        <f t="shared" si="46"/>
        <v>0.29797803424924962</v>
      </c>
      <c r="W315" s="76">
        <f t="shared" si="47"/>
        <v>53.688872440167778</v>
      </c>
      <c r="X315" s="79">
        <f t="shared" si="48"/>
        <v>23152.031043222752</v>
      </c>
      <c r="Z315" s="69">
        <f t="shared" si="49"/>
        <v>0.94736842105263153</v>
      </c>
      <c r="AA315" s="69">
        <f t="shared" si="49"/>
        <v>1</v>
      </c>
      <c r="AB315" s="87" t="s">
        <v>1264</v>
      </c>
      <c r="AD315" s="91">
        <f t="shared" si="50"/>
        <v>1.7126592556790721</v>
      </c>
      <c r="AE315" s="91">
        <f t="shared" si="51"/>
        <v>4.627570807153214</v>
      </c>
      <c r="AF315" s="96">
        <f t="shared" si="52"/>
        <v>1995.5282745287579</v>
      </c>
      <c r="AH315" s="4">
        <f t="shared" si="53"/>
        <v>67525</v>
      </c>
      <c r="AI315" s="4" t="str">
        <f t="shared" si="54"/>
        <v>×</v>
      </c>
      <c r="AJ315" s="4" t="s">
        <v>1264</v>
      </c>
    </row>
    <row r="316" spans="1:36" s="4" customFormat="1" x14ac:dyDescent="0.2">
      <c r="A316" s="14" t="s">
        <v>539</v>
      </c>
      <c r="B316" s="23" t="s">
        <v>631</v>
      </c>
      <c r="C316" s="28" t="s">
        <v>634</v>
      </c>
      <c r="D316" s="40">
        <v>89</v>
      </c>
      <c r="E316" s="279">
        <v>5959</v>
      </c>
      <c r="F316" s="40">
        <v>89</v>
      </c>
      <c r="G316" s="279">
        <v>5959</v>
      </c>
      <c r="H316" s="279">
        <v>9852</v>
      </c>
      <c r="I316" s="279">
        <v>8970</v>
      </c>
      <c r="J316" s="279">
        <v>2147612</v>
      </c>
      <c r="K316" s="279">
        <v>1594062</v>
      </c>
      <c r="L316" s="69">
        <f t="shared" si="44"/>
        <v>0.74224859984019464</v>
      </c>
      <c r="M316" s="279">
        <v>297091351</v>
      </c>
      <c r="N316" s="279">
        <v>118274012</v>
      </c>
      <c r="O316" s="69">
        <f t="shared" si="45"/>
        <v>0.39810654736966744</v>
      </c>
      <c r="P316" s="279">
        <v>31679011</v>
      </c>
      <c r="Q316" s="279">
        <v>45293361</v>
      </c>
      <c r="R316" s="279">
        <v>48882965</v>
      </c>
      <c r="S316" s="40">
        <v>2284</v>
      </c>
      <c r="T316" s="40">
        <v>5</v>
      </c>
      <c r="V316" s="69">
        <f t="shared" si="46"/>
        <v>0.29549402737234975</v>
      </c>
      <c r="W316" s="76">
        <f t="shared" si="47"/>
        <v>74.196619704879737</v>
      </c>
      <c r="X316" s="79">
        <f t="shared" si="48"/>
        <v>30665.661059607468</v>
      </c>
      <c r="Z316" s="69">
        <f t="shared" si="49"/>
        <v>1</v>
      </c>
      <c r="AA316" s="69">
        <f t="shared" si="49"/>
        <v>1</v>
      </c>
      <c r="AB316" s="82" t="s">
        <v>1259</v>
      </c>
      <c r="AD316" s="91">
        <f t="shared" si="50"/>
        <v>1.429759312877539</v>
      </c>
      <c r="AE316" s="91">
        <f t="shared" si="51"/>
        <v>3.7335133978772252</v>
      </c>
      <c r="AF316" s="96">
        <f t="shared" si="52"/>
        <v>1543.0710573635015</v>
      </c>
      <c r="AH316" s="4">
        <f t="shared" si="53"/>
        <v>2175035</v>
      </c>
      <c r="AI316" s="4" t="str">
        <f t="shared" si="54"/>
        <v/>
      </c>
      <c r="AJ316" s="4" t="s">
        <v>1264</v>
      </c>
    </row>
    <row r="317" spans="1:36" s="4" customFormat="1" x14ac:dyDescent="0.2">
      <c r="A317" s="11">
        <f>COUNTA(C316:C364)</f>
        <v>49</v>
      </c>
      <c r="B317" s="23" t="s">
        <v>631</v>
      </c>
      <c r="C317" s="28" t="s">
        <v>639</v>
      </c>
      <c r="D317" s="40">
        <v>10</v>
      </c>
      <c r="E317" s="279">
        <v>385</v>
      </c>
      <c r="F317" s="279">
        <v>10</v>
      </c>
      <c r="G317" s="279">
        <v>385</v>
      </c>
      <c r="H317" s="279">
        <v>531</v>
      </c>
      <c r="I317" s="279">
        <v>448</v>
      </c>
      <c r="J317" s="279">
        <v>142057</v>
      </c>
      <c r="K317" s="279">
        <v>99807</v>
      </c>
      <c r="L317" s="69">
        <f t="shared" si="44"/>
        <v>0.70258417395834072</v>
      </c>
      <c r="M317" s="279">
        <v>16318905</v>
      </c>
      <c r="N317" s="279">
        <v>6901134</v>
      </c>
      <c r="O317" s="69">
        <f t="shared" si="45"/>
        <v>0.42289197712714183</v>
      </c>
      <c r="P317" s="279">
        <v>1622391</v>
      </c>
      <c r="Q317" s="279">
        <v>2472769</v>
      </c>
      <c r="R317" s="279">
        <v>2956754</v>
      </c>
      <c r="S317" s="279">
        <v>88</v>
      </c>
      <c r="T317" s="40">
        <v>0</v>
      </c>
      <c r="V317" s="69">
        <f t="shared" si="46"/>
        <v>0.29711721042348244</v>
      </c>
      <c r="W317" s="76">
        <f t="shared" si="47"/>
        <v>69.144789443626195</v>
      </c>
      <c r="X317" s="79">
        <f t="shared" si="48"/>
        <v>29624.715701303518</v>
      </c>
      <c r="Z317" s="69">
        <f t="shared" si="49"/>
        <v>1</v>
      </c>
      <c r="AA317" s="69">
        <f t="shared" si="49"/>
        <v>1</v>
      </c>
      <c r="AB317" s="82" t="s">
        <v>1259</v>
      </c>
      <c r="AD317" s="91">
        <f t="shared" si="50"/>
        <v>1.5241510831852494</v>
      </c>
      <c r="AE317" s="91">
        <f t="shared" si="51"/>
        <v>4.2536811409826605</v>
      </c>
      <c r="AF317" s="96">
        <f t="shared" si="52"/>
        <v>1822.4669638823195</v>
      </c>
      <c r="AH317" s="4">
        <f t="shared" si="53"/>
        <v>140525</v>
      </c>
      <c r="AI317" s="4" t="str">
        <f t="shared" si="54"/>
        <v>×</v>
      </c>
      <c r="AJ317" s="4" t="s">
        <v>1264</v>
      </c>
    </row>
    <row r="318" spans="1:36" s="4" customFormat="1" x14ac:dyDescent="0.2">
      <c r="A318" s="11">
        <f>SUBTOTAL(3,C316:C364)</f>
        <v>49</v>
      </c>
      <c r="B318" s="23" t="s">
        <v>631</v>
      </c>
      <c r="C318" s="28" t="s">
        <v>60</v>
      </c>
      <c r="D318" s="40">
        <v>10</v>
      </c>
      <c r="E318" s="40">
        <v>400</v>
      </c>
      <c r="F318" s="40">
        <v>10</v>
      </c>
      <c r="G318" s="40">
        <v>400</v>
      </c>
      <c r="H318" s="40">
        <v>654</v>
      </c>
      <c r="I318" s="40">
        <v>582</v>
      </c>
      <c r="J318" s="40">
        <v>145902</v>
      </c>
      <c r="K318" s="40">
        <v>111720</v>
      </c>
      <c r="L318" s="69">
        <f t="shared" si="44"/>
        <v>0.76571945552494136</v>
      </c>
      <c r="M318" s="40">
        <v>17858541</v>
      </c>
      <c r="N318" s="40">
        <v>7572816</v>
      </c>
      <c r="O318" s="69">
        <f t="shared" si="45"/>
        <v>0.42404449501221853</v>
      </c>
      <c r="P318" s="40">
        <v>2214451</v>
      </c>
      <c r="Q318" s="40">
        <v>2809897</v>
      </c>
      <c r="R318" s="40">
        <v>3421604</v>
      </c>
      <c r="S318" s="40">
        <v>98</v>
      </c>
      <c r="T318" s="40">
        <v>0</v>
      </c>
      <c r="V318" s="69">
        <f t="shared" si="46"/>
        <v>0.32469911983910466</v>
      </c>
      <c r="W318" s="76">
        <f t="shared" si="47"/>
        <v>67.783888292158963</v>
      </c>
      <c r="X318" s="79">
        <f t="shared" si="48"/>
        <v>30626.602219835302</v>
      </c>
      <c r="Z318" s="69">
        <f t="shared" si="49"/>
        <v>1</v>
      </c>
      <c r="AA318" s="69">
        <f t="shared" si="49"/>
        <v>1</v>
      </c>
      <c r="AB318" s="82" t="s">
        <v>1259</v>
      </c>
      <c r="AD318" s="91">
        <f t="shared" si="50"/>
        <v>1.2688910253602359</v>
      </c>
      <c r="AE318" s="91">
        <f t="shared" si="51"/>
        <v>3.4197261533445538</v>
      </c>
      <c r="AF318" s="96">
        <f t="shared" si="52"/>
        <v>1545.1251800107566</v>
      </c>
      <c r="AH318" s="4">
        <f t="shared" si="53"/>
        <v>146000</v>
      </c>
      <c r="AI318" s="4" t="str">
        <f t="shared" si="54"/>
        <v/>
      </c>
      <c r="AJ318" s="4" t="s">
        <v>1264</v>
      </c>
    </row>
    <row r="319" spans="1:36" s="4" customFormat="1" x14ac:dyDescent="0.2">
      <c r="A319" s="11"/>
      <c r="B319" s="23" t="s">
        <v>631</v>
      </c>
      <c r="C319" s="28" t="s">
        <v>567</v>
      </c>
      <c r="D319" s="40">
        <v>7</v>
      </c>
      <c r="E319" s="40">
        <v>250</v>
      </c>
      <c r="F319" s="40">
        <v>7</v>
      </c>
      <c r="G319" s="40">
        <v>250</v>
      </c>
      <c r="H319" s="40">
        <v>420</v>
      </c>
      <c r="I319" s="40">
        <v>357</v>
      </c>
      <c r="J319" s="40">
        <v>91969</v>
      </c>
      <c r="K319" s="40">
        <v>66034</v>
      </c>
      <c r="L319" s="69">
        <f t="shared" si="44"/>
        <v>0.71800280529308791</v>
      </c>
      <c r="M319" s="40">
        <v>10174402</v>
      </c>
      <c r="N319" s="40">
        <v>4311958</v>
      </c>
      <c r="O319" s="69">
        <f t="shared" si="45"/>
        <v>0.42380456364904789</v>
      </c>
      <c r="P319" s="40">
        <v>1339254</v>
      </c>
      <c r="Q319" s="40">
        <v>1695240</v>
      </c>
      <c r="R319" s="40">
        <v>2040672</v>
      </c>
      <c r="S319" s="40">
        <v>43</v>
      </c>
      <c r="T319" s="40">
        <v>0</v>
      </c>
      <c r="V319" s="69">
        <f t="shared" si="46"/>
        <v>0.30429286559602942</v>
      </c>
      <c r="W319" s="76">
        <f t="shared" si="47"/>
        <v>65.299058060998874</v>
      </c>
      <c r="X319" s="79">
        <f t="shared" si="48"/>
        <v>30903.352818245148</v>
      </c>
      <c r="Z319" s="69">
        <f t="shared" si="49"/>
        <v>1</v>
      </c>
      <c r="AA319" s="69">
        <f t="shared" si="49"/>
        <v>1</v>
      </c>
      <c r="AB319" s="82" t="s">
        <v>1259</v>
      </c>
      <c r="AD319" s="91">
        <f t="shared" si="50"/>
        <v>1.265809174361249</v>
      </c>
      <c r="AE319" s="91">
        <f t="shared" si="51"/>
        <v>3.2196715484889347</v>
      </c>
      <c r="AF319" s="96">
        <f t="shared" si="52"/>
        <v>1523.7378421121014</v>
      </c>
      <c r="AH319" s="4">
        <f t="shared" si="53"/>
        <v>91250</v>
      </c>
      <c r="AI319" s="4" t="str">
        <f t="shared" si="54"/>
        <v>×</v>
      </c>
      <c r="AJ319" s="4" t="s">
        <v>1264</v>
      </c>
    </row>
    <row r="320" spans="1:36" s="4" customFormat="1" x14ac:dyDescent="0.2">
      <c r="A320" s="11"/>
      <c r="B320" s="23" t="s">
        <v>631</v>
      </c>
      <c r="C320" s="28" t="s">
        <v>109</v>
      </c>
      <c r="D320" s="40">
        <v>23</v>
      </c>
      <c r="E320" s="279">
        <v>582</v>
      </c>
      <c r="F320" s="40">
        <v>23</v>
      </c>
      <c r="G320" s="279">
        <v>582</v>
      </c>
      <c r="H320" s="40">
        <v>910</v>
      </c>
      <c r="I320" s="40">
        <v>789</v>
      </c>
      <c r="J320" s="40">
        <v>219508</v>
      </c>
      <c r="K320" s="40">
        <v>161495</v>
      </c>
      <c r="L320" s="69">
        <f t="shared" si="44"/>
        <v>0.73571350474697961</v>
      </c>
      <c r="M320" s="40">
        <v>24493998</v>
      </c>
      <c r="N320" s="40">
        <v>10881542</v>
      </c>
      <c r="O320" s="69">
        <f t="shared" si="45"/>
        <v>0.44425340444626477</v>
      </c>
      <c r="P320" s="40">
        <v>2371826</v>
      </c>
      <c r="Q320" s="40">
        <v>3639802</v>
      </c>
      <c r="R320" s="40">
        <v>4898967</v>
      </c>
      <c r="S320" s="40">
        <v>178</v>
      </c>
      <c r="T320" s="40">
        <v>0</v>
      </c>
      <c r="V320" s="69">
        <f t="shared" si="46"/>
        <v>0.32684322918093889</v>
      </c>
      <c r="W320" s="76">
        <f t="shared" si="47"/>
        <v>67.380055110065328</v>
      </c>
      <c r="X320" s="79">
        <f t="shared" si="48"/>
        <v>30335.100157899626</v>
      </c>
      <c r="Z320" s="69">
        <f t="shared" si="49"/>
        <v>1</v>
      </c>
      <c r="AA320" s="69">
        <f t="shared" si="49"/>
        <v>1</v>
      </c>
      <c r="AB320" s="82" t="s">
        <v>1259</v>
      </c>
      <c r="AD320" s="91">
        <f t="shared" si="50"/>
        <v>1.5345990810455741</v>
      </c>
      <c r="AE320" s="91">
        <f t="shared" si="51"/>
        <v>4.5878331715732941</v>
      </c>
      <c r="AF320" s="96">
        <f t="shared" si="52"/>
        <v>2065.4833027380591</v>
      </c>
      <c r="AH320" s="4">
        <f t="shared" si="53"/>
        <v>212430</v>
      </c>
      <c r="AI320" s="4" t="str">
        <f t="shared" si="54"/>
        <v>×</v>
      </c>
      <c r="AJ320" s="4" t="s">
        <v>1264</v>
      </c>
    </row>
    <row r="321" spans="1:36" s="4" customFormat="1" x14ac:dyDescent="0.2">
      <c r="A321" s="11"/>
      <c r="B321" s="23" t="s">
        <v>631</v>
      </c>
      <c r="C321" s="28" t="s">
        <v>640</v>
      </c>
      <c r="D321" s="40">
        <v>13</v>
      </c>
      <c r="E321" s="40">
        <v>355</v>
      </c>
      <c r="F321" s="279">
        <v>13</v>
      </c>
      <c r="G321" s="279">
        <v>355</v>
      </c>
      <c r="H321" s="279">
        <v>533</v>
      </c>
      <c r="I321" s="279">
        <v>459</v>
      </c>
      <c r="J321" s="279">
        <v>130653</v>
      </c>
      <c r="K321" s="279">
        <v>99399</v>
      </c>
      <c r="L321" s="69">
        <f t="shared" si="44"/>
        <v>0.76078620467957103</v>
      </c>
      <c r="M321" s="279">
        <v>16199299</v>
      </c>
      <c r="N321" s="279">
        <v>7241316</v>
      </c>
      <c r="O321" s="69">
        <f t="shared" si="45"/>
        <v>0.44701415783485449</v>
      </c>
      <c r="P321" s="279">
        <v>1761315</v>
      </c>
      <c r="Q321" s="279">
        <v>2476470</v>
      </c>
      <c r="R321" s="279">
        <v>3275037</v>
      </c>
      <c r="S321" s="40">
        <v>76</v>
      </c>
      <c r="T321" s="40">
        <v>0</v>
      </c>
      <c r="V321" s="69">
        <f t="shared" si="46"/>
        <v>0.34008220457721366</v>
      </c>
      <c r="W321" s="76">
        <f t="shared" si="47"/>
        <v>72.850994476805596</v>
      </c>
      <c r="X321" s="79">
        <f t="shared" si="48"/>
        <v>32948.389822835241</v>
      </c>
      <c r="Z321" s="69">
        <f t="shared" si="49"/>
        <v>1</v>
      </c>
      <c r="AA321" s="69">
        <f t="shared" si="49"/>
        <v>1</v>
      </c>
      <c r="AB321" s="82" t="s">
        <v>1259</v>
      </c>
      <c r="AD321" s="91">
        <f t="shared" si="50"/>
        <v>1.4060346956677254</v>
      </c>
      <c r="AE321" s="91">
        <f t="shared" si="51"/>
        <v>4.111312286558622</v>
      </c>
      <c r="AF321" s="96">
        <f t="shared" si="52"/>
        <v>1859.4271893443251</v>
      </c>
      <c r="AH321" s="4">
        <f t="shared" si="53"/>
        <v>129575</v>
      </c>
      <c r="AI321" s="4" t="str">
        <f t="shared" si="54"/>
        <v>×</v>
      </c>
      <c r="AJ321" s="4" t="s">
        <v>1264</v>
      </c>
    </row>
    <row r="322" spans="1:36" s="4" customFormat="1" x14ac:dyDescent="0.2">
      <c r="A322" s="11"/>
      <c r="B322" s="23" t="s">
        <v>631</v>
      </c>
      <c r="C322" s="28" t="s">
        <v>72</v>
      </c>
      <c r="D322" s="40">
        <v>9</v>
      </c>
      <c r="E322" s="40">
        <v>517</v>
      </c>
      <c r="F322" s="40">
        <v>9</v>
      </c>
      <c r="G322" s="40">
        <v>517</v>
      </c>
      <c r="H322" s="40">
        <v>742</v>
      </c>
      <c r="I322" s="40">
        <v>589</v>
      </c>
      <c r="J322" s="40">
        <v>189233</v>
      </c>
      <c r="K322" s="40">
        <v>134444</v>
      </c>
      <c r="L322" s="69">
        <f t="shared" si="44"/>
        <v>0.71046804732789737</v>
      </c>
      <c r="M322" s="40">
        <v>18188948</v>
      </c>
      <c r="N322" s="40">
        <v>7999728</v>
      </c>
      <c r="O322" s="69">
        <f t="shared" si="45"/>
        <v>0.43981257189805589</v>
      </c>
      <c r="P322" s="40">
        <v>2160588</v>
      </c>
      <c r="Q322" s="40">
        <v>2867687</v>
      </c>
      <c r="R322" s="40">
        <v>3755623</v>
      </c>
      <c r="S322" s="40">
        <v>156</v>
      </c>
      <c r="T322" s="40">
        <v>2</v>
      </c>
      <c r="V322" s="69">
        <f t="shared" si="46"/>
        <v>0.31247277914667226</v>
      </c>
      <c r="W322" s="76">
        <f t="shared" si="47"/>
        <v>59.502305792746419</v>
      </c>
      <c r="X322" s="79">
        <f t="shared" si="48"/>
        <v>27934.47829579602</v>
      </c>
      <c r="Z322" s="69">
        <f t="shared" si="49"/>
        <v>1</v>
      </c>
      <c r="AA322" s="69">
        <f t="shared" si="49"/>
        <v>1</v>
      </c>
      <c r="AB322" s="82" t="s">
        <v>1264</v>
      </c>
      <c r="AD322" s="91">
        <f t="shared" si="50"/>
        <v>1.3272715575574798</v>
      </c>
      <c r="AE322" s="91">
        <f t="shared" si="51"/>
        <v>3.7025698559836488</v>
      </c>
      <c r="AF322" s="96">
        <f t="shared" si="52"/>
        <v>1738.2411639794352</v>
      </c>
      <c r="AH322" s="4">
        <f t="shared" si="53"/>
        <v>188705</v>
      </c>
      <c r="AI322" s="4" t="str">
        <f t="shared" si="54"/>
        <v>×</v>
      </c>
      <c r="AJ322" s="4" t="s">
        <v>1264</v>
      </c>
    </row>
    <row r="323" spans="1:36" s="4" customFormat="1" ht="26.4" x14ac:dyDescent="0.2">
      <c r="A323" s="11"/>
      <c r="B323" s="23" t="s">
        <v>631</v>
      </c>
      <c r="C323" s="28" t="s">
        <v>537</v>
      </c>
      <c r="D323" s="40">
        <v>1</v>
      </c>
      <c r="E323" s="40">
        <v>1</v>
      </c>
      <c r="F323" s="40">
        <v>1</v>
      </c>
      <c r="G323" s="40">
        <v>1</v>
      </c>
      <c r="H323" s="40">
        <v>1</v>
      </c>
      <c r="I323" s="40">
        <v>1</v>
      </c>
      <c r="J323" s="40">
        <v>366</v>
      </c>
      <c r="K323" s="40">
        <v>196</v>
      </c>
      <c r="L323" s="69">
        <f t="shared" si="44"/>
        <v>0.53551912568306015</v>
      </c>
      <c r="M323" s="40">
        <v>19412</v>
      </c>
      <c r="N323" s="40">
        <v>8767</v>
      </c>
      <c r="O323" s="69">
        <f t="shared" si="45"/>
        <v>0.45162785905625386</v>
      </c>
      <c r="P323" s="40">
        <v>579</v>
      </c>
      <c r="Q323" s="40">
        <v>895</v>
      </c>
      <c r="R323" s="40">
        <v>2372</v>
      </c>
      <c r="S323" s="40">
        <v>0</v>
      </c>
      <c r="T323" s="40">
        <v>0</v>
      </c>
      <c r="V323" s="69">
        <f t="shared" si="46"/>
        <v>0.24185535621591739</v>
      </c>
      <c r="W323" s="76">
        <f t="shared" si="47"/>
        <v>44.729591836734691</v>
      </c>
      <c r="X323" s="79">
        <f t="shared" si="48"/>
        <v>12102.040816326531</v>
      </c>
      <c r="Z323" s="69">
        <f t="shared" si="49"/>
        <v>1</v>
      </c>
      <c r="AA323" s="69">
        <f t="shared" si="49"/>
        <v>1</v>
      </c>
      <c r="AB323" s="82" t="s">
        <v>1264</v>
      </c>
      <c r="AD323" s="91">
        <f t="shared" si="50"/>
        <v>1.5457685664939551</v>
      </c>
      <c r="AE323" s="91">
        <f t="shared" si="51"/>
        <v>15.141623488773748</v>
      </c>
      <c r="AF323" s="96">
        <f t="shared" si="52"/>
        <v>4096.7184801381691</v>
      </c>
      <c r="AH323" s="4">
        <f t="shared" si="53"/>
        <v>365</v>
      </c>
      <c r="AI323" s="4" t="str">
        <f t="shared" si="54"/>
        <v>×</v>
      </c>
      <c r="AJ323" s="4" t="s">
        <v>1264</v>
      </c>
    </row>
    <row r="324" spans="1:36" s="4" customFormat="1" x14ac:dyDescent="0.2">
      <c r="A324" s="11"/>
      <c r="B324" s="23" t="s">
        <v>631</v>
      </c>
      <c r="C324" s="28" t="s">
        <v>642</v>
      </c>
      <c r="D324" s="40">
        <v>3</v>
      </c>
      <c r="E324" s="40">
        <v>6</v>
      </c>
      <c r="F324" s="40">
        <v>3</v>
      </c>
      <c r="G324" s="40">
        <v>6</v>
      </c>
      <c r="H324" s="40">
        <v>9</v>
      </c>
      <c r="I324" s="40">
        <v>7</v>
      </c>
      <c r="J324" s="40">
        <v>2194</v>
      </c>
      <c r="K324" s="40">
        <v>1157</v>
      </c>
      <c r="L324" s="69">
        <f t="shared" si="44"/>
        <v>0.52734731084776665</v>
      </c>
      <c r="M324" s="40">
        <v>113815</v>
      </c>
      <c r="N324" s="40">
        <v>47151</v>
      </c>
      <c r="O324" s="69">
        <f t="shared" si="45"/>
        <v>0.41427755568246716</v>
      </c>
      <c r="P324" s="40">
        <v>4106</v>
      </c>
      <c r="Q324" s="40">
        <v>5534</v>
      </c>
      <c r="R324" s="40">
        <v>15970</v>
      </c>
      <c r="S324" s="40">
        <v>0</v>
      </c>
      <c r="T324" s="40">
        <v>0</v>
      </c>
      <c r="V324" s="69">
        <f t="shared" si="46"/>
        <v>0.21846815493373498</v>
      </c>
      <c r="W324" s="76">
        <f t="shared" si="47"/>
        <v>40.752808988764045</v>
      </c>
      <c r="X324" s="79">
        <f t="shared" si="48"/>
        <v>13802.938634399308</v>
      </c>
      <c r="Z324" s="69">
        <f t="shared" si="49"/>
        <v>1</v>
      </c>
      <c r="AA324" s="69">
        <f t="shared" si="49"/>
        <v>1</v>
      </c>
      <c r="AB324" s="82" t="s">
        <v>1264</v>
      </c>
      <c r="AD324" s="91">
        <f t="shared" si="50"/>
        <v>1.3477837311251826</v>
      </c>
      <c r="AE324" s="91">
        <f t="shared" si="51"/>
        <v>11.48343886994642</v>
      </c>
      <c r="AF324" s="96">
        <f t="shared" si="52"/>
        <v>3889.4301022893324</v>
      </c>
      <c r="AH324" s="4">
        <f t="shared" si="53"/>
        <v>2190</v>
      </c>
      <c r="AI324" s="4" t="str">
        <f t="shared" si="54"/>
        <v>×</v>
      </c>
      <c r="AJ324" s="4" t="s">
        <v>1264</v>
      </c>
    </row>
    <row r="325" spans="1:36" s="4" customFormat="1" x14ac:dyDescent="0.2">
      <c r="A325" s="11"/>
      <c r="B325" s="23" t="s">
        <v>644</v>
      </c>
      <c r="C325" s="28" t="s">
        <v>647</v>
      </c>
      <c r="D325" s="40">
        <v>31</v>
      </c>
      <c r="E325" s="279">
        <v>1188</v>
      </c>
      <c r="F325" s="40">
        <v>31</v>
      </c>
      <c r="G325" s="279">
        <v>1188</v>
      </c>
      <c r="H325" s="40">
        <v>1718</v>
      </c>
      <c r="I325" s="40">
        <v>1417</v>
      </c>
      <c r="J325" s="40">
        <v>438721</v>
      </c>
      <c r="K325" s="40">
        <v>301664</v>
      </c>
      <c r="L325" s="69">
        <f t="shared" ref="L325:L388" si="55">IF(K325="","",IF(K325=0,0,K325/J325))</f>
        <v>0.68759872447409631</v>
      </c>
      <c r="M325" s="40">
        <v>40596124</v>
      </c>
      <c r="N325" s="40">
        <v>18010391</v>
      </c>
      <c r="O325" s="69">
        <f t="shared" ref="O325:O388" si="56">IF(N325="","",IF(N325=0,0,N325/M325))</f>
        <v>0.4436480438378797</v>
      </c>
      <c r="P325" s="40">
        <v>5090782</v>
      </c>
      <c r="Q325" s="40">
        <v>7302271</v>
      </c>
      <c r="R325" s="40">
        <v>7332360</v>
      </c>
      <c r="S325" s="40">
        <v>269</v>
      </c>
      <c r="T325" s="40">
        <v>6</v>
      </c>
      <c r="V325" s="69">
        <f t="shared" ref="V325:V388" si="57">IF(O325="","",L325*O325)</f>
        <v>0.30505182905835404</v>
      </c>
      <c r="W325" s="76">
        <f t="shared" ref="W325:W388" si="58">IF(N325="","",IF(N325=0,0,N325/K325))</f>
        <v>59.703481356741278</v>
      </c>
      <c r="X325" s="79">
        <f t="shared" ref="X325:X388" si="59">IF(R325="","",IF(R325=0,0,R325*1000/K325))</f>
        <v>24306.380608889362</v>
      </c>
      <c r="Z325" s="69">
        <f t="shared" ref="Z325:AA388" si="60">F325/D325</f>
        <v>1</v>
      </c>
      <c r="AA325" s="69">
        <f t="shared" si="60"/>
        <v>1</v>
      </c>
      <c r="AB325" s="82" t="s">
        <v>1259</v>
      </c>
      <c r="AD325" s="91">
        <f t="shared" ref="AD325:AD388" si="61">Q325/P325</f>
        <v>1.4344104697470841</v>
      </c>
      <c r="AE325" s="91">
        <f t="shared" ref="AE325:AE388" si="62">N325/P325</f>
        <v>3.5378436947408081</v>
      </c>
      <c r="AF325" s="96">
        <f t="shared" ref="AF325:AF388" si="63">R325/P325*1000</f>
        <v>1440.3209565838804</v>
      </c>
      <c r="AH325" s="4">
        <f t="shared" ref="AH325:AH388" si="64">E325*365</f>
        <v>433620</v>
      </c>
      <c r="AI325" s="4" t="str">
        <f t="shared" ref="AI325:AI388" si="65">IF(AH325&lt;J325,"×","")</f>
        <v>×</v>
      </c>
      <c r="AJ325" s="4" t="s">
        <v>1287</v>
      </c>
    </row>
    <row r="326" spans="1:36" s="4" customFormat="1" x14ac:dyDescent="0.2">
      <c r="A326" s="11"/>
      <c r="B326" s="23" t="s">
        <v>644</v>
      </c>
      <c r="C326" s="28" t="s">
        <v>207</v>
      </c>
      <c r="D326" s="279">
        <v>9</v>
      </c>
      <c r="E326" s="279">
        <v>892</v>
      </c>
      <c r="F326" s="40">
        <v>8</v>
      </c>
      <c r="G326" s="279">
        <v>862</v>
      </c>
      <c r="H326" s="40">
        <v>1552</v>
      </c>
      <c r="I326" s="40">
        <v>1347</v>
      </c>
      <c r="J326" s="40">
        <v>321174</v>
      </c>
      <c r="K326" s="40">
        <v>245711</v>
      </c>
      <c r="L326" s="69">
        <f t="shared" si="55"/>
        <v>0.7650401340083568</v>
      </c>
      <c r="M326" s="40">
        <v>38352964</v>
      </c>
      <c r="N326" s="40">
        <v>17120140</v>
      </c>
      <c r="O326" s="69">
        <f t="shared" si="56"/>
        <v>0.4463837527654968</v>
      </c>
      <c r="P326" s="40">
        <v>4196308</v>
      </c>
      <c r="Q326" s="40">
        <v>5838882</v>
      </c>
      <c r="R326" s="40">
        <v>6708948</v>
      </c>
      <c r="S326" s="40">
        <v>260</v>
      </c>
      <c r="T326" s="40">
        <v>2</v>
      </c>
      <c r="V326" s="69">
        <f t="shared" si="57"/>
        <v>0.34150148603486891</v>
      </c>
      <c r="W326" s="76">
        <f t="shared" si="58"/>
        <v>69.675920084977875</v>
      </c>
      <c r="X326" s="79">
        <f t="shared" si="59"/>
        <v>27304.223254148164</v>
      </c>
      <c r="Z326" s="69">
        <f t="shared" si="60"/>
        <v>0.88888888888888884</v>
      </c>
      <c r="AA326" s="69">
        <f t="shared" si="60"/>
        <v>0.96636771300448432</v>
      </c>
      <c r="AB326" s="82" t="s">
        <v>1259</v>
      </c>
      <c r="AD326" s="91">
        <f t="shared" si="61"/>
        <v>1.3914331359852519</v>
      </c>
      <c r="AE326" s="91">
        <f t="shared" si="62"/>
        <v>4.0798101569284242</v>
      </c>
      <c r="AF326" s="96">
        <f t="shared" si="63"/>
        <v>1598.77396988019</v>
      </c>
      <c r="AH326" s="4">
        <f t="shared" si="64"/>
        <v>325580</v>
      </c>
      <c r="AI326" s="4" t="str">
        <f t="shared" si="65"/>
        <v/>
      </c>
      <c r="AJ326" s="4" t="s">
        <v>1264</v>
      </c>
    </row>
    <row r="327" spans="1:36" s="4" customFormat="1" x14ac:dyDescent="0.2">
      <c r="A327" s="11"/>
      <c r="B327" s="23" t="s">
        <v>644</v>
      </c>
      <c r="C327" s="28" t="s">
        <v>649</v>
      </c>
      <c r="D327" s="40">
        <v>12</v>
      </c>
      <c r="E327" s="279">
        <v>644</v>
      </c>
      <c r="F327" s="40">
        <v>12</v>
      </c>
      <c r="G327" s="279">
        <v>644</v>
      </c>
      <c r="H327" s="40">
        <v>1064</v>
      </c>
      <c r="I327" s="40">
        <v>894</v>
      </c>
      <c r="J327" s="40">
        <v>243747</v>
      </c>
      <c r="K327" s="40">
        <v>169951</v>
      </c>
      <c r="L327" s="69">
        <f t="shared" si="55"/>
        <v>0.69724345325275794</v>
      </c>
      <c r="M327" s="40">
        <v>24240279</v>
      </c>
      <c r="N327" s="40">
        <v>10858472</v>
      </c>
      <c r="O327" s="69">
        <f t="shared" si="56"/>
        <v>0.4479516097978905</v>
      </c>
      <c r="P327" s="40">
        <v>3027775</v>
      </c>
      <c r="Q327" s="40">
        <v>4310379</v>
      </c>
      <c r="R327" s="40">
        <v>4294415</v>
      </c>
      <c r="S327" s="40">
        <v>182</v>
      </c>
      <c r="T327" s="40">
        <v>0</v>
      </c>
      <c r="V327" s="69">
        <f t="shared" si="57"/>
        <v>0.31233132730561314</v>
      </c>
      <c r="W327" s="76">
        <f t="shared" si="58"/>
        <v>63.891780572047239</v>
      </c>
      <c r="X327" s="79">
        <f t="shared" si="59"/>
        <v>25268.547993245113</v>
      </c>
      <c r="Z327" s="69">
        <f t="shared" si="60"/>
        <v>1</v>
      </c>
      <c r="AA327" s="69">
        <f t="shared" si="60"/>
        <v>1</v>
      </c>
      <c r="AB327" s="82" t="s">
        <v>1259</v>
      </c>
      <c r="AD327" s="91">
        <f t="shared" si="61"/>
        <v>1.4236127189107513</v>
      </c>
      <c r="AE327" s="91">
        <f t="shared" si="62"/>
        <v>3.5862876204473584</v>
      </c>
      <c r="AF327" s="96">
        <f t="shared" si="63"/>
        <v>1418.3402003121105</v>
      </c>
      <c r="AH327" s="4">
        <f t="shared" si="64"/>
        <v>235060</v>
      </c>
      <c r="AI327" s="4" t="str">
        <f t="shared" si="65"/>
        <v>×</v>
      </c>
      <c r="AJ327" s="4" t="s">
        <v>1264</v>
      </c>
    </row>
    <row r="328" spans="1:36" s="4" customFormat="1" x14ac:dyDescent="0.2">
      <c r="A328" s="11"/>
      <c r="B328" s="23" t="s">
        <v>644</v>
      </c>
      <c r="C328" s="28" t="s">
        <v>651</v>
      </c>
      <c r="D328" s="40">
        <v>8</v>
      </c>
      <c r="E328" s="40">
        <v>172</v>
      </c>
      <c r="F328" s="40">
        <v>8</v>
      </c>
      <c r="G328" s="40">
        <v>172</v>
      </c>
      <c r="H328" s="40">
        <v>240</v>
      </c>
      <c r="I328" s="40">
        <v>198</v>
      </c>
      <c r="J328" s="40">
        <v>63470</v>
      </c>
      <c r="K328" s="40">
        <v>41463</v>
      </c>
      <c r="L328" s="69">
        <f t="shared" si="55"/>
        <v>0.65326926106822125</v>
      </c>
      <c r="M328" s="40">
        <v>6768147</v>
      </c>
      <c r="N328" s="40">
        <v>3059586</v>
      </c>
      <c r="O328" s="69">
        <f t="shared" si="56"/>
        <v>0.45205667075493483</v>
      </c>
      <c r="P328" s="40">
        <v>670113</v>
      </c>
      <c r="Q328" s="40">
        <v>1004554</v>
      </c>
      <c r="R328" s="40">
        <v>1153049</v>
      </c>
      <c r="S328" s="40">
        <v>38</v>
      </c>
      <c r="T328" s="40">
        <v>0</v>
      </c>
      <c r="V328" s="69">
        <f t="shared" si="57"/>
        <v>0.29531472726503644</v>
      </c>
      <c r="W328" s="76">
        <f t="shared" si="58"/>
        <v>73.790753201649665</v>
      </c>
      <c r="X328" s="79">
        <f t="shared" si="59"/>
        <v>27809.106914598557</v>
      </c>
      <c r="Z328" s="69">
        <f t="shared" si="60"/>
        <v>1</v>
      </c>
      <c r="AA328" s="69">
        <f t="shared" si="60"/>
        <v>1</v>
      </c>
      <c r="AB328" s="82" t="s">
        <v>1264</v>
      </c>
      <c r="AD328" s="91">
        <f t="shared" si="61"/>
        <v>1.4990814981950806</v>
      </c>
      <c r="AE328" s="91">
        <f t="shared" si="62"/>
        <v>4.565776219831581</v>
      </c>
      <c r="AF328" s="96">
        <f t="shared" si="63"/>
        <v>1720.678452738568</v>
      </c>
      <c r="AH328" s="4">
        <f t="shared" si="64"/>
        <v>62780</v>
      </c>
      <c r="AI328" s="4" t="str">
        <f t="shared" si="65"/>
        <v>×</v>
      </c>
      <c r="AJ328" s="4" t="s">
        <v>1264</v>
      </c>
    </row>
    <row r="329" spans="1:36" s="4" customFormat="1" x14ac:dyDescent="0.2">
      <c r="A329" s="11"/>
      <c r="B329" s="23" t="s">
        <v>644</v>
      </c>
      <c r="C329" s="28" t="s">
        <v>395</v>
      </c>
      <c r="D329" s="40">
        <v>16</v>
      </c>
      <c r="E329" s="279">
        <v>492</v>
      </c>
      <c r="F329" s="40">
        <v>16</v>
      </c>
      <c r="G329" s="279">
        <v>492</v>
      </c>
      <c r="H329" s="40">
        <v>707</v>
      </c>
      <c r="I329" s="40">
        <v>605</v>
      </c>
      <c r="J329" s="40">
        <v>180726</v>
      </c>
      <c r="K329" s="40">
        <v>135042</v>
      </c>
      <c r="L329" s="69">
        <f t="shared" si="55"/>
        <v>0.74721954782377742</v>
      </c>
      <c r="M329" s="40">
        <v>16914538</v>
      </c>
      <c r="N329" s="40">
        <v>7545368</v>
      </c>
      <c r="O329" s="69">
        <f t="shared" si="56"/>
        <v>0.44608773825214737</v>
      </c>
      <c r="P329" s="40">
        <v>1865552</v>
      </c>
      <c r="Q329" s="40">
        <v>2553922</v>
      </c>
      <c r="R329" s="40">
        <v>2826370</v>
      </c>
      <c r="S329" s="40">
        <v>84</v>
      </c>
      <c r="T329" s="40">
        <v>0</v>
      </c>
      <c r="V329" s="69">
        <f t="shared" si="57"/>
        <v>0.33332547806650115</v>
      </c>
      <c r="W329" s="76">
        <f t="shared" si="58"/>
        <v>55.874231720501768</v>
      </c>
      <c r="X329" s="79">
        <f t="shared" si="59"/>
        <v>20929.562654581539</v>
      </c>
      <c r="Z329" s="69">
        <f t="shared" si="60"/>
        <v>1</v>
      </c>
      <c r="AA329" s="69">
        <f t="shared" si="60"/>
        <v>1</v>
      </c>
      <c r="AB329" s="82" t="s">
        <v>1259</v>
      </c>
      <c r="AD329" s="91">
        <f t="shared" si="61"/>
        <v>1.3689899825896035</v>
      </c>
      <c r="AE329" s="91">
        <f t="shared" si="62"/>
        <v>4.0445766186093985</v>
      </c>
      <c r="AF329" s="96">
        <f t="shared" si="63"/>
        <v>1515.0314759384892</v>
      </c>
      <c r="AH329" s="4">
        <f t="shared" si="64"/>
        <v>179580</v>
      </c>
      <c r="AI329" s="4" t="str">
        <f t="shared" si="65"/>
        <v>×</v>
      </c>
      <c r="AJ329" s="4" t="s">
        <v>1264</v>
      </c>
    </row>
    <row r="330" spans="1:36" s="4" customFormat="1" x14ac:dyDescent="0.2">
      <c r="A330" s="11"/>
      <c r="B330" s="23" t="s">
        <v>644</v>
      </c>
      <c r="C330" s="28" t="s">
        <v>476</v>
      </c>
      <c r="D330" s="40">
        <v>25</v>
      </c>
      <c r="E330" s="279">
        <v>624</v>
      </c>
      <c r="F330" s="40">
        <v>25</v>
      </c>
      <c r="G330" s="279">
        <v>624</v>
      </c>
      <c r="H330" s="40">
        <v>889</v>
      </c>
      <c r="I330" s="40">
        <v>752</v>
      </c>
      <c r="J330" s="40">
        <v>231201</v>
      </c>
      <c r="K330" s="40">
        <v>152067</v>
      </c>
      <c r="L330" s="69">
        <f t="shared" si="55"/>
        <v>0.65772639391698129</v>
      </c>
      <c r="M330" s="40">
        <v>18301460</v>
      </c>
      <c r="N330" s="40">
        <v>7667043</v>
      </c>
      <c r="O330" s="69">
        <f t="shared" si="56"/>
        <v>0.41893067547616419</v>
      </c>
      <c r="P330" s="40">
        <v>2653768</v>
      </c>
      <c r="Q330" s="40">
        <v>4561550</v>
      </c>
      <c r="R330" s="40">
        <v>3347230</v>
      </c>
      <c r="S330" s="40">
        <v>121</v>
      </c>
      <c r="T330" s="40">
        <v>0</v>
      </c>
      <c r="V330" s="69">
        <f t="shared" si="57"/>
        <v>0.27554176248214263</v>
      </c>
      <c r="W330" s="76">
        <f t="shared" si="58"/>
        <v>50.418848270827993</v>
      </c>
      <c r="X330" s="79">
        <f t="shared" si="59"/>
        <v>22011.547541544187</v>
      </c>
      <c r="Z330" s="69">
        <f t="shared" si="60"/>
        <v>1</v>
      </c>
      <c r="AA330" s="69">
        <f t="shared" si="60"/>
        <v>1</v>
      </c>
      <c r="AB330" s="82"/>
      <c r="AD330" s="91">
        <f t="shared" si="61"/>
        <v>1.7188955477645371</v>
      </c>
      <c r="AE330" s="91">
        <f t="shared" si="62"/>
        <v>2.8891157780182746</v>
      </c>
      <c r="AF330" s="96">
        <f t="shared" si="63"/>
        <v>1261.3122171945702</v>
      </c>
      <c r="AH330" s="4">
        <f t="shared" si="64"/>
        <v>227760</v>
      </c>
      <c r="AI330" s="4" t="str">
        <f t="shared" si="65"/>
        <v>×</v>
      </c>
      <c r="AJ330" s="4" t="s">
        <v>1264</v>
      </c>
    </row>
    <row r="331" spans="1:36" s="4" customFormat="1" x14ac:dyDescent="0.2">
      <c r="A331" s="11"/>
      <c r="B331" s="23" t="s">
        <v>644</v>
      </c>
      <c r="C331" s="28" t="s">
        <v>652</v>
      </c>
      <c r="D331" s="40">
        <v>16</v>
      </c>
      <c r="E331" s="279">
        <v>488</v>
      </c>
      <c r="F331" s="40">
        <v>16</v>
      </c>
      <c r="G331" s="279">
        <v>488</v>
      </c>
      <c r="H331" s="40">
        <v>693</v>
      </c>
      <c r="I331" s="40">
        <v>567</v>
      </c>
      <c r="J331" s="40">
        <v>182267</v>
      </c>
      <c r="K331" s="40">
        <v>128281</v>
      </c>
      <c r="L331" s="69">
        <f t="shared" si="55"/>
        <v>0.70380814958275495</v>
      </c>
      <c r="M331" s="40">
        <v>15812563</v>
      </c>
      <c r="N331" s="40">
        <v>7026109</v>
      </c>
      <c r="O331" s="69">
        <f t="shared" si="56"/>
        <v>0.44433713876744713</v>
      </c>
      <c r="P331" s="40">
        <v>1903876</v>
      </c>
      <c r="Q331" s="40">
        <v>2733177</v>
      </c>
      <c r="R331" s="40">
        <v>2690695</v>
      </c>
      <c r="S331" s="40">
        <v>59</v>
      </c>
      <c r="T331" s="40">
        <v>0</v>
      </c>
      <c r="V331" s="69">
        <f t="shared" si="57"/>
        <v>0.31272809942681279</v>
      </c>
      <c r="W331" s="76">
        <f t="shared" si="58"/>
        <v>54.77123658219066</v>
      </c>
      <c r="X331" s="79">
        <f t="shared" si="59"/>
        <v>20975.007990271359</v>
      </c>
      <c r="Z331" s="69">
        <f t="shared" si="60"/>
        <v>1</v>
      </c>
      <c r="AA331" s="69">
        <f t="shared" si="60"/>
        <v>1</v>
      </c>
      <c r="AB331" s="82" t="s">
        <v>1259</v>
      </c>
      <c r="AD331" s="91">
        <f t="shared" si="61"/>
        <v>1.4355856158699412</v>
      </c>
      <c r="AE331" s="91">
        <f t="shared" si="62"/>
        <v>3.6904236410354456</v>
      </c>
      <c r="AF331" s="96">
        <f t="shared" si="63"/>
        <v>1413.2721878945897</v>
      </c>
      <c r="AH331" s="4">
        <f t="shared" si="64"/>
        <v>178120</v>
      </c>
      <c r="AI331" s="4" t="str">
        <f t="shared" si="65"/>
        <v>×</v>
      </c>
      <c r="AJ331" s="4" t="s">
        <v>1264</v>
      </c>
    </row>
    <row r="332" spans="1:36" s="4" customFormat="1" x14ac:dyDescent="0.2">
      <c r="A332" s="11"/>
      <c r="B332" s="23" t="s">
        <v>644</v>
      </c>
      <c r="C332" s="28" t="s">
        <v>654</v>
      </c>
      <c r="D332" s="40">
        <v>11</v>
      </c>
      <c r="E332" s="279">
        <v>312</v>
      </c>
      <c r="F332" s="279">
        <v>11</v>
      </c>
      <c r="G332" s="40">
        <v>312</v>
      </c>
      <c r="H332" s="279">
        <v>502</v>
      </c>
      <c r="I332" s="279">
        <v>438</v>
      </c>
      <c r="J332" s="279">
        <v>117061</v>
      </c>
      <c r="K332" s="279">
        <v>89183</v>
      </c>
      <c r="L332" s="69">
        <f t="shared" si="55"/>
        <v>0.7618506590580979</v>
      </c>
      <c r="M332" s="279">
        <v>13465100</v>
      </c>
      <c r="N332" s="279">
        <v>6081939</v>
      </c>
      <c r="O332" s="69">
        <f t="shared" si="56"/>
        <v>0.45168168078959681</v>
      </c>
      <c r="P332" s="279">
        <v>1392691</v>
      </c>
      <c r="Q332" s="279">
        <v>1973132</v>
      </c>
      <c r="R332" s="279">
        <v>2229945</v>
      </c>
      <c r="S332" s="40">
        <v>86</v>
      </c>
      <c r="T332" s="40">
        <v>1</v>
      </c>
      <c r="V332" s="69">
        <f t="shared" si="57"/>
        <v>0.34411398619402372</v>
      </c>
      <c r="W332" s="76">
        <f t="shared" si="58"/>
        <v>68.196169673592507</v>
      </c>
      <c r="X332" s="79">
        <f t="shared" si="59"/>
        <v>25004.148772748169</v>
      </c>
      <c r="Z332" s="69">
        <f t="shared" si="60"/>
        <v>1</v>
      </c>
      <c r="AA332" s="69">
        <f t="shared" si="60"/>
        <v>1</v>
      </c>
      <c r="AB332" s="82" t="s">
        <v>1259</v>
      </c>
      <c r="AD332" s="91">
        <f t="shared" si="61"/>
        <v>1.4167765857609478</v>
      </c>
      <c r="AE332" s="91">
        <f t="shared" si="62"/>
        <v>4.3670412173267437</v>
      </c>
      <c r="AF332" s="96">
        <f t="shared" si="63"/>
        <v>1601.1771455405399</v>
      </c>
      <c r="AH332" s="4">
        <f t="shared" si="64"/>
        <v>113880</v>
      </c>
      <c r="AI332" s="4" t="str">
        <f t="shared" si="65"/>
        <v>×</v>
      </c>
      <c r="AJ332" s="4" t="s">
        <v>1264</v>
      </c>
    </row>
    <row r="333" spans="1:36" s="7" customFormat="1" ht="26.4" x14ac:dyDescent="0.2">
      <c r="A333" s="16"/>
      <c r="B333" s="25" t="s">
        <v>644</v>
      </c>
      <c r="C333" s="318" t="s">
        <v>657</v>
      </c>
      <c r="D333" s="42"/>
      <c r="E333" s="42"/>
      <c r="F333" s="42"/>
      <c r="G333" s="42"/>
      <c r="H333" s="42"/>
      <c r="I333" s="42"/>
      <c r="J333" s="42"/>
      <c r="K333" s="42"/>
      <c r="L333" s="67" t="str">
        <f t="shared" si="55"/>
        <v/>
      </c>
      <c r="M333" s="42"/>
      <c r="N333" s="42"/>
      <c r="O333" s="67" t="str">
        <f t="shared" si="56"/>
        <v/>
      </c>
      <c r="P333" s="42"/>
      <c r="Q333" s="42"/>
      <c r="R333" s="42"/>
      <c r="S333" s="42"/>
      <c r="T333" s="42"/>
      <c r="V333" s="67" t="str">
        <f t="shared" si="57"/>
        <v/>
      </c>
      <c r="W333" s="78" t="str">
        <f t="shared" si="58"/>
        <v/>
      </c>
      <c r="X333" s="51" t="str">
        <f t="shared" si="59"/>
        <v/>
      </c>
      <c r="Z333" s="67" t="e">
        <f t="shared" si="60"/>
        <v>#DIV/0!</v>
      </c>
      <c r="AA333" s="67" t="e">
        <f t="shared" si="60"/>
        <v>#DIV/0!</v>
      </c>
      <c r="AB333" s="316" t="e">
        <v>#VALUE!</v>
      </c>
      <c r="AD333" s="94" t="e">
        <f t="shared" si="61"/>
        <v>#DIV/0!</v>
      </c>
      <c r="AE333" s="94" t="e">
        <f t="shared" si="62"/>
        <v>#DIV/0!</v>
      </c>
      <c r="AF333" s="99" t="e">
        <f t="shared" si="63"/>
        <v>#DIV/0!</v>
      </c>
      <c r="AH333" s="7">
        <f t="shared" si="64"/>
        <v>0</v>
      </c>
      <c r="AI333" s="7" t="str">
        <f t="shared" si="65"/>
        <v/>
      </c>
      <c r="AJ333" s="7" t="e">
        <v>#VALUE!</v>
      </c>
    </row>
    <row r="334" spans="1:36" s="4" customFormat="1" ht="39.6" x14ac:dyDescent="0.2">
      <c r="A334" s="11"/>
      <c r="B334" s="23" t="s">
        <v>644</v>
      </c>
      <c r="C334" s="28" t="s">
        <v>367</v>
      </c>
      <c r="D334" s="40">
        <v>1</v>
      </c>
      <c r="E334" s="40">
        <v>4</v>
      </c>
      <c r="F334" s="40">
        <v>1</v>
      </c>
      <c r="G334" s="40">
        <v>4</v>
      </c>
      <c r="H334" s="40">
        <v>5</v>
      </c>
      <c r="I334" s="40">
        <v>3</v>
      </c>
      <c r="J334" s="40">
        <v>1464</v>
      </c>
      <c r="K334" s="40">
        <v>790</v>
      </c>
      <c r="L334" s="69">
        <f t="shared" si="55"/>
        <v>0.5396174863387978</v>
      </c>
      <c r="M334" s="44">
        <v>56416</v>
      </c>
      <c r="N334" s="44">
        <v>32291</v>
      </c>
      <c r="O334" s="69">
        <f t="shared" si="56"/>
        <v>0.5723730856494611</v>
      </c>
      <c r="P334" s="44">
        <v>7167</v>
      </c>
      <c r="Q334" s="44">
        <v>10983</v>
      </c>
      <c r="R334" s="44">
        <v>12996</v>
      </c>
      <c r="S334" s="44">
        <v>0</v>
      </c>
      <c r="T334" s="44">
        <v>0</v>
      </c>
      <c r="V334" s="69">
        <f t="shared" si="57"/>
        <v>0.30886252572614364</v>
      </c>
      <c r="W334" s="76">
        <f t="shared" si="58"/>
        <v>40.874683544303799</v>
      </c>
      <c r="X334" s="79">
        <f t="shared" si="59"/>
        <v>16450.632911392404</v>
      </c>
      <c r="Z334" s="69">
        <f t="shared" si="60"/>
        <v>1</v>
      </c>
      <c r="AA334" s="69">
        <f t="shared" si="60"/>
        <v>1</v>
      </c>
      <c r="AB334" s="82" t="s">
        <v>1264</v>
      </c>
      <c r="AD334" s="91">
        <f t="shared" si="61"/>
        <v>1.532440351611553</v>
      </c>
      <c r="AE334" s="91">
        <f t="shared" si="62"/>
        <v>4.5055113715641131</v>
      </c>
      <c r="AF334" s="96">
        <f t="shared" si="63"/>
        <v>1813.3110087902887</v>
      </c>
      <c r="AH334" s="4">
        <f t="shared" si="64"/>
        <v>1460</v>
      </c>
      <c r="AI334" s="4" t="str">
        <f t="shared" si="65"/>
        <v>×</v>
      </c>
      <c r="AJ334" s="4" t="s">
        <v>1264</v>
      </c>
    </row>
    <row r="335" spans="1:36" s="4" customFormat="1" x14ac:dyDescent="0.2">
      <c r="A335" s="11"/>
      <c r="B335" s="23" t="s">
        <v>286</v>
      </c>
      <c r="C335" s="28" t="s">
        <v>658</v>
      </c>
      <c r="D335" s="40">
        <v>15</v>
      </c>
      <c r="E335" s="279">
        <v>908</v>
      </c>
      <c r="F335" s="40">
        <v>15</v>
      </c>
      <c r="G335" s="279">
        <v>908</v>
      </c>
      <c r="H335" s="40">
        <v>1120</v>
      </c>
      <c r="I335" s="40">
        <v>960</v>
      </c>
      <c r="J335" s="40">
        <v>340698</v>
      </c>
      <c r="K335" s="40">
        <v>216812</v>
      </c>
      <c r="L335" s="69">
        <f t="shared" si="55"/>
        <v>0.63637591063052912</v>
      </c>
      <c r="M335" s="44">
        <v>26685955</v>
      </c>
      <c r="N335" s="44">
        <v>10942202</v>
      </c>
      <c r="O335" s="69">
        <f t="shared" si="56"/>
        <v>0.4100359908423738</v>
      </c>
      <c r="P335" s="44">
        <v>2771839</v>
      </c>
      <c r="Q335" s="44">
        <v>3996997</v>
      </c>
      <c r="R335" s="44">
        <v>4617895</v>
      </c>
      <c r="S335" s="44">
        <v>295</v>
      </c>
      <c r="T335" s="44">
        <v>5</v>
      </c>
      <c r="V335" s="69">
        <f t="shared" si="57"/>
        <v>0.26093702706360694</v>
      </c>
      <c r="W335" s="76">
        <f t="shared" si="58"/>
        <v>50.468617973174915</v>
      </c>
      <c r="X335" s="79">
        <f t="shared" si="59"/>
        <v>21299.074774458979</v>
      </c>
      <c r="Z335" s="69">
        <f t="shared" si="60"/>
        <v>1</v>
      </c>
      <c r="AA335" s="69">
        <f t="shared" si="60"/>
        <v>1</v>
      </c>
      <c r="AB335" s="82"/>
      <c r="AD335" s="91">
        <f t="shared" si="61"/>
        <v>1.4420018623015263</v>
      </c>
      <c r="AE335" s="91">
        <f t="shared" si="62"/>
        <v>3.9476326005947677</v>
      </c>
      <c r="AF335" s="96">
        <f t="shared" si="63"/>
        <v>1666.0040500187781</v>
      </c>
      <c r="AH335" s="4">
        <f t="shared" si="64"/>
        <v>331420</v>
      </c>
      <c r="AI335" s="4" t="str">
        <f t="shared" si="65"/>
        <v>×</v>
      </c>
    </row>
    <row r="336" spans="1:36" s="4" customFormat="1" x14ac:dyDescent="0.2">
      <c r="A336" s="11"/>
      <c r="B336" s="23" t="s">
        <v>286</v>
      </c>
      <c r="C336" s="28" t="s">
        <v>617</v>
      </c>
      <c r="D336" s="40">
        <v>8</v>
      </c>
      <c r="E336" s="279">
        <v>258</v>
      </c>
      <c r="F336" s="40">
        <v>8</v>
      </c>
      <c r="G336" s="279">
        <v>258</v>
      </c>
      <c r="H336" s="40">
        <v>370</v>
      </c>
      <c r="I336" s="40">
        <v>264</v>
      </c>
      <c r="J336" s="40">
        <v>100710</v>
      </c>
      <c r="K336" s="40">
        <v>65895</v>
      </c>
      <c r="L336" s="69">
        <f t="shared" si="55"/>
        <v>0.65430443848674413</v>
      </c>
      <c r="M336" s="44">
        <v>7243988</v>
      </c>
      <c r="N336" s="44">
        <v>3081578</v>
      </c>
      <c r="O336" s="69">
        <f t="shared" si="56"/>
        <v>0.42539799900275926</v>
      </c>
      <c r="P336" s="44">
        <v>804671</v>
      </c>
      <c r="Q336" s="44">
        <v>1086561</v>
      </c>
      <c r="R336" s="44">
        <v>1299061</v>
      </c>
      <c r="S336" s="44">
        <v>63</v>
      </c>
      <c r="T336" s="44">
        <v>0</v>
      </c>
      <c r="V336" s="69">
        <f t="shared" si="57"/>
        <v>0.27833979887088495</v>
      </c>
      <c r="W336" s="76">
        <f t="shared" si="58"/>
        <v>46.764974580772439</v>
      </c>
      <c r="X336" s="79">
        <f t="shared" si="59"/>
        <v>19714.105774337961</v>
      </c>
      <c r="Z336" s="69">
        <f t="shared" si="60"/>
        <v>1</v>
      </c>
      <c r="AA336" s="69">
        <f t="shared" si="60"/>
        <v>1</v>
      </c>
      <c r="AB336" s="82" t="s">
        <v>1259</v>
      </c>
      <c r="AD336" s="91">
        <f t="shared" si="61"/>
        <v>1.350317086113455</v>
      </c>
      <c r="AE336" s="91">
        <f t="shared" si="62"/>
        <v>3.8296123508862627</v>
      </c>
      <c r="AF336" s="96">
        <f t="shared" si="63"/>
        <v>1614.4001710015646</v>
      </c>
      <c r="AH336" s="4">
        <f t="shared" si="64"/>
        <v>94170</v>
      </c>
      <c r="AI336" s="4" t="str">
        <f t="shared" si="65"/>
        <v>×</v>
      </c>
      <c r="AJ336" s="4" t="s">
        <v>1264</v>
      </c>
    </row>
    <row r="337" spans="1:36" s="4" customFormat="1" x14ac:dyDescent="0.2">
      <c r="A337" s="11"/>
      <c r="B337" s="23" t="s">
        <v>286</v>
      </c>
      <c r="C337" s="28" t="s">
        <v>659</v>
      </c>
      <c r="D337" s="40">
        <v>8</v>
      </c>
      <c r="E337" s="279">
        <v>221</v>
      </c>
      <c r="F337" s="40">
        <v>8</v>
      </c>
      <c r="G337" s="279">
        <v>221</v>
      </c>
      <c r="H337" s="40">
        <v>305</v>
      </c>
      <c r="I337" s="40">
        <v>267</v>
      </c>
      <c r="J337" s="40">
        <v>86202</v>
      </c>
      <c r="K337" s="40">
        <v>54360</v>
      </c>
      <c r="L337" s="69">
        <f t="shared" si="55"/>
        <v>0.63061181875130512</v>
      </c>
      <c r="M337" s="44">
        <v>6297750</v>
      </c>
      <c r="N337" s="44">
        <v>2817305</v>
      </c>
      <c r="O337" s="69">
        <f t="shared" si="56"/>
        <v>0.44735103806915166</v>
      </c>
      <c r="P337" s="44">
        <v>735481</v>
      </c>
      <c r="Q337" s="44">
        <v>995687</v>
      </c>
      <c r="R337" s="44">
        <v>1053035</v>
      </c>
      <c r="S337" s="44">
        <v>51</v>
      </c>
      <c r="T337" s="44">
        <v>1</v>
      </c>
      <c r="V337" s="69">
        <f t="shared" si="57"/>
        <v>0.28210485173707206</v>
      </c>
      <c r="W337" s="76">
        <f t="shared" si="58"/>
        <v>51.826802796173659</v>
      </c>
      <c r="X337" s="79">
        <f t="shared" si="59"/>
        <v>19371.504782928623</v>
      </c>
      <c r="Z337" s="69">
        <f t="shared" si="60"/>
        <v>1</v>
      </c>
      <c r="AA337" s="69">
        <f t="shared" si="60"/>
        <v>1</v>
      </c>
      <c r="AB337" s="82" t="s">
        <v>1259</v>
      </c>
      <c r="AD337" s="91">
        <f t="shared" si="61"/>
        <v>1.3537902406724307</v>
      </c>
      <c r="AE337" s="91">
        <f t="shared" si="62"/>
        <v>3.8305612245591663</v>
      </c>
      <c r="AF337" s="96">
        <f t="shared" si="63"/>
        <v>1431.7637029372613</v>
      </c>
      <c r="AH337" s="4">
        <f t="shared" si="64"/>
        <v>80665</v>
      </c>
      <c r="AI337" s="4" t="str">
        <f t="shared" si="65"/>
        <v>×</v>
      </c>
      <c r="AJ337" s="4" t="s">
        <v>1264</v>
      </c>
    </row>
    <row r="338" spans="1:36" s="4" customFormat="1" x14ac:dyDescent="0.2">
      <c r="A338" s="11"/>
      <c r="B338" s="23" t="s">
        <v>286</v>
      </c>
      <c r="C338" s="28" t="s">
        <v>663</v>
      </c>
      <c r="D338" s="40">
        <v>5</v>
      </c>
      <c r="E338" s="279">
        <v>139</v>
      </c>
      <c r="F338" s="40">
        <v>5</v>
      </c>
      <c r="G338" s="279">
        <v>139</v>
      </c>
      <c r="H338" s="40">
        <v>141</v>
      </c>
      <c r="I338" s="40">
        <v>120</v>
      </c>
      <c r="J338" s="40">
        <v>51240</v>
      </c>
      <c r="K338" s="40">
        <v>31368</v>
      </c>
      <c r="L338" s="69">
        <f t="shared" si="55"/>
        <v>0.61217798594847772</v>
      </c>
      <c r="M338" s="44">
        <v>3675831</v>
      </c>
      <c r="N338" s="44">
        <v>1570513</v>
      </c>
      <c r="O338" s="69">
        <f t="shared" si="56"/>
        <v>0.4272538645002994</v>
      </c>
      <c r="P338" s="44">
        <v>447019</v>
      </c>
      <c r="Q338" s="44">
        <v>629003</v>
      </c>
      <c r="R338" s="44">
        <v>628455</v>
      </c>
      <c r="S338" s="44">
        <v>23</v>
      </c>
      <c r="T338" s="44">
        <v>0</v>
      </c>
      <c r="V338" s="69">
        <f t="shared" si="57"/>
        <v>0.2615554102584971</v>
      </c>
      <c r="W338" s="76">
        <f t="shared" si="58"/>
        <v>50.067361642438151</v>
      </c>
      <c r="X338" s="79">
        <f t="shared" si="59"/>
        <v>20034.908186687069</v>
      </c>
      <c r="Z338" s="69">
        <f t="shared" si="60"/>
        <v>1</v>
      </c>
      <c r="AA338" s="69">
        <f t="shared" si="60"/>
        <v>1</v>
      </c>
      <c r="AB338" s="82" t="s">
        <v>1259</v>
      </c>
      <c r="AD338" s="91">
        <f t="shared" si="61"/>
        <v>1.4071057382348402</v>
      </c>
      <c r="AE338" s="91">
        <f t="shared" si="62"/>
        <v>3.5133025665575737</v>
      </c>
      <c r="AF338" s="96">
        <f t="shared" si="63"/>
        <v>1405.8798395593924</v>
      </c>
      <c r="AH338" s="4">
        <f t="shared" si="64"/>
        <v>50735</v>
      </c>
      <c r="AI338" s="4" t="str">
        <f t="shared" si="65"/>
        <v>×</v>
      </c>
      <c r="AJ338" s="4" t="s">
        <v>1264</v>
      </c>
    </row>
    <row r="339" spans="1:36" s="4" customFormat="1" x14ac:dyDescent="0.2">
      <c r="A339" s="11"/>
      <c r="B339" s="23" t="s">
        <v>286</v>
      </c>
      <c r="C339" s="28" t="s">
        <v>664</v>
      </c>
      <c r="D339" s="40">
        <v>12</v>
      </c>
      <c r="E339" s="279">
        <v>272</v>
      </c>
      <c r="F339" s="40">
        <v>12</v>
      </c>
      <c r="G339" s="279">
        <v>272</v>
      </c>
      <c r="H339" s="40">
        <v>314</v>
      </c>
      <c r="I339" s="40">
        <v>277</v>
      </c>
      <c r="J339" s="40">
        <v>104017</v>
      </c>
      <c r="K339" s="40">
        <v>68572</v>
      </c>
      <c r="L339" s="69">
        <f t="shared" si="55"/>
        <v>0.65923839372410276</v>
      </c>
      <c r="M339" s="44">
        <v>8113607</v>
      </c>
      <c r="N339" s="44">
        <v>3129374</v>
      </c>
      <c r="O339" s="69">
        <f t="shared" si="56"/>
        <v>0.38569454990856716</v>
      </c>
      <c r="P339" s="44">
        <v>845348</v>
      </c>
      <c r="Q339" s="44">
        <v>1203785</v>
      </c>
      <c r="R339" s="44">
        <v>1297678</v>
      </c>
      <c r="S339" s="44">
        <v>92</v>
      </c>
      <c r="T339" s="44">
        <v>0</v>
      </c>
      <c r="V339" s="69">
        <f t="shared" si="57"/>
        <v>0.2542646555498646</v>
      </c>
      <c r="W339" s="76">
        <f t="shared" si="58"/>
        <v>45.636323863967803</v>
      </c>
      <c r="X339" s="79">
        <f t="shared" si="59"/>
        <v>18924.313130723909</v>
      </c>
      <c r="Z339" s="69">
        <f t="shared" si="60"/>
        <v>1</v>
      </c>
      <c r="AA339" s="69">
        <f t="shared" si="60"/>
        <v>1</v>
      </c>
      <c r="AB339" s="82" t="s">
        <v>1259</v>
      </c>
      <c r="AD339" s="91">
        <f t="shared" si="61"/>
        <v>1.4240111764622381</v>
      </c>
      <c r="AE339" s="91">
        <f t="shared" si="62"/>
        <v>3.7018766235917044</v>
      </c>
      <c r="AF339" s="96">
        <f t="shared" si="63"/>
        <v>1535.0814102594434</v>
      </c>
      <c r="AH339" s="4">
        <f t="shared" si="64"/>
        <v>99280</v>
      </c>
      <c r="AI339" s="4" t="str">
        <f t="shared" si="65"/>
        <v>×</v>
      </c>
      <c r="AJ339" s="4" t="s">
        <v>1264</v>
      </c>
    </row>
    <row r="340" spans="1:36" s="4" customFormat="1" x14ac:dyDescent="0.2">
      <c r="A340" s="11"/>
      <c r="B340" s="23" t="s">
        <v>286</v>
      </c>
      <c r="C340" s="28" t="s">
        <v>23</v>
      </c>
      <c r="D340" s="40">
        <v>10</v>
      </c>
      <c r="E340" s="279">
        <v>160</v>
      </c>
      <c r="F340" s="40">
        <v>10</v>
      </c>
      <c r="G340" s="279">
        <v>160</v>
      </c>
      <c r="H340" s="40">
        <v>241</v>
      </c>
      <c r="I340" s="40">
        <v>214</v>
      </c>
      <c r="J340" s="40">
        <v>63358</v>
      </c>
      <c r="K340" s="40">
        <v>43529</v>
      </c>
      <c r="L340" s="69">
        <f t="shared" si="55"/>
        <v>0.68703241895261846</v>
      </c>
      <c r="M340" s="44">
        <v>4693516</v>
      </c>
      <c r="N340" s="44">
        <v>2079434</v>
      </c>
      <c r="O340" s="69">
        <f t="shared" si="56"/>
        <v>0.44304397811789714</v>
      </c>
      <c r="P340" s="44">
        <v>451193</v>
      </c>
      <c r="Q340" s="44">
        <v>710754</v>
      </c>
      <c r="R340" s="279">
        <v>874851</v>
      </c>
      <c r="S340" s="44">
        <v>9</v>
      </c>
      <c r="T340" s="44">
        <v>1</v>
      </c>
      <c r="V340" s="69">
        <f t="shared" si="57"/>
        <v>0.30438557598872984</v>
      </c>
      <c r="W340" s="76">
        <f t="shared" si="58"/>
        <v>47.7712329711227</v>
      </c>
      <c r="X340" s="79">
        <f t="shared" si="59"/>
        <v>20098.118495715498</v>
      </c>
      <c r="Z340" s="69">
        <f t="shared" si="60"/>
        <v>1</v>
      </c>
      <c r="AA340" s="69">
        <f t="shared" si="60"/>
        <v>1</v>
      </c>
      <c r="AB340" s="82" t="s">
        <v>1259</v>
      </c>
      <c r="AD340" s="91">
        <f t="shared" si="61"/>
        <v>1.5752770987138542</v>
      </c>
      <c r="AE340" s="91">
        <f t="shared" si="62"/>
        <v>4.6087461463276247</v>
      </c>
      <c r="AF340" s="96">
        <f t="shared" si="63"/>
        <v>1938.9729007320593</v>
      </c>
      <c r="AH340" s="4">
        <f t="shared" si="64"/>
        <v>58400</v>
      </c>
      <c r="AI340" s="4" t="str">
        <f t="shared" si="65"/>
        <v>×</v>
      </c>
      <c r="AJ340" s="4" t="s">
        <v>1264</v>
      </c>
    </row>
    <row r="341" spans="1:36" s="4" customFormat="1" x14ac:dyDescent="0.2">
      <c r="A341" s="11"/>
      <c r="B341" s="23" t="s">
        <v>286</v>
      </c>
      <c r="C341" s="28" t="s">
        <v>666</v>
      </c>
      <c r="D341" s="40">
        <v>5</v>
      </c>
      <c r="E341" s="279">
        <v>21</v>
      </c>
      <c r="F341" s="40">
        <v>5</v>
      </c>
      <c r="G341" s="279">
        <v>21</v>
      </c>
      <c r="H341" s="40">
        <v>24</v>
      </c>
      <c r="I341" s="40">
        <v>19</v>
      </c>
      <c r="J341" s="40">
        <v>6766</v>
      </c>
      <c r="K341" s="40">
        <v>4728</v>
      </c>
      <c r="L341" s="69">
        <f t="shared" si="55"/>
        <v>0.69878805793674259</v>
      </c>
      <c r="M341" s="44">
        <v>433082</v>
      </c>
      <c r="N341" s="44">
        <v>210548</v>
      </c>
      <c r="O341" s="69">
        <f t="shared" si="56"/>
        <v>0.48616197394488803</v>
      </c>
      <c r="P341" s="44">
        <v>46368</v>
      </c>
      <c r="Q341" s="44">
        <v>76788</v>
      </c>
      <c r="R341" s="44">
        <v>82623</v>
      </c>
      <c r="S341" s="44">
        <v>0</v>
      </c>
      <c r="T341" s="44">
        <v>0</v>
      </c>
      <c r="V341" s="69">
        <f t="shared" si="57"/>
        <v>0.33972418161564155</v>
      </c>
      <c r="W341" s="76">
        <f t="shared" si="58"/>
        <v>44.532148900169204</v>
      </c>
      <c r="X341" s="79">
        <f t="shared" si="59"/>
        <v>17475.253807106597</v>
      </c>
      <c r="Z341" s="69">
        <f t="shared" si="60"/>
        <v>1</v>
      </c>
      <c r="AA341" s="69">
        <f t="shared" si="60"/>
        <v>1</v>
      </c>
      <c r="AB341" s="82" t="s">
        <v>1264</v>
      </c>
      <c r="AD341" s="91">
        <f t="shared" si="61"/>
        <v>1.656055900621118</v>
      </c>
      <c r="AE341" s="91">
        <f t="shared" si="62"/>
        <v>4.5408040027605248</v>
      </c>
      <c r="AF341" s="96">
        <f t="shared" si="63"/>
        <v>1781.8969979296066</v>
      </c>
      <c r="AH341" s="4">
        <f t="shared" si="64"/>
        <v>7665</v>
      </c>
      <c r="AI341" s="4" t="str">
        <f t="shared" si="65"/>
        <v/>
      </c>
      <c r="AJ341" s="4" t="s">
        <v>1264</v>
      </c>
    </row>
    <row r="342" spans="1:36" s="4" customFormat="1" ht="26.4" x14ac:dyDescent="0.2">
      <c r="A342" s="11"/>
      <c r="B342" s="23" t="s">
        <v>286</v>
      </c>
      <c r="C342" s="28" t="s">
        <v>488</v>
      </c>
      <c r="D342" s="40">
        <v>1</v>
      </c>
      <c r="E342" s="40">
        <v>3</v>
      </c>
      <c r="F342" s="40">
        <v>1</v>
      </c>
      <c r="G342" s="40">
        <v>3</v>
      </c>
      <c r="H342" s="40">
        <v>4</v>
      </c>
      <c r="I342" s="40">
        <v>4</v>
      </c>
      <c r="J342" s="40">
        <v>1098</v>
      </c>
      <c r="K342" s="40">
        <v>725</v>
      </c>
      <c r="L342" s="69">
        <f t="shared" si="55"/>
        <v>0.66029143897996356</v>
      </c>
      <c r="M342" s="44">
        <v>115548</v>
      </c>
      <c r="N342" s="44">
        <v>69918</v>
      </c>
      <c r="O342" s="69">
        <f t="shared" si="56"/>
        <v>0.60509917956174053</v>
      </c>
      <c r="P342" s="44">
        <v>1622</v>
      </c>
      <c r="Q342" s="44">
        <v>2181</v>
      </c>
      <c r="R342" s="44">
        <v>20891</v>
      </c>
      <c r="S342" s="44">
        <v>0</v>
      </c>
      <c r="T342" s="44">
        <v>0</v>
      </c>
      <c r="V342" s="69">
        <f t="shared" si="57"/>
        <v>0.39954180799841699</v>
      </c>
      <c r="W342" s="76">
        <f t="shared" si="58"/>
        <v>96.438620689655167</v>
      </c>
      <c r="X342" s="79">
        <f t="shared" si="59"/>
        <v>28815.172413793105</v>
      </c>
      <c r="Z342" s="69">
        <f t="shared" si="60"/>
        <v>1</v>
      </c>
      <c r="AA342" s="69">
        <f t="shared" si="60"/>
        <v>1</v>
      </c>
      <c r="AB342" s="82" t="s">
        <v>1264</v>
      </c>
      <c r="AD342" s="91">
        <f t="shared" si="61"/>
        <v>1.3446362515413071</v>
      </c>
      <c r="AE342" s="91">
        <f t="shared" si="62"/>
        <v>43.106041923551174</v>
      </c>
      <c r="AF342" s="96">
        <f t="shared" si="63"/>
        <v>12879.778051787916</v>
      </c>
      <c r="AH342" s="4">
        <f t="shared" si="64"/>
        <v>1095</v>
      </c>
      <c r="AI342" s="4" t="str">
        <f t="shared" si="65"/>
        <v>×</v>
      </c>
      <c r="AJ342" s="4" t="s">
        <v>1264</v>
      </c>
    </row>
    <row r="343" spans="1:36" s="7" customFormat="1" ht="19.2" x14ac:dyDescent="0.2">
      <c r="A343" s="16"/>
      <c r="B343" s="25" t="s">
        <v>286</v>
      </c>
      <c r="C343" s="319" t="s">
        <v>542</v>
      </c>
      <c r="D343" s="42"/>
      <c r="E343" s="42"/>
      <c r="F343" s="42"/>
      <c r="G343" s="42"/>
      <c r="H343" s="42"/>
      <c r="I343" s="42"/>
      <c r="J343" s="42"/>
      <c r="K343" s="42"/>
      <c r="L343" s="67" t="str">
        <f t="shared" si="55"/>
        <v/>
      </c>
      <c r="M343" s="42"/>
      <c r="N343" s="42"/>
      <c r="O343" s="67" t="str">
        <f t="shared" si="56"/>
        <v/>
      </c>
      <c r="P343" s="42"/>
      <c r="Q343" s="42"/>
      <c r="R343" s="42"/>
      <c r="S343" s="42"/>
      <c r="T343" s="42"/>
      <c r="V343" s="67" t="str">
        <f t="shared" si="57"/>
        <v/>
      </c>
      <c r="W343" s="78" t="str">
        <f t="shared" si="58"/>
        <v/>
      </c>
      <c r="X343" s="51" t="str">
        <f t="shared" si="59"/>
        <v/>
      </c>
      <c r="Z343" s="67" t="e">
        <f t="shared" si="60"/>
        <v>#DIV/0!</v>
      </c>
      <c r="AA343" s="67" t="e">
        <f t="shared" si="60"/>
        <v>#DIV/0!</v>
      </c>
      <c r="AB343" s="252" t="s">
        <v>1264</v>
      </c>
      <c r="AD343" s="94" t="e">
        <f t="shared" si="61"/>
        <v>#DIV/0!</v>
      </c>
      <c r="AE343" s="94" t="e">
        <f t="shared" si="62"/>
        <v>#DIV/0!</v>
      </c>
      <c r="AF343" s="99" t="e">
        <f t="shared" si="63"/>
        <v>#DIV/0!</v>
      </c>
      <c r="AH343" s="7">
        <f t="shared" si="64"/>
        <v>0</v>
      </c>
      <c r="AI343" s="7" t="str">
        <f t="shared" si="65"/>
        <v/>
      </c>
      <c r="AJ343" s="7" t="e">
        <v>#VALUE!</v>
      </c>
    </row>
    <row r="344" spans="1:36" s="4" customFormat="1" ht="39.6" x14ac:dyDescent="0.2">
      <c r="A344" s="11"/>
      <c r="B344" s="23" t="s">
        <v>286</v>
      </c>
      <c r="C344" s="28" t="s">
        <v>29</v>
      </c>
      <c r="D344" s="40">
        <v>4</v>
      </c>
      <c r="E344" s="40">
        <v>9</v>
      </c>
      <c r="F344" s="40">
        <v>4</v>
      </c>
      <c r="G344" s="40">
        <v>9</v>
      </c>
      <c r="H344" s="40">
        <v>16</v>
      </c>
      <c r="I344" s="40">
        <v>14</v>
      </c>
      <c r="J344" s="40">
        <v>3442</v>
      </c>
      <c r="K344" s="40">
        <v>2521</v>
      </c>
      <c r="L344" s="69">
        <f t="shared" si="55"/>
        <v>0.73242300987797793</v>
      </c>
      <c r="M344" s="44">
        <v>194252</v>
      </c>
      <c r="N344" s="44">
        <v>76300</v>
      </c>
      <c r="O344" s="69">
        <f t="shared" si="56"/>
        <v>0.39278874863579266</v>
      </c>
      <c r="P344" s="44">
        <v>16532</v>
      </c>
      <c r="Q344" s="44">
        <v>20753</v>
      </c>
      <c r="R344" s="44">
        <v>30591</v>
      </c>
      <c r="S344" s="44">
        <v>0</v>
      </c>
      <c r="T344" s="44">
        <v>0</v>
      </c>
      <c r="V344" s="69">
        <f t="shared" si="57"/>
        <v>0.28768751752203175</v>
      </c>
      <c r="W344" s="76">
        <f t="shared" si="58"/>
        <v>30.265767552558508</v>
      </c>
      <c r="X344" s="79">
        <f t="shared" si="59"/>
        <v>12134.470448234828</v>
      </c>
      <c r="Z344" s="69">
        <f t="shared" si="60"/>
        <v>1</v>
      </c>
      <c r="AA344" s="69">
        <f t="shared" si="60"/>
        <v>1</v>
      </c>
      <c r="AB344" s="82" t="s">
        <v>1264</v>
      </c>
      <c r="AD344" s="91">
        <f t="shared" si="61"/>
        <v>1.2553230099201549</v>
      </c>
      <c r="AE344" s="91">
        <f t="shared" si="62"/>
        <v>4.6152915557706269</v>
      </c>
      <c r="AF344" s="96">
        <f t="shared" si="63"/>
        <v>1850.4113234938302</v>
      </c>
      <c r="AH344" s="4">
        <f t="shared" si="64"/>
        <v>3285</v>
      </c>
      <c r="AI344" s="4" t="str">
        <f t="shared" si="65"/>
        <v>×</v>
      </c>
      <c r="AJ344" s="4" t="s">
        <v>1264</v>
      </c>
    </row>
    <row r="345" spans="1:36" s="4" customFormat="1" x14ac:dyDescent="0.2">
      <c r="A345" s="11"/>
      <c r="B345" s="23" t="s">
        <v>286</v>
      </c>
      <c r="C345" s="28" t="s">
        <v>500</v>
      </c>
      <c r="D345" s="40">
        <v>3</v>
      </c>
      <c r="E345" s="279">
        <v>35</v>
      </c>
      <c r="F345" s="40">
        <v>3</v>
      </c>
      <c r="G345" s="279">
        <v>35</v>
      </c>
      <c r="H345" s="40">
        <v>49</v>
      </c>
      <c r="I345" s="40">
        <v>44</v>
      </c>
      <c r="J345" s="40">
        <v>15006</v>
      </c>
      <c r="K345" s="40">
        <v>8831</v>
      </c>
      <c r="L345" s="69">
        <f t="shared" si="55"/>
        <v>0.58849793415966944</v>
      </c>
      <c r="M345" s="44">
        <v>1056760</v>
      </c>
      <c r="N345" s="44">
        <v>427911</v>
      </c>
      <c r="O345" s="69">
        <f t="shared" si="56"/>
        <v>0.40492732503122753</v>
      </c>
      <c r="P345" s="44">
        <v>132085</v>
      </c>
      <c r="Q345" s="44">
        <v>242836</v>
      </c>
      <c r="R345" s="279">
        <v>189182</v>
      </c>
      <c r="S345" s="44">
        <v>6</v>
      </c>
      <c r="T345" s="44">
        <v>0</v>
      </c>
      <c r="V345" s="69">
        <f t="shared" si="57"/>
        <v>0.23829889426567841</v>
      </c>
      <c r="W345" s="76">
        <f t="shared" si="58"/>
        <v>48.455554297361566</v>
      </c>
      <c r="X345" s="79">
        <f t="shared" si="59"/>
        <v>21422.488959347753</v>
      </c>
      <c r="Z345" s="69">
        <f t="shared" si="60"/>
        <v>1</v>
      </c>
      <c r="AA345" s="69">
        <f t="shared" si="60"/>
        <v>1</v>
      </c>
      <c r="AB345" s="82" t="s">
        <v>1264</v>
      </c>
      <c r="AD345" s="91">
        <f t="shared" si="61"/>
        <v>1.8384827951697771</v>
      </c>
      <c r="AE345" s="91">
        <f t="shared" si="62"/>
        <v>3.2396638528220465</v>
      </c>
      <c r="AF345" s="96">
        <f t="shared" si="63"/>
        <v>1432.2746716129764</v>
      </c>
      <c r="AH345" s="4">
        <f t="shared" si="64"/>
        <v>12775</v>
      </c>
      <c r="AI345" s="4" t="str">
        <f t="shared" si="65"/>
        <v>×</v>
      </c>
      <c r="AJ345" s="4" t="s">
        <v>1264</v>
      </c>
    </row>
    <row r="346" spans="1:36" s="7" customFormat="1" x14ac:dyDescent="0.2">
      <c r="A346" s="16"/>
      <c r="B346" s="25" t="s">
        <v>286</v>
      </c>
      <c r="C346" s="319" t="s">
        <v>671</v>
      </c>
      <c r="D346" s="42"/>
      <c r="E346" s="42"/>
      <c r="F346" s="42"/>
      <c r="G346" s="42"/>
      <c r="H346" s="42"/>
      <c r="I346" s="42"/>
      <c r="J346" s="42"/>
      <c r="K346" s="42"/>
      <c r="L346" s="67" t="str">
        <f t="shared" si="55"/>
        <v/>
      </c>
      <c r="M346" s="42"/>
      <c r="N346" s="42"/>
      <c r="O346" s="67" t="str">
        <f t="shared" si="56"/>
        <v/>
      </c>
      <c r="P346" s="42"/>
      <c r="Q346" s="42"/>
      <c r="R346" s="42"/>
      <c r="S346" s="42"/>
      <c r="T346" s="42"/>
      <c r="V346" s="67" t="str">
        <f t="shared" si="57"/>
        <v/>
      </c>
      <c r="W346" s="78" t="str">
        <f t="shared" si="58"/>
        <v/>
      </c>
      <c r="X346" s="51" t="str">
        <f t="shared" si="59"/>
        <v/>
      </c>
      <c r="Z346" s="67" t="e">
        <f t="shared" si="60"/>
        <v>#DIV/0!</v>
      </c>
      <c r="AA346" s="67" t="e">
        <f t="shared" si="60"/>
        <v>#DIV/0!</v>
      </c>
      <c r="AB346" s="252" t="s">
        <v>1264</v>
      </c>
      <c r="AD346" s="94" t="e">
        <f t="shared" si="61"/>
        <v>#DIV/0!</v>
      </c>
      <c r="AE346" s="94" t="e">
        <f t="shared" si="62"/>
        <v>#DIV/0!</v>
      </c>
      <c r="AF346" s="99" t="e">
        <f t="shared" si="63"/>
        <v>#DIV/0!</v>
      </c>
      <c r="AH346" s="7">
        <f t="shared" si="64"/>
        <v>0</v>
      </c>
      <c r="AI346" s="7" t="str">
        <f t="shared" si="65"/>
        <v/>
      </c>
      <c r="AJ346" s="7" t="e">
        <v>#VALUE!</v>
      </c>
    </row>
    <row r="347" spans="1:36" s="4" customFormat="1" x14ac:dyDescent="0.2">
      <c r="A347" s="11"/>
      <c r="B347" s="23" t="s">
        <v>487</v>
      </c>
      <c r="C347" s="28" t="s">
        <v>674</v>
      </c>
      <c r="D347" s="40">
        <v>14</v>
      </c>
      <c r="E347" s="279">
        <v>509</v>
      </c>
      <c r="F347" s="279">
        <v>14</v>
      </c>
      <c r="G347" s="279">
        <v>509</v>
      </c>
      <c r="H347" s="279">
        <v>756</v>
      </c>
      <c r="I347" s="279">
        <v>636</v>
      </c>
      <c r="J347" s="279">
        <v>191074</v>
      </c>
      <c r="K347" s="279">
        <v>135584</v>
      </c>
      <c r="L347" s="69">
        <f t="shared" si="55"/>
        <v>0.70958895506453001</v>
      </c>
      <c r="M347" s="279">
        <v>20955614</v>
      </c>
      <c r="N347" s="279">
        <v>9310019</v>
      </c>
      <c r="O347" s="69">
        <f t="shared" si="56"/>
        <v>0.44427326252525934</v>
      </c>
      <c r="P347" s="279">
        <v>2102647</v>
      </c>
      <c r="Q347" s="279">
        <v>2879792</v>
      </c>
      <c r="R347" s="279">
        <v>3807055</v>
      </c>
      <c r="S347" s="40">
        <v>126</v>
      </c>
      <c r="T347" s="40">
        <v>1</v>
      </c>
      <c r="V347" s="69">
        <f t="shared" si="57"/>
        <v>0.31525140011840841</v>
      </c>
      <c r="W347" s="76">
        <f t="shared" si="58"/>
        <v>68.666059417040358</v>
      </c>
      <c r="X347" s="79">
        <f t="shared" si="59"/>
        <v>28078.939992919517</v>
      </c>
      <c r="Z347" s="69">
        <f t="shared" si="60"/>
        <v>1</v>
      </c>
      <c r="AA347" s="69">
        <f t="shared" si="60"/>
        <v>1</v>
      </c>
      <c r="AB347" s="82" t="s">
        <v>1264</v>
      </c>
      <c r="AD347" s="91">
        <f t="shared" si="61"/>
        <v>1.3696031716212944</v>
      </c>
      <c r="AE347" s="91">
        <f t="shared" si="62"/>
        <v>4.4277612932651085</v>
      </c>
      <c r="AF347" s="96">
        <f t="shared" si="63"/>
        <v>1810.6011137390158</v>
      </c>
      <c r="AH347" s="4">
        <f t="shared" si="64"/>
        <v>185785</v>
      </c>
      <c r="AI347" s="4" t="str">
        <f t="shared" si="65"/>
        <v>×</v>
      </c>
      <c r="AJ347" s="4" t="s">
        <v>1264</v>
      </c>
    </row>
    <row r="348" spans="1:36" s="4" customFormat="1" x14ac:dyDescent="0.2">
      <c r="A348" s="11"/>
      <c r="B348" s="23" t="s">
        <v>487</v>
      </c>
      <c r="C348" s="28" t="s">
        <v>291</v>
      </c>
      <c r="D348" s="40">
        <v>12</v>
      </c>
      <c r="E348" s="279">
        <v>234</v>
      </c>
      <c r="F348" s="279">
        <v>13</v>
      </c>
      <c r="G348" s="279">
        <v>234</v>
      </c>
      <c r="H348" s="279">
        <v>336</v>
      </c>
      <c r="I348" s="279">
        <v>272</v>
      </c>
      <c r="J348" s="279">
        <v>85786</v>
      </c>
      <c r="K348" s="279">
        <v>55106</v>
      </c>
      <c r="L348" s="69">
        <f t="shared" si="55"/>
        <v>0.64236588720770293</v>
      </c>
      <c r="M348" s="279">
        <v>7653934</v>
      </c>
      <c r="N348" s="279">
        <v>3354771</v>
      </c>
      <c r="O348" s="69">
        <f t="shared" si="56"/>
        <v>0.43830675832846222</v>
      </c>
      <c r="P348" s="279">
        <v>875528</v>
      </c>
      <c r="Q348" s="279">
        <v>1218490</v>
      </c>
      <c r="R348" s="279">
        <v>1418843</v>
      </c>
      <c r="S348" s="40">
        <v>53</v>
      </c>
      <c r="T348" s="40">
        <v>1</v>
      </c>
      <c r="V348" s="69">
        <f t="shared" si="57"/>
        <v>0.28155330968279485</v>
      </c>
      <c r="W348" s="76">
        <f t="shared" si="58"/>
        <v>60.878506877653976</v>
      </c>
      <c r="X348" s="79">
        <f t="shared" si="59"/>
        <v>25747.522955757995</v>
      </c>
      <c r="Z348" s="69">
        <f t="shared" si="60"/>
        <v>1.0833333333333333</v>
      </c>
      <c r="AA348" s="69">
        <f t="shared" si="60"/>
        <v>1</v>
      </c>
      <c r="AB348" s="82" t="s">
        <v>1259</v>
      </c>
      <c r="AD348" s="91">
        <f t="shared" si="61"/>
        <v>1.3917201962701364</v>
      </c>
      <c r="AE348" s="91">
        <f t="shared" si="62"/>
        <v>3.8317118356009172</v>
      </c>
      <c r="AF348" s="96">
        <f t="shared" si="63"/>
        <v>1620.556966767482</v>
      </c>
      <c r="AH348" s="4">
        <f t="shared" si="64"/>
        <v>85410</v>
      </c>
      <c r="AI348" s="4" t="str">
        <f t="shared" si="65"/>
        <v>×</v>
      </c>
      <c r="AJ348" s="4" t="s">
        <v>1264</v>
      </c>
    </row>
    <row r="349" spans="1:36" s="4" customFormat="1" x14ac:dyDescent="0.2">
      <c r="A349" s="11"/>
      <c r="B349" s="23" t="s">
        <v>487</v>
      </c>
      <c r="C349" s="28" t="s">
        <v>327</v>
      </c>
      <c r="D349" s="40">
        <v>17</v>
      </c>
      <c r="E349" s="279">
        <v>313</v>
      </c>
      <c r="F349" s="40">
        <v>16</v>
      </c>
      <c r="G349" s="279">
        <v>308</v>
      </c>
      <c r="H349" s="40">
        <v>369</v>
      </c>
      <c r="I349" s="40">
        <v>322</v>
      </c>
      <c r="J349" s="40">
        <v>114609</v>
      </c>
      <c r="K349" s="40">
        <v>76517</v>
      </c>
      <c r="L349" s="69">
        <f t="shared" si="55"/>
        <v>0.66763517699308084</v>
      </c>
      <c r="M349" s="44">
        <v>7749253</v>
      </c>
      <c r="N349" s="44">
        <v>3293119</v>
      </c>
      <c r="O349" s="69">
        <f t="shared" si="56"/>
        <v>0.42495954126158997</v>
      </c>
      <c r="P349" s="40">
        <v>776258</v>
      </c>
      <c r="Q349" s="40">
        <v>1404029</v>
      </c>
      <c r="R349" s="40">
        <v>1373748</v>
      </c>
      <c r="S349" s="40">
        <v>20</v>
      </c>
      <c r="T349" s="40">
        <v>0</v>
      </c>
      <c r="V349" s="69">
        <f t="shared" si="57"/>
        <v>0.28371793854508004</v>
      </c>
      <c r="W349" s="76">
        <f t="shared" si="58"/>
        <v>43.037743246598794</v>
      </c>
      <c r="X349" s="79">
        <f t="shared" si="59"/>
        <v>17953.500529294142</v>
      </c>
      <c r="Z349" s="69">
        <f t="shared" si="60"/>
        <v>0.94117647058823528</v>
      </c>
      <c r="AA349" s="69">
        <f t="shared" si="60"/>
        <v>0.98402555910543132</v>
      </c>
      <c r="AB349" s="82" t="s">
        <v>1264</v>
      </c>
      <c r="AD349" s="91">
        <f t="shared" si="61"/>
        <v>1.8087143707375641</v>
      </c>
      <c r="AE349" s="91">
        <f t="shared" si="62"/>
        <v>4.2422995962682508</v>
      </c>
      <c r="AF349" s="96">
        <f t="shared" si="63"/>
        <v>1769.7054329874861</v>
      </c>
      <c r="AH349" s="4">
        <f t="shared" si="64"/>
        <v>114245</v>
      </c>
      <c r="AI349" s="4" t="str">
        <f t="shared" si="65"/>
        <v>×</v>
      </c>
      <c r="AJ349" s="4" t="s">
        <v>1264</v>
      </c>
    </row>
    <row r="350" spans="1:36" s="4" customFormat="1" x14ac:dyDescent="0.2">
      <c r="A350" s="11"/>
      <c r="B350" s="23" t="s">
        <v>487</v>
      </c>
      <c r="C350" s="28" t="s">
        <v>171</v>
      </c>
      <c r="D350" s="40">
        <v>8</v>
      </c>
      <c r="E350" s="279">
        <v>144</v>
      </c>
      <c r="F350" s="40">
        <v>8</v>
      </c>
      <c r="G350" s="279">
        <v>144</v>
      </c>
      <c r="H350" s="40">
        <v>207</v>
      </c>
      <c r="I350" s="40">
        <v>169</v>
      </c>
      <c r="J350" s="40">
        <v>50537</v>
      </c>
      <c r="K350" s="40">
        <v>38769</v>
      </c>
      <c r="L350" s="69">
        <f t="shared" si="55"/>
        <v>0.76714090666244539</v>
      </c>
      <c r="M350" s="44">
        <v>5085799</v>
      </c>
      <c r="N350" s="44">
        <v>2194822</v>
      </c>
      <c r="O350" s="69">
        <f t="shared" si="56"/>
        <v>0.43155893498740316</v>
      </c>
      <c r="P350" s="40">
        <v>613175</v>
      </c>
      <c r="Q350" s="40">
        <v>857423</v>
      </c>
      <c r="R350" s="40">
        <v>869770</v>
      </c>
      <c r="S350" s="40">
        <v>22</v>
      </c>
      <c r="T350" s="40">
        <v>0</v>
      </c>
      <c r="V350" s="69">
        <f t="shared" si="57"/>
        <v>0.33106651266451581</v>
      </c>
      <c r="W350" s="76">
        <f t="shared" si="58"/>
        <v>56.612809203229382</v>
      </c>
      <c r="X350" s="79">
        <f t="shared" si="59"/>
        <v>22434.677190538834</v>
      </c>
      <c r="Z350" s="69">
        <f t="shared" si="60"/>
        <v>1</v>
      </c>
      <c r="AA350" s="69">
        <f t="shared" si="60"/>
        <v>1</v>
      </c>
      <c r="AB350" s="82"/>
      <c r="AD350" s="91">
        <f t="shared" si="61"/>
        <v>1.3983332653810088</v>
      </c>
      <c r="AE350" s="91">
        <f t="shared" si="62"/>
        <v>3.5794381701798019</v>
      </c>
      <c r="AF350" s="96">
        <f t="shared" si="63"/>
        <v>1418.4694418396052</v>
      </c>
      <c r="AH350" s="4">
        <f t="shared" si="64"/>
        <v>52560</v>
      </c>
      <c r="AI350" s="4" t="str">
        <f t="shared" si="65"/>
        <v/>
      </c>
      <c r="AJ350" s="4" t="s">
        <v>1264</v>
      </c>
    </row>
    <row r="351" spans="1:36" s="4" customFormat="1" x14ac:dyDescent="0.2">
      <c r="A351" s="11"/>
      <c r="B351" s="23" t="s">
        <v>487</v>
      </c>
      <c r="C351" s="28" t="s">
        <v>676</v>
      </c>
      <c r="D351" s="40">
        <v>5</v>
      </c>
      <c r="E351" s="279">
        <v>99</v>
      </c>
      <c r="F351" s="40">
        <v>5</v>
      </c>
      <c r="G351" s="279">
        <v>99</v>
      </c>
      <c r="H351" s="40">
        <v>141</v>
      </c>
      <c r="I351" s="40">
        <v>103</v>
      </c>
      <c r="J351" s="40">
        <v>36752</v>
      </c>
      <c r="K351" s="40">
        <v>23172</v>
      </c>
      <c r="L351" s="69">
        <f t="shared" si="55"/>
        <v>0.63049629952111452</v>
      </c>
      <c r="M351" s="44">
        <v>2989488</v>
      </c>
      <c r="N351" s="44">
        <v>1240639</v>
      </c>
      <c r="O351" s="69">
        <f t="shared" si="56"/>
        <v>0.41500049506805181</v>
      </c>
      <c r="P351" s="40">
        <v>334075</v>
      </c>
      <c r="Q351" s="40">
        <v>457592</v>
      </c>
      <c r="R351" s="40">
        <v>485501</v>
      </c>
      <c r="S351" s="40">
        <v>12</v>
      </c>
      <c r="T351" s="40">
        <v>0</v>
      </c>
      <c r="V351" s="69">
        <f t="shared" si="57"/>
        <v>0.26165627643983719</v>
      </c>
      <c r="W351" s="76">
        <f t="shared" si="58"/>
        <v>53.540436733989296</v>
      </c>
      <c r="X351" s="79">
        <f t="shared" si="59"/>
        <v>20952.054203348871</v>
      </c>
      <c r="Z351" s="69">
        <f t="shared" si="60"/>
        <v>1</v>
      </c>
      <c r="AA351" s="69">
        <f t="shared" si="60"/>
        <v>1</v>
      </c>
      <c r="AB351" s="82" t="s">
        <v>1264</v>
      </c>
      <c r="AD351" s="91">
        <f t="shared" si="61"/>
        <v>1.3697283544114345</v>
      </c>
      <c r="AE351" s="91">
        <f t="shared" si="62"/>
        <v>3.7136541195839259</v>
      </c>
      <c r="AF351" s="96">
        <f t="shared" si="63"/>
        <v>1453.2694754171966</v>
      </c>
      <c r="AH351" s="4">
        <f t="shared" si="64"/>
        <v>36135</v>
      </c>
      <c r="AI351" s="4" t="str">
        <f t="shared" si="65"/>
        <v>×</v>
      </c>
      <c r="AJ351" s="4" t="s">
        <v>1264</v>
      </c>
    </row>
    <row r="352" spans="1:36" s="4" customFormat="1" ht="26.4" x14ac:dyDescent="0.2">
      <c r="A352" s="11"/>
      <c r="B352" s="23" t="s">
        <v>487</v>
      </c>
      <c r="C352" s="28" t="s">
        <v>677</v>
      </c>
      <c r="D352" s="40">
        <v>2</v>
      </c>
      <c r="E352" s="40">
        <v>13</v>
      </c>
      <c r="F352" s="40">
        <v>2</v>
      </c>
      <c r="G352" s="40">
        <v>13</v>
      </c>
      <c r="H352" s="40">
        <v>22</v>
      </c>
      <c r="I352" s="40">
        <v>16</v>
      </c>
      <c r="J352" s="40">
        <v>4758</v>
      </c>
      <c r="K352" s="40">
        <v>3215</v>
      </c>
      <c r="L352" s="69">
        <f t="shared" si="55"/>
        <v>0.67570407734342164</v>
      </c>
      <c r="M352" s="44">
        <v>325297</v>
      </c>
      <c r="N352" s="44">
        <v>103198</v>
      </c>
      <c r="O352" s="69">
        <f t="shared" si="56"/>
        <v>0.31724239694801981</v>
      </c>
      <c r="P352" s="40">
        <v>26161</v>
      </c>
      <c r="Q352" s="40">
        <v>43078</v>
      </c>
      <c r="R352" s="40">
        <v>45008</v>
      </c>
      <c r="S352" s="40">
        <v>0</v>
      </c>
      <c r="T352" s="40">
        <v>0</v>
      </c>
      <c r="V352" s="69">
        <f t="shared" si="57"/>
        <v>0.21436198112397725</v>
      </c>
      <c r="W352" s="76">
        <f t="shared" si="58"/>
        <v>32.098911353032662</v>
      </c>
      <c r="X352" s="79">
        <f t="shared" si="59"/>
        <v>13999.377916018662</v>
      </c>
      <c r="Z352" s="69">
        <f t="shared" si="60"/>
        <v>1</v>
      </c>
      <c r="AA352" s="69">
        <f t="shared" si="60"/>
        <v>1</v>
      </c>
      <c r="AB352" s="82" t="s">
        <v>1264</v>
      </c>
      <c r="AD352" s="91">
        <f t="shared" si="61"/>
        <v>1.6466495929054701</v>
      </c>
      <c r="AE352" s="91">
        <f t="shared" si="62"/>
        <v>3.9447268835289169</v>
      </c>
      <c r="AF352" s="96">
        <f t="shared" si="63"/>
        <v>1720.4235312105807</v>
      </c>
      <c r="AH352" s="4">
        <f t="shared" si="64"/>
        <v>4745</v>
      </c>
      <c r="AI352" s="4" t="str">
        <f t="shared" si="65"/>
        <v>×</v>
      </c>
      <c r="AJ352" s="4" t="s">
        <v>1264</v>
      </c>
    </row>
    <row r="353" spans="1:36" s="4" customFormat="1" x14ac:dyDescent="0.2">
      <c r="A353" s="11"/>
      <c r="B353" s="23" t="s">
        <v>487</v>
      </c>
      <c r="C353" s="28" t="s">
        <v>679</v>
      </c>
      <c r="D353" s="40">
        <v>2</v>
      </c>
      <c r="E353" s="279">
        <v>16</v>
      </c>
      <c r="F353" s="40">
        <v>2</v>
      </c>
      <c r="G353" s="279">
        <v>16</v>
      </c>
      <c r="H353" s="40">
        <v>21</v>
      </c>
      <c r="I353" s="40">
        <v>13</v>
      </c>
      <c r="J353" s="40">
        <v>5124</v>
      </c>
      <c r="K353" s="40">
        <v>3885</v>
      </c>
      <c r="L353" s="69">
        <f t="shared" si="55"/>
        <v>0.75819672131147542</v>
      </c>
      <c r="M353" s="44">
        <v>344831</v>
      </c>
      <c r="N353" s="44">
        <v>142806</v>
      </c>
      <c r="O353" s="69">
        <f t="shared" si="56"/>
        <v>0.41413330008032923</v>
      </c>
      <c r="P353" s="40">
        <v>56758</v>
      </c>
      <c r="Q353" s="279">
        <v>82698</v>
      </c>
      <c r="R353" s="40">
        <v>63118</v>
      </c>
      <c r="S353" s="40">
        <v>0</v>
      </c>
      <c r="T353" s="40">
        <v>0</v>
      </c>
      <c r="V353" s="69">
        <f t="shared" si="57"/>
        <v>0.31399451030680697</v>
      </c>
      <c r="W353" s="76">
        <f t="shared" si="58"/>
        <v>36.758301158301158</v>
      </c>
      <c r="X353" s="79">
        <f t="shared" si="59"/>
        <v>16246.589446589447</v>
      </c>
      <c r="Z353" s="69">
        <f t="shared" si="60"/>
        <v>1</v>
      </c>
      <c r="AA353" s="69">
        <f t="shared" si="60"/>
        <v>1</v>
      </c>
      <c r="AB353" s="82" t="s">
        <v>1264</v>
      </c>
      <c r="AD353" s="91">
        <f t="shared" si="61"/>
        <v>1.4570280841467282</v>
      </c>
      <c r="AE353" s="91">
        <f t="shared" si="62"/>
        <v>2.5160506007963637</v>
      </c>
      <c r="AF353" s="96">
        <f t="shared" si="63"/>
        <v>1112.0546883258748</v>
      </c>
      <c r="AH353" s="4">
        <f t="shared" si="64"/>
        <v>5840</v>
      </c>
      <c r="AI353" s="4" t="str">
        <f t="shared" si="65"/>
        <v/>
      </c>
      <c r="AJ353" s="4" t="s">
        <v>1264</v>
      </c>
    </row>
    <row r="354" spans="1:36" s="4" customFormat="1" x14ac:dyDescent="0.2">
      <c r="A354" s="11"/>
      <c r="B354" s="23" t="s">
        <v>487</v>
      </c>
      <c r="C354" s="28" t="s">
        <v>183</v>
      </c>
      <c r="D354" s="40">
        <v>1</v>
      </c>
      <c r="E354" s="40">
        <v>3</v>
      </c>
      <c r="F354" s="40">
        <v>1</v>
      </c>
      <c r="G354" s="40">
        <v>3</v>
      </c>
      <c r="H354" s="40">
        <v>9</v>
      </c>
      <c r="I354" s="40">
        <v>5</v>
      </c>
      <c r="J354" s="40">
        <v>1098</v>
      </c>
      <c r="K354" s="40">
        <v>905</v>
      </c>
      <c r="L354" s="69">
        <f t="shared" si="55"/>
        <v>0.82422586520947172</v>
      </c>
      <c r="M354" s="44">
        <v>68468</v>
      </c>
      <c r="N354" s="44">
        <v>29890</v>
      </c>
      <c r="O354" s="69">
        <f t="shared" si="56"/>
        <v>0.43655430273996609</v>
      </c>
      <c r="P354" s="40">
        <v>9392</v>
      </c>
      <c r="Q354" s="40">
        <v>13806</v>
      </c>
      <c r="R354" s="40">
        <v>11518</v>
      </c>
      <c r="S354" s="40">
        <v>0</v>
      </c>
      <c r="T354" s="40">
        <v>0</v>
      </c>
      <c r="V354" s="69">
        <f t="shared" si="57"/>
        <v>0.35981934788676623</v>
      </c>
      <c r="W354" s="76">
        <f t="shared" si="58"/>
        <v>33.027624309392266</v>
      </c>
      <c r="X354" s="79">
        <f t="shared" si="59"/>
        <v>12727.07182320442</v>
      </c>
      <c r="Z354" s="69">
        <f t="shared" si="60"/>
        <v>1</v>
      </c>
      <c r="AA354" s="69">
        <f t="shared" si="60"/>
        <v>1</v>
      </c>
      <c r="AB354" s="82" t="s">
        <v>1264</v>
      </c>
      <c r="AD354" s="91">
        <f t="shared" si="61"/>
        <v>1.4699744463373083</v>
      </c>
      <c r="AE354" s="91">
        <f t="shared" si="62"/>
        <v>3.182495741056218</v>
      </c>
      <c r="AF354" s="96">
        <f t="shared" si="63"/>
        <v>1226.3628620102213</v>
      </c>
      <c r="AH354" s="4">
        <f t="shared" si="64"/>
        <v>1095</v>
      </c>
      <c r="AI354" s="4" t="str">
        <f t="shared" si="65"/>
        <v>×</v>
      </c>
      <c r="AJ354" s="4" t="s">
        <v>1264</v>
      </c>
    </row>
    <row r="355" spans="1:36" s="4" customFormat="1" ht="26.4" x14ac:dyDescent="0.2">
      <c r="A355" s="11"/>
      <c r="B355" s="23" t="s">
        <v>487</v>
      </c>
      <c r="C355" s="28" t="s">
        <v>681</v>
      </c>
      <c r="D355" s="40">
        <v>1</v>
      </c>
      <c r="E355" s="40">
        <v>3</v>
      </c>
      <c r="F355" s="40">
        <v>1</v>
      </c>
      <c r="G355" s="40">
        <v>3</v>
      </c>
      <c r="H355" s="40">
        <v>4</v>
      </c>
      <c r="I355" s="40">
        <v>4</v>
      </c>
      <c r="J355" s="40">
        <v>1098</v>
      </c>
      <c r="K355" s="40">
        <v>674</v>
      </c>
      <c r="L355" s="69">
        <f t="shared" si="55"/>
        <v>0.61384335154826963</v>
      </c>
      <c r="M355" s="44">
        <v>60474</v>
      </c>
      <c r="N355" s="44">
        <v>23666</v>
      </c>
      <c r="O355" s="69">
        <f t="shared" si="56"/>
        <v>0.39134173363759633</v>
      </c>
      <c r="P355" s="40">
        <v>6120</v>
      </c>
      <c r="Q355" s="40">
        <v>7652</v>
      </c>
      <c r="R355" s="40">
        <v>9051</v>
      </c>
      <c r="S355" s="40">
        <v>0</v>
      </c>
      <c r="T355" s="40">
        <v>0</v>
      </c>
      <c r="V355" s="69">
        <f t="shared" si="57"/>
        <v>0.24022252137681235</v>
      </c>
      <c r="W355" s="76">
        <f t="shared" si="58"/>
        <v>35.112759643916917</v>
      </c>
      <c r="X355" s="79">
        <f t="shared" si="59"/>
        <v>13428.783382789317</v>
      </c>
      <c r="Z355" s="69">
        <f t="shared" si="60"/>
        <v>1</v>
      </c>
      <c r="AA355" s="69">
        <f t="shared" si="60"/>
        <v>1</v>
      </c>
      <c r="AB355" s="82" t="s">
        <v>1264</v>
      </c>
      <c r="AD355" s="91">
        <f t="shared" si="61"/>
        <v>1.2503267973856209</v>
      </c>
      <c r="AE355" s="91">
        <f t="shared" si="62"/>
        <v>3.8669934640522876</v>
      </c>
      <c r="AF355" s="96">
        <f t="shared" si="63"/>
        <v>1478.9215686274511</v>
      </c>
      <c r="AH355" s="4">
        <f t="shared" si="64"/>
        <v>1095</v>
      </c>
      <c r="AI355" s="4" t="str">
        <f t="shared" si="65"/>
        <v>×</v>
      </c>
      <c r="AJ355" s="4" t="s">
        <v>1264</v>
      </c>
    </row>
    <row r="356" spans="1:36" s="4" customFormat="1" x14ac:dyDescent="0.2">
      <c r="A356" s="11"/>
      <c r="B356" s="23" t="s">
        <v>685</v>
      </c>
      <c r="C356" s="28" t="s">
        <v>686</v>
      </c>
      <c r="D356" s="40">
        <v>28</v>
      </c>
      <c r="E356" s="279">
        <v>570</v>
      </c>
      <c r="F356" s="40">
        <v>28</v>
      </c>
      <c r="G356" s="279">
        <v>570</v>
      </c>
      <c r="H356" s="40">
        <v>746</v>
      </c>
      <c r="I356" s="40">
        <v>675</v>
      </c>
      <c r="J356" s="40">
        <v>210662</v>
      </c>
      <c r="K356" s="40">
        <v>134784</v>
      </c>
      <c r="L356" s="69">
        <f t="shared" si="55"/>
        <v>0.63981164139711955</v>
      </c>
      <c r="M356" s="44">
        <v>17472501</v>
      </c>
      <c r="N356" s="44">
        <v>7019488</v>
      </c>
      <c r="O356" s="69">
        <f t="shared" si="56"/>
        <v>0.40174489044241579</v>
      </c>
      <c r="P356" s="40">
        <v>1929803</v>
      </c>
      <c r="Q356" s="40">
        <v>2794926</v>
      </c>
      <c r="R356" s="40">
        <v>2780777</v>
      </c>
      <c r="S356" s="40">
        <v>18</v>
      </c>
      <c r="T356" s="40">
        <v>0</v>
      </c>
      <c r="V356" s="69">
        <f t="shared" si="57"/>
        <v>0.25704105777686803</v>
      </c>
      <c r="W356" s="76">
        <f t="shared" si="58"/>
        <v>52.079534662867999</v>
      </c>
      <c r="X356" s="79">
        <f t="shared" si="59"/>
        <v>20631.358321462489</v>
      </c>
      <c r="Z356" s="69">
        <f t="shared" si="60"/>
        <v>1</v>
      </c>
      <c r="AA356" s="69">
        <f t="shared" si="60"/>
        <v>1</v>
      </c>
      <c r="AB356" s="82" t="s">
        <v>1259</v>
      </c>
      <c r="AD356" s="91">
        <f t="shared" si="61"/>
        <v>1.4482960177800532</v>
      </c>
      <c r="AE356" s="91">
        <f t="shared" si="62"/>
        <v>3.6374116943542942</v>
      </c>
      <c r="AF356" s="96">
        <f t="shared" si="63"/>
        <v>1440.9641813179894</v>
      </c>
      <c r="AH356" s="4">
        <f t="shared" si="64"/>
        <v>208050</v>
      </c>
      <c r="AI356" s="4" t="str">
        <f t="shared" si="65"/>
        <v>×</v>
      </c>
      <c r="AJ356" s="4" t="s">
        <v>1264</v>
      </c>
    </row>
    <row r="357" spans="1:36" s="4" customFormat="1" x14ac:dyDescent="0.2">
      <c r="A357" s="11"/>
      <c r="B357" s="23" t="s">
        <v>685</v>
      </c>
      <c r="C357" s="28" t="s">
        <v>687</v>
      </c>
      <c r="D357" s="40">
        <v>9</v>
      </c>
      <c r="E357" s="279">
        <v>75</v>
      </c>
      <c r="F357" s="40">
        <v>9</v>
      </c>
      <c r="G357" s="279">
        <v>75</v>
      </c>
      <c r="H357" s="40">
        <v>109</v>
      </c>
      <c r="I357" s="40">
        <v>93</v>
      </c>
      <c r="J357" s="40">
        <v>28601</v>
      </c>
      <c r="K357" s="40">
        <v>19251</v>
      </c>
      <c r="L357" s="69">
        <f t="shared" si="55"/>
        <v>0.67308835355407148</v>
      </c>
      <c r="M357" s="44">
        <v>2306501</v>
      </c>
      <c r="N357" s="44">
        <v>1010512</v>
      </c>
      <c r="O357" s="69">
        <f t="shared" si="56"/>
        <v>0.4381147027467146</v>
      </c>
      <c r="P357" s="40">
        <v>271424</v>
      </c>
      <c r="Q357" s="40">
        <v>408429</v>
      </c>
      <c r="R357" s="40">
        <v>400047</v>
      </c>
      <c r="S357" s="40">
        <v>1</v>
      </c>
      <c r="T357" s="40">
        <v>1</v>
      </c>
      <c r="V357" s="69">
        <f t="shared" si="57"/>
        <v>0.29488990393961756</v>
      </c>
      <c r="W357" s="76">
        <f t="shared" si="58"/>
        <v>52.491403043997714</v>
      </c>
      <c r="X357" s="79">
        <f t="shared" si="59"/>
        <v>20780.582826866135</v>
      </c>
      <c r="Z357" s="69">
        <f t="shared" si="60"/>
        <v>1</v>
      </c>
      <c r="AA357" s="69">
        <f t="shared" si="60"/>
        <v>1</v>
      </c>
      <c r="AB357" s="82" t="s">
        <v>1259</v>
      </c>
      <c r="AD357" s="91">
        <f t="shared" si="61"/>
        <v>1.5047637644423486</v>
      </c>
      <c r="AE357" s="91">
        <f t="shared" si="62"/>
        <v>3.7230016505541146</v>
      </c>
      <c r="AF357" s="96">
        <f t="shared" si="63"/>
        <v>1473.8821917000707</v>
      </c>
      <c r="AH357" s="4">
        <f t="shared" si="64"/>
        <v>27375</v>
      </c>
      <c r="AI357" s="4" t="str">
        <f t="shared" si="65"/>
        <v>×</v>
      </c>
      <c r="AJ357" s="4" t="s">
        <v>1264</v>
      </c>
    </row>
    <row r="358" spans="1:36" s="4" customFormat="1" x14ac:dyDescent="0.2">
      <c r="A358" s="11"/>
      <c r="B358" s="23" t="s">
        <v>685</v>
      </c>
      <c r="C358" s="28" t="s">
        <v>437</v>
      </c>
      <c r="D358" s="40">
        <v>6</v>
      </c>
      <c r="E358" s="279">
        <v>143</v>
      </c>
      <c r="F358" s="40">
        <v>6</v>
      </c>
      <c r="G358" s="279">
        <v>143</v>
      </c>
      <c r="H358" s="40">
        <v>201</v>
      </c>
      <c r="I358" s="40">
        <v>171</v>
      </c>
      <c r="J358" s="40">
        <v>54412</v>
      </c>
      <c r="K358" s="40">
        <v>35272</v>
      </c>
      <c r="L358" s="69">
        <f t="shared" si="55"/>
        <v>0.64823935896493423</v>
      </c>
      <c r="M358" s="44">
        <v>4558034</v>
      </c>
      <c r="N358" s="44">
        <v>1997988</v>
      </c>
      <c r="O358" s="69">
        <f t="shared" si="56"/>
        <v>0.43834425105209834</v>
      </c>
      <c r="P358" s="40">
        <v>461349</v>
      </c>
      <c r="Q358" s="40">
        <v>706515</v>
      </c>
      <c r="R358" s="40">
        <v>802526</v>
      </c>
      <c r="S358" s="40">
        <v>14</v>
      </c>
      <c r="T358" s="40">
        <v>0</v>
      </c>
      <c r="V358" s="69">
        <f t="shared" si="57"/>
        <v>0.28415199630797644</v>
      </c>
      <c r="W358" s="76">
        <f t="shared" si="58"/>
        <v>56.645157632116124</v>
      </c>
      <c r="X358" s="79">
        <f t="shared" si="59"/>
        <v>22752.494896801996</v>
      </c>
      <c r="Z358" s="69">
        <f t="shared" si="60"/>
        <v>1</v>
      </c>
      <c r="AA358" s="69">
        <f t="shared" si="60"/>
        <v>1</v>
      </c>
      <c r="AB358" s="82" t="s">
        <v>1264</v>
      </c>
      <c r="AD358" s="91">
        <f t="shared" si="61"/>
        <v>1.5314111442747247</v>
      </c>
      <c r="AE358" s="91">
        <f t="shared" si="62"/>
        <v>4.3307517736030636</v>
      </c>
      <c r="AF358" s="96">
        <f t="shared" si="63"/>
        <v>1739.5204064601853</v>
      </c>
      <c r="AH358" s="4">
        <f t="shared" si="64"/>
        <v>52195</v>
      </c>
      <c r="AI358" s="4" t="str">
        <f t="shared" si="65"/>
        <v>×</v>
      </c>
      <c r="AJ358" s="4" t="s">
        <v>1264</v>
      </c>
    </row>
    <row r="359" spans="1:36" s="4" customFormat="1" x14ac:dyDescent="0.2">
      <c r="A359" s="11"/>
      <c r="B359" s="23" t="s">
        <v>685</v>
      </c>
      <c r="C359" s="30" t="s">
        <v>297</v>
      </c>
      <c r="D359" s="40">
        <v>3</v>
      </c>
      <c r="E359" s="279">
        <v>24</v>
      </c>
      <c r="F359" s="40">
        <v>3</v>
      </c>
      <c r="G359" s="279">
        <v>24</v>
      </c>
      <c r="H359" s="40">
        <v>36</v>
      </c>
      <c r="I359" s="40">
        <v>36</v>
      </c>
      <c r="J359" s="40">
        <v>8416</v>
      </c>
      <c r="K359" s="40">
        <v>6414</v>
      </c>
      <c r="L359" s="69">
        <f t="shared" si="55"/>
        <v>0.76211977186311786</v>
      </c>
      <c r="M359" s="44">
        <v>540468</v>
      </c>
      <c r="N359" s="44">
        <v>204681</v>
      </c>
      <c r="O359" s="69">
        <f t="shared" si="56"/>
        <v>0.37871067297231287</v>
      </c>
      <c r="P359" s="40">
        <v>53820</v>
      </c>
      <c r="Q359" s="40">
        <v>90416</v>
      </c>
      <c r="R359" s="40">
        <v>82479</v>
      </c>
      <c r="S359" s="40">
        <v>2</v>
      </c>
      <c r="T359" s="40">
        <v>0</v>
      </c>
      <c r="V359" s="69">
        <f t="shared" si="57"/>
        <v>0.28862289168778693</v>
      </c>
      <c r="W359" s="76">
        <f t="shared" si="58"/>
        <v>31.911599625818521</v>
      </c>
      <c r="X359" s="79">
        <f t="shared" si="59"/>
        <v>12859.214218896164</v>
      </c>
      <c r="Z359" s="69">
        <f t="shared" si="60"/>
        <v>1</v>
      </c>
      <c r="AA359" s="69">
        <f t="shared" si="60"/>
        <v>1</v>
      </c>
      <c r="AB359" s="82" t="s">
        <v>1264</v>
      </c>
      <c r="AD359" s="91">
        <f t="shared" si="61"/>
        <v>1.6799702712746192</v>
      </c>
      <c r="AE359" s="91">
        <f t="shared" si="62"/>
        <v>3.8030657748049053</v>
      </c>
      <c r="AF359" s="96">
        <f t="shared" si="63"/>
        <v>1532.4972129319956</v>
      </c>
      <c r="AH359" s="4">
        <f t="shared" si="64"/>
        <v>8760</v>
      </c>
      <c r="AI359" s="4" t="str">
        <f t="shared" si="65"/>
        <v/>
      </c>
      <c r="AJ359" s="4" t="s">
        <v>1264</v>
      </c>
    </row>
    <row r="360" spans="1:36" s="4" customFormat="1" ht="26.4" x14ac:dyDescent="0.2">
      <c r="A360" s="11"/>
      <c r="B360" s="23" t="s">
        <v>685</v>
      </c>
      <c r="C360" s="28" t="s">
        <v>263</v>
      </c>
      <c r="D360" s="40">
        <v>2</v>
      </c>
      <c r="E360" s="279">
        <v>17</v>
      </c>
      <c r="F360" s="40">
        <v>2</v>
      </c>
      <c r="G360" s="279">
        <v>17</v>
      </c>
      <c r="H360" s="40">
        <v>24</v>
      </c>
      <c r="I360" s="40">
        <v>22</v>
      </c>
      <c r="J360" s="40">
        <v>6802</v>
      </c>
      <c r="K360" s="40">
        <v>3879</v>
      </c>
      <c r="L360" s="69">
        <f t="shared" si="55"/>
        <v>0.57027344898559251</v>
      </c>
      <c r="M360" s="44">
        <v>377918</v>
      </c>
      <c r="N360" s="44">
        <v>166214</v>
      </c>
      <c r="O360" s="69">
        <f t="shared" si="56"/>
        <v>0.43981498631978366</v>
      </c>
      <c r="P360" s="40">
        <v>48903</v>
      </c>
      <c r="Q360" s="40">
        <v>71100</v>
      </c>
      <c r="R360" s="40">
        <v>65162</v>
      </c>
      <c r="S360" s="40">
        <v>0</v>
      </c>
      <c r="T360" s="40">
        <v>0</v>
      </c>
      <c r="V360" s="69">
        <f t="shared" si="57"/>
        <v>0.25081480916413423</v>
      </c>
      <c r="W360" s="76">
        <f t="shared" si="58"/>
        <v>42.849703531838102</v>
      </c>
      <c r="X360" s="79">
        <f t="shared" si="59"/>
        <v>16798.65944831142</v>
      </c>
      <c r="Z360" s="69">
        <f t="shared" si="60"/>
        <v>1</v>
      </c>
      <c r="AA360" s="69">
        <f t="shared" si="60"/>
        <v>1</v>
      </c>
      <c r="AB360" s="82" t="s">
        <v>1264</v>
      </c>
      <c r="AD360" s="91">
        <f t="shared" si="61"/>
        <v>1.4538985338322803</v>
      </c>
      <c r="AE360" s="91">
        <f t="shared" si="62"/>
        <v>3.3988507862503323</v>
      </c>
      <c r="AF360" s="96">
        <f t="shared" si="63"/>
        <v>1332.4744903175674</v>
      </c>
      <c r="AH360" s="4">
        <f t="shared" si="64"/>
        <v>6205</v>
      </c>
      <c r="AI360" s="4" t="str">
        <f t="shared" si="65"/>
        <v>×</v>
      </c>
      <c r="AJ360" s="4" t="s">
        <v>1264</v>
      </c>
    </row>
    <row r="361" spans="1:36" s="4" customFormat="1" x14ac:dyDescent="0.2">
      <c r="A361" s="11"/>
      <c r="B361" s="23" t="s">
        <v>685</v>
      </c>
      <c r="C361" s="28" t="s">
        <v>405</v>
      </c>
      <c r="D361" s="40">
        <v>2</v>
      </c>
      <c r="E361" s="40">
        <v>36</v>
      </c>
      <c r="F361" s="40">
        <v>2</v>
      </c>
      <c r="G361" s="40">
        <v>36</v>
      </c>
      <c r="H361" s="40">
        <v>38</v>
      </c>
      <c r="I361" s="40">
        <v>38</v>
      </c>
      <c r="J361" s="40">
        <v>13176</v>
      </c>
      <c r="K361" s="40">
        <v>9174</v>
      </c>
      <c r="L361" s="69">
        <f t="shared" si="55"/>
        <v>0.69626593806921677</v>
      </c>
      <c r="M361" s="44">
        <v>1159505</v>
      </c>
      <c r="N361" s="44">
        <v>531733</v>
      </c>
      <c r="O361" s="69">
        <f t="shared" si="56"/>
        <v>0.45858620704524777</v>
      </c>
      <c r="P361" s="40">
        <v>108067</v>
      </c>
      <c r="Q361" s="40">
        <v>184145</v>
      </c>
      <c r="R361" s="40">
        <v>198140</v>
      </c>
      <c r="S361" s="40">
        <v>10</v>
      </c>
      <c r="T361" s="40">
        <v>0</v>
      </c>
      <c r="V361" s="69">
        <f t="shared" si="57"/>
        <v>0.31929795563396351</v>
      </c>
      <c r="W361" s="76">
        <f t="shared" si="58"/>
        <v>57.960867669500765</v>
      </c>
      <c r="X361" s="79">
        <f t="shared" si="59"/>
        <v>21597.99433180728</v>
      </c>
      <c r="Z361" s="69">
        <f t="shared" si="60"/>
        <v>1</v>
      </c>
      <c r="AA361" s="69">
        <f t="shared" si="60"/>
        <v>1</v>
      </c>
      <c r="AB361" s="82" t="s">
        <v>1264</v>
      </c>
      <c r="AD361" s="91">
        <f t="shared" si="61"/>
        <v>1.7039891918902164</v>
      </c>
      <c r="AE361" s="91">
        <f t="shared" si="62"/>
        <v>4.9204012325686843</v>
      </c>
      <c r="AF361" s="96">
        <f t="shared" si="63"/>
        <v>1833.4921854034999</v>
      </c>
      <c r="AH361" s="4">
        <f t="shared" si="64"/>
        <v>13140</v>
      </c>
      <c r="AI361" s="4" t="str">
        <f t="shared" si="65"/>
        <v>×</v>
      </c>
      <c r="AJ361" s="4" t="s">
        <v>1264</v>
      </c>
    </row>
    <row r="362" spans="1:36" s="4" customFormat="1" ht="26.4" x14ac:dyDescent="0.2">
      <c r="A362" s="11"/>
      <c r="B362" s="23" t="s">
        <v>685</v>
      </c>
      <c r="C362" s="28" t="s">
        <v>675</v>
      </c>
      <c r="D362" s="40">
        <v>1</v>
      </c>
      <c r="E362" s="40">
        <v>1</v>
      </c>
      <c r="F362" s="40">
        <v>1</v>
      </c>
      <c r="G362" s="40">
        <v>1</v>
      </c>
      <c r="H362" s="40">
        <v>1</v>
      </c>
      <c r="I362" s="40">
        <v>1</v>
      </c>
      <c r="J362" s="40">
        <v>366</v>
      </c>
      <c r="K362" s="40">
        <v>177</v>
      </c>
      <c r="L362" s="69">
        <f t="shared" si="55"/>
        <v>0.48360655737704916</v>
      </c>
      <c r="M362" s="44">
        <v>3966</v>
      </c>
      <c r="N362" s="44">
        <v>1877</v>
      </c>
      <c r="O362" s="69">
        <f t="shared" si="56"/>
        <v>0.47327281896116996</v>
      </c>
      <c r="P362" s="40">
        <v>177</v>
      </c>
      <c r="Q362" s="40">
        <v>300</v>
      </c>
      <c r="R362" s="40">
        <v>615</v>
      </c>
      <c r="S362" s="40">
        <v>0</v>
      </c>
      <c r="T362" s="40">
        <v>0</v>
      </c>
      <c r="V362" s="69">
        <f t="shared" si="57"/>
        <v>0.22887783867794284</v>
      </c>
      <c r="W362" s="76">
        <f t="shared" si="58"/>
        <v>10.604519774011299</v>
      </c>
      <c r="X362" s="79">
        <f t="shared" si="59"/>
        <v>3474.5762711864409</v>
      </c>
      <c r="Z362" s="69">
        <f t="shared" si="60"/>
        <v>1</v>
      </c>
      <c r="AA362" s="69">
        <f t="shared" si="60"/>
        <v>1</v>
      </c>
      <c r="AB362" s="82" t="s">
        <v>1264</v>
      </c>
      <c r="AD362" s="91">
        <f t="shared" si="61"/>
        <v>1.6949152542372881</v>
      </c>
      <c r="AE362" s="91">
        <f t="shared" si="62"/>
        <v>10.604519774011299</v>
      </c>
      <c r="AF362" s="96">
        <f t="shared" si="63"/>
        <v>3474.5762711864409</v>
      </c>
      <c r="AH362" s="4">
        <f t="shared" si="64"/>
        <v>365</v>
      </c>
      <c r="AI362" s="4" t="str">
        <f t="shared" si="65"/>
        <v>×</v>
      </c>
      <c r="AJ362" s="4" t="s">
        <v>1264</v>
      </c>
    </row>
    <row r="363" spans="1:36" s="4" customFormat="1" ht="26.4" x14ac:dyDescent="0.2">
      <c r="A363" s="11"/>
      <c r="B363" s="23" t="s">
        <v>685</v>
      </c>
      <c r="C363" s="32" t="s">
        <v>689</v>
      </c>
      <c r="D363" s="40">
        <v>2</v>
      </c>
      <c r="E363" s="40">
        <v>26</v>
      </c>
      <c r="F363" s="40">
        <v>2</v>
      </c>
      <c r="G363" s="40">
        <v>26</v>
      </c>
      <c r="H363" s="40">
        <v>48</v>
      </c>
      <c r="I363" s="40">
        <v>36</v>
      </c>
      <c r="J363" s="40">
        <v>9516</v>
      </c>
      <c r="K363" s="40">
        <v>6055</v>
      </c>
      <c r="L363" s="69">
        <f t="shared" si="55"/>
        <v>0.63629676334594365</v>
      </c>
      <c r="M363" s="44">
        <v>667899</v>
      </c>
      <c r="N363" s="44">
        <v>315790</v>
      </c>
      <c r="O363" s="69">
        <f t="shared" si="56"/>
        <v>0.47281100885014049</v>
      </c>
      <c r="P363" s="40">
        <v>30452</v>
      </c>
      <c r="Q363" s="40">
        <v>61448</v>
      </c>
      <c r="R363" s="40">
        <v>116597</v>
      </c>
      <c r="S363" s="40">
        <v>0</v>
      </c>
      <c r="T363" s="40">
        <v>0</v>
      </c>
      <c r="V363" s="69">
        <f t="shared" si="57"/>
        <v>0.30084811460567473</v>
      </c>
      <c r="W363" s="76">
        <f t="shared" si="58"/>
        <v>52.153592072667216</v>
      </c>
      <c r="X363" s="79">
        <f t="shared" si="59"/>
        <v>19256.317093311314</v>
      </c>
      <c r="Z363" s="69">
        <f t="shared" si="60"/>
        <v>1</v>
      </c>
      <c r="AA363" s="69">
        <f t="shared" si="60"/>
        <v>1</v>
      </c>
      <c r="AB363" s="82" t="s">
        <v>1264</v>
      </c>
      <c r="AD363" s="91">
        <f t="shared" si="61"/>
        <v>2.0178641796926309</v>
      </c>
      <c r="AE363" s="91">
        <f t="shared" si="62"/>
        <v>10.370090634441087</v>
      </c>
      <c r="AF363" s="96">
        <f t="shared" si="63"/>
        <v>3828.8782345987129</v>
      </c>
      <c r="AH363" s="4">
        <f t="shared" si="64"/>
        <v>9490</v>
      </c>
      <c r="AI363" s="4" t="str">
        <f t="shared" si="65"/>
        <v>×</v>
      </c>
      <c r="AJ363" s="4" t="s">
        <v>1264</v>
      </c>
    </row>
    <row r="364" spans="1:36" s="4" customFormat="1" ht="39.6" x14ac:dyDescent="0.2">
      <c r="A364" s="13"/>
      <c r="B364" s="23" t="s">
        <v>685</v>
      </c>
      <c r="C364" s="32" t="s">
        <v>665</v>
      </c>
      <c r="D364" s="40">
        <v>1</v>
      </c>
      <c r="E364" s="40">
        <v>2</v>
      </c>
      <c r="F364" s="40">
        <v>1</v>
      </c>
      <c r="G364" s="40">
        <v>2</v>
      </c>
      <c r="H364" s="40">
        <v>2</v>
      </c>
      <c r="I364" s="40">
        <v>2</v>
      </c>
      <c r="J364" s="40">
        <v>732</v>
      </c>
      <c r="K364" s="40">
        <v>560</v>
      </c>
      <c r="L364" s="69">
        <f t="shared" si="55"/>
        <v>0.76502732240437155</v>
      </c>
      <c r="M364" s="44">
        <v>67550</v>
      </c>
      <c r="N364" s="44">
        <v>26403</v>
      </c>
      <c r="O364" s="69">
        <f t="shared" si="56"/>
        <v>0.39086602516654328</v>
      </c>
      <c r="P364" s="40">
        <v>4872</v>
      </c>
      <c r="Q364" s="40">
        <v>7099</v>
      </c>
      <c r="R364" s="40">
        <v>7941</v>
      </c>
      <c r="S364" s="40">
        <v>0</v>
      </c>
      <c r="T364" s="40">
        <v>0</v>
      </c>
      <c r="V364" s="69">
        <f t="shared" si="57"/>
        <v>0.29902318865200034</v>
      </c>
      <c r="W364" s="76">
        <f t="shared" si="58"/>
        <v>47.148214285714289</v>
      </c>
      <c r="X364" s="79">
        <f t="shared" si="59"/>
        <v>14180.357142857143</v>
      </c>
      <c r="Z364" s="69">
        <f t="shared" si="60"/>
        <v>1</v>
      </c>
      <c r="AA364" s="69">
        <f t="shared" si="60"/>
        <v>1</v>
      </c>
      <c r="AB364" s="82" t="s">
        <v>1264</v>
      </c>
      <c r="AD364" s="91">
        <f t="shared" si="61"/>
        <v>1.4571018062397372</v>
      </c>
      <c r="AE364" s="91">
        <f t="shared" si="62"/>
        <v>5.4193349753694582</v>
      </c>
      <c r="AF364" s="96">
        <f t="shared" si="63"/>
        <v>1629.9261083743843</v>
      </c>
      <c r="AH364" s="4">
        <f t="shared" si="64"/>
        <v>730</v>
      </c>
      <c r="AI364" s="4" t="str">
        <f t="shared" si="65"/>
        <v>×</v>
      </c>
      <c r="AJ364" s="4" t="s">
        <v>1264</v>
      </c>
    </row>
    <row r="365" spans="1:36" s="4" customFormat="1" x14ac:dyDescent="0.2">
      <c r="A365" s="14" t="s">
        <v>57</v>
      </c>
      <c r="B365" s="23" t="s">
        <v>690</v>
      </c>
      <c r="C365" s="28" t="s">
        <v>691</v>
      </c>
      <c r="D365" s="40">
        <v>179</v>
      </c>
      <c r="E365" s="40">
        <v>13203</v>
      </c>
      <c r="F365" s="40">
        <v>176</v>
      </c>
      <c r="G365" s="40">
        <v>13167</v>
      </c>
      <c r="H365" s="40">
        <v>21744</v>
      </c>
      <c r="I365" s="40">
        <v>19396</v>
      </c>
      <c r="J365" s="40">
        <v>4806193</v>
      </c>
      <c r="K365" s="40">
        <v>3273347</v>
      </c>
      <c r="L365" s="69">
        <f t="shared" si="55"/>
        <v>0.68106857132037768</v>
      </c>
      <c r="M365" s="40">
        <v>636991042</v>
      </c>
      <c r="N365" s="40">
        <v>278666916.60000002</v>
      </c>
      <c r="O365" s="69">
        <f t="shared" si="56"/>
        <v>0.43747383907480447</v>
      </c>
      <c r="P365" s="40">
        <v>60366626</v>
      </c>
      <c r="Q365" s="40">
        <v>85471785</v>
      </c>
      <c r="R365" s="40">
        <v>95925125.469000012</v>
      </c>
      <c r="S365" s="40">
        <v>6902</v>
      </c>
      <c r="T365" s="40">
        <v>38</v>
      </c>
      <c r="V365" s="69">
        <f t="shared" si="57"/>
        <v>0.2979496825687179</v>
      </c>
      <c r="W365" s="76">
        <f t="shared" si="58"/>
        <v>85.13210380689857</v>
      </c>
      <c r="X365" s="79">
        <f t="shared" si="59"/>
        <v>29304.905794894345</v>
      </c>
      <c r="Z365" s="69">
        <f t="shared" si="60"/>
        <v>0.98324022346368711</v>
      </c>
      <c r="AA365" s="69">
        <f t="shared" si="60"/>
        <v>0.99727334696659853</v>
      </c>
      <c r="AB365" s="83"/>
      <c r="AD365" s="91">
        <f t="shared" si="61"/>
        <v>1.4158781211326934</v>
      </c>
      <c r="AE365" s="91">
        <f t="shared" si="62"/>
        <v>4.6162413748285358</v>
      </c>
      <c r="AF365" s="96">
        <f t="shared" si="63"/>
        <v>1589.0423537833638</v>
      </c>
      <c r="AH365" s="4">
        <f t="shared" si="64"/>
        <v>4819095</v>
      </c>
      <c r="AI365" s="4" t="str">
        <f t="shared" si="65"/>
        <v/>
      </c>
      <c r="AJ365" s="4" t="s">
        <v>1287</v>
      </c>
    </row>
    <row r="366" spans="1:36" s="4" customFormat="1" x14ac:dyDescent="0.2">
      <c r="A366" s="11">
        <f>COUNTA(C365:C400)-1</f>
        <v>35</v>
      </c>
      <c r="B366" s="23" t="s">
        <v>690</v>
      </c>
      <c r="C366" s="28" t="s">
        <v>209</v>
      </c>
      <c r="D366" s="40">
        <v>14</v>
      </c>
      <c r="E366" s="40">
        <v>723</v>
      </c>
      <c r="F366" s="40">
        <v>14</v>
      </c>
      <c r="G366" s="40">
        <v>723</v>
      </c>
      <c r="H366" s="40">
        <v>1512</v>
      </c>
      <c r="I366" s="40">
        <v>1370</v>
      </c>
      <c r="J366" s="40">
        <v>265375</v>
      </c>
      <c r="K366" s="40">
        <v>219616</v>
      </c>
      <c r="L366" s="69">
        <f t="shared" si="55"/>
        <v>0.82756853509185113</v>
      </c>
      <c r="M366" s="40">
        <v>41743261</v>
      </c>
      <c r="N366" s="40">
        <v>18871367</v>
      </c>
      <c r="O366" s="69">
        <f t="shared" si="56"/>
        <v>0.45208176237117653</v>
      </c>
      <c r="P366" s="40">
        <v>5468727</v>
      </c>
      <c r="Q366" s="40">
        <v>7494385</v>
      </c>
      <c r="R366" s="40">
        <v>6985512.2089999914</v>
      </c>
      <c r="S366" s="40">
        <v>410</v>
      </c>
      <c r="T366" s="40">
        <v>5</v>
      </c>
      <c r="V366" s="69">
        <f t="shared" si="57"/>
        <v>0.37412864182725691</v>
      </c>
      <c r="W366" s="76">
        <f t="shared" si="58"/>
        <v>85.928925943464961</v>
      </c>
      <c r="X366" s="79">
        <f t="shared" si="59"/>
        <v>31807.847374508194</v>
      </c>
      <c r="Z366" s="69">
        <f t="shared" si="60"/>
        <v>1</v>
      </c>
      <c r="AA366" s="69">
        <f t="shared" si="60"/>
        <v>1</v>
      </c>
      <c r="AB366" s="82" t="s">
        <v>1259</v>
      </c>
      <c r="AD366" s="91">
        <f t="shared" si="61"/>
        <v>1.370407592114216</v>
      </c>
      <c r="AE366" s="91">
        <f t="shared" si="62"/>
        <v>3.4507787644181178</v>
      </c>
      <c r="AF366" s="96">
        <f t="shared" si="63"/>
        <v>1277.3561761265448</v>
      </c>
      <c r="AH366" s="4">
        <f t="shared" si="64"/>
        <v>263895</v>
      </c>
      <c r="AI366" s="4" t="str">
        <f t="shared" si="65"/>
        <v>×</v>
      </c>
      <c r="AJ366" s="4" t="s">
        <v>1264</v>
      </c>
    </row>
    <row r="367" spans="1:36" s="4" customFormat="1" x14ac:dyDescent="0.2">
      <c r="A367" s="12">
        <f>SUBTOTAL(3,C365:C400)-1</f>
        <v>35</v>
      </c>
      <c r="B367" s="23" t="s">
        <v>690</v>
      </c>
      <c r="C367" s="28" t="s">
        <v>573</v>
      </c>
      <c r="D367" s="40">
        <v>18</v>
      </c>
      <c r="E367" s="40">
        <v>842</v>
      </c>
      <c r="F367" s="40">
        <v>17</v>
      </c>
      <c r="G367" s="40">
        <v>837</v>
      </c>
      <c r="H367" s="40">
        <v>1319</v>
      </c>
      <c r="I367" s="40">
        <v>1145</v>
      </c>
      <c r="J367" s="40">
        <v>309163</v>
      </c>
      <c r="K367" s="40">
        <v>214220</v>
      </c>
      <c r="L367" s="69">
        <f t="shared" si="55"/>
        <v>0.69290309642486325</v>
      </c>
      <c r="M367" s="40">
        <v>33238106.200000048</v>
      </c>
      <c r="N367" s="40">
        <v>15589735.099999964</v>
      </c>
      <c r="O367" s="69">
        <f t="shared" si="56"/>
        <v>0.46903199015592356</v>
      </c>
      <c r="P367" s="40">
        <v>4405996</v>
      </c>
      <c r="Q367" s="40">
        <v>6080484</v>
      </c>
      <c r="R367" s="40">
        <v>5579005</v>
      </c>
      <c r="S367" s="40">
        <v>274</v>
      </c>
      <c r="T367" s="40">
        <v>0</v>
      </c>
      <c r="V367" s="69">
        <f t="shared" si="57"/>
        <v>0.32499371830135543</v>
      </c>
      <c r="W367" s="76">
        <f t="shared" si="58"/>
        <v>72.774414620483455</v>
      </c>
      <c r="X367" s="79">
        <f t="shared" si="59"/>
        <v>26043.343291942863</v>
      </c>
      <c r="Z367" s="69">
        <f t="shared" si="60"/>
        <v>0.94444444444444442</v>
      </c>
      <c r="AA367" s="69">
        <f t="shared" si="60"/>
        <v>0.99406175771971494</v>
      </c>
      <c r="AB367" s="82" t="s">
        <v>1259</v>
      </c>
      <c r="AD367" s="91">
        <f t="shared" si="61"/>
        <v>1.3800475533795309</v>
      </c>
      <c r="AE367" s="91">
        <f t="shared" si="62"/>
        <v>3.5382998758963842</v>
      </c>
      <c r="AF367" s="96">
        <f t="shared" si="63"/>
        <v>1266.2301554517981</v>
      </c>
      <c r="AH367" s="4">
        <f t="shared" si="64"/>
        <v>307330</v>
      </c>
      <c r="AI367" s="4" t="str">
        <f t="shared" si="65"/>
        <v>×</v>
      </c>
      <c r="AJ367" s="4" t="s">
        <v>1264</v>
      </c>
    </row>
    <row r="368" spans="1:36" s="4" customFormat="1" x14ac:dyDescent="0.2">
      <c r="A368" s="11"/>
      <c r="B368" s="23" t="s">
        <v>690</v>
      </c>
      <c r="C368" s="28" t="s">
        <v>694</v>
      </c>
      <c r="D368" s="40">
        <v>3</v>
      </c>
      <c r="E368" s="40">
        <v>153</v>
      </c>
      <c r="F368" s="40">
        <v>3</v>
      </c>
      <c r="G368" s="40">
        <v>153</v>
      </c>
      <c r="H368" s="40">
        <v>320</v>
      </c>
      <c r="I368" s="40">
        <v>298</v>
      </c>
      <c r="J368" s="40">
        <v>56364</v>
      </c>
      <c r="K368" s="40">
        <v>47363</v>
      </c>
      <c r="L368" s="69">
        <f t="shared" si="55"/>
        <v>0.84030586899439363</v>
      </c>
      <c r="M368" s="40">
        <v>9379945</v>
      </c>
      <c r="N368" s="40">
        <v>4728584</v>
      </c>
      <c r="O368" s="69">
        <f t="shared" si="56"/>
        <v>0.50411638874215148</v>
      </c>
      <c r="P368" s="40">
        <v>1242491</v>
      </c>
      <c r="Q368" s="40">
        <v>1707235</v>
      </c>
      <c r="R368" s="40">
        <v>1627206</v>
      </c>
      <c r="S368" s="40">
        <v>180</v>
      </c>
      <c r="T368" s="40">
        <v>3</v>
      </c>
      <c r="V368" s="69">
        <f t="shared" si="57"/>
        <v>0.42361196011628915</v>
      </c>
      <c r="W368" s="76">
        <f t="shared" si="58"/>
        <v>99.837088022295887</v>
      </c>
      <c r="X368" s="79">
        <f t="shared" si="59"/>
        <v>34356.058526698056</v>
      </c>
      <c r="Z368" s="69">
        <f t="shared" si="60"/>
        <v>1</v>
      </c>
      <c r="AA368" s="69">
        <f t="shared" si="60"/>
        <v>1</v>
      </c>
      <c r="AB368" s="82" t="s">
        <v>1259</v>
      </c>
      <c r="AD368" s="91">
        <f t="shared" si="61"/>
        <v>1.3740421459793271</v>
      </c>
      <c r="AE368" s="91">
        <f t="shared" si="62"/>
        <v>3.8057289750992158</v>
      </c>
      <c r="AF368" s="96">
        <f t="shared" si="63"/>
        <v>1309.6320214794312</v>
      </c>
      <c r="AH368" s="4">
        <f t="shared" si="64"/>
        <v>55845</v>
      </c>
      <c r="AI368" s="4" t="str">
        <f t="shared" si="65"/>
        <v>×</v>
      </c>
      <c r="AJ368" s="4" t="s">
        <v>1264</v>
      </c>
    </row>
    <row r="369" spans="1:36" s="4" customFormat="1" x14ac:dyDescent="0.2">
      <c r="A369" s="11"/>
      <c r="B369" s="23" t="s">
        <v>690</v>
      </c>
      <c r="C369" s="28" t="s">
        <v>670</v>
      </c>
      <c r="D369" s="40">
        <v>3</v>
      </c>
      <c r="E369" s="40">
        <v>146</v>
      </c>
      <c r="F369" s="40">
        <v>3</v>
      </c>
      <c r="G369" s="40">
        <v>146</v>
      </c>
      <c r="H369" s="40">
        <v>287</v>
      </c>
      <c r="I369" s="40">
        <v>260</v>
      </c>
      <c r="J369" s="40">
        <v>53436</v>
      </c>
      <c r="K369" s="40">
        <v>42416</v>
      </c>
      <c r="L369" s="69">
        <f t="shared" si="55"/>
        <v>0.7937719889213265</v>
      </c>
      <c r="M369" s="40">
        <v>8575495</v>
      </c>
      <c r="N369" s="40">
        <v>3901546.9999999404</v>
      </c>
      <c r="O369" s="69">
        <f t="shared" si="56"/>
        <v>0.45496464052511726</v>
      </c>
      <c r="P369" s="40">
        <v>1085288</v>
      </c>
      <c r="Q369" s="40">
        <v>1438457</v>
      </c>
      <c r="R369" s="40">
        <v>1344792</v>
      </c>
      <c r="S369" s="40">
        <v>25</v>
      </c>
      <c r="T369" s="40">
        <v>0</v>
      </c>
      <c r="V369" s="69">
        <f t="shared" si="57"/>
        <v>0.36113818759849869</v>
      </c>
      <c r="W369" s="76">
        <f t="shared" si="58"/>
        <v>91.982907393435028</v>
      </c>
      <c r="X369" s="79">
        <f t="shared" si="59"/>
        <v>31704.828366654092</v>
      </c>
      <c r="Z369" s="69">
        <f t="shared" si="60"/>
        <v>1</v>
      </c>
      <c r="AA369" s="69">
        <f t="shared" si="60"/>
        <v>1</v>
      </c>
      <c r="AB369" s="82" t="s">
        <v>1259</v>
      </c>
      <c r="AD369" s="91">
        <f t="shared" si="61"/>
        <v>1.3254150050493509</v>
      </c>
      <c r="AE369" s="91">
        <f t="shared" si="62"/>
        <v>3.5949416191830559</v>
      </c>
      <c r="AF369" s="96">
        <f t="shared" si="63"/>
        <v>1239.1107245265773</v>
      </c>
      <c r="AH369" s="4">
        <f t="shared" si="64"/>
        <v>53290</v>
      </c>
      <c r="AI369" s="4" t="str">
        <f t="shared" si="65"/>
        <v>×</v>
      </c>
      <c r="AJ369" s="4" t="s">
        <v>1264</v>
      </c>
    </row>
    <row r="370" spans="1:36" s="4" customFormat="1" x14ac:dyDescent="0.2">
      <c r="A370" s="11"/>
      <c r="B370" s="23" t="s">
        <v>690</v>
      </c>
      <c r="C370" s="28" t="s">
        <v>695</v>
      </c>
      <c r="D370" s="40">
        <v>12</v>
      </c>
      <c r="E370" s="40">
        <v>525</v>
      </c>
      <c r="F370" s="40">
        <v>12</v>
      </c>
      <c r="G370" s="40">
        <v>525</v>
      </c>
      <c r="H370" s="40">
        <v>1084</v>
      </c>
      <c r="I370" s="40">
        <v>920</v>
      </c>
      <c r="J370" s="40">
        <v>184579</v>
      </c>
      <c r="K370" s="40">
        <v>138971</v>
      </c>
      <c r="L370" s="69">
        <f t="shared" si="55"/>
        <v>0.75290796894554635</v>
      </c>
      <c r="M370" s="40">
        <v>30140457</v>
      </c>
      <c r="N370" s="40">
        <v>13780029</v>
      </c>
      <c r="O370" s="69">
        <f t="shared" si="56"/>
        <v>0.45719376451392224</v>
      </c>
      <c r="P370" s="40">
        <v>2921045</v>
      </c>
      <c r="Q370" s="40">
        <v>4240139</v>
      </c>
      <c r="R370" s="40">
        <v>4565313.5900000036</v>
      </c>
      <c r="S370" s="40">
        <v>129</v>
      </c>
      <c r="T370" s="40">
        <v>1</v>
      </c>
      <c r="V370" s="69">
        <f t="shared" si="57"/>
        <v>0.34422482865474557</v>
      </c>
      <c r="W370" s="76">
        <f t="shared" si="58"/>
        <v>99.157586834663348</v>
      </c>
      <c r="X370" s="79">
        <f t="shared" si="59"/>
        <v>32850.836433500539</v>
      </c>
      <c r="Z370" s="69">
        <f t="shared" si="60"/>
        <v>1</v>
      </c>
      <c r="AA370" s="69">
        <f t="shared" si="60"/>
        <v>1</v>
      </c>
      <c r="AB370" s="82" t="s">
        <v>1264</v>
      </c>
      <c r="AD370" s="91">
        <f t="shared" si="61"/>
        <v>1.4515829095409349</v>
      </c>
      <c r="AE370" s="91">
        <f t="shared" si="62"/>
        <v>4.7174997304047013</v>
      </c>
      <c r="AF370" s="96">
        <f t="shared" si="63"/>
        <v>1562.9042311912358</v>
      </c>
      <c r="AH370" s="4">
        <f t="shared" si="64"/>
        <v>191625</v>
      </c>
      <c r="AI370" s="4" t="str">
        <f t="shared" si="65"/>
        <v/>
      </c>
      <c r="AJ370" s="4" t="s">
        <v>1264</v>
      </c>
    </row>
    <row r="371" spans="1:36" s="4" customFormat="1" x14ac:dyDescent="0.2">
      <c r="A371" s="11"/>
      <c r="B371" s="23" t="s">
        <v>690</v>
      </c>
      <c r="C371" s="28" t="s">
        <v>699</v>
      </c>
      <c r="D371" s="40">
        <v>2</v>
      </c>
      <c r="E371" s="40">
        <v>7</v>
      </c>
      <c r="F371" s="40">
        <v>2</v>
      </c>
      <c r="G371" s="40">
        <v>7</v>
      </c>
      <c r="H371" s="40">
        <v>10</v>
      </c>
      <c r="I371" s="40">
        <v>9</v>
      </c>
      <c r="J371" s="40">
        <v>2320</v>
      </c>
      <c r="K371" s="40">
        <v>1448</v>
      </c>
      <c r="L371" s="69">
        <f t="shared" si="55"/>
        <v>0.62413793103448278</v>
      </c>
      <c r="M371" s="40">
        <v>256464</v>
      </c>
      <c r="N371" s="40">
        <v>117157</v>
      </c>
      <c r="O371" s="69">
        <f t="shared" si="56"/>
        <v>0.45681655125085779</v>
      </c>
      <c r="P371" s="40">
        <v>38967</v>
      </c>
      <c r="Q371" s="40">
        <v>44812</v>
      </c>
      <c r="R371" s="40">
        <v>43672.15000000596</v>
      </c>
      <c r="S371" s="40">
        <v>1</v>
      </c>
      <c r="T371" s="40">
        <v>0</v>
      </c>
      <c r="V371" s="69">
        <f t="shared" si="57"/>
        <v>0.28511653716001817</v>
      </c>
      <c r="W371" s="76">
        <f t="shared" si="58"/>
        <v>80.909530386740329</v>
      </c>
      <c r="X371" s="79">
        <f t="shared" si="59"/>
        <v>30160.324585639475</v>
      </c>
      <c r="Z371" s="69">
        <f t="shared" si="60"/>
        <v>1</v>
      </c>
      <c r="AA371" s="69">
        <f t="shared" si="60"/>
        <v>1</v>
      </c>
      <c r="AB371" s="82" t="s">
        <v>1264</v>
      </c>
      <c r="AD371" s="91">
        <f t="shared" si="61"/>
        <v>1.1499987168629866</v>
      </c>
      <c r="AE371" s="91">
        <f t="shared" si="62"/>
        <v>3.0065696615084558</v>
      </c>
      <c r="AF371" s="96">
        <f t="shared" si="63"/>
        <v>1120.7470423693371</v>
      </c>
      <c r="AH371" s="4">
        <f t="shared" si="64"/>
        <v>2555</v>
      </c>
      <c r="AI371" s="4" t="str">
        <f t="shared" si="65"/>
        <v/>
      </c>
      <c r="AJ371" s="4" t="s">
        <v>1264</v>
      </c>
    </row>
    <row r="372" spans="1:36" s="4" customFormat="1" x14ac:dyDescent="0.2">
      <c r="A372" s="11"/>
      <c r="B372" s="23" t="s">
        <v>692</v>
      </c>
      <c r="C372" s="28" t="s">
        <v>371</v>
      </c>
      <c r="D372" s="40">
        <v>63</v>
      </c>
      <c r="E372" s="40">
        <v>6113</v>
      </c>
      <c r="F372" s="40">
        <v>62</v>
      </c>
      <c r="G372" s="40">
        <v>5920</v>
      </c>
      <c r="H372" s="40">
        <v>10189</v>
      </c>
      <c r="I372" s="40">
        <v>8770</v>
      </c>
      <c r="J372" s="40">
        <v>2162519</v>
      </c>
      <c r="K372" s="40">
        <v>1658847</v>
      </c>
      <c r="L372" s="69">
        <f t="shared" si="55"/>
        <v>0.76709013886120769</v>
      </c>
      <c r="M372" s="40">
        <v>307629346</v>
      </c>
      <c r="N372" s="40">
        <v>137116081</v>
      </c>
      <c r="O372" s="69">
        <f t="shared" si="56"/>
        <v>0.44571846861449949</v>
      </c>
      <c r="P372" s="40">
        <v>32915050</v>
      </c>
      <c r="Q372" s="40">
        <v>51268097</v>
      </c>
      <c r="R372" s="40">
        <v>44021092</v>
      </c>
      <c r="S372" s="40">
        <v>2206</v>
      </c>
      <c r="T372" s="40">
        <v>12</v>
      </c>
      <c r="V372" s="69">
        <f t="shared" si="57"/>
        <v>0.34190624198250125</v>
      </c>
      <c r="W372" s="76">
        <f t="shared" si="58"/>
        <v>82.657460874933008</v>
      </c>
      <c r="X372" s="79">
        <f t="shared" si="59"/>
        <v>26537.16225788153</v>
      </c>
      <c r="Z372" s="69">
        <f t="shared" si="60"/>
        <v>0.98412698412698407</v>
      </c>
      <c r="AA372" s="69">
        <f t="shared" si="60"/>
        <v>0.96842794045476854</v>
      </c>
      <c r="AB372" s="82" t="s">
        <v>1259</v>
      </c>
      <c r="AD372" s="91">
        <f t="shared" si="61"/>
        <v>1.5575883068687424</v>
      </c>
      <c r="AE372" s="91">
        <f t="shared" si="62"/>
        <v>4.1657564244927476</v>
      </c>
      <c r="AF372" s="96">
        <f t="shared" si="63"/>
        <v>1337.4153160940057</v>
      </c>
      <c r="AH372" s="4">
        <f t="shared" si="64"/>
        <v>2231245</v>
      </c>
      <c r="AI372" s="4" t="str">
        <f t="shared" si="65"/>
        <v/>
      </c>
      <c r="AJ372" s="4" t="s">
        <v>1264</v>
      </c>
    </row>
    <row r="373" spans="1:36" s="4" customFormat="1" x14ac:dyDescent="0.2">
      <c r="A373" s="11"/>
      <c r="B373" s="23" t="s">
        <v>692</v>
      </c>
      <c r="C373" s="28" t="s">
        <v>700</v>
      </c>
      <c r="D373" s="40">
        <v>6</v>
      </c>
      <c r="E373" s="40">
        <v>74</v>
      </c>
      <c r="F373" s="40">
        <v>6</v>
      </c>
      <c r="G373" s="40">
        <v>74</v>
      </c>
      <c r="H373" s="40">
        <v>168</v>
      </c>
      <c r="I373" s="40">
        <v>126</v>
      </c>
      <c r="J373" s="40">
        <v>28137</v>
      </c>
      <c r="K373" s="40">
        <v>19086</v>
      </c>
      <c r="L373" s="69">
        <f t="shared" si="55"/>
        <v>0.67832391512954471</v>
      </c>
      <c r="M373" s="40">
        <v>2678953</v>
      </c>
      <c r="N373" s="40">
        <v>1141420</v>
      </c>
      <c r="O373" s="69">
        <f t="shared" si="56"/>
        <v>0.42606943832161298</v>
      </c>
      <c r="P373" s="40">
        <v>319350</v>
      </c>
      <c r="Q373" s="40">
        <v>481576</v>
      </c>
      <c r="R373" s="40">
        <v>435246</v>
      </c>
      <c r="S373" s="40">
        <v>5</v>
      </c>
      <c r="T373" s="40">
        <v>0</v>
      </c>
      <c r="V373" s="69">
        <f t="shared" si="57"/>
        <v>0.28901308951936261</v>
      </c>
      <c r="W373" s="76">
        <f t="shared" si="58"/>
        <v>59.804044849627999</v>
      </c>
      <c r="X373" s="79">
        <f t="shared" si="59"/>
        <v>22804.464005029866</v>
      </c>
      <c r="Z373" s="69">
        <f t="shared" si="60"/>
        <v>1</v>
      </c>
      <c r="AA373" s="69">
        <f t="shared" si="60"/>
        <v>1</v>
      </c>
      <c r="AB373" s="82" t="s">
        <v>1264</v>
      </c>
      <c r="AD373" s="91">
        <f t="shared" si="61"/>
        <v>1.5079881008298106</v>
      </c>
      <c r="AE373" s="91">
        <f t="shared" si="62"/>
        <v>3.5741975888523565</v>
      </c>
      <c r="AF373" s="96">
        <f t="shared" si="63"/>
        <v>1362.9121653358384</v>
      </c>
      <c r="AH373" s="4">
        <f t="shared" si="64"/>
        <v>27010</v>
      </c>
      <c r="AI373" s="4" t="str">
        <f t="shared" si="65"/>
        <v>×</v>
      </c>
      <c r="AJ373" s="4" t="s">
        <v>1264</v>
      </c>
    </row>
    <row r="374" spans="1:36" s="4" customFormat="1" x14ac:dyDescent="0.2">
      <c r="A374" s="11"/>
      <c r="B374" s="23" t="s">
        <v>692</v>
      </c>
      <c r="C374" s="28" t="s">
        <v>622</v>
      </c>
      <c r="D374" s="40">
        <v>5</v>
      </c>
      <c r="E374" s="40">
        <v>199</v>
      </c>
      <c r="F374" s="40">
        <v>5</v>
      </c>
      <c r="G374" s="40">
        <v>199</v>
      </c>
      <c r="H374" s="40">
        <v>394</v>
      </c>
      <c r="I374" s="40">
        <v>285</v>
      </c>
      <c r="J374" s="40">
        <v>76393</v>
      </c>
      <c r="K374" s="40">
        <v>49340</v>
      </c>
      <c r="L374" s="69">
        <f t="shared" si="55"/>
        <v>0.64587069495896221</v>
      </c>
      <c r="M374" s="40">
        <v>7606385</v>
      </c>
      <c r="N374" s="40">
        <v>3339656</v>
      </c>
      <c r="O374" s="69">
        <f t="shared" si="56"/>
        <v>0.43905955325690194</v>
      </c>
      <c r="P374" s="40">
        <v>934491</v>
      </c>
      <c r="Q374" s="40">
        <v>1396637</v>
      </c>
      <c r="R374" s="40">
        <v>1167309</v>
      </c>
      <c r="S374" s="40">
        <v>61</v>
      </c>
      <c r="T374" s="40">
        <v>0</v>
      </c>
      <c r="V374" s="69">
        <f t="shared" si="57"/>
        <v>0.28357569879040673</v>
      </c>
      <c r="W374" s="76">
        <f t="shared" si="58"/>
        <v>67.686582894203482</v>
      </c>
      <c r="X374" s="79">
        <f t="shared" si="59"/>
        <v>23658.471828131333</v>
      </c>
      <c r="Z374" s="69">
        <f t="shared" si="60"/>
        <v>1</v>
      </c>
      <c r="AA374" s="69">
        <f t="shared" si="60"/>
        <v>1</v>
      </c>
      <c r="AB374" s="82" t="s">
        <v>1264</v>
      </c>
      <c r="AD374" s="91">
        <f t="shared" si="61"/>
        <v>1.4945430186058506</v>
      </c>
      <c r="AE374" s="91">
        <f t="shared" si="62"/>
        <v>3.5737701058651181</v>
      </c>
      <c r="AF374" s="96">
        <f t="shared" si="63"/>
        <v>1249.1388360080516</v>
      </c>
      <c r="AH374" s="4">
        <f t="shared" si="64"/>
        <v>72635</v>
      </c>
      <c r="AI374" s="4" t="str">
        <f t="shared" si="65"/>
        <v>×</v>
      </c>
      <c r="AJ374" s="4" t="s">
        <v>1264</v>
      </c>
    </row>
    <row r="375" spans="1:36" s="4" customFormat="1" x14ac:dyDescent="0.2">
      <c r="A375" s="11"/>
      <c r="B375" s="23" t="s">
        <v>692</v>
      </c>
      <c r="C375" s="28" t="s">
        <v>680</v>
      </c>
      <c r="D375" s="40">
        <v>5</v>
      </c>
      <c r="E375" s="40">
        <v>41</v>
      </c>
      <c r="F375" s="40">
        <v>5</v>
      </c>
      <c r="G375" s="40">
        <v>41</v>
      </c>
      <c r="H375" s="40">
        <v>57</v>
      </c>
      <c r="I375" s="40">
        <v>48</v>
      </c>
      <c r="J375" s="40">
        <v>13154</v>
      </c>
      <c r="K375" s="40">
        <v>8407</v>
      </c>
      <c r="L375" s="69">
        <f t="shared" si="55"/>
        <v>0.63912117986924133</v>
      </c>
      <c r="M375" s="40">
        <v>1451752</v>
      </c>
      <c r="N375" s="40">
        <v>621949</v>
      </c>
      <c r="O375" s="69">
        <f t="shared" si="56"/>
        <v>0.42841270409822063</v>
      </c>
      <c r="P375" s="40">
        <v>135213</v>
      </c>
      <c r="Q375" s="40">
        <v>414111</v>
      </c>
      <c r="R375" s="40">
        <v>214991</v>
      </c>
      <c r="S375" s="40">
        <v>4</v>
      </c>
      <c r="T375" s="40">
        <v>0</v>
      </c>
      <c r="V375" s="69">
        <f t="shared" si="57"/>
        <v>0.27380763291422694</v>
      </c>
      <c r="W375" s="76">
        <f t="shared" si="58"/>
        <v>73.979897704294046</v>
      </c>
      <c r="X375" s="79">
        <f t="shared" si="59"/>
        <v>25572.855953372189</v>
      </c>
      <c r="Z375" s="69">
        <f t="shared" si="60"/>
        <v>1</v>
      </c>
      <c r="AA375" s="69">
        <f t="shared" si="60"/>
        <v>1</v>
      </c>
      <c r="AB375" s="82" t="s">
        <v>1264</v>
      </c>
      <c r="AD375" s="91">
        <f t="shared" si="61"/>
        <v>3.0626566972110671</v>
      </c>
      <c r="AE375" s="91">
        <f t="shared" si="62"/>
        <v>4.5997722112518771</v>
      </c>
      <c r="AF375" s="96">
        <f t="shared" si="63"/>
        <v>1590.0172320708807</v>
      </c>
      <c r="AH375" s="4">
        <f t="shared" si="64"/>
        <v>14965</v>
      </c>
      <c r="AI375" s="4" t="str">
        <f t="shared" si="65"/>
        <v/>
      </c>
      <c r="AJ375" s="4" t="s">
        <v>1264</v>
      </c>
    </row>
    <row r="376" spans="1:36" s="4" customFormat="1" x14ac:dyDescent="0.2">
      <c r="A376" s="11"/>
      <c r="B376" s="23" t="s">
        <v>702</v>
      </c>
      <c r="C376" s="28" t="s">
        <v>231</v>
      </c>
      <c r="D376" s="40">
        <v>100</v>
      </c>
      <c r="E376" s="40">
        <v>5183</v>
      </c>
      <c r="F376" s="40">
        <v>100</v>
      </c>
      <c r="G376" s="40">
        <v>5183</v>
      </c>
      <c r="H376" s="40">
        <v>9249</v>
      </c>
      <c r="I376" s="40">
        <v>8863</v>
      </c>
      <c r="J376" s="40">
        <v>1882595</v>
      </c>
      <c r="K376" s="40">
        <v>1327334</v>
      </c>
      <c r="L376" s="69">
        <f t="shared" si="55"/>
        <v>0.70505552176649788</v>
      </c>
      <c r="M376" s="40">
        <v>224481368</v>
      </c>
      <c r="N376" s="40">
        <v>93247131</v>
      </c>
      <c r="O376" s="69">
        <f t="shared" si="56"/>
        <v>0.41538917831256267</v>
      </c>
      <c r="P376" s="71">
        <v>28438544</v>
      </c>
      <c r="Q376" s="71">
        <v>40264256</v>
      </c>
      <c r="R376" s="71">
        <v>36299618</v>
      </c>
      <c r="S376" s="40">
        <v>1829</v>
      </c>
      <c r="T376" s="40">
        <v>27</v>
      </c>
      <c r="V376" s="69">
        <f t="shared" si="57"/>
        <v>0.29287243385132072</v>
      </c>
      <c r="W376" s="76">
        <f t="shared" si="58"/>
        <v>70.251444625090599</v>
      </c>
      <c r="X376" s="79">
        <f t="shared" si="59"/>
        <v>27347.764767571687</v>
      </c>
      <c r="Z376" s="69">
        <f t="shared" si="60"/>
        <v>1</v>
      </c>
      <c r="AA376" s="69">
        <f t="shared" si="60"/>
        <v>1</v>
      </c>
      <c r="AB376" s="83"/>
      <c r="AD376" s="91">
        <f t="shared" si="61"/>
        <v>1.4158339470543921</v>
      </c>
      <c r="AE376" s="91">
        <f t="shared" si="62"/>
        <v>3.2788996159578354</v>
      </c>
      <c r="AF376" s="96">
        <f t="shared" si="63"/>
        <v>1276.4232233548946</v>
      </c>
      <c r="AH376" s="4">
        <f t="shared" si="64"/>
        <v>1891795</v>
      </c>
      <c r="AI376" s="4" t="str">
        <f t="shared" si="65"/>
        <v/>
      </c>
      <c r="AJ376" s="4" t="s">
        <v>1287</v>
      </c>
    </row>
    <row r="377" spans="1:36" s="4" customFormat="1" x14ac:dyDescent="0.2">
      <c r="A377" s="11"/>
      <c r="B377" s="23" t="s">
        <v>702</v>
      </c>
      <c r="C377" s="28" t="s">
        <v>703</v>
      </c>
      <c r="D377" s="40">
        <v>63</v>
      </c>
      <c r="E377" s="40">
        <v>827</v>
      </c>
      <c r="F377" s="40">
        <v>62</v>
      </c>
      <c r="G377" s="40">
        <v>825</v>
      </c>
      <c r="H377" s="40">
        <v>1591</v>
      </c>
      <c r="I377" s="40">
        <v>1272</v>
      </c>
      <c r="J377" s="40">
        <v>301779</v>
      </c>
      <c r="K377" s="40">
        <v>203879</v>
      </c>
      <c r="L377" s="69">
        <f t="shared" si="55"/>
        <v>0.67559041550273546</v>
      </c>
      <c r="M377" s="40">
        <v>31687318</v>
      </c>
      <c r="N377" s="40">
        <v>13467358</v>
      </c>
      <c r="O377" s="69">
        <f t="shared" si="56"/>
        <v>0.42500782174117735</v>
      </c>
      <c r="P377" s="71">
        <v>3488797</v>
      </c>
      <c r="Q377" s="71">
        <v>5013913</v>
      </c>
      <c r="R377" s="71">
        <v>5204337</v>
      </c>
      <c r="S377" s="40">
        <v>122</v>
      </c>
      <c r="T377" s="40">
        <v>1</v>
      </c>
      <c r="V377" s="69">
        <f t="shared" si="57"/>
        <v>0.28713121088203453</v>
      </c>
      <c r="W377" s="76">
        <f t="shared" si="58"/>
        <v>66.055640845795793</v>
      </c>
      <c r="X377" s="79">
        <f t="shared" si="59"/>
        <v>25526.596657821552</v>
      </c>
      <c r="Z377" s="69">
        <f t="shared" si="60"/>
        <v>0.98412698412698407</v>
      </c>
      <c r="AA377" s="69">
        <f t="shared" si="60"/>
        <v>0.99758162031438935</v>
      </c>
      <c r="AB377" s="82" t="s">
        <v>1259</v>
      </c>
      <c r="AD377" s="91">
        <f t="shared" si="61"/>
        <v>1.4371466726209636</v>
      </c>
      <c r="AE377" s="91">
        <f t="shared" si="62"/>
        <v>3.8601724319299748</v>
      </c>
      <c r="AF377" s="96">
        <f t="shared" si="63"/>
        <v>1491.7282375558107</v>
      </c>
      <c r="AH377" s="4">
        <f t="shared" si="64"/>
        <v>301855</v>
      </c>
      <c r="AI377" s="4" t="str">
        <f t="shared" si="65"/>
        <v/>
      </c>
      <c r="AJ377" s="4" t="s">
        <v>1264</v>
      </c>
    </row>
    <row r="378" spans="1:36" s="4" customFormat="1" x14ac:dyDescent="0.2">
      <c r="A378" s="11"/>
      <c r="B378" s="23" t="s">
        <v>702</v>
      </c>
      <c r="C378" s="28" t="s">
        <v>163</v>
      </c>
      <c r="D378" s="40">
        <v>32</v>
      </c>
      <c r="E378" s="40">
        <v>561</v>
      </c>
      <c r="F378" s="40">
        <v>31</v>
      </c>
      <c r="G378" s="40">
        <v>558</v>
      </c>
      <c r="H378" s="40">
        <v>1304</v>
      </c>
      <c r="I378" s="40">
        <v>1033</v>
      </c>
      <c r="J378" s="40">
        <v>197564</v>
      </c>
      <c r="K378" s="40">
        <v>132003</v>
      </c>
      <c r="L378" s="69">
        <f t="shared" si="55"/>
        <v>0.66815310481666701</v>
      </c>
      <c r="M378" s="40">
        <v>17151164</v>
      </c>
      <c r="N378" s="40">
        <v>7106781</v>
      </c>
      <c r="O378" s="69">
        <f t="shared" si="56"/>
        <v>0.41436143925858326</v>
      </c>
      <c r="P378" s="40">
        <v>1899605</v>
      </c>
      <c r="Q378" s="40">
        <v>2624928</v>
      </c>
      <c r="R378" s="40">
        <v>3086484</v>
      </c>
      <c r="S378" s="40">
        <v>110</v>
      </c>
      <c r="T378" s="40">
        <v>0</v>
      </c>
      <c r="V378" s="69">
        <f t="shared" si="57"/>
        <v>0.27685688215692517</v>
      </c>
      <c r="W378" s="76">
        <f t="shared" si="58"/>
        <v>53.83802640849072</v>
      </c>
      <c r="X378" s="79">
        <f t="shared" si="59"/>
        <v>23381.923138110498</v>
      </c>
      <c r="Z378" s="69">
        <f t="shared" si="60"/>
        <v>0.96875</v>
      </c>
      <c r="AA378" s="69">
        <f t="shared" si="60"/>
        <v>0.99465240641711228</v>
      </c>
      <c r="AB378" s="82" t="s">
        <v>1259</v>
      </c>
      <c r="AD378" s="91">
        <f t="shared" si="61"/>
        <v>1.3818283274680789</v>
      </c>
      <c r="AE378" s="91">
        <f t="shared" si="62"/>
        <v>3.7411888260980573</v>
      </c>
      <c r="AF378" s="96">
        <f t="shared" si="63"/>
        <v>1624.803051160636</v>
      </c>
      <c r="AH378" s="4">
        <f t="shared" si="64"/>
        <v>204765</v>
      </c>
      <c r="AI378" s="4" t="str">
        <f t="shared" si="65"/>
        <v/>
      </c>
      <c r="AJ378" s="4" t="s">
        <v>1264</v>
      </c>
    </row>
    <row r="379" spans="1:36" s="4" customFormat="1" x14ac:dyDescent="0.2">
      <c r="A379" s="11"/>
      <c r="B379" s="23" t="s">
        <v>702</v>
      </c>
      <c r="C379" s="28" t="s">
        <v>536</v>
      </c>
      <c r="D379" s="40">
        <v>8</v>
      </c>
      <c r="E379" s="40">
        <v>89</v>
      </c>
      <c r="F379" s="40">
        <v>8</v>
      </c>
      <c r="G379" s="40">
        <v>89</v>
      </c>
      <c r="H379" s="40">
        <v>116</v>
      </c>
      <c r="I379" s="40">
        <v>78</v>
      </c>
      <c r="J379" s="40">
        <v>32919</v>
      </c>
      <c r="K379" s="40">
        <v>21198</v>
      </c>
      <c r="L379" s="69">
        <f t="shared" si="55"/>
        <v>0.64394422673835783</v>
      </c>
      <c r="M379" s="40">
        <v>2396833</v>
      </c>
      <c r="N379" s="40">
        <v>968076</v>
      </c>
      <c r="O379" s="69">
        <f t="shared" si="56"/>
        <v>0.40389797703886754</v>
      </c>
      <c r="P379" s="40">
        <v>201215</v>
      </c>
      <c r="Q379" s="40">
        <v>307855</v>
      </c>
      <c r="R379" s="40">
        <v>370025</v>
      </c>
      <c r="S379" s="40">
        <v>10</v>
      </c>
      <c r="T379" s="40">
        <v>0</v>
      </c>
      <c r="V379" s="69">
        <f t="shared" si="57"/>
        <v>0.26008777050548054</v>
      </c>
      <c r="W379" s="76">
        <f t="shared" si="58"/>
        <v>45.668270591565239</v>
      </c>
      <c r="X379" s="79">
        <f t="shared" si="59"/>
        <v>17455.656193980565</v>
      </c>
      <c r="Z379" s="69">
        <f t="shared" si="60"/>
        <v>1</v>
      </c>
      <c r="AA379" s="69">
        <f t="shared" si="60"/>
        <v>1</v>
      </c>
      <c r="AB379" s="82" t="s">
        <v>1264</v>
      </c>
      <c r="AD379" s="91">
        <f t="shared" si="61"/>
        <v>1.5299803692567651</v>
      </c>
      <c r="AE379" s="91">
        <f t="shared" si="62"/>
        <v>4.8111522500807595</v>
      </c>
      <c r="AF379" s="96">
        <f t="shared" si="63"/>
        <v>1838.9533583480356</v>
      </c>
      <c r="AH379" s="4">
        <f t="shared" si="64"/>
        <v>32485</v>
      </c>
      <c r="AI379" s="4" t="str">
        <f t="shared" si="65"/>
        <v>×</v>
      </c>
      <c r="AJ379" s="4" t="s">
        <v>1264</v>
      </c>
    </row>
    <row r="380" spans="1:36" s="4" customFormat="1" x14ac:dyDescent="0.2">
      <c r="A380" s="11"/>
      <c r="B380" s="23" t="s">
        <v>702</v>
      </c>
      <c r="C380" s="28" t="s">
        <v>528</v>
      </c>
      <c r="D380" s="40">
        <v>14</v>
      </c>
      <c r="E380" s="40">
        <v>137</v>
      </c>
      <c r="F380" s="40">
        <v>13</v>
      </c>
      <c r="G380" s="40">
        <v>137</v>
      </c>
      <c r="H380" s="40">
        <v>173</v>
      </c>
      <c r="I380" s="40">
        <v>143</v>
      </c>
      <c r="J380" s="46">
        <v>56024</v>
      </c>
      <c r="K380" s="46">
        <v>33241</v>
      </c>
      <c r="L380" s="70">
        <f t="shared" si="55"/>
        <v>0.59333499928602029</v>
      </c>
      <c r="M380" s="46">
        <v>4102843</v>
      </c>
      <c r="N380" s="46">
        <v>1857667</v>
      </c>
      <c r="O380" s="70">
        <f t="shared" si="56"/>
        <v>0.45277555100207345</v>
      </c>
      <c r="P380" s="46">
        <v>391341</v>
      </c>
      <c r="Q380" s="46">
        <v>619035</v>
      </c>
      <c r="R380" s="46">
        <v>525819</v>
      </c>
      <c r="S380" s="46">
        <v>5</v>
      </c>
      <c r="T380" s="46">
        <v>0</v>
      </c>
      <c r="V380" s="69">
        <f t="shared" si="57"/>
        <v>0.26864758123054272</v>
      </c>
      <c r="W380" s="76">
        <f t="shared" si="58"/>
        <v>55.884810926265757</v>
      </c>
      <c r="X380" s="79">
        <f t="shared" si="59"/>
        <v>15818.386931801089</v>
      </c>
      <c r="Z380" s="69">
        <f t="shared" si="60"/>
        <v>0.9285714285714286</v>
      </c>
      <c r="AA380" s="69">
        <f t="shared" si="60"/>
        <v>1</v>
      </c>
      <c r="AB380" s="82" t="s">
        <v>1264</v>
      </c>
      <c r="AD380" s="91">
        <f t="shared" si="61"/>
        <v>1.5818301685742102</v>
      </c>
      <c r="AE380" s="91">
        <f t="shared" si="62"/>
        <v>4.7469265934313043</v>
      </c>
      <c r="AF380" s="96">
        <f t="shared" si="63"/>
        <v>1343.6338129661856</v>
      </c>
      <c r="AH380" s="4">
        <f t="shared" si="64"/>
        <v>50005</v>
      </c>
      <c r="AI380" s="4" t="str">
        <f t="shared" si="65"/>
        <v>×</v>
      </c>
      <c r="AJ380" s="4" t="s">
        <v>1264</v>
      </c>
    </row>
    <row r="381" spans="1:36" s="4" customFormat="1" x14ac:dyDescent="0.2">
      <c r="A381" s="11"/>
      <c r="B381" s="23" t="s">
        <v>702</v>
      </c>
      <c r="C381" s="28" t="s">
        <v>87</v>
      </c>
      <c r="D381" s="40">
        <v>13</v>
      </c>
      <c r="E381" s="40">
        <v>128</v>
      </c>
      <c r="F381" s="40">
        <v>13</v>
      </c>
      <c r="G381" s="40">
        <v>128</v>
      </c>
      <c r="H381" s="40">
        <v>172</v>
      </c>
      <c r="I381" s="40">
        <v>133</v>
      </c>
      <c r="J381" s="40">
        <v>49863</v>
      </c>
      <c r="K381" s="40">
        <v>30559</v>
      </c>
      <c r="L381" s="69">
        <f t="shared" si="55"/>
        <v>0.61285923430198741</v>
      </c>
      <c r="M381" s="40">
        <v>4029045</v>
      </c>
      <c r="N381" s="40">
        <v>1609191</v>
      </c>
      <c r="O381" s="69">
        <f t="shared" si="56"/>
        <v>0.39939762400271034</v>
      </c>
      <c r="P381" s="40">
        <v>387549</v>
      </c>
      <c r="Q381" s="40">
        <v>594467</v>
      </c>
      <c r="R381" s="40">
        <v>597579</v>
      </c>
      <c r="S381" s="40">
        <v>3</v>
      </c>
      <c r="T381" s="40">
        <v>0</v>
      </c>
      <c r="V381" s="69">
        <f t="shared" si="57"/>
        <v>0.24477452202833413</v>
      </c>
      <c r="W381" s="76">
        <f t="shared" si="58"/>
        <v>52.658496678556233</v>
      </c>
      <c r="X381" s="79">
        <f t="shared" si="59"/>
        <v>19554.926535554176</v>
      </c>
      <c r="Z381" s="69">
        <f t="shared" si="60"/>
        <v>1</v>
      </c>
      <c r="AA381" s="69">
        <f t="shared" si="60"/>
        <v>1</v>
      </c>
      <c r="AB381" s="82" t="s">
        <v>1264</v>
      </c>
      <c r="AD381" s="91">
        <f t="shared" si="61"/>
        <v>1.5339144211441651</v>
      </c>
      <c r="AE381" s="91">
        <f t="shared" si="62"/>
        <v>4.1522259120782143</v>
      </c>
      <c r="AF381" s="96">
        <f t="shared" si="63"/>
        <v>1541.9443734856752</v>
      </c>
      <c r="AH381" s="4">
        <f t="shared" si="64"/>
        <v>46720</v>
      </c>
      <c r="AI381" s="4" t="str">
        <f t="shared" si="65"/>
        <v>×</v>
      </c>
      <c r="AJ381" s="4" t="s">
        <v>1264</v>
      </c>
    </row>
    <row r="382" spans="1:36" s="4" customFormat="1" x14ac:dyDescent="0.2">
      <c r="A382" s="11"/>
      <c r="B382" s="23" t="s">
        <v>704</v>
      </c>
      <c r="C382" s="28" t="s">
        <v>650</v>
      </c>
      <c r="D382" s="40">
        <v>10</v>
      </c>
      <c r="E382" s="40">
        <v>354</v>
      </c>
      <c r="F382" s="40">
        <v>10</v>
      </c>
      <c r="G382" s="40">
        <v>354</v>
      </c>
      <c r="H382" s="40">
        <v>692</v>
      </c>
      <c r="I382" s="40">
        <v>553</v>
      </c>
      <c r="J382" s="40">
        <v>129264</v>
      </c>
      <c r="K382" s="40">
        <v>100943</v>
      </c>
      <c r="L382" s="69">
        <f t="shared" si="55"/>
        <v>0.78090574328506002</v>
      </c>
      <c r="M382" s="40">
        <v>14722936</v>
      </c>
      <c r="N382" s="40">
        <v>6470572</v>
      </c>
      <c r="O382" s="69">
        <f t="shared" si="56"/>
        <v>0.43948924317812699</v>
      </c>
      <c r="P382" s="40">
        <v>1975919</v>
      </c>
      <c r="Q382" s="40">
        <v>2902959</v>
      </c>
      <c r="R382" s="40">
        <v>2820592</v>
      </c>
      <c r="S382" s="40">
        <v>62</v>
      </c>
      <c r="T382" s="40">
        <v>1</v>
      </c>
      <c r="V382" s="69">
        <f t="shared" si="57"/>
        <v>0.34319967410980373</v>
      </c>
      <c r="W382" s="76">
        <f t="shared" si="58"/>
        <v>64.101245257224377</v>
      </c>
      <c r="X382" s="79">
        <f t="shared" si="59"/>
        <v>27942.422951566725</v>
      </c>
      <c r="Z382" s="69">
        <f t="shared" si="60"/>
        <v>1</v>
      </c>
      <c r="AA382" s="69">
        <f t="shared" si="60"/>
        <v>1</v>
      </c>
      <c r="AB382" s="83"/>
      <c r="AD382" s="91">
        <f t="shared" si="61"/>
        <v>1.4691690297021285</v>
      </c>
      <c r="AE382" s="91">
        <f t="shared" si="62"/>
        <v>3.2747152084675535</v>
      </c>
      <c r="AF382" s="96">
        <f t="shared" si="63"/>
        <v>1427.4836164842791</v>
      </c>
      <c r="AH382" s="4">
        <f t="shared" si="64"/>
        <v>129210</v>
      </c>
      <c r="AI382" s="4" t="str">
        <f t="shared" si="65"/>
        <v>×</v>
      </c>
      <c r="AJ382" s="4" t="s">
        <v>1287</v>
      </c>
    </row>
    <row r="383" spans="1:36" s="4" customFormat="1" x14ac:dyDescent="0.2">
      <c r="A383" s="11"/>
      <c r="B383" s="23" t="s">
        <v>704</v>
      </c>
      <c r="C383" s="28" t="s">
        <v>706</v>
      </c>
      <c r="D383" s="40">
        <v>10</v>
      </c>
      <c r="E383" s="40">
        <v>159</v>
      </c>
      <c r="F383" s="40">
        <v>9</v>
      </c>
      <c r="G383" s="40">
        <v>152</v>
      </c>
      <c r="H383" s="40">
        <v>315</v>
      </c>
      <c r="I383" s="40">
        <v>228</v>
      </c>
      <c r="J383" s="40">
        <v>55632</v>
      </c>
      <c r="K383" s="40">
        <v>40394</v>
      </c>
      <c r="L383" s="69">
        <f t="shared" si="55"/>
        <v>0.72609289617486339</v>
      </c>
      <c r="M383" s="40">
        <v>6382992</v>
      </c>
      <c r="N383" s="40">
        <v>2748152</v>
      </c>
      <c r="O383" s="69">
        <f t="shared" si="56"/>
        <v>0.43054291780406428</v>
      </c>
      <c r="P383" s="40">
        <v>935955</v>
      </c>
      <c r="Q383" s="40">
        <v>1238455</v>
      </c>
      <c r="R383" s="40">
        <v>1198700</v>
      </c>
      <c r="S383" s="40">
        <v>17</v>
      </c>
      <c r="T383" s="40">
        <v>0</v>
      </c>
      <c r="V383" s="69">
        <f t="shared" si="57"/>
        <v>0.31261415411592919</v>
      </c>
      <c r="W383" s="76">
        <f t="shared" si="58"/>
        <v>68.033668366589097</v>
      </c>
      <c r="X383" s="79">
        <f t="shared" si="59"/>
        <v>29675.199287022824</v>
      </c>
      <c r="Z383" s="69">
        <f t="shared" si="60"/>
        <v>0.9</v>
      </c>
      <c r="AA383" s="69">
        <f t="shared" si="60"/>
        <v>0.95597484276729561</v>
      </c>
      <c r="AB383" s="82" t="s">
        <v>1259</v>
      </c>
      <c r="AD383" s="91">
        <f t="shared" si="61"/>
        <v>1.3231992991116026</v>
      </c>
      <c r="AE383" s="91">
        <f t="shared" si="62"/>
        <v>2.9362009925690873</v>
      </c>
      <c r="AF383" s="96">
        <f t="shared" si="63"/>
        <v>1280.72396643001</v>
      </c>
      <c r="AH383" s="4">
        <f t="shared" si="64"/>
        <v>58035</v>
      </c>
      <c r="AI383" s="4" t="str">
        <f t="shared" si="65"/>
        <v/>
      </c>
      <c r="AJ383" s="4" t="s">
        <v>1264</v>
      </c>
    </row>
    <row r="384" spans="1:36" s="4" customFormat="1" x14ac:dyDescent="0.2">
      <c r="A384" s="11"/>
      <c r="B384" s="23" t="s">
        <v>704</v>
      </c>
      <c r="C384" s="28" t="s">
        <v>206</v>
      </c>
      <c r="D384" s="40">
        <v>17</v>
      </c>
      <c r="E384" s="40">
        <v>153</v>
      </c>
      <c r="F384" s="40">
        <v>16</v>
      </c>
      <c r="G384" s="40">
        <v>148</v>
      </c>
      <c r="H384" s="40">
        <v>238</v>
      </c>
      <c r="I384" s="40">
        <v>199</v>
      </c>
      <c r="J384" s="40">
        <v>54443</v>
      </c>
      <c r="K384" s="40">
        <v>38089</v>
      </c>
      <c r="L384" s="69">
        <f t="shared" si="55"/>
        <v>0.69961243869735323</v>
      </c>
      <c r="M384" s="40">
        <v>4957603</v>
      </c>
      <c r="N384" s="40">
        <v>2049030</v>
      </c>
      <c r="O384" s="69">
        <f t="shared" si="56"/>
        <v>0.41331062612314862</v>
      </c>
      <c r="P384" s="40">
        <v>677455</v>
      </c>
      <c r="Q384" s="40">
        <v>923022</v>
      </c>
      <c r="R384" s="40">
        <v>915827</v>
      </c>
      <c r="S384" s="40">
        <v>8</v>
      </c>
      <c r="T384" s="40">
        <v>0</v>
      </c>
      <c r="V384" s="69">
        <f t="shared" si="57"/>
        <v>0.28915725508154599</v>
      </c>
      <c r="W384" s="76">
        <f t="shared" si="58"/>
        <v>53.79584656987582</v>
      </c>
      <c r="X384" s="79">
        <f t="shared" si="59"/>
        <v>24044.396019848249</v>
      </c>
      <c r="Z384" s="69">
        <f t="shared" si="60"/>
        <v>0.94117647058823528</v>
      </c>
      <c r="AA384" s="69">
        <f t="shared" si="60"/>
        <v>0.9673202614379085</v>
      </c>
      <c r="AB384" s="82" t="s">
        <v>1264</v>
      </c>
      <c r="AD384" s="91">
        <f t="shared" si="61"/>
        <v>1.3624845930726026</v>
      </c>
      <c r="AE384" s="91">
        <f t="shared" si="62"/>
        <v>3.024599419887668</v>
      </c>
      <c r="AF384" s="96">
        <f t="shared" si="63"/>
        <v>1351.8639614439337</v>
      </c>
      <c r="AH384" s="4">
        <f t="shared" si="64"/>
        <v>55845</v>
      </c>
      <c r="AI384" s="4" t="str">
        <f t="shared" si="65"/>
        <v/>
      </c>
      <c r="AJ384" s="4" t="s">
        <v>1264</v>
      </c>
    </row>
    <row r="385" spans="1:36" s="4" customFormat="1" x14ac:dyDescent="0.2">
      <c r="A385" s="11"/>
      <c r="B385" s="23" t="s">
        <v>704</v>
      </c>
      <c r="C385" s="28" t="s">
        <v>708</v>
      </c>
      <c r="D385" s="40">
        <v>8</v>
      </c>
      <c r="E385" s="40">
        <v>102</v>
      </c>
      <c r="F385" s="40">
        <v>8</v>
      </c>
      <c r="G385" s="40">
        <v>102</v>
      </c>
      <c r="H385" s="40">
        <v>153</v>
      </c>
      <c r="I385" s="40">
        <v>128</v>
      </c>
      <c r="J385" s="40">
        <v>38040</v>
      </c>
      <c r="K385" s="40">
        <v>25332</v>
      </c>
      <c r="L385" s="69">
        <f t="shared" si="55"/>
        <v>0.66593059936908516</v>
      </c>
      <c r="M385" s="40">
        <v>3329733</v>
      </c>
      <c r="N385" s="40">
        <v>1415783</v>
      </c>
      <c r="O385" s="69">
        <f t="shared" si="56"/>
        <v>0.42519415220379531</v>
      </c>
      <c r="P385" s="40">
        <v>423132</v>
      </c>
      <c r="Q385" s="40">
        <v>587927</v>
      </c>
      <c r="R385" s="40">
        <v>611731</v>
      </c>
      <c r="S385" s="40">
        <v>9</v>
      </c>
      <c r="T385" s="40">
        <v>0</v>
      </c>
      <c r="V385" s="69">
        <f t="shared" si="57"/>
        <v>0.28314979662530343</v>
      </c>
      <c r="W385" s="76">
        <f t="shared" si="58"/>
        <v>55.88911258487289</v>
      </c>
      <c r="X385" s="79">
        <f t="shared" si="59"/>
        <v>24148.547291962735</v>
      </c>
      <c r="Z385" s="69">
        <f t="shared" si="60"/>
        <v>1</v>
      </c>
      <c r="AA385" s="69">
        <f t="shared" si="60"/>
        <v>1</v>
      </c>
      <c r="AB385" s="82" t="s">
        <v>1264</v>
      </c>
      <c r="AD385" s="91">
        <f t="shared" si="61"/>
        <v>1.3894647533157503</v>
      </c>
      <c r="AE385" s="91">
        <f t="shared" si="62"/>
        <v>3.3459605985838934</v>
      </c>
      <c r="AF385" s="96">
        <f t="shared" si="63"/>
        <v>1445.7214297193311</v>
      </c>
      <c r="AH385" s="4">
        <f t="shared" si="64"/>
        <v>37230</v>
      </c>
      <c r="AI385" s="4" t="str">
        <f t="shared" si="65"/>
        <v>×</v>
      </c>
      <c r="AJ385" s="4" t="s">
        <v>1264</v>
      </c>
    </row>
    <row r="386" spans="1:36" s="4" customFormat="1" x14ac:dyDescent="0.2">
      <c r="A386" s="11" t="s">
        <v>709</v>
      </c>
      <c r="B386" s="23" t="s">
        <v>704</v>
      </c>
      <c r="C386" s="28" t="s">
        <v>700</v>
      </c>
      <c r="D386" s="40">
        <v>11</v>
      </c>
      <c r="E386" s="40">
        <v>183</v>
      </c>
      <c r="F386" s="40">
        <v>11</v>
      </c>
      <c r="G386" s="40">
        <v>183</v>
      </c>
      <c r="H386" s="40">
        <v>294</v>
      </c>
      <c r="I386" s="40">
        <v>254</v>
      </c>
      <c r="J386" s="40">
        <v>70640</v>
      </c>
      <c r="K386" s="40">
        <v>47532</v>
      </c>
      <c r="L386" s="69">
        <f t="shared" si="55"/>
        <v>0.67287655719139294</v>
      </c>
      <c r="M386" s="40">
        <v>6127037</v>
      </c>
      <c r="N386" s="40">
        <v>2679942</v>
      </c>
      <c r="O386" s="69">
        <f t="shared" si="56"/>
        <v>0.43739608557937548</v>
      </c>
      <c r="P386" s="40">
        <v>834533</v>
      </c>
      <c r="Q386" s="40">
        <v>1203736</v>
      </c>
      <c r="R386" s="40">
        <v>1210295</v>
      </c>
      <c r="S386" s="40">
        <v>7</v>
      </c>
      <c r="T386" s="40">
        <v>0</v>
      </c>
      <c r="V386" s="69">
        <f t="shared" si="57"/>
        <v>0.29431357219364207</v>
      </c>
      <c r="W386" s="76">
        <f t="shared" si="58"/>
        <v>56.38184801817723</v>
      </c>
      <c r="X386" s="79">
        <f t="shared" si="59"/>
        <v>25462.740890347555</v>
      </c>
      <c r="Z386" s="69">
        <f t="shared" si="60"/>
        <v>1</v>
      </c>
      <c r="AA386" s="69">
        <f t="shared" si="60"/>
        <v>1</v>
      </c>
      <c r="AB386" s="82" t="s">
        <v>1259</v>
      </c>
      <c r="AD386" s="91">
        <f t="shared" si="61"/>
        <v>1.4424067112984149</v>
      </c>
      <c r="AE386" s="91">
        <f t="shared" si="62"/>
        <v>3.2113074018642762</v>
      </c>
      <c r="AF386" s="96">
        <f t="shared" si="63"/>
        <v>1450.2661967831109</v>
      </c>
      <c r="AH386" s="4">
        <f t="shared" si="64"/>
        <v>66795</v>
      </c>
      <c r="AI386" s="4" t="str">
        <f t="shared" si="65"/>
        <v>×</v>
      </c>
      <c r="AJ386" s="4" t="s">
        <v>1264</v>
      </c>
    </row>
    <row r="387" spans="1:36" s="4" customFormat="1" x14ac:dyDescent="0.2">
      <c r="A387" s="11"/>
      <c r="B387" s="23" t="s">
        <v>704</v>
      </c>
      <c r="C387" s="28" t="s">
        <v>242</v>
      </c>
      <c r="D387" s="40">
        <v>5</v>
      </c>
      <c r="E387" s="40">
        <v>68</v>
      </c>
      <c r="F387" s="40">
        <v>5</v>
      </c>
      <c r="G387" s="40">
        <v>68</v>
      </c>
      <c r="H387" s="40">
        <v>83</v>
      </c>
      <c r="I387" s="40">
        <v>61</v>
      </c>
      <c r="J387" s="40">
        <v>24559</v>
      </c>
      <c r="K387" s="40">
        <v>15264</v>
      </c>
      <c r="L387" s="69">
        <f t="shared" si="55"/>
        <v>0.62152367767417238</v>
      </c>
      <c r="M387" s="40">
        <v>1876999</v>
      </c>
      <c r="N387" s="40">
        <v>752972</v>
      </c>
      <c r="O387" s="69">
        <f t="shared" si="56"/>
        <v>0.4011573794125623</v>
      </c>
      <c r="P387" s="40">
        <v>190793</v>
      </c>
      <c r="Q387" s="40">
        <v>313835</v>
      </c>
      <c r="R387" s="40">
        <v>281989</v>
      </c>
      <c r="S387" s="40">
        <v>2</v>
      </c>
      <c r="T387" s="40">
        <v>0</v>
      </c>
      <c r="V387" s="69">
        <f t="shared" si="57"/>
        <v>0.24932880977862903</v>
      </c>
      <c r="W387" s="76">
        <f t="shared" si="58"/>
        <v>49.329926624737944</v>
      </c>
      <c r="X387" s="79">
        <f t="shared" si="59"/>
        <v>18474.12211740042</v>
      </c>
      <c r="Z387" s="69">
        <f t="shared" si="60"/>
        <v>1</v>
      </c>
      <c r="AA387" s="69">
        <f t="shared" si="60"/>
        <v>1</v>
      </c>
      <c r="AB387" s="82" t="s">
        <v>1264</v>
      </c>
      <c r="AD387" s="91">
        <f t="shared" si="61"/>
        <v>1.6448978736117152</v>
      </c>
      <c r="AE387" s="91">
        <f t="shared" si="62"/>
        <v>3.946538919142736</v>
      </c>
      <c r="AF387" s="96">
        <f t="shared" si="63"/>
        <v>1477.9839931234376</v>
      </c>
      <c r="AH387" s="4">
        <f t="shared" si="64"/>
        <v>24820</v>
      </c>
      <c r="AI387" s="4" t="str">
        <f t="shared" si="65"/>
        <v/>
      </c>
      <c r="AJ387" s="4" t="s">
        <v>1264</v>
      </c>
    </row>
    <row r="388" spans="1:36" s="4" customFormat="1" x14ac:dyDescent="0.2">
      <c r="A388" s="11"/>
      <c r="B388" s="23" t="s">
        <v>704</v>
      </c>
      <c r="C388" s="28" t="s">
        <v>608</v>
      </c>
      <c r="D388" s="40">
        <v>15</v>
      </c>
      <c r="E388" s="40">
        <v>76</v>
      </c>
      <c r="F388" s="40">
        <v>15</v>
      </c>
      <c r="G388" s="40">
        <v>76</v>
      </c>
      <c r="H388" s="40">
        <v>113</v>
      </c>
      <c r="I388" s="40">
        <v>91</v>
      </c>
      <c r="J388" s="40">
        <v>28216</v>
      </c>
      <c r="K388" s="40">
        <v>16792</v>
      </c>
      <c r="L388" s="69">
        <f t="shared" si="55"/>
        <v>0.59512333427842357</v>
      </c>
      <c r="M388" s="40">
        <v>1945295</v>
      </c>
      <c r="N388" s="40">
        <v>814215</v>
      </c>
      <c r="O388" s="69">
        <f t="shared" si="56"/>
        <v>0.4185560544801688</v>
      </c>
      <c r="P388" s="40">
        <v>182088</v>
      </c>
      <c r="Q388" s="40">
        <v>248294</v>
      </c>
      <c r="R388" s="40">
        <v>305520</v>
      </c>
      <c r="S388" s="40">
        <v>0</v>
      </c>
      <c r="T388" s="40">
        <v>0</v>
      </c>
      <c r="V388" s="69">
        <f t="shared" si="57"/>
        <v>0.24909247472465956</v>
      </c>
      <c r="W388" s="76">
        <f t="shared" si="58"/>
        <v>48.488268222963313</v>
      </c>
      <c r="X388" s="79">
        <f t="shared" si="59"/>
        <v>18194.378275369225</v>
      </c>
      <c r="Z388" s="69">
        <f t="shared" si="60"/>
        <v>1</v>
      </c>
      <c r="AA388" s="69">
        <f t="shared" si="60"/>
        <v>1</v>
      </c>
      <c r="AB388" s="82" t="s">
        <v>1264</v>
      </c>
      <c r="AD388" s="91">
        <f t="shared" si="61"/>
        <v>1.3635934273538068</v>
      </c>
      <c r="AE388" s="91">
        <f t="shared" si="62"/>
        <v>4.4715467246606035</v>
      </c>
      <c r="AF388" s="96">
        <f t="shared" si="63"/>
        <v>1677.8700408593647</v>
      </c>
      <c r="AH388" s="4">
        <f t="shared" si="64"/>
        <v>27740</v>
      </c>
      <c r="AI388" s="4" t="str">
        <f t="shared" si="65"/>
        <v>×</v>
      </c>
      <c r="AJ388" s="4" t="s">
        <v>1264</v>
      </c>
    </row>
    <row r="389" spans="1:36" s="4" customFormat="1" x14ac:dyDescent="0.2">
      <c r="A389" s="11"/>
      <c r="B389" s="23" t="s">
        <v>712</v>
      </c>
      <c r="C389" s="28" t="s">
        <v>641</v>
      </c>
      <c r="D389" s="40">
        <v>8</v>
      </c>
      <c r="E389" s="40">
        <v>405</v>
      </c>
      <c r="F389" s="40">
        <v>8</v>
      </c>
      <c r="G389" s="40">
        <v>405</v>
      </c>
      <c r="H389" s="40">
        <v>593</v>
      </c>
      <c r="I389" s="40">
        <v>512</v>
      </c>
      <c r="J389" s="40">
        <v>150085</v>
      </c>
      <c r="K389" s="40">
        <v>108949</v>
      </c>
      <c r="L389" s="69">
        <f t="shared" ref="L389:L452" si="66">IF(K389="","",IF(K389=0,0,K389/J389))</f>
        <v>0.72591531465502879</v>
      </c>
      <c r="M389" s="40">
        <v>15190308</v>
      </c>
      <c r="N389" s="40">
        <v>6302786</v>
      </c>
      <c r="O389" s="69">
        <f t="shared" ref="O389:O452" si="67">IF(N389="","",IF(N389=0,0,N389/M389))</f>
        <v>0.41492154076138549</v>
      </c>
      <c r="P389" s="40">
        <v>1763624</v>
      </c>
      <c r="Q389" s="40">
        <v>2615899</v>
      </c>
      <c r="R389" s="40">
        <v>2389155</v>
      </c>
      <c r="S389" s="40">
        <v>18</v>
      </c>
      <c r="T389" s="40">
        <v>0</v>
      </c>
      <c r="V389" s="69">
        <f t="shared" ref="V389:V452" si="68">IF(O389="","",L389*O389)</f>
        <v>0.30119790081895048</v>
      </c>
      <c r="W389" s="76">
        <f t="shared" ref="W389:W452" si="69">IF(N389="","",IF(N389=0,0,N389/K389))</f>
        <v>57.850792572671615</v>
      </c>
      <c r="X389" s="79">
        <f t="shared" ref="X389:X452" si="70">IF(R389="","",IF(R389=0,0,R389*1000/K389))</f>
        <v>21929.113621969911</v>
      </c>
      <c r="Z389" s="69">
        <f t="shared" ref="Z389:AA452" si="71">F389/D389</f>
        <v>1</v>
      </c>
      <c r="AA389" s="69">
        <f t="shared" si="71"/>
        <v>1</v>
      </c>
      <c r="AB389" s="82" t="s">
        <v>1259</v>
      </c>
      <c r="AD389" s="91">
        <f t="shared" ref="AD389:AD452" si="72">Q389/P389</f>
        <v>1.4832520990868803</v>
      </c>
      <c r="AE389" s="91">
        <f t="shared" ref="AE389:AE452" si="73">N389/P389</f>
        <v>3.5737696924060911</v>
      </c>
      <c r="AF389" s="96">
        <f t="shared" ref="AF389:AF452" si="74">R389/P389*1000</f>
        <v>1354.6850122248279</v>
      </c>
      <c r="AH389" s="4">
        <f t="shared" ref="AH389:AH452" si="75">E389*365</f>
        <v>147825</v>
      </c>
      <c r="AI389" s="4" t="str">
        <f t="shared" ref="AI389:AI452" si="76">IF(AH389&lt;J389,"×","")</f>
        <v>×</v>
      </c>
      <c r="AJ389" s="4" t="s">
        <v>1264</v>
      </c>
    </row>
    <row r="390" spans="1:36" s="4" customFormat="1" x14ac:dyDescent="0.2">
      <c r="A390" s="11"/>
      <c r="B390" s="23" t="s">
        <v>712</v>
      </c>
      <c r="C390" s="28" t="s">
        <v>324</v>
      </c>
      <c r="D390" s="40">
        <v>10</v>
      </c>
      <c r="E390" s="41">
        <v>304</v>
      </c>
      <c r="F390" s="41">
        <v>10</v>
      </c>
      <c r="G390" s="41">
        <v>304</v>
      </c>
      <c r="H390" s="41">
        <v>430</v>
      </c>
      <c r="I390" s="41">
        <v>368</v>
      </c>
      <c r="J390" s="41">
        <v>107350</v>
      </c>
      <c r="K390" s="41">
        <v>79901</v>
      </c>
      <c r="L390" s="69">
        <f t="shared" si="66"/>
        <v>0.74430367955286447</v>
      </c>
      <c r="M390" s="41">
        <v>12449263</v>
      </c>
      <c r="N390" s="41">
        <v>5405166</v>
      </c>
      <c r="O390" s="69">
        <f t="shared" si="67"/>
        <v>0.43417558131754463</v>
      </c>
      <c r="P390" s="41">
        <v>1383637</v>
      </c>
      <c r="Q390" s="41">
        <v>1983045</v>
      </c>
      <c r="R390" s="41">
        <v>2054541</v>
      </c>
      <c r="S390" s="40">
        <v>34</v>
      </c>
      <c r="T390" s="40">
        <v>0</v>
      </c>
      <c r="V390" s="69">
        <f t="shared" si="68"/>
        <v>0.32315848274665238</v>
      </c>
      <c r="W390" s="76">
        <f t="shared" si="69"/>
        <v>67.64828975857624</v>
      </c>
      <c r="X390" s="79">
        <f t="shared" si="70"/>
        <v>25713.583059035558</v>
      </c>
      <c r="Z390" s="69">
        <f t="shared" si="71"/>
        <v>1</v>
      </c>
      <c r="AA390" s="69">
        <f t="shared" si="71"/>
        <v>1</v>
      </c>
      <c r="AB390" s="82" t="s">
        <v>1259</v>
      </c>
      <c r="AD390" s="91">
        <f t="shared" si="72"/>
        <v>1.4332118901127968</v>
      </c>
      <c r="AE390" s="91">
        <f t="shared" si="73"/>
        <v>3.9064913702076485</v>
      </c>
      <c r="AF390" s="96">
        <f t="shared" si="74"/>
        <v>1484.8844024841776</v>
      </c>
      <c r="AH390" s="4">
        <f t="shared" si="75"/>
        <v>110960</v>
      </c>
      <c r="AI390" s="4" t="str">
        <f t="shared" si="76"/>
        <v/>
      </c>
      <c r="AJ390" s="4" t="s">
        <v>1264</v>
      </c>
    </row>
    <row r="391" spans="1:36" s="4" customFormat="1" x14ac:dyDescent="0.2">
      <c r="A391" s="11"/>
      <c r="B391" s="23" t="s">
        <v>712</v>
      </c>
      <c r="C391" s="28" t="s">
        <v>700</v>
      </c>
      <c r="D391" s="40">
        <v>5</v>
      </c>
      <c r="E391" s="41">
        <v>145</v>
      </c>
      <c r="F391" s="41">
        <v>5</v>
      </c>
      <c r="G391" s="41">
        <v>145</v>
      </c>
      <c r="H391" s="41">
        <v>205</v>
      </c>
      <c r="I391" s="41">
        <v>173</v>
      </c>
      <c r="J391" s="57">
        <v>53070</v>
      </c>
      <c r="K391" s="41">
        <v>37052</v>
      </c>
      <c r="L391" s="69">
        <f t="shared" si="66"/>
        <v>0.69817222536272849</v>
      </c>
      <c r="M391" s="41">
        <v>5087226</v>
      </c>
      <c r="N391" s="41">
        <v>2046715</v>
      </c>
      <c r="O391" s="69">
        <f t="shared" si="67"/>
        <v>0.40232437088503636</v>
      </c>
      <c r="P391" s="41">
        <v>444345</v>
      </c>
      <c r="Q391" s="41">
        <v>664199</v>
      </c>
      <c r="R391" s="41">
        <v>814571</v>
      </c>
      <c r="S391" s="40">
        <v>0</v>
      </c>
      <c r="T391" s="40">
        <v>0</v>
      </c>
      <c r="V391" s="69">
        <f t="shared" si="68"/>
        <v>0.28089170133846558</v>
      </c>
      <c r="W391" s="76">
        <f t="shared" si="69"/>
        <v>55.238988448666738</v>
      </c>
      <c r="X391" s="79">
        <f t="shared" si="70"/>
        <v>21984.535247759904</v>
      </c>
      <c r="Z391" s="69">
        <f t="shared" si="71"/>
        <v>1</v>
      </c>
      <c r="AA391" s="69">
        <f t="shared" si="71"/>
        <v>1</v>
      </c>
      <c r="AB391" s="82" t="s">
        <v>1259</v>
      </c>
      <c r="AD391" s="91">
        <f t="shared" si="72"/>
        <v>1.4947822075189323</v>
      </c>
      <c r="AE391" s="91">
        <f t="shared" si="73"/>
        <v>4.6061393736848624</v>
      </c>
      <c r="AF391" s="96">
        <f t="shared" si="74"/>
        <v>1833.194927364998</v>
      </c>
      <c r="AH391" s="4">
        <f t="shared" si="75"/>
        <v>52925</v>
      </c>
      <c r="AI391" s="4" t="str">
        <f t="shared" si="76"/>
        <v>×</v>
      </c>
      <c r="AJ391" s="4" t="s">
        <v>1264</v>
      </c>
    </row>
    <row r="392" spans="1:36" s="4" customFormat="1" x14ac:dyDescent="0.2">
      <c r="A392" s="11"/>
      <c r="B392" s="23" t="s">
        <v>712</v>
      </c>
      <c r="C392" s="28" t="s">
        <v>409</v>
      </c>
      <c r="D392" s="40">
        <v>4</v>
      </c>
      <c r="E392" s="41">
        <v>133</v>
      </c>
      <c r="F392" s="41">
        <v>4</v>
      </c>
      <c r="G392" s="41">
        <v>133</v>
      </c>
      <c r="H392" s="281">
        <v>169</v>
      </c>
      <c r="I392" s="54">
        <v>125</v>
      </c>
      <c r="J392" s="62">
        <v>49044</v>
      </c>
      <c r="K392" s="41">
        <v>29187</v>
      </c>
      <c r="L392" s="69">
        <f t="shared" si="66"/>
        <v>0.59511866895033028</v>
      </c>
      <c r="M392" s="41">
        <v>3886626</v>
      </c>
      <c r="N392" s="41">
        <v>1708912</v>
      </c>
      <c r="O392" s="69">
        <f t="shared" si="67"/>
        <v>0.43969036382713439</v>
      </c>
      <c r="P392" s="41">
        <v>461677</v>
      </c>
      <c r="Q392" s="41">
        <v>676361</v>
      </c>
      <c r="R392" s="41">
        <v>690225</v>
      </c>
      <c r="S392" s="40">
        <v>2</v>
      </c>
      <c r="T392" s="40">
        <v>0</v>
      </c>
      <c r="V392" s="69">
        <f t="shared" si="68"/>
        <v>0.26166794407109067</v>
      </c>
      <c r="W392" s="76">
        <f t="shared" si="69"/>
        <v>58.55045054304999</v>
      </c>
      <c r="X392" s="79">
        <f t="shared" si="70"/>
        <v>23648.370850035975</v>
      </c>
      <c r="Z392" s="69">
        <f t="shared" si="71"/>
        <v>1</v>
      </c>
      <c r="AA392" s="69">
        <f t="shared" si="71"/>
        <v>1</v>
      </c>
      <c r="AB392" s="82" t="s">
        <v>1259</v>
      </c>
      <c r="AD392" s="91">
        <f t="shared" si="72"/>
        <v>1.4650090864392205</v>
      </c>
      <c r="AE392" s="91">
        <f t="shared" si="73"/>
        <v>3.7015315902676544</v>
      </c>
      <c r="AF392" s="96">
        <f t="shared" si="74"/>
        <v>1495.0387392051152</v>
      </c>
      <c r="AH392" s="4">
        <f t="shared" si="75"/>
        <v>48545</v>
      </c>
      <c r="AI392" s="4" t="str">
        <f t="shared" si="76"/>
        <v>×</v>
      </c>
      <c r="AJ392" s="4" t="s">
        <v>1264</v>
      </c>
    </row>
    <row r="393" spans="1:36" s="4" customFormat="1" x14ac:dyDescent="0.2">
      <c r="A393" s="11"/>
      <c r="B393" s="24" t="s">
        <v>712</v>
      </c>
      <c r="C393" s="30" t="s">
        <v>713</v>
      </c>
      <c r="D393" s="40">
        <v>2</v>
      </c>
      <c r="E393" s="41">
        <v>31</v>
      </c>
      <c r="F393" s="41">
        <v>2</v>
      </c>
      <c r="G393" s="41">
        <v>31</v>
      </c>
      <c r="H393" s="57">
        <v>49</v>
      </c>
      <c r="I393" s="41">
        <v>41</v>
      </c>
      <c r="J393" s="57">
        <v>11346</v>
      </c>
      <c r="K393" s="41">
        <v>9790</v>
      </c>
      <c r="L393" s="69">
        <f t="shared" si="66"/>
        <v>0.8628591574123039</v>
      </c>
      <c r="M393" s="41">
        <v>1142963</v>
      </c>
      <c r="N393" s="41">
        <v>460528</v>
      </c>
      <c r="O393" s="69">
        <f t="shared" si="67"/>
        <v>0.40292467910159824</v>
      </c>
      <c r="P393" s="62">
        <v>104473</v>
      </c>
      <c r="Q393" s="62">
        <v>146974</v>
      </c>
      <c r="R393" s="62">
        <v>158581</v>
      </c>
      <c r="S393" s="40">
        <v>0</v>
      </c>
      <c r="T393" s="40">
        <v>0</v>
      </c>
      <c r="V393" s="69">
        <f t="shared" si="68"/>
        <v>0.347667249110228</v>
      </c>
      <c r="W393" s="76">
        <f t="shared" si="69"/>
        <v>47.040653728294181</v>
      </c>
      <c r="X393" s="79">
        <f t="shared" si="70"/>
        <v>16198.263534218591</v>
      </c>
      <c r="Z393" s="69">
        <f t="shared" si="71"/>
        <v>1</v>
      </c>
      <c r="AA393" s="69">
        <f t="shared" si="71"/>
        <v>1</v>
      </c>
      <c r="AB393" s="84" t="s">
        <v>1264</v>
      </c>
      <c r="AD393" s="91">
        <f t="shared" si="72"/>
        <v>1.4068132436131824</v>
      </c>
      <c r="AE393" s="91">
        <f t="shared" si="73"/>
        <v>4.4081054435117206</v>
      </c>
      <c r="AF393" s="96">
        <f t="shared" si="74"/>
        <v>1517.9137193341821</v>
      </c>
      <c r="AH393" s="4">
        <f t="shared" si="75"/>
        <v>11315</v>
      </c>
      <c r="AI393" s="4" t="str">
        <f t="shared" si="76"/>
        <v>×</v>
      </c>
      <c r="AJ393" s="4" t="s">
        <v>1264</v>
      </c>
    </row>
    <row r="394" spans="1:36" s="4" customFormat="1" x14ac:dyDescent="0.2">
      <c r="A394" s="11"/>
      <c r="B394" s="24" t="s">
        <v>712</v>
      </c>
      <c r="C394" s="30" t="s">
        <v>1200</v>
      </c>
      <c r="D394" s="40">
        <v>8</v>
      </c>
      <c r="E394" s="41">
        <v>176</v>
      </c>
      <c r="F394" s="41">
        <v>8</v>
      </c>
      <c r="G394" s="54">
        <v>176</v>
      </c>
      <c r="H394" s="58">
        <v>206</v>
      </c>
      <c r="I394" s="54">
        <v>159</v>
      </c>
      <c r="J394" s="62">
        <v>64122</v>
      </c>
      <c r="K394" s="41">
        <v>39525</v>
      </c>
      <c r="L394" s="69">
        <f t="shared" si="66"/>
        <v>0.6164031065780855</v>
      </c>
      <c r="M394" s="41">
        <v>4509341</v>
      </c>
      <c r="N394" s="41">
        <v>1930350</v>
      </c>
      <c r="O394" s="69">
        <f t="shared" si="67"/>
        <v>0.42807807171823997</v>
      </c>
      <c r="P394" s="62">
        <v>434216</v>
      </c>
      <c r="Q394" s="62">
        <v>641184</v>
      </c>
      <c r="R394" s="62">
        <v>733430</v>
      </c>
      <c r="S394" s="40">
        <v>7</v>
      </c>
      <c r="T394" s="40">
        <v>0</v>
      </c>
      <c r="V394" s="69">
        <f t="shared" si="68"/>
        <v>0.26386865326507958</v>
      </c>
      <c r="W394" s="76">
        <f t="shared" si="69"/>
        <v>48.838709677419352</v>
      </c>
      <c r="X394" s="79">
        <f t="shared" si="70"/>
        <v>18556.103731815307</v>
      </c>
      <c r="Z394" s="69">
        <f t="shared" si="71"/>
        <v>1</v>
      </c>
      <c r="AA394" s="69">
        <f t="shared" si="71"/>
        <v>1</v>
      </c>
      <c r="AB394" s="84" t="s">
        <v>1259</v>
      </c>
      <c r="AD394" s="91">
        <f t="shared" si="72"/>
        <v>1.476647567109457</v>
      </c>
      <c r="AE394" s="91">
        <f t="shared" si="73"/>
        <v>4.4455985039703743</v>
      </c>
      <c r="AF394" s="96">
        <f t="shared" si="74"/>
        <v>1689.0902223778028</v>
      </c>
      <c r="AH394" s="4">
        <f t="shared" si="75"/>
        <v>64240</v>
      </c>
      <c r="AI394" s="4" t="str">
        <f t="shared" si="76"/>
        <v/>
      </c>
      <c r="AJ394" s="4" t="s">
        <v>1264</v>
      </c>
    </row>
    <row r="395" spans="1:36" s="7" customFormat="1" x14ac:dyDescent="0.2">
      <c r="A395" s="16"/>
      <c r="B395" s="25" t="s">
        <v>712</v>
      </c>
      <c r="C395" s="33" t="s">
        <v>715</v>
      </c>
      <c r="D395" s="42"/>
      <c r="E395" s="42"/>
      <c r="F395" s="42"/>
      <c r="G395" s="42"/>
      <c r="H395" s="59"/>
      <c r="I395" s="42"/>
      <c r="J395" s="59"/>
      <c r="K395" s="42"/>
      <c r="L395" s="67" t="str">
        <f t="shared" si="66"/>
        <v/>
      </c>
      <c r="M395" s="42"/>
      <c r="N395" s="42"/>
      <c r="O395" s="67" t="str">
        <f t="shared" si="67"/>
        <v/>
      </c>
      <c r="P395" s="42"/>
      <c r="Q395" s="42"/>
      <c r="R395" s="42"/>
      <c r="S395" s="42"/>
      <c r="T395" s="42"/>
      <c r="V395" s="67" t="str">
        <f t="shared" si="68"/>
        <v/>
      </c>
      <c r="W395" s="78" t="str">
        <f t="shared" si="69"/>
        <v/>
      </c>
      <c r="X395" s="51" t="str">
        <f t="shared" si="70"/>
        <v/>
      </c>
      <c r="Z395" s="67" t="e">
        <f t="shared" si="71"/>
        <v>#DIV/0!</v>
      </c>
      <c r="AA395" s="67" t="e">
        <f t="shared" si="71"/>
        <v>#DIV/0!</v>
      </c>
      <c r="AB395" s="253" t="s">
        <v>1264</v>
      </c>
      <c r="AD395" s="94" t="e">
        <f t="shared" si="72"/>
        <v>#DIV/0!</v>
      </c>
      <c r="AE395" s="94" t="e">
        <f t="shared" si="73"/>
        <v>#DIV/0!</v>
      </c>
      <c r="AF395" s="99" t="e">
        <f t="shared" si="74"/>
        <v>#DIV/0!</v>
      </c>
      <c r="AH395" s="7">
        <f t="shared" si="75"/>
        <v>0</v>
      </c>
      <c r="AI395" s="7" t="str">
        <f t="shared" si="76"/>
        <v/>
      </c>
      <c r="AJ395" s="7" t="e">
        <v>#VALUE!</v>
      </c>
    </row>
    <row r="396" spans="1:36" s="4" customFormat="1" x14ac:dyDescent="0.2">
      <c r="A396" s="11"/>
      <c r="B396" s="23" t="s">
        <v>712</v>
      </c>
      <c r="C396" s="28" t="s">
        <v>717</v>
      </c>
      <c r="D396" s="40">
        <v>5</v>
      </c>
      <c r="E396" s="40">
        <v>88</v>
      </c>
      <c r="F396" s="48">
        <v>5</v>
      </c>
      <c r="G396" s="48">
        <v>88</v>
      </c>
      <c r="H396" s="48">
        <v>98</v>
      </c>
      <c r="I396" s="48">
        <v>72</v>
      </c>
      <c r="J396" s="48">
        <v>32204</v>
      </c>
      <c r="K396" s="48">
        <v>17966</v>
      </c>
      <c r="L396" s="69">
        <f t="shared" si="66"/>
        <v>0.55788100857036393</v>
      </c>
      <c r="M396" s="48">
        <v>2623607</v>
      </c>
      <c r="N396" s="48">
        <v>1001284</v>
      </c>
      <c r="O396" s="69">
        <f t="shared" si="67"/>
        <v>0.38164404958517034</v>
      </c>
      <c r="P396" s="48">
        <v>236317</v>
      </c>
      <c r="Q396" s="48">
        <v>325155</v>
      </c>
      <c r="R396" s="48">
        <v>387765</v>
      </c>
      <c r="S396" s="48">
        <v>0</v>
      </c>
      <c r="T396" s="48">
        <v>0</v>
      </c>
      <c r="V396" s="69">
        <f t="shared" si="68"/>
        <v>0.21291196729745282</v>
      </c>
      <c r="W396" s="76">
        <f t="shared" si="69"/>
        <v>55.732160748079707</v>
      </c>
      <c r="X396" s="79">
        <f t="shared" si="70"/>
        <v>21583.268395858846</v>
      </c>
      <c r="Z396" s="69">
        <f t="shared" si="71"/>
        <v>1</v>
      </c>
      <c r="AA396" s="69">
        <f t="shared" si="71"/>
        <v>1</v>
      </c>
      <c r="AB396" s="82" t="s">
        <v>1264</v>
      </c>
      <c r="AD396" s="91">
        <f t="shared" si="72"/>
        <v>1.3759272502613016</v>
      </c>
      <c r="AE396" s="91">
        <f t="shared" si="73"/>
        <v>4.237037538560493</v>
      </c>
      <c r="AF396" s="96">
        <f t="shared" si="74"/>
        <v>1640.8679866450573</v>
      </c>
      <c r="AH396" s="4">
        <f t="shared" si="75"/>
        <v>32120</v>
      </c>
      <c r="AI396" s="4" t="str">
        <f t="shared" si="76"/>
        <v>×</v>
      </c>
      <c r="AJ396" s="4" t="s">
        <v>1264</v>
      </c>
    </row>
    <row r="397" spans="1:36" s="4" customFormat="1" x14ac:dyDescent="0.2">
      <c r="A397" s="11"/>
      <c r="B397" s="23" t="s">
        <v>393</v>
      </c>
      <c r="C397" s="28" t="s">
        <v>526</v>
      </c>
      <c r="D397" s="40">
        <v>37</v>
      </c>
      <c r="E397" s="40">
        <v>991</v>
      </c>
      <c r="F397" s="40">
        <v>34</v>
      </c>
      <c r="G397" s="40">
        <v>991</v>
      </c>
      <c r="H397" s="40">
        <v>1196</v>
      </c>
      <c r="I397" s="40">
        <v>906</v>
      </c>
      <c r="J397" s="40">
        <v>361240</v>
      </c>
      <c r="K397" s="40">
        <v>219362</v>
      </c>
      <c r="L397" s="69">
        <f t="shared" si="66"/>
        <v>0.6072472594397077</v>
      </c>
      <c r="M397" s="40">
        <v>25917655</v>
      </c>
      <c r="N397" s="40">
        <v>10929760</v>
      </c>
      <c r="O397" s="69">
        <f t="shared" si="67"/>
        <v>0.42171099198596479</v>
      </c>
      <c r="P397" s="40">
        <v>2841298</v>
      </c>
      <c r="Q397" s="40">
        <v>3905151</v>
      </c>
      <c r="R397" s="40">
        <v>3703355</v>
      </c>
      <c r="S397" s="40">
        <v>70</v>
      </c>
      <c r="T397" s="40">
        <v>1</v>
      </c>
      <c r="V397" s="69">
        <f t="shared" si="68"/>
        <v>0.25608284415907767</v>
      </c>
      <c r="W397" s="76">
        <f t="shared" si="69"/>
        <v>49.825220411921848</v>
      </c>
      <c r="X397" s="79">
        <f t="shared" si="70"/>
        <v>16882.390751360763</v>
      </c>
      <c r="Z397" s="69">
        <f t="shared" si="71"/>
        <v>0.91891891891891897</v>
      </c>
      <c r="AA397" s="69">
        <f t="shared" si="71"/>
        <v>1</v>
      </c>
      <c r="AB397" s="82" t="s">
        <v>1259</v>
      </c>
      <c r="AD397" s="91">
        <f t="shared" si="72"/>
        <v>1.3744249987153758</v>
      </c>
      <c r="AE397" s="91">
        <f t="shared" si="73"/>
        <v>3.846748915460469</v>
      </c>
      <c r="AF397" s="96">
        <f t="shared" si="74"/>
        <v>1303.4025294073342</v>
      </c>
      <c r="AH397" s="4">
        <f t="shared" si="75"/>
        <v>361715</v>
      </c>
      <c r="AI397" s="4" t="str">
        <f t="shared" si="76"/>
        <v/>
      </c>
      <c r="AJ397" s="4" t="s">
        <v>1264</v>
      </c>
    </row>
    <row r="398" spans="1:36" s="4" customFormat="1" x14ac:dyDescent="0.2">
      <c r="A398" s="11"/>
      <c r="B398" s="23" t="s">
        <v>393</v>
      </c>
      <c r="C398" s="28" t="s">
        <v>65</v>
      </c>
      <c r="D398" s="40">
        <v>4</v>
      </c>
      <c r="E398" s="40">
        <v>68</v>
      </c>
      <c r="F398" s="40">
        <v>4</v>
      </c>
      <c r="G398" s="40">
        <v>68</v>
      </c>
      <c r="H398" s="40">
        <v>89</v>
      </c>
      <c r="I398" s="40">
        <v>75</v>
      </c>
      <c r="J398" s="40">
        <v>24513</v>
      </c>
      <c r="K398" s="40">
        <v>17010</v>
      </c>
      <c r="L398" s="69">
        <f t="shared" si="66"/>
        <v>0.69391751315628447</v>
      </c>
      <c r="M398" s="40">
        <v>2033475</v>
      </c>
      <c r="N398" s="40">
        <v>819945</v>
      </c>
      <c r="O398" s="69">
        <f t="shared" si="67"/>
        <v>0.40322354590049053</v>
      </c>
      <c r="P398" s="40">
        <v>202130</v>
      </c>
      <c r="Q398" s="40">
        <v>290020</v>
      </c>
      <c r="R398" s="40">
        <v>322786</v>
      </c>
      <c r="S398" s="40">
        <v>2</v>
      </c>
      <c r="T398" s="40">
        <v>0</v>
      </c>
      <c r="V398" s="69">
        <f t="shared" si="68"/>
        <v>0.27980388021732733</v>
      </c>
      <c r="W398" s="76">
        <f t="shared" si="69"/>
        <v>48.203703703703702</v>
      </c>
      <c r="X398" s="79">
        <f t="shared" si="70"/>
        <v>18976.249265138154</v>
      </c>
      <c r="Z398" s="69">
        <f t="shared" si="71"/>
        <v>1</v>
      </c>
      <c r="AA398" s="69">
        <f t="shared" si="71"/>
        <v>1</v>
      </c>
      <c r="AB398" s="82" t="s">
        <v>1264</v>
      </c>
      <c r="AD398" s="91">
        <f t="shared" si="72"/>
        <v>1.4348191757779647</v>
      </c>
      <c r="AE398" s="91">
        <f t="shared" si="73"/>
        <v>4.0565230297333397</v>
      </c>
      <c r="AF398" s="96">
        <f t="shared" si="74"/>
        <v>1596.9227724731609</v>
      </c>
      <c r="AH398" s="4">
        <f t="shared" si="75"/>
        <v>24820</v>
      </c>
      <c r="AI398" s="4" t="str">
        <f t="shared" si="76"/>
        <v/>
      </c>
      <c r="AJ398" s="4" t="s">
        <v>1264</v>
      </c>
    </row>
    <row r="399" spans="1:36" s="4" customFormat="1" x14ac:dyDescent="0.2">
      <c r="A399" s="11"/>
      <c r="B399" s="23" t="s">
        <v>393</v>
      </c>
      <c r="C399" s="28" t="s">
        <v>511</v>
      </c>
      <c r="D399" s="40">
        <v>12</v>
      </c>
      <c r="E399" s="40">
        <v>191</v>
      </c>
      <c r="F399" s="40">
        <v>12</v>
      </c>
      <c r="G399" s="40">
        <v>191</v>
      </c>
      <c r="H399" s="40">
        <v>194</v>
      </c>
      <c r="I399" s="40">
        <v>140</v>
      </c>
      <c r="J399" s="40">
        <v>69906</v>
      </c>
      <c r="K399" s="40">
        <v>35154</v>
      </c>
      <c r="L399" s="69">
        <f t="shared" si="66"/>
        <v>0.50287528967470607</v>
      </c>
      <c r="M399" s="40">
        <v>4719363</v>
      </c>
      <c r="N399" s="40">
        <v>1959314</v>
      </c>
      <c r="O399" s="69">
        <f t="shared" si="67"/>
        <v>0.41516492797862764</v>
      </c>
      <c r="P399" s="40">
        <v>451458</v>
      </c>
      <c r="Q399" s="40">
        <v>639148</v>
      </c>
      <c r="R399" s="40">
        <v>543620</v>
      </c>
      <c r="S399" s="40">
        <v>2</v>
      </c>
      <c r="T399" s="40">
        <v>0</v>
      </c>
      <c r="V399" s="69">
        <f t="shared" si="68"/>
        <v>0.20877618342003085</v>
      </c>
      <c r="W399" s="76">
        <f t="shared" si="69"/>
        <v>55.735165272799684</v>
      </c>
      <c r="X399" s="79">
        <f t="shared" si="70"/>
        <v>15463.958582238152</v>
      </c>
      <c r="Z399" s="69">
        <f t="shared" si="71"/>
        <v>1</v>
      </c>
      <c r="AA399" s="69">
        <f t="shared" si="71"/>
        <v>1</v>
      </c>
      <c r="AB399" s="82" t="s">
        <v>1264</v>
      </c>
      <c r="AD399" s="91">
        <f t="shared" si="72"/>
        <v>1.4157418851809027</v>
      </c>
      <c r="AE399" s="91">
        <f t="shared" si="73"/>
        <v>4.3399696095760847</v>
      </c>
      <c r="AF399" s="96">
        <f t="shared" si="74"/>
        <v>1204.1430210562223</v>
      </c>
      <c r="AH399" s="4">
        <f t="shared" si="75"/>
        <v>69715</v>
      </c>
      <c r="AI399" s="4" t="str">
        <f t="shared" si="76"/>
        <v>×</v>
      </c>
      <c r="AJ399" s="4" t="s">
        <v>1264</v>
      </c>
    </row>
    <row r="400" spans="1:36" s="4" customFormat="1" x14ac:dyDescent="0.2">
      <c r="A400" s="13"/>
      <c r="B400" s="23" t="s">
        <v>393</v>
      </c>
      <c r="C400" s="28" t="s">
        <v>719</v>
      </c>
      <c r="D400" s="40">
        <v>17</v>
      </c>
      <c r="E400" s="40">
        <v>285</v>
      </c>
      <c r="F400" s="40">
        <v>15</v>
      </c>
      <c r="G400" s="40">
        <v>285</v>
      </c>
      <c r="H400" s="40">
        <v>381</v>
      </c>
      <c r="I400" s="40">
        <v>313</v>
      </c>
      <c r="J400" s="40">
        <v>99734</v>
      </c>
      <c r="K400" s="40">
        <v>72938</v>
      </c>
      <c r="L400" s="69">
        <f t="shared" si="66"/>
        <v>0.73132532536547212</v>
      </c>
      <c r="M400" s="40">
        <v>7281758</v>
      </c>
      <c r="N400" s="40">
        <v>2961299</v>
      </c>
      <c r="O400" s="69">
        <f t="shared" si="67"/>
        <v>0.40667363567973558</v>
      </c>
      <c r="P400" s="40">
        <v>866812</v>
      </c>
      <c r="Q400" s="40">
        <v>1410282</v>
      </c>
      <c r="R400" s="40">
        <v>1156837</v>
      </c>
      <c r="S400" s="40">
        <v>12</v>
      </c>
      <c r="T400" s="40">
        <v>0</v>
      </c>
      <c r="V400" s="69">
        <f t="shared" si="68"/>
        <v>0.29741072893104209</v>
      </c>
      <c r="W400" s="76">
        <f t="shared" si="69"/>
        <v>40.600222106446573</v>
      </c>
      <c r="X400" s="79">
        <f t="shared" si="70"/>
        <v>15860.552798267021</v>
      </c>
      <c r="Z400" s="69">
        <f t="shared" si="71"/>
        <v>0.88235294117647056</v>
      </c>
      <c r="AA400" s="69">
        <f t="shared" si="71"/>
        <v>1</v>
      </c>
      <c r="AB400" s="82" t="s">
        <v>1264</v>
      </c>
      <c r="AD400" s="91">
        <f t="shared" si="72"/>
        <v>1.6269756302404674</v>
      </c>
      <c r="AE400" s="91">
        <f t="shared" si="73"/>
        <v>3.4163105725347593</v>
      </c>
      <c r="AF400" s="96">
        <f t="shared" si="74"/>
        <v>1334.5881229147726</v>
      </c>
      <c r="AH400" s="4">
        <f t="shared" si="75"/>
        <v>104025</v>
      </c>
      <c r="AI400" s="4" t="str">
        <f t="shared" si="76"/>
        <v/>
      </c>
      <c r="AJ400" s="4" t="s">
        <v>1264</v>
      </c>
    </row>
    <row r="401" spans="1:36" s="4" customFormat="1" x14ac:dyDescent="0.2">
      <c r="A401" s="14" t="s">
        <v>720</v>
      </c>
      <c r="B401" s="23" t="s">
        <v>722</v>
      </c>
      <c r="C401" s="28" t="s">
        <v>707</v>
      </c>
      <c r="D401" s="46">
        <v>85</v>
      </c>
      <c r="E401" s="46">
        <v>3143</v>
      </c>
      <c r="F401" s="46">
        <v>85</v>
      </c>
      <c r="G401" s="46">
        <v>3143</v>
      </c>
      <c r="H401" s="46">
        <v>5326</v>
      </c>
      <c r="I401" s="46">
        <v>4693</v>
      </c>
      <c r="J401" s="46">
        <v>1158515</v>
      </c>
      <c r="K401" s="46">
        <v>826477</v>
      </c>
      <c r="L401" s="69">
        <f t="shared" si="66"/>
        <v>0.71339343901460062</v>
      </c>
      <c r="M401" s="46">
        <v>155889272</v>
      </c>
      <c r="N401" s="46">
        <v>63828906</v>
      </c>
      <c r="O401" s="70">
        <f t="shared" si="67"/>
        <v>0.40945027955483687</v>
      </c>
      <c r="P401" s="46">
        <v>17526203</v>
      </c>
      <c r="Q401" s="46">
        <v>24219977</v>
      </c>
      <c r="R401" s="46">
        <v>22383144</v>
      </c>
      <c r="S401" s="46">
        <v>1221</v>
      </c>
      <c r="T401" s="46">
        <v>6</v>
      </c>
      <c r="V401" s="69">
        <f t="shared" si="68"/>
        <v>0.29209914303711471</v>
      </c>
      <c r="W401" s="76">
        <f t="shared" si="69"/>
        <v>77.230105616974214</v>
      </c>
      <c r="X401" s="79">
        <f t="shared" si="70"/>
        <v>27082.597579847956</v>
      </c>
      <c r="Z401" s="69">
        <f t="shared" si="71"/>
        <v>1</v>
      </c>
      <c r="AA401" s="69">
        <f t="shared" si="71"/>
        <v>1</v>
      </c>
      <c r="AB401" s="83"/>
      <c r="AD401" s="91">
        <f t="shared" si="72"/>
        <v>1.3819295029277021</v>
      </c>
      <c r="AE401" s="91">
        <f t="shared" si="73"/>
        <v>3.6419129688273038</v>
      </c>
      <c r="AF401" s="96">
        <f t="shared" si="74"/>
        <v>1277.124543176865</v>
      </c>
      <c r="AH401" s="4">
        <f t="shared" si="75"/>
        <v>1147195</v>
      </c>
      <c r="AI401" s="4" t="str">
        <f t="shared" si="76"/>
        <v>×</v>
      </c>
      <c r="AJ401" s="4" t="s">
        <v>1287</v>
      </c>
    </row>
    <row r="402" spans="1:36" s="4" customFormat="1" x14ac:dyDescent="0.2">
      <c r="A402" s="11">
        <f>COUNTA(C401:C473)</f>
        <v>73</v>
      </c>
      <c r="B402" s="23" t="s">
        <v>722</v>
      </c>
      <c r="C402" s="28" t="s">
        <v>662</v>
      </c>
      <c r="D402" s="46">
        <v>6</v>
      </c>
      <c r="E402" s="46">
        <v>48</v>
      </c>
      <c r="F402" s="46">
        <v>5</v>
      </c>
      <c r="G402" s="46">
        <v>48</v>
      </c>
      <c r="H402" s="46">
        <v>77</v>
      </c>
      <c r="I402" s="46">
        <v>62</v>
      </c>
      <c r="J402" s="46">
        <v>15695</v>
      </c>
      <c r="K402" s="46">
        <v>10603</v>
      </c>
      <c r="L402" s="69">
        <f t="shared" si="66"/>
        <v>0.67556546670914308</v>
      </c>
      <c r="M402" s="46">
        <v>1407218</v>
      </c>
      <c r="N402" s="46">
        <v>538212</v>
      </c>
      <c r="O402" s="70">
        <f t="shared" si="67"/>
        <v>0.38246526124594765</v>
      </c>
      <c r="P402" s="46">
        <v>165040</v>
      </c>
      <c r="Q402" s="46">
        <v>225326</v>
      </c>
      <c r="R402" s="46">
        <v>191786</v>
      </c>
      <c r="S402" s="46">
        <v>12</v>
      </c>
      <c r="T402" s="46">
        <v>0</v>
      </c>
      <c r="V402" s="69">
        <f t="shared" si="68"/>
        <v>0.25838032271365297</v>
      </c>
      <c r="W402" s="76">
        <f t="shared" si="69"/>
        <v>50.760350844100728</v>
      </c>
      <c r="X402" s="79">
        <f t="shared" si="70"/>
        <v>18087.899651042157</v>
      </c>
      <c r="Z402" s="69">
        <f t="shared" si="71"/>
        <v>0.83333333333333337</v>
      </c>
      <c r="AA402" s="69">
        <f t="shared" si="71"/>
        <v>1</v>
      </c>
      <c r="AB402" s="82" t="s">
        <v>1264</v>
      </c>
      <c r="AD402" s="91">
        <f t="shared" si="72"/>
        <v>1.3652811439650994</v>
      </c>
      <c r="AE402" s="91">
        <f t="shared" si="73"/>
        <v>3.2611003393116822</v>
      </c>
      <c r="AF402" s="96">
        <f t="shared" si="74"/>
        <v>1162.0576829859428</v>
      </c>
      <c r="AH402" s="4">
        <f t="shared" si="75"/>
        <v>17520</v>
      </c>
      <c r="AI402" s="4" t="str">
        <f t="shared" si="76"/>
        <v/>
      </c>
      <c r="AJ402" s="4" t="s">
        <v>1264</v>
      </c>
    </row>
    <row r="403" spans="1:36" s="4" customFormat="1" x14ac:dyDescent="0.2">
      <c r="A403" s="11"/>
      <c r="B403" s="23" t="s">
        <v>722</v>
      </c>
      <c r="C403" s="28" t="s">
        <v>723</v>
      </c>
      <c r="D403" s="46">
        <v>30</v>
      </c>
      <c r="E403" s="46">
        <v>882</v>
      </c>
      <c r="F403" s="46">
        <v>29</v>
      </c>
      <c r="G403" s="46">
        <v>882</v>
      </c>
      <c r="H403" s="46">
        <v>1075</v>
      </c>
      <c r="I403" s="46">
        <v>855</v>
      </c>
      <c r="J403" s="46">
        <v>325411</v>
      </c>
      <c r="K403" s="46">
        <v>224160</v>
      </c>
      <c r="L403" s="70">
        <f t="shared" si="66"/>
        <v>0.68885194415677409</v>
      </c>
      <c r="M403" s="46">
        <v>28786761</v>
      </c>
      <c r="N403" s="46">
        <v>12520959</v>
      </c>
      <c r="O403" s="70">
        <f t="shared" si="67"/>
        <v>0.43495546442338545</v>
      </c>
      <c r="P403" s="46">
        <v>3215171</v>
      </c>
      <c r="Q403" s="46">
        <v>4582602</v>
      </c>
      <c r="R403" s="46">
        <v>4242448</v>
      </c>
      <c r="S403" s="46">
        <v>148</v>
      </c>
      <c r="T403" s="46">
        <v>1</v>
      </c>
      <c r="V403" s="69">
        <f t="shared" si="68"/>
        <v>0.29961991728966164</v>
      </c>
      <c r="W403" s="76">
        <f t="shared" si="69"/>
        <v>55.857240364025699</v>
      </c>
      <c r="X403" s="79">
        <f t="shared" si="70"/>
        <v>18925.981441827265</v>
      </c>
      <c r="Z403" s="69">
        <f t="shared" si="71"/>
        <v>0.96666666666666667</v>
      </c>
      <c r="AA403" s="69">
        <f t="shared" si="71"/>
        <v>1</v>
      </c>
      <c r="AB403" s="82" t="s">
        <v>1259</v>
      </c>
      <c r="AD403" s="91">
        <f t="shared" si="72"/>
        <v>1.4253058390984492</v>
      </c>
      <c r="AE403" s="91">
        <f t="shared" si="73"/>
        <v>3.8943368797491642</v>
      </c>
      <c r="AF403" s="96">
        <f t="shared" si="74"/>
        <v>1319.509288930511</v>
      </c>
      <c r="AH403" s="4">
        <f t="shared" si="75"/>
        <v>321930</v>
      </c>
      <c r="AI403" s="4" t="str">
        <f t="shared" si="76"/>
        <v>×</v>
      </c>
      <c r="AJ403" s="4" t="s">
        <v>1264</v>
      </c>
    </row>
    <row r="404" spans="1:36" s="4" customFormat="1" x14ac:dyDescent="0.2">
      <c r="A404" s="11">
        <f>SUBTOTAL(3,C401:C473)</f>
        <v>73</v>
      </c>
      <c r="B404" s="23" t="s">
        <v>722</v>
      </c>
      <c r="C404" s="28" t="s">
        <v>93</v>
      </c>
      <c r="D404" s="46">
        <v>19</v>
      </c>
      <c r="E404" s="46">
        <v>418</v>
      </c>
      <c r="F404" s="46">
        <v>19</v>
      </c>
      <c r="G404" s="46">
        <v>418</v>
      </c>
      <c r="H404" s="46">
        <v>620</v>
      </c>
      <c r="I404" s="46">
        <v>545</v>
      </c>
      <c r="J404" s="46">
        <v>155848</v>
      </c>
      <c r="K404" s="46">
        <v>95970</v>
      </c>
      <c r="L404" s="70">
        <f t="shared" si="66"/>
        <v>0.61579231045634208</v>
      </c>
      <c r="M404" s="46">
        <v>14079383</v>
      </c>
      <c r="N404" s="46">
        <v>5731939</v>
      </c>
      <c r="O404" s="70">
        <f t="shared" si="67"/>
        <v>0.40711578057078213</v>
      </c>
      <c r="P404" s="46">
        <v>1680853</v>
      </c>
      <c r="Q404" s="46">
        <v>2211825</v>
      </c>
      <c r="R404" s="46">
        <v>2039404</v>
      </c>
      <c r="S404" s="46">
        <v>86</v>
      </c>
      <c r="T404" s="46">
        <v>3</v>
      </c>
      <c r="V404" s="69">
        <f t="shared" si="68"/>
        <v>0.2506987671409191</v>
      </c>
      <c r="W404" s="76">
        <f t="shared" si="69"/>
        <v>59.726362404918206</v>
      </c>
      <c r="X404" s="79">
        <f t="shared" si="70"/>
        <v>21250.432426800042</v>
      </c>
      <c r="Z404" s="69">
        <f t="shared" si="71"/>
        <v>1</v>
      </c>
      <c r="AA404" s="69">
        <f t="shared" si="71"/>
        <v>1</v>
      </c>
      <c r="AB404" s="82" t="s">
        <v>1259</v>
      </c>
      <c r="AD404" s="91">
        <f t="shared" si="72"/>
        <v>1.3158943702988899</v>
      </c>
      <c r="AE404" s="91">
        <f t="shared" si="73"/>
        <v>3.410136995918144</v>
      </c>
      <c r="AF404" s="96">
        <f t="shared" si="74"/>
        <v>1213.3149061815639</v>
      </c>
      <c r="AH404" s="4">
        <f t="shared" si="75"/>
        <v>152570</v>
      </c>
      <c r="AI404" s="4" t="str">
        <f t="shared" si="76"/>
        <v>×</v>
      </c>
      <c r="AJ404" s="4" t="s">
        <v>1264</v>
      </c>
    </row>
    <row r="405" spans="1:36" s="4" customFormat="1" x14ac:dyDescent="0.2">
      <c r="A405" s="11"/>
      <c r="B405" s="23" t="s">
        <v>722</v>
      </c>
      <c r="C405" s="28" t="s">
        <v>466</v>
      </c>
      <c r="D405" s="46">
        <v>2</v>
      </c>
      <c r="E405" s="46">
        <v>3</v>
      </c>
      <c r="F405" s="46">
        <v>2</v>
      </c>
      <c r="G405" s="46">
        <v>3</v>
      </c>
      <c r="H405" s="46">
        <v>3</v>
      </c>
      <c r="I405" s="46">
        <v>3</v>
      </c>
      <c r="J405" s="46">
        <v>1463</v>
      </c>
      <c r="K405" s="46">
        <v>434</v>
      </c>
      <c r="L405" s="70">
        <f t="shared" si="66"/>
        <v>0.29665071770334928</v>
      </c>
      <c r="M405" s="46">
        <v>11452</v>
      </c>
      <c r="N405" s="46">
        <v>5655</v>
      </c>
      <c r="O405" s="70">
        <f t="shared" si="67"/>
        <v>0.49380020957038073</v>
      </c>
      <c r="P405" s="46">
        <v>942</v>
      </c>
      <c r="Q405" s="46">
        <v>1340</v>
      </c>
      <c r="R405" s="46">
        <v>1632</v>
      </c>
      <c r="S405" s="46">
        <v>0</v>
      </c>
      <c r="T405" s="46">
        <v>0</v>
      </c>
      <c r="V405" s="69">
        <f t="shared" si="68"/>
        <v>0.14648618657111773</v>
      </c>
      <c r="W405" s="76">
        <f t="shared" si="69"/>
        <v>13.02995391705069</v>
      </c>
      <c r="X405" s="79">
        <f t="shared" si="70"/>
        <v>3760.36866359447</v>
      </c>
      <c r="Z405" s="69">
        <f t="shared" si="71"/>
        <v>1</v>
      </c>
      <c r="AA405" s="69">
        <f t="shared" si="71"/>
        <v>1</v>
      </c>
      <c r="AB405" s="82" t="s">
        <v>1264</v>
      </c>
      <c r="AD405" s="91">
        <f t="shared" si="72"/>
        <v>1.4225053078556262</v>
      </c>
      <c r="AE405" s="91">
        <f t="shared" si="73"/>
        <v>6.0031847133757958</v>
      </c>
      <c r="AF405" s="96">
        <f t="shared" si="74"/>
        <v>1732.4840764331211</v>
      </c>
      <c r="AH405" s="4">
        <f t="shared" si="75"/>
        <v>1095</v>
      </c>
      <c r="AI405" s="4" t="str">
        <f t="shared" si="76"/>
        <v>×</v>
      </c>
      <c r="AJ405" s="4" t="s">
        <v>1264</v>
      </c>
    </row>
    <row r="406" spans="1:36" s="4" customFormat="1" x14ac:dyDescent="0.2">
      <c r="A406" s="11"/>
      <c r="B406" s="23" t="s">
        <v>722</v>
      </c>
      <c r="C406" s="28" t="s">
        <v>457</v>
      </c>
      <c r="D406" s="46">
        <v>3</v>
      </c>
      <c r="E406" s="46">
        <v>35</v>
      </c>
      <c r="F406" s="46">
        <v>3</v>
      </c>
      <c r="G406" s="46">
        <v>35</v>
      </c>
      <c r="H406" s="46">
        <v>44</v>
      </c>
      <c r="I406" s="46">
        <v>40</v>
      </c>
      <c r="J406" s="46">
        <v>13480</v>
      </c>
      <c r="K406" s="46">
        <v>7900</v>
      </c>
      <c r="L406" s="70">
        <f t="shared" si="66"/>
        <v>0.58605341246290799</v>
      </c>
      <c r="M406" s="46">
        <v>1090831</v>
      </c>
      <c r="N406" s="46">
        <v>496582</v>
      </c>
      <c r="O406" s="70">
        <f t="shared" si="67"/>
        <v>0.45523275374462224</v>
      </c>
      <c r="P406" s="46">
        <v>124890</v>
      </c>
      <c r="Q406" s="46">
        <v>175625</v>
      </c>
      <c r="R406" s="46">
        <v>153194</v>
      </c>
      <c r="S406" s="46">
        <v>9</v>
      </c>
      <c r="T406" s="46">
        <v>0</v>
      </c>
      <c r="V406" s="69">
        <f t="shared" si="68"/>
        <v>0.26679070879692252</v>
      </c>
      <c r="W406" s="76">
        <f t="shared" si="69"/>
        <v>62.858481012658231</v>
      </c>
      <c r="X406" s="79">
        <f t="shared" si="70"/>
        <v>19391.645569620254</v>
      </c>
      <c r="Z406" s="69">
        <f t="shared" si="71"/>
        <v>1</v>
      </c>
      <c r="AA406" s="69">
        <f t="shared" si="71"/>
        <v>1</v>
      </c>
      <c r="AB406" s="82" t="s">
        <v>1264</v>
      </c>
      <c r="AD406" s="91">
        <f t="shared" si="72"/>
        <v>1.4062374889903115</v>
      </c>
      <c r="AE406" s="91">
        <f t="shared" si="73"/>
        <v>3.9761550164144448</v>
      </c>
      <c r="AF406" s="96">
        <f t="shared" si="74"/>
        <v>1226.6314356633839</v>
      </c>
      <c r="AH406" s="4">
        <f t="shared" si="75"/>
        <v>12775</v>
      </c>
      <c r="AI406" s="4" t="str">
        <f t="shared" si="76"/>
        <v>×</v>
      </c>
      <c r="AJ406" s="4" t="s">
        <v>1264</v>
      </c>
    </row>
    <row r="407" spans="1:36" s="4" customFormat="1" x14ac:dyDescent="0.2">
      <c r="A407" s="11"/>
      <c r="B407" s="23" t="s">
        <v>722</v>
      </c>
      <c r="C407" s="28" t="s">
        <v>548</v>
      </c>
      <c r="D407" s="46">
        <v>14</v>
      </c>
      <c r="E407" s="46">
        <v>137</v>
      </c>
      <c r="F407" s="46">
        <v>13</v>
      </c>
      <c r="G407" s="46">
        <v>137</v>
      </c>
      <c r="H407" s="46">
        <v>173</v>
      </c>
      <c r="I407" s="46">
        <v>135</v>
      </c>
      <c r="J407" s="46">
        <v>49556</v>
      </c>
      <c r="K407" s="46">
        <v>31580</v>
      </c>
      <c r="L407" s="70">
        <f t="shared" si="66"/>
        <v>0.63725885866494469</v>
      </c>
      <c r="M407" s="46">
        <v>4538672</v>
      </c>
      <c r="N407" s="46">
        <v>2174380</v>
      </c>
      <c r="O407" s="70">
        <f t="shared" si="67"/>
        <v>0.47907846171743629</v>
      </c>
      <c r="P407" s="46">
        <v>536405</v>
      </c>
      <c r="Q407" s="46">
        <v>750476</v>
      </c>
      <c r="R407" s="46">
        <v>689293</v>
      </c>
      <c r="S407" s="46">
        <v>11</v>
      </c>
      <c r="T407" s="46">
        <v>0</v>
      </c>
      <c r="V407" s="69">
        <f t="shared" si="68"/>
        <v>0.30529699372501085</v>
      </c>
      <c r="W407" s="76">
        <f t="shared" si="69"/>
        <v>68.853071564281194</v>
      </c>
      <c r="X407" s="79">
        <f t="shared" si="70"/>
        <v>21826.884103863205</v>
      </c>
      <c r="Z407" s="69">
        <f t="shared" si="71"/>
        <v>0.9285714285714286</v>
      </c>
      <c r="AA407" s="69">
        <f t="shared" si="71"/>
        <v>1</v>
      </c>
      <c r="AB407" s="82"/>
      <c r="AD407" s="91">
        <f t="shared" si="72"/>
        <v>1.3990846468619793</v>
      </c>
      <c r="AE407" s="91">
        <f t="shared" si="73"/>
        <v>4.0536162041740846</v>
      </c>
      <c r="AF407" s="96">
        <f t="shared" si="74"/>
        <v>1285.0234431073536</v>
      </c>
      <c r="AH407" s="4">
        <f t="shared" si="75"/>
        <v>50005</v>
      </c>
      <c r="AI407" s="4" t="str">
        <f t="shared" si="76"/>
        <v/>
      </c>
      <c r="AJ407" s="4" t="s">
        <v>1264</v>
      </c>
    </row>
    <row r="408" spans="1:36" s="4" customFormat="1" x14ac:dyDescent="0.2">
      <c r="A408" s="11"/>
      <c r="B408" s="23" t="s">
        <v>722</v>
      </c>
      <c r="C408" s="28" t="s">
        <v>668</v>
      </c>
      <c r="D408" s="46">
        <v>12</v>
      </c>
      <c r="E408" s="46">
        <v>203</v>
      </c>
      <c r="F408" s="46">
        <v>12</v>
      </c>
      <c r="G408" s="46">
        <v>203</v>
      </c>
      <c r="H408" s="46">
        <v>268</v>
      </c>
      <c r="I408" s="46">
        <v>216</v>
      </c>
      <c r="J408" s="46">
        <v>74052</v>
      </c>
      <c r="K408" s="46">
        <v>47845</v>
      </c>
      <c r="L408" s="70">
        <f t="shared" si="66"/>
        <v>0.64610003781126779</v>
      </c>
      <c r="M408" s="46">
        <v>6707182</v>
      </c>
      <c r="N408" s="46">
        <v>3062422</v>
      </c>
      <c r="O408" s="70">
        <f t="shared" si="67"/>
        <v>0.45658847486172283</v>
      </c>
      <c r="P408" s="46">
        <v>734239</v>
      </c>
      <c r="Q408" s="46">
        <v>1076352</v>
      </c>
      <c r="R408" s="46">
        <v>964697</v>
      </c>
      <c r="S408" s="46">
        <v>23</v>
      </c>
      <c r="T408" s="46">
        <v>1</v>
      </c>
      <c r="V408" s="69">
        <f t="shared" si="68"/>
        <v>0.29500183087234821</v>
      </c>
      <c r="W408" s="76">
        <f t="shared" si="69"/>
        <v>64.007148082349246</v>
      </c>
      <c r="X408" s="79">
        <f t="shared" si="70"/>
        <v>20162.963737067614</v>
      </c>
      <c r="Z408" s="69">
        <f t="shared" si="71"/>
        <v>1</v>
      </c>
      <c r="AA408" s="69">
        <f t="shared" si="71"/>
        <v>1</v>
      </c>
      <c r="AB408" s="82" t="s">
        <v>1259</v>
      </c>
      <c r="AD408" s="91">
        <f t="shared" si="72"/>
        <v>1.4659422885463724</v>
      </c>
      <c r="AE408" s="91">
        <f t="shared" si="73"/>
        <v>4.1708789644788684</v>
      </c>
      <c r="AF408" s="96">
        <f t="shared" si="74"/>
        <v>1313.8732755955486</v>
      </c>
      <c r="AH408" s="4">
        <f t="shared" si="75"/>
        <v>74095</v>
      </c>
      <c r="AI408" s="4" t="str">
        <f t="shared" si="76"/>
        <v/>
      </c>
      <c r="AJ408" s="4" t="s">
        <v>1264</v>
      </c>
    </row>
    <row r="409" spans="1:36" s="4" customFormat="1" x14ac:dyDescent="0.2">
      <c r="A409" s="11"/>
      <c r="B409" s="23" t="s">
        <v>722</v>
      </c>
      <c r="C409" s="28" t="s">
        <v>725</v>
      </c>
      <c r="D409" s="46">
        <v>4</v>
      </c>
      <c r="E409" s="46">
        <v>93</v>
      </c>
      <c r="F409" s="46">
        <v>4</v>
      </c>
      <c r="G409" s="46">
        <v>93</v>
      </c>
      <c r="H409" s="46">
        <v>132</v>
      </c>
      <c r="I409" s="46">
        <v>80</v>
      </c>
      <c r="J409" s="46">
        <v>35121</v>
      </c>
      <c r="K409" s="46">
        <v>23432</v>
      </c>
      <c r="L409" s="70">
        <f t="shared" si="66"/>
        <v>0.66717918054725089</v>
      </c>
      <c r="M409" s="46">
        <v>2886206</v>
      </c>
      <c r="N409" s="46">
        <v>1306004</v>
      </c>
      <c r="O409" s="70">
        <f t="shared" si="67"/>
        <v>0.45249853960528114</v>
      </c>
      <c r="P409" s="46">
        <v>297156</v>
      </c>
      <c r="Q409" s="46">
        <v>425857</v>
      </c>
      <c r="R409" s="46">
        <v>400818</v>
      </c>
      <c r="S409" s="46">
        <v>10</v>
      </c>
      <c r="T409" s="46">
        <v>0</v>
      </c>
      <c r="V409" s="69">
        <f t="shared" si="68"/>
        <v>0.30189760485267925</v>
      </c>
      <c r="W409" s="76">
        <f t="shared" si="69"/>
        <v>55.735916695117787</v>
      </c>
      <c r="X409" s="79">
        <f t="shared" si="70"/>
        <v>17105.582109935131</v>
      </c>
      <c r="Z409" s="69">
        <f t="shared" si="71"/>
        <v>1</v>
      </c>
      <c r="AA409" s="69">
        <f t="shared" si="71"/>
        <v>1</v>
      </c>
      <c r="AB409" s="82" t="s">
        <v>1264</v>
      </c>
      <c r="AD409" s="91">
        <f t="shared" si="72"/>
        <v>1.4331092086311568</v>
      </c>
      <c r="AE409" s="91">
        <f t="shared" si="73"/>
        <v>4.3950113744968968</v>
      </c>
      <c r="AF409" s="96">
        <f t="shared" si="74"/>
        <v>1348.84707022574</v>
      </c>
      <c r="AH409" s="4">
        <f t="shared" si="75"/>
        <v>33945</v>
      </c>
      <c r="AI409" s="4" t="str">
        <f t="shared" si="76"/>
        <v>×</v>
      </c>
      <c r="AJ409" s="4" t="s">
        <v>1264</v>
      </c>
    </row>
    <row r="410" spans="1:36" s="4" customFormat="1" x14ac:dyDescent="0.2">
      <c r="A410" s="11"/>
      <c r="B410" s="23" t="s">
        <v>722</v>
      </c>
      <c r="C410" s="28" t="s">
        <v>314</v>
      </c>
      <c r="D410" s="46">
        <v>13</v>
      </c>
      <c r="E410" s="46">
        <v>94</v>
      </c>
      <c r="F410" s="46">
        <v>12</v>
      </c>
      <c r="G410" s="46">
        <v>94</v>
      </c>
      <c r="H410" s="46">
        <v>147</v>
      </c>
      <c r="I410" s="46">
        <v>131</v>
      </c>
      <c r="J410" s="46">
        <v>36643</v>
      </c>
      <c r="K410" s="46">
        <v>21643</v>
      </c>
      <c r="L410" s="70">
        <f t="shared" si="66"/>
        <v>0.59064487078023087</v>
      </c>
      <c r="M410" s="46">
        <v>2792301</v>
      </c>
      <c r="N410" s="46">
        <v>1245446</v>
      </c>
      <c r="O410" s="70">
        <f t="shared" si="67"/>
        <v>0.44602856210702213</v>
      </c>
      <c r="P410" s="46">
        <v>295055</v>
      </c>
      <c r="Q410" s="46">
        <v>429885</v>
      </c>
      <c r="R410" s="46">
        <v>396684</v>
      </c>
      <c r="S410" s="46">
        <v>17</v>
      </c>
      <c r="T410" s="46">
        <v>0</v>
      </c>
      <c r="V410" s="69">
        <f t="shared" si="68"/>
        <v>0.26344448242999424</v>
      </c>
      <c r="W410" s="76">
        <f t="shared" si="69"/>
        <v>57.544979901122765</v>
      </c>
      <c r="X410" s="79">
        <f t="shared" si="70"/>
        <v>18328.512683084598</v>
      </c>
      <c r="Z410" s="69">
        <f t="shared" si="71"/>
        <v>0.92307692307692313</v>
      </c>
      <c r="AA410" s="69">
        <f t="shared" si="71"/>
        <v>1</v>
      </c>
      <c r="AB410" s="82" t="s">
        <v>1264</v>
      </c>
      <c r="AD410" s="91">
        <f t="shared" si="72"/>
        <v>1.4569656504719459</v>
      </c>
      <c r="AE410" s="91">
        <f t="shared" si="73"/>
        <v>4.2210638694480691</v>
      </c>
      <c r="AF410" s="96">
        <f t="shared" si="74"/>
        <v>1344.440866957008</v>
      </c>
      <c r="AH410" s="4">
        <f t="shared" si="75"/>
        <v>34310</v>
      </c>
      <c r="AI410" s="4" t="str">
        <f t="shared" si="76"/>
        <v>×</v>
      </c>
      <c r="AJ410" s="4" t="s">
        <v>1264</v>
      </c>
    </row>
    <row r="411" spans="1:36" s="4" customFormat="1" x14ac:dyDescent="0.2">
      <c r="A411" s="11"/>
      <c r="B411" s="23" t="s">
        <v>722</v>
      </c>
      <c r="C411" s="28" t="s">
        <v>147</v>
      </c>
      <c r="D411" s="46">
        <v>15</v>
      </c>
      <c r="E411" s="46">
        <v>59</v>
      </c>
      <c r="F411" s="46">
        <v>14</v>
      </c>
      <c r="G411" s="46">
        <v>59</v>
      </c>
      <c r="H411" s="46">
        <v>100</v>
      </c>
      <c r="I411" s="46">
        <v>76</v>
      </c>
      <c r="J411" s="46">
        <v>21066</v>
      </c>
      <c r="K411" s="46">
        <v>13787</v>
      </c>
      <c r="L411" s="70">
        <f t="shared" si="66"/>
        <v>0.65446691350992126</v>
      </c>
      <c r="M411" s="46">
        <v>1494065</v>
      </c>
      <c r="N411" s="46">
        <v>615978</v>
      </c>
      <c r="O411" s="70">
        <f t="shared" si="67"/>
        <v>0.41228326746158966</v>
      </c>
      <c r="P411" s="46">
        <v>154812</v>
      </c>
      <c r="Q411" s="46">
        <v>218474</v>
      </c>
      <c r="R411" s="46">
        <v>214377</v>
      </c>
      <c r="S411" s="46">
        <v>0</v>
      </c>
      <c r="T411" s="46">
        <v>0</v>
      </c>
      <c r="V411" s="69">
        <f t="shared" si="68"/>
        <v>0.26982575754737192</v>
      </c>
      <c r="W411" s="76">
        <f t="shared" si="69"/>
        <v>44.678175092478419</v>
      </c>
      <c r="X411" s="79">
        <f t="shared" si="70"/>
        <v>15549.213026764342</v>
      </c>
      <c r="Z411" s="69">
        <f t="shared" si="71"/>
        <v>0.93333333333333335</v>
      </c>
      <c r="AA411" s="69">
        <f t="shared" si="71"/>
        <v>1</v>
      </c>
      <c r="AB411" s="82" t="s">
        <v>1264</v>
      </c>
      <c r="AD411" s="91">
        <f t="shared" si="72"/>
        <v>1.4112213523499471</v>
      </c>
      <c r="AE411" s="91">
        <f t="shared" si="73"/>
        <v>3.9788776063871016</v>
      </c>
      <c r="AF411" s="96">
        <f t="shared" si="74"/>
        <v>1384.7569955817378</v>
      </c>
      <c r="AH411" s="4">
        <f t="shared" si="75"/>
        <v>21535</v>
      </c>
      <c r="AI411" s="4" t="str">
        <f t="shared" si="76"/>
        <v/>
      </c>
      <c r="AJ411" s="4" t="s">
        <v>1264</v>
      </c>
    </row>
    <row r="412" spans="1:36" s="4" customFormat="1" x14ac:dyDescent="0.2">
      <c r="A412" s="11"/>
      <c r="B412" s="23" t="s">
        <v>722</v>
      </c>
      <c r="C412" s="28" t="s">
        <v>728</v>
      </c>
      <c r="D412" s="46">
        <v>5</v>
      </c>
      <c r="E412" s="46">
        <v>66</v>
      </c>
      <c r="F412" s="46">
        <v>5</v>
      </c>
      <c r="G412" s="46">
        <v>66</v>
      </c>
      <c r="H412" s="46">
        <v>89</v>
      </c>
      <c r="I412" s="46">
        <v>69</v>
      </c>
      <c r="J412" s="46">
        <v>24156</v>
      </c>
      <c r="K412" s="46">
        <v>14837</v>
      </c>
      <c r="L412" s="70">
        <f t="shared" si="66"/>
        <v>0.6142159297897003</v>
      </c>
      <c r="M412" s="46">
        <v>1814217</v>
      </c>
      <c r="N412" s="46">
        <v>761487</v>
      </c>
      <c r="O412" s="70">
        <f t="shared" si="67"/>
        <v>0.41973314107408322</v>
      </c>
      <c r="P412" s="46">
        <v>250449</v>
      </c>
      <c r="Q412" s="46">
        <v>346469</v>
      </c>
      <c r="R412" s="46">
        <v>267251</v>
      </c>
      <c r="S412" s="46">
        <v>6</v>
      </c>
      <c r="T412" s="46">
        <v>0</v>
      </c>
      <c r="V412" s="69">
        <f t="shared" si="68"/>
        <v>0.25780678150836944</v>
      </c>
      <c r="W412" s="76">
        <f t="shared" si="69"/>
        <v>51.323515535485612</v>
      </c>
      <c r="X412" s="79">
        <f t="shared" si="70"/>
        <v>18012.468827930174</v>
      </c>
      <c r="Z412" s="69">
        <f t="shared" si="71"/>
        <v>1</v>
      </c>
      <c r="AA412" s="69">
        <f t="shared" si="71"/>
        <v>1</v>
      </c>
      <c r="AB412" s="82" t="s">
        <v>1264</v>
      </c>
      <c r="AD412" s="91">
        <f t="shared" si="72"/>
        <v>1.3833914289935276</v>
      </c>
      <c r="AE412" s="91">
        <f t="shared" si="73"/>
        <v>3.0404872848364337</v>
      </c>
      <c r="AF412" s="96">
        <f t="shared" si="74"/>
        <v>1067.0875108305484</v>
      </c>
      <c r="AH412" s="4">
        <f t="shared" si="75"/>
        <v>24090</v>
      </c>
      <c r="AI412" s="4" t="str">
        <f t="shared" si="76"/>
        <v>×</v>
      </c>
      <c r="AJ412" s="4" t="s">
        <v>1264</v>
      </c>
    </row>
    <row r="413" spans="1:36" s="4" customFormat="1" x14ac:dyDescent="0.2">
      <c r="A413" s="11"/>
      <c r="B413" s="23" t="s">
        <v>722</v>
      </c>
      <c r="C413" s="28" t="s">
        <v>335</v>
      </c>
      <c r="D413" s="46">
        <v>19</v>
      </c>
      <c r="E413" s="46">
        <v>265</v>
      </c>
      <c r="F413" s="46">
        <v>19</v>
      </c>
      <c r="G413" s="46">
        <v>265</v>
      </c>
      <c r="H413" s="46">
        <v>342</v>
      </c>
      <c r="I413" s="46">
        <v>314</v>
      </c>
      <c r="J413" s="46">
        <v>100558</v>
      </c>
      <c r="K413" s="46">
        <v>66254</v>
      </c>
      <c r="L413" s="70">
        <f t="shared" si="66"/>
        <v>0.65886354143877168</v>
      </c>
      <c r="M413" s="46">
        <v>10670371</v>
      </c>
      <c r="N413" s="46">
        <v>4830849</v>
      </c>
      <c r="O413" s="70">
        <f t="shared" si="67"/>
        <v>0.45273486741932401</v>
      </c>
      <c r="P413" s="46">
        <v>944767</v>
      </c>
      <c r="Q413" s="46">
        <v>1426825</v>
      </c>
      <c r="R413" s="46">
        <v>1513033</v>
      </c>
      <c r="S413" s="46">
        <v>36</v>
      </c>
      <c r="T413" s="46">
        <v>0</v>
      </c>
      <c r="V413" s="69">
        <f t="shared" si="68"/>
        <v>0.29829049808070857</v>
      </c>
      <c r="W413" s="76">
        <f t="shared" si="69"/>
        <v>72.914073112566783</v>
      </c>
      <c r="X413" s="79">
        <f t="shared" si="70"/>
        <v>22836.85513327497</v>
      </c>
      <c r="Z413" s="69">
        <f t="shared" si="71"/>
        <v>1</v>
      </c>
      <c r="AA413" s="69">
        <f t="shared" si="71"/>
        <v>1</v>
      </c>
      <c r="AB413" s="82" t="s">
        <v>1259</v>
      </c>
      <c r="AD413" s="91">
        <f t="shared" si="72"/>
        <v>1.510240090943058</v>
      </c>
      <c r="AE413" s="91">
        <f t="shared" si="73"/>
        <v>5.1132702560525507</v>
      </c>
      <c r="AF413" s="96">
        <f t="shared" si="74"/>
        <v>1601.4879859266889</v>
      </c>
      <c r="AH413" s="4">
        <f t="shared" si="75"/>
        <v>96725</v>
      </c>
      <c r="AI413" s="4" t="str">
        <f t="shared" si="76"/>
        <v>×</v>
      </c>
      <c r="AJ413" s="4" t="s">
        <v>1264</v>
      </c>
    </row>
    <row r="414" spans="1:36" s="4" customFormat="1" x14ac:dyDescent="0.2">
      <c r="A414" s="11"/>
      <c r="B414" s="23" t="s">
        <v>722</v>
      </c>
      <c r="C414" s="28" t="s">
        <v>474</v>
      </c>
      <c r="D414" s="46">
        <v>7</v>
      </c>
      <c r="E414" s="46">
        <v>43</v>
      </c>
      <c r="F414" s="46">
        <v>7</v>
      </c>
      <c r="G414" s="46">
        <v>43</v>
      </c>
      <c r="H414" s="46">
        <v>67</v>
      </c>
      <c r="I414" s="46">
        <v>52</v>
      </c>
      <c r="J414" s="46">
        <v>15729</v>
      </c>
      <c r="K414" s="46">
        <v>10590</v>
      </c>
      <c r="L414" s="70">
        <f t="shared" si="66"/>
        <v>0.67327865725729541</v>
      </c>
      <c r="M414" s="46">
        <v>1298693</v>
      </c>
      <c r="N414" s="46">
        <v>543434</v>
      </c>
      <c r="O414" s="70">
        <f t="shared" si="67"/>
        <v>0.41844685387539626</v>
      </c>
      <c r="P414" s="46">
        <v>151192</v>
      </c>
      <c r="Q414" s="46">
        <v>222279</v>
      </c>
      <c r="R414" s="46">
        <v>173976</v>
      </c>
      <c r="S414" s="46">
        <v>0</v>
      </c>
      <c r="T414" s="46">
        <v>0</v>
      </c>
      <c r="V414" s="69">
        <f t="shared" si="68"/>
        <v>0.28173133591076649</v>
      </c>
      <c r="W414" s="76">
        <f t="shared" si="69"/>
        <v>51.31576959395656</v>
      </c>
      <c r="X414" s="79">
        <f t="shared" si="70"/>
        <v>16428.328611898018</v>
      </c>
      <c r="Z414" s="69">
        <f t="shared" si="71"/>
        <v>1</v>
      </c>
      <c r="AA414" s="69">
        <f t="shared" si="71"/>
        <v>1</v>
      </c>
      <c r="AB414" s="82" t="s">
        <v>1264</v>
      </c>
      <c r="AD414" s="91">
        <f t="shared" si="72"/>
        <v>1.470176993491719</v>
      </c>
      <c r="AE414" s="91">
        <f t="shared" si="73"/>
        <v>3.5943303878512092</v>
      </c>
      <c r="AF414" s="96">
        <f t="shared" si="74"/>
        <v>1150.6958040107943</v>
      </c>
      <c r="AH414" s="4">
        <f t="shared" si="75"/>
        <v>15695</v>
      </c>
      <c r="AI414" s="4" t="str">
        <f t="shared" si="76"/>
        <v>×</v>
      </c>
      <c r="AJ414" s="4" t="s">
        <v>1264</v>
      </c>
    </row>
    <row r="415" spans="1:36" s="4" customFormat="1" x14ac:dyDescent="0.2">
      <c r="A415" s="11"/>
      <c r="B415" s="23" t="s">
        <v>722</v>
      </c>
      <c r="C415" s="28" t="s">
        <v>241</v>
      </c>
      <c r="D415" s="46">
        <v>7</v>
      </c>
      <c r="E415" s="46">
        <v>43</v>
      </c>
      <c r="F415" s="46">
        <v>7</v>
      </c>
      <c r="G415" s="46">
        <v>43</v>
      </c>
      <c r="H415" s="46">
        <v>66</v>
      </c>
      <c r="I415" s="46">
        <v>47</v>
      </c>
      <c r="J415" s="46">
        <v>15734</v>
      </c>
      <c r="K415" s="46">
        <v>9143</v>
      </c>
      <c r="L415" s="70">
        <f t="shared" si="66"/>
        <v>0.58109825854836661</v>
      </c>
      <c r="M415" s="46">
        <v>1042450</v>
      </c>
      <c r="N415" s="46">
        <v>426901</v>
      </c>
      <c r="O415" s="70">
        <f t="shared" si="67"/>
        <v>0.40951700321358336</v>
      </c>
      <c r="P415" s="46">
        <v>83524</v>
      </c>
      <c r="Q415" s="46">
        <v>107719</v>
      </c>
      <c r="R415" s="46">
        <v>126125</v>
      </c>
      <c r="S415" s="46">
        <v>0</v>
      </c>
      <c r="T415" s="46">
        <v>0</v>
      </c>
      <c r="V415" s="69">
        <f t="shared" si="68"/>
        <v>0.23796961741335915</v>
      </c>
      <c r="W415" s="76">
        <f t="shared" si="69"/>
        <v>46.691567319260635</v>
      </c>
      <c r="X415" s="79">
        <f t="shared" si="70"/>
        <v>13794.706332713551</v>
      </c>
      <c r="Z415" s="69">
        <f t="shared" si="71"/>
        <v>1</v>
      </c>
      <c r="AA415" s="69">
        <f t="shared" si="71"/>
        <v>1</v>
      </c>
      <c r="AB415" s="82" t="s">
        <v>1264</v>
      </c>
      <c r="AD415" s="91">
        <f t="shared" si="72"/>
        <v>1.2896772185240171</v>
      </c>
      <c r="AE415" s="91">
        <f t="shared" si="73"/>
        <v>5.1111177625592648</v>
      </c>
      <c r="AF415" s="96">
        <f t="shared" si="74"/>
        <v>1510.0450170011015</v>
      </c>
      <c r="AH415" s="4">
        <f t="shared" si="75"/>
        <v>15695</v>
      </c>
      <c r="AI415" s="4" t="str">
        <f t="shared" si="76"/>
        <v>×</v>
      </c>
      <c r="AJ415" s="4" t="s">
        <v>1264</v>
      </c>
    </row>
    <row r="416" spans="1:36" s="4" customFormat="1" x14ac:dyDescent="0.2">
      <c r="A416" s="11"/>
      <c r="B416" s="23" t="s">
        <v>722</v>
      </c>
      <c r="C416" s="28" t="s">
        <v>264</v>
      </c>
      <c r="D416" s="46">
        <v>10</v>
      </c>
      <c r="E416" s="46">
        <v>42</v>
      </c>
      <c r="F416" s="46">
        <v>10</v>
      </c>
      <c r="G416" s="46">
        <v>42</v>
      </c>
      <c r="H416" s="46">
        <v>85</v>
      </c>
      <c r="I416" s="46">
        <v>73</v>
      </c>
      <c r="J416" s="46">
        <v>14334</v>
      </c>
      <c r="K416" s="46">
        <v>9092</v>
      </c>
      <c r="L416" s="70">
        <f t="shared" si="66"/>
        <v>0.63429607925212783</v>
      </c>
      <c r="M416" s="46">
        <v>864616</v>
      </c>
      <c r="N416" s="46">
        <v>358358</v>
      </c>
      <c r="O416" s="70">
        <f t="shared" si="67"/>
        <v>0.41447070144434062</v>
      </c>
      <c r="P416" s="46">
        <v>55603</v>
      </c>
      <c r="Q416" s="46">
        <v>88888</v>
      </c>
      <c r="R416" s="46">
        <v>109956</v>
      </c>
      <c r="S416" s="46">
        <v>0</v>
      </c>
      <c r="T416" s="46">
        <v>0</v>
      </c>
      <c r="V416" s="69">
        <f t="shared" si="68"/>
        <v>0.26289714089102451</v>
      </c>
      <c r="W416" s="76">
        <f t="shared" si="69"/>
        <v>39.414650241970961</v>
      </c>
      <c r="X416" s="79">
        <f t="shared" si="70"/>
        <v>12093.708754949406</v>
      </c>
      <c r="Z416" s="69">
        <f t="shared" si="71"/>
        <v>1</v>
      </c>
      <c r="AA416" s="69">
        <f t="shared" si="71"/>
        <v>1</v>
      </c>
      <c r="AB416" s="82" t="s">
        <v>1264</v>
      </c>
      <c r="AD416" s="91">
        <f t="shared" si="72"/>
        <v>1.5986187795622537</v>
      </c>
      <c r="AE416" s="91">
        <f t="shared" si="73"/>
        <v>6.4449400212218766</v>
      </c>
      <c r="AF416" s="96">
        <f t="shared" si="74"/>
        <v>1977.5191986043919</v>
      </c>
      <c r="AH416" s="4">
        <f t="shared" si="75"/>
        <v>15330</v>
      </c>
      <c r="AI416" s="4" t="str">
        <f t="shared" si="76"/>
        <v/>
      </c>
      <c r="AJ416" s="4" t="s">
        <v>1264</v>
      </c>
    </row>
    <row r="417" spans="1:36" s="4" customFormat="1" x14ac:dyDescent="0.2">
      <c r="A417" s="11"/>
      <c r="B417" s="23" t="s">
        <v>722</v>
      </c>
      <c r="C417" s="28" t="s">
        <v>69</v>
      </c>
      <c r="D417" s="46">
        <v>3</v>
      </c>
      <c r="E417" s="46">
        <v>5</v>
      </c>
      <c r="F417" s="46">
        <v>2</v>
      </c>
      <c r="G417" s="46">
        <v>5</v>
      </c>
      <c r="H417" s="46">
        <v>4</v>
      </c>
      <c r="I417" s="46">
        <v>3</v>
      </c>
      <c r="J417" s="46">
        <v>1096</v>
      </c>
      <c r="K417" s="46">
        <v>863</v>
      </c>
      <c r="L417" s="70">
        <f t="shared" si="66"/>
        <v>0.78740875912408759</v>
      </c>
      <c r="M417" s="46">
        <v>66311</v>
      </c>
      <c r="N417" s="46">
        <v>32693</v>
      </c>
      <c r="O417" s="70">
        <f t="shared" si="67"/>
        <v>0.49302528992173245</v>
      </c>
      <c r="P417" s="46">
        <v>5182</v>
      </c>
      <c r="Q417" s="46">
        <v>6861</v>
      </c>
      <c r="R417" s="46">
        <v>8920</v>
      </c>
      <c r="S417" s="46">
        <v>0</v>
      </c>
      <c r="T417" s="46">
        <v>0</v>
      </c>
      <c r="V417" s="69">
        <f t="shared" si="68"/>
        <v>0.38821243175406489</v>
      </c>
      <c r="W417" s="76">
        <f t="shared" si="69"/>
        <v>37.882966396292005</v>
      </c>
      <c r="X417" s="79">
        <f t="shared" si="70"/>
        <v>10336.03707995365</v>
      </c>
      <c r="Z417" s="69">
        <f t="shared" si="71"/>
        <v>0.66666666666666663</v>
      </c>
      <c r="AA417" s="69">
        <f t="shared" si="71"/>
        <v>1</v>
      </c>
      <c r="AB417" s="82" t="s">
        <v>1264</v>
      </c>
      <c r="AD417" s="91">
        <f t="shared" si="72"/>
        <v>1.3240061752219221</v>
      </c>
      <c r="AE417" s="91">
        <f t="shared" si="73"/>
        <v>6.308954071786955</v>
      </c>
      <c r="AF417" s="96">
        <f t="shared" si="74"/>
        <v>1721.3431107680433</v>
      </c>
      <c r="AH417" s="4">
        <f t="shared" si="75"/>
        <v>1825</v>
      </c>
      <c r="AI417" s="4" t="str">
        <f t="shared" si="76"/>
        <v/>
      </c>
      <c r="AJ417" s="4" t="s">
        <v>1264</v>
      </c>
    </row>
    <row r="418" spans="1:36" s="4" customFormat="1" x14ac:dyDescent="0.2">
      <c r="A418" s="11"/>
      <c r="B418" s="23" t="s">
        <v>722</v>
      </c>
      <c r="C418" s="28" t="s">
        <v>729</v>
      </c>
      <c r="D418" s="46">
        <v>4</v>
      </c>
      <c r="E418" s="46">
        <v>25</v>
      </c>
      <c r="F418" s="46">
        <v>4</v>
      </c>
      <c r="G418" s="46">
        <v>25</v>
      </c>
      <c r="H418" s="46">
        <v>35</v>
      </c>
      <c r="I418" s="46">
        <v>26</v>
      </c>
      <c r="J418" s="46">
        <v>9149</v>
      </c>
      <c r="K418" s="46">
        <v>4685</v>
      </c>
      <c r="L418" s="70">
        <f t="shared" si="66"/>
        <v>0.51207782271286484</v>
      </c>
      <c r="M418" s="46">
        <v>470297</v>
      </c>
      <c r="N418" s="46">
        <v>190076</v>
      </c>
      <c r="O418" s="70">
        <f t="shared" si="67"/>
        <v>0.40416162552599738</v>
      </c>
      <c r="P418" s="46">
        <v>36816</v>
      </c>
      <c r="Q418" s="46">
        <v>47977</v>
      </c>
      <c r="R418" s="46">
        <v>54720</v>
      </c>
      <c r="S418" s="46">
        <v>0</v>
      </c>
      <c r="T418" s="46">
        <v>0</v>
      </c>
      <c r="V418" s="69">
        <f t="shared" si="68"/>
        <v>0.20696220522344497</v>
      </c>
      <c r="W418" s="76">
        <f t="shared" si="69"/>
        <v>40.571184631803625</v>
      </c>
      <c r="X418" s="79">
        <f t="shared" si="70"/>
        <v>11679.82924226254</v>
      </c>
      <c r="Z418" s="69">
        <f t="shared" si="71"/>
        <v>1</v>
      </c>
      <c r="AA418" s="69">
        <f t="shared" si="71"/>
        <v>1</v>
      </c>
      <c r="AB418" s="82" t="s">
        <v>1264</v>
      </c>
      <c r="AD418" s="91">
        <f t="shared" si="72"/>
        <v>1.3031562364189482</v>
      </c>
      <c r="AE418" s="91">
        <f t="shared" si="73"/>
        <v>5.1628639721860061</v>
      </c>
      <c r="AF418" s="96">
        <f t="shared" si="74"/>
        <v>1486.3102998696218</v>
      </c>
      <c r="AH418" s="4">
        <f t="shared" si="75"/>
        <v>9125</v>
      </c>
      <c r="AI418" s="4" t="str">
        <f t="shared" si="76"/>
        <v>×</v>
      </c>
      <c r="AJ418" s="4" t="s">
        <v>1264</v>
      </c>
    </row>
    <row r="419" spans="1:36" s="4" customFormat="1" x14ac:dyDescent="0.2">
      <c r="A419" s="11"/>
      <c r="B419" s="23" t="s">
        <v>722</v>
      </c>
      <c r="C419" s="28" t="s">
        <v>547</v>
      </c>
      <c r="D419" s="46">
        <v>7</v>
      </c>
      <c r="E419" s="46">
        <v>33</v>
      </c>
      <c r="F419" s="46">
        <v>7</v>
      </c>
      <c r="G419" s="46">
        <v>33</v>
      </c>
      <c r="H419" s="46">
        <v>32</v>
      </c>
      <c r="I419" s="46">
        <v>32</v>
      </c>
      <c r="J419" s="46">
        <v>12261</v>
      </c>
      <c r="K419" s="46">
        <v>6378</v>
      </c>
      <c r="L419" s="70">
        <f t="shared" si="66"/>
        <v>0.52018595546855884</v>
      </c>
      <c r="M419" s="46">
        <v>601220</v>
      </c>
      <c r="N419" s="46">
        <v>287045</v>
      </c>
      <c r="O419" s="70">
        <f t="shared" si="67"/>
        <v>0.47743754366122221</v>
      </c>
      <c r="P419" s="46">
        <v>22247</v>
      </c>
      <c r="Q419" s="46">
        <v>34319</v>
      </c>
      <c r="R419" s="46">
        <v>70799</v>
      </c>
      <c r="S419" s="46">
        <v>0</v>
      </c>
      <c r="T419" s="46">
        <v>0</v>
      </c>
      <c r="V419" s="69">
        <f t="shared" si="68"/>
        <v>0.24835630482597465</v>
      </c>
      <c r="W419" s="76">
        <f t="shared" si="69"/>
        <v>45.005487613671995</v>
      </c>
      <c r="X419" s="79">
        <f t="shared" si="70"/>
        <v>11100.501724678583</v>
      </c>
      <c r="Z419" s="69">
        <f t="shared" si="71"/>
        <v>1</v>
      </c>
      <c r="AA419" s="69">
        <f t="shared" si="71"/>
        <v>1</v>
      </c>
      <c r="AB419" s="82" t="s">
        <v>1264</v>
      </c>
      <c r="AD419" s="91">
        <f t="shared" si="72"/>
        <v>1.5426349620173507</v>
      </c>
      <c r="AE419" s="91">
        <f t="shared" si="73"/>
        <v>12.902638558007821</v>
      </c>
      <c r="AF419" s="96">
        <f t="shared" si="74"/>
        <v>3182.4066166224657</v>
      </c>
      <c r="AH419" s="4">
        <f t="shared" si="75"/>
        <v>12045</v>
      </c>
      <c r="AI419" s="4" t="str">
        <f t="shared" si="76"/>
        <v>×</v>
      </c>
      <c r="AJ419" s="4" t="s">
        <v>1264</v>
      </c>
    </row>
    <row r="420" spans="1:36" s="4" customFormat="1" x14ac:dyDescent="0.2">
      <c r="A420" s="11"/>
      <c r="B420" s="23" t="s">
        <v>722</v>
      </c>
      <c r="C420" s="28" t="s">
        <v>730</v>
      </c>
      <c r="D420" s="46">
        <v>1</v>
      </c>
      <c r="E420" s="46">
        <v>3</v>
      </c>
      <c r="F420" s="46">
        <v>1</v>
      </c>
      <c r="G420" s="46">
        <v>3</v>
      </c>
      <c r="H420" s="46">
        <v>4</v>
      </c>
      <c r="I420" s="46">
        <v>4</v>
      </c>
      <c r="J420" s="46">
        <v>1128</v>
      </c>
      <c r="K420" s="46">
        <v>1050</v>
      </c>
      <c r="L420" s="70">
        <f t="shared" si="66"/>
        <v>0.93085106382978722</v>
      </c>
      <c r="M420" s="46">
        <v>89687</v>
      </c>
      <c r="N420" s="46">
        <v>52736</v>
      </c>
      <c r="O420" s="70">
        <f t="shared" si="67"/>
        <v>0.58800049059506954</v>
      </c>
      <c r="P420" s="46">
        <v>28336</v>
      </c>
      <c r="Q420" s="46">
        <v>61596</v>
      </c>
      <c r="R420" s="46">
        <v>20866</v>
      </c>
      <c r="S420" s="46">
        <v>7</v>
      </c>
      <c r="T420" s="46">
        <v>0</v>
      </c>
      <c r="V420" s="69">
        <f t="shared" si="68"/>
        <v>0.54734088220285726</v>
      </c>
      <c r="W420" s="76">
        <f t="shared" si="69"/>
        <v>50.224761904761905</v>
      </c>
      <c r="X420" s="79">
        <f t="shared" si="70"/>
        <v>19872.380952380954</v>
      </c>
      <c r="Z420" s="69">
        <f t="shared" si="71"/>
        <v>1</v>
      </c>
      <c r="AA420" s="69">
        <f t="shared" si="71"/>
        <v>1</v>
      </c>
      <c r="AB420" s="82" t="s">
        <v>1264</v>
      </c>
      <c r="AD420" s="91">
        <f t="shared" si="72"/>
        <v>2.1737718802936192</v>
      </c>
      <c r="AE420" s="91">
        <f t="shared" si="73"/>
        <v>1.8610954263128177</v>
      </c>
      <c r="AF420" s="96">
        <f t="shared" si="74"/>
        <v>736.37775268210044</v>
      </c>
      <c r="AH420" s="4">
        <f t="shared" si="75"/>
        <v>1095</v>
      </c>
      <c r="AI420" s="4" t="str">
        <f t="shared" si="76"/>
        <v>×</v>
      </c>
      <c r="AJ420" s="4" t="s">
        <v>1264</v>
      </c>
    </row>
    <row r="421" spans="1:36" s="4" customFormat="1" x14ac:dyDescent="0.2">
      <c r="A421" s="11"/>
      <c r="B421" s="23" t="s">
        <v>329</v>
      </c>
      <c r="C421" s="28" t="s">
        <v>731</v>
      </c>
      <c r="D421" s="46">
        <v>14</v>
      </c>
      <c r="E421" s="46">
        <v>299</v>
      </c>
      <c r="F421" s="46">
        <v>14</v>
      </c>
      <c r="G421" s="46">
        <v>299</v>
      </c>
      <c r="H421" s="46">
        <v>432</v>
      </c>
      <c r="I421" s="46">
        <v>381</v>
      </c>
      <c r="J421" s="46">
        <v>114672</v>
      </c>
      <c r="K421" s="46">
        <v>74106</v>
      </c>
      <c r="L421" s="70">
        <f t="shared" si="66"/>
        <v>0.64624319799079111</v>
      </c>
      <c r="M421" s="46">
        <v>10345875</v>
      </c>
      <c r="N421" s="46">
        <v>4382565</v>
      </c>
      <c r="O421" s="70">
        <f t="shared" si="67"/>
        <v>0.42360505998767622</v>
      </c>
      <c r="P421" s="46">
        <v>1128216</v>
      </c>
      <c r="Q421" s="46">
        <v>1600592</v>
      </c>
      <c r="R421" s="46">
        <v>1475708</v>
      </c>
      <c r="S421" s="46">
        <v>43</v>
      </c>
      <c r="T421" s="46">
        <v>0</v>
      </c>
      <c r="V421" s="69">
        <f t="shared" si="68"/>
        <v>0.27375188865151678</v>
      </c>
      <c r="W421" s="76">
        <f t="shared" si="69"/>
        <v>59.139138531293014</v>
      </c>
      <c r="X421" s="79">
        <f t="shared" si="70"/>
        <v>19913.475292149084</v>
      </c>
      <c r="Z421" s="69">
        <f t="shared" si="71"/>
        <v>1</v>
      </c>
      <c r="AA421" s="69">
        <f t="shared" si="71"/>
        <v>1</v>
      </c>
      <c r="AB421" s="82" t="s">
        <v>1259</v>
      </c>
      <c r="AD421" s="91">
        <f t="shared" si="72"/>
        <v>1.4186928744141192</v>
      </c>
      <c r="AE421" s="91">
        <f t="shared" si="73"/>
        <v>3.8845088174604863</v>
      </c>
      <c r="AF421" s="96">
        <f t="shared" si="74"/>
        <v>1308.0013047147002</v>
      </c>
      <c r="AH421" s="4">
        <f t="shared" si="75"/>
        <v>109135</v>
      </c>
      <c r="AI421" s="4" t="str">
        <f t="shared" si="76"/>
        <v>×</v>
      </c>
      <c r="AJ421" s="4" t="s">
        <v>1264</v>
      </c>
    </row>
    <row r="422" spans="1:36" s="4" customFormat="1" x14ac:dyDescent="0.2">
      <c r="A422" s="11"/>
      <c r="B422" s="23" t="s">
        <v>329</v>
      </c>
      <c r="C422" s="28" t="s">
        <v>192</v>
      </c>
      <c r="D422" s="46">
        <v>5</v>
      </c>
      <c r="E422" s="46">
        <v>110</v>
      </c>
      <c r="F422" s="46">
        <v>5</v>
      </c>
      <c r="G422" s="46">
        <v>110</v>
      </c>
      <c r="H422" s="46">
        <v>140</v>
      </c>
      <c r="I422" s="46">
        <v>112</v>
      </c>
      <c r="J422" s="46">
        <v>42048</v>
      </c>
      <c r="K422" s="46">
        <v>28636</v>
      </c>
      <c r="L422" s="70">
        <f t="shared" si="66"/>
        <v>0.68103120243531201</v>
      </c>
      <c r="M422" s="46">
        <v>3574640</v>
      </c>
      <c r="N422" s="46">
        <v>1481934</v>
      </c>
      <c r="O422" s="70">
        <f t="shared" si="67"/>
        <v>0.41456873978918157</v>
      </c>
      <c r="P422" s="46">
        <v>359134</v>
      </c>
      <c r="Q422" s="46">
        <v>504883</v>
      </c>
      <c r="R422" s="46">
        <v>483211</v>
      </c>
      <c r="S422" s="46">
        <v>34</v>
      </c>
      <c r="T422" s="46">
        <v>1</v>
      </c>
      <c r="V422" s="69">
        <f t="shared" si="68"/>
        <v>0.28233424735071833</v>
      </c>
      <c r="W422" s="76">
        <f t="shared" si="69"/>
        <v>51.750733342645624</v>
      </c>
      <c r="X422" s="79">
        <f t="shared" si="70"/>
        <v>16874.249196815199</v>
      </c>
      <c r="Z422" s="69">
        <f t="shared" si="71"/>
        <v>1</v>
      </c>
      <c r="AA422" s="69">
        <f t="shared" si="71"/>
        <v>1</v>
      </c>
      <c r="AB422" s="82" t="s">
        <v>1259</v>
      </c>
      <c r="AD422" s="91">
        <f t="shared" si="72"/>
        <v>1.4058345909883219</v>
      </c>
      <c r="AE422" s="91">
        <f t="shared" si="73"/>
        <v>4.1264096409696656</v>
      </c>
      <c r="AF422" s="96">
        <f t="shared" si="74"/>
        <v>1345.489427344668</v>
      </c>
      <c r="AH422" s="4">
        <f t="shared" si="75"/>
        <v>40150</v>
      </c>
      <c r="AI422" s="4" t="str">
        <f t="shared" si="76"/>
        <v>×</v>
      </c>
      <c r="AJ422" s="4" t="s">
        <v>1264</v>
      </c>
    </row>
    <row r="423" spans="1:36" s="4" customFormat="1" x14ac:dyDescent="0.2">
      <c r="A423" s="11"/>
      <c r="B423" s="23" t="s">
        <v>329</v>
      </c>
      <c r="C423" s="28" t="s">
        <v>372</v>
      </c>
      <c r="D423" s="46">
        <v>9</v>
      </c>
      <c r="E423" s="46">
        <v>231</v>
      </c>
      <c r="F423" s="46">
        <v>9</v>
      </c>
      <c r="G423" s="46">
        <v>231</v>
      </c>
      <c r="H423" s="46">
        <v>413</v>
      </c>
      <c r="I423" s="46">
        <v>336</v>
      </c>
      <c r="J423" s="46">
        <v>89805</v>
      </c>
      <c r="K423" s="46">
        <v>63420</v>
      </c>
      <c r="L423" s="70">
        <f t="shared" si="66"/>
        <v>0.70619675964589945</v>
      </c>
      <c r="M423" s="46">
        <v>10105967</v>
      </c>
      <c r="N423" s="46">
        <v>4348021</v>
      </c>
      <c r="O423" s="70">
        <f t="shared" si="67"/>
        <v>0.43024294458907297</v>
      </c>
      <c r="P423" s="46">
        <v>1151100</v>
      </c>
      <c r="Q423" s="46">
        <v>1614998</v>
      </c>
      <c r="R423" s="46">
        <v>1507050</v>
      </c>
      <c r="S423" s="46">
        <v>28</v>
      </c>
      <c r="T423" s="46">
        <v>0</v>
      </c>
      <c r="V423" s="69">
        <f t="shared" si="68"/>
        <v>0.30383617332931362</v>
      </c>
      <c r="W423" s="76">
        <f t="shared" si="69"/>
        <v>68.559145380006314</v>
      </c>
      <c r="X423" s="79">
        <f t="shared" si="70"/>
        <v>23763.008514664143</v>
      </c>
      <c r="Z423" s="69">
        <f t="shared" si="71"/>
        <v>1</v>
      </c>
      <c r="AA423" s="69">
        <f t="shared" si="71"/>
        <v>1</v>
      </c>
      <c r="AB423" s="82" t="s">
        <v>1259</v>
      </c>
      <c r="AD423" s="91">
        <f t="shared" si="72"/>
        <v>1.4030040830509947</v>
      </c>
      <c r="AE423" s="91">
        <f t="shared" si="73"/>
        <v>3.7772747806446008</v>
      </c>
      <c r="AF423" s="96">
        <f t="shared" si="74"/>
        <v>1309.2259577795153</v>
      </c>
      <c r="AH423" s="4">
        <f t="shared" si="75"/>
        <v>84315</v>
      </c>
      <c r="AI423" s="4" t="str">
        <f t="shared" si="76"/>
        <v>×</v>
      </c>
      <c r="AJ423" s="4" t="s">
        <v>1264</v>
      </c>
    </row>
    <row r="424" spans="1:36" s="4" customFormat="1" x14ac:dyDescent="0.2">
      <c r="A424" s="11"/>
      <c r="B424" s="23" t="s">
        <v>329</v>
      </c>
      <c r="C424" s="28" t="s">
        <v>262</v>
      </c>
      <c r="D424" s="46">
        <v>3</v>
      </c>
      <c r="E424" s="46">
        <v>36</v>
      </c>
      <c r="F424" s="46">
        <v>3</v>
      </c>
      <c r="G424" s="46">
        <v>36</v>
      </c>
      <c r="H424" s="46">
        <v>51</v>
      </c>
      <c r="I424" s="46">
        <v>44</v>
      </c>
      <c r="J424" s="46">
        <v>13176</v>
      </c>
      <c r="K424" s="46">
        <v>7734</v>
      </c>
      <c r="L424" s="70">
        <f t="shared" si="66"/>
        <v>0.58697632058287796</v>
      </c>
      <c r="M424" s="46">
        <v>1272729</v>
      </c>
      <c r="N424" s="46">
        <v>527869</v>
      </c>
      <c r="O424" s="70">
        <f t="shared" si="67"/>
        <v>0.41475365140575882</v>
      </c>
      <c r="P424" s="46">
        <v>124695</v>
      </c>
      <c r="Q424" s="46">
        <v>185255</v>
      </c>
      <c r="R424" s="46">
        <v>176698</v>
      </c>
      <c r="S424" s="46">
        <v>2</v>
      </c>
      <c r="T424" s="46">
        <v>0</v>
      </c>
      <c r="V424" s="69">
        <f t="shared" si="68"/>
        <v>0.2434505722504659</v>
      </c>
      <c r="W424" s="76">
        <f t="shared" si="69"/>
        <v>68.25303853116111</v>
      </c>
      <c r="X424" s="79">
        <f t="shared" si="70"/>
        <v>22846.909749159557</v>
      </c>
      <c r="Z424" s="69">
        <f t="shared" si="71"/>
        <v>1</v>
      </c>
      <c r="AA424" s="69">
        <f t="shared" si="71"/>
        <v>1</v>
      </c>
      <c r="AB424" s="82" t="s">
        <v>1264</v>
      </c>
      <c r="AD424" s="91">
        <f t="shared" si="72"/>
        <v>1.4856650226552788</v>
      </c>
      <c r="AE424" s="91">
        <f t="shared" si="73"/>
        <v>4.2332812061429888</v>
      </c>
      <c r="AF424" s="96">
        <f t="shared" si="74"/>
        <v>1417.0415814587593</v>
      </c>
      <c r="AH424" s="4">
        <f t="shared" si="75"/>
        <v>13140</v>
      </c>
      <c r="AI424" s="4" t="str">
        <f t="shared" si="76"/>
        <v>×</v>
      </c>
      <c r="AJ424" s="4" t="s">
        <v>1264</v>
      </c>
    </row>
    <row r="425" spans="1:36" s="4" customFormat="1" x14ac:dyDescent="0.2">
      <c r="A425" s="11"/>
      <c r="B425" s="23" t="s">
        <v>329</v>
      </c>
      <c r="C425" s="28" t="s">
        <v>732</v>
      </c>
      <c r="D425" s="46">
        <v>1</v>
      </c>
      <c r="E425" s="46">
        <v>13</v>
      </c>
      <c r="F425" s="46">
        <v>1</v>
      </c>
      <c r="G425" s="46">
        <v>13</v>
      </c>
      <c r="H425" s="46">
        <v>17</v>
      </c>
      <c r="I425" s="46">
        <v>15</v>
      </c>
      <c r="J425" s="46">
        <v>4758</v>
      </c>
      <c r="K425" s="46">
        <v>2780</v>
      </c>
      <c r="L425" s="70">
        <f t="shared" si="66"/>
        <v>0.58427910886927281</v>
      </c>
      <c r="M425" s="46">
        <v>338823</v>
      </c>
      <c r="N425" s="46">
        <v>133924</v>
      </c>
      <c r="O425" s="70">
        <f t="shared" si="67"/>
        <v>0.39526242315309174</v>
      </c>
      <c r="P425" s="46">
        <v>32354</v>
      </c>
      <c r="Q425" s="46">
        <v>39389</v>
      </c>
      <c r="R425" s="46">
        <v>40497</v>
      </c>
      <c r="S425" s="46">
        <v>2</v>
      </c>
      <c r="T425" s="46">
        <v>0</v>
      </c>
      <c r="V425" s="69">
        <f t="shared" si="68"/>
        <v>0.23094357636939786</v>
      </c>
      <c r="W425" s="76">
        <f t="shared" si="69"/>
        <v>48.174100719424459</v>
      </c>
      <c r="X425" s="79">
        <f t="shared" si="70"/>
        <v>14567.26618705036</v>
      </c>
      <c r="Z425" s="69">
        <f t="shared" si="71"/>
        <v>1</v>
      </c>
      <c r="AA425" s="69">
        <f t="shared" si="71"/>
        <v>1</v>
      </c>
      <c r="AB425" s="82" t="s">
        <v>1264</v>
      </c>
      <c r="AD425" s="91">
        <f t="shared" si="72"/>
        <v>1.2174383383816529</v>
      </c>
      <c r="AE425" s="91">
        <f t="shared" si="73"/>
        <v>4.1393336218087411</v>
      </c>
      <c r="AF425" s="96">
        <f t="shared" si="74"/>
        <v>1251.6844903257711</v>
      </c>
      <c r="AH425" s="4">
        <f t="shared" si="75"/>
        <v>4745</v>
      </c>
      <c r="AI425" s="4" t="str">
        <f t="shared" si="76"/>
        <v>×</v>
      </c>
      <c r="AJ425" s="4" t="s">
        <v>1264</v>
      </c>
    </row>
    <row r="426" spans="1:36" s="4" customFormat="1" x14ac:dyDescent="0.2">
      <c r="A426" s="11"/>
      <c r="B426" s="23" t="s">
        <v>329</v>
      </c>
      <c r="C426" s="28" t="s">
        <v>688</v>
      </c>
      <c r="D426" s="46">
        <v>4</v>
      </c>
      <c r="E426" s="46">
        <v>10</v>
      </c>
      <c r="F426" s="46">
        <v>4</v>
      </c>
      <c r="G426" s="46">
        <v>10</v>
      </c>
      <c r="H426" s="46">
        <v>20</v>
      </c>
      <c r="I426" s="46">
        <v>19</v>
      </c>
      <c r="J426" s="46">
        <v>4026</v>
      </c>
      <c r="K426" s="46">
        <v>2734</v>
      </c>
      <c r="L426" s="70">
        <f t="shared" si="66"/>
        <v>0.67908594138102329</v>
      </c>
      <c r="M426" s="46">
        <v>350284</v>
      </c>
      <c r="N426" s="46">
        <v>127290</v>
      </c>
      <c r="O426" s="70">
        <f t="shared" si="67"/>
        <v>0.36339084856859005</v>
      </c>
      <c r="P426" s="46">
        <v>25039</v>
      </c>
      <c r="Q426" s="46">
        <v>34163</v>
      </c>
      <c r="R426" s="46">
        <v>41693</v>
      </c>
      <c r="S426" s="46">
        <v>2</v>
      </c>
      <c r="T426" s="46">
        <v>0</v>
      </c>
      <c r="V426" s="69">
        <f t="shared" si="68"/>
        <v>0.24677361648944987</v>
      </c>
      <c r="W426" s="76">
        <f t="shared" si="69"/>
        <v>46.558156547183614</v>
      </c>
      <c r="X426" s="79">
        <f t="shared" si="70"/>
        <v>15249.817117776152</v>
      </c>
      <c r="Z426" s="69">
        <f t="shared" si="71"/>
        <v>1</v>
      </c>
      <c r="AA426" s="69">
        <f t="shared" si="71"/>
        <v>1</v>
      </c>
      <c r="AB426" s="82" t="s">
        <v>1264</v>
      </c>
      <c r="AD426" s="91">
        <f t="shared" si="72"/>
        <v>1.3643915491832741</v>
      </c>
      <c r="AE426" s="91">
        <f t="shared" si="73"/>
        <v>5.0836694756180361</v>
      </c>
      <c r="AF426" s="96">
        <f t="shared" si="74"/>
        <v>1665.1224090418946</v>
      </c>
      <c r="AH426" s="4">
        <f t="shared" si="75"/>
        <v>3650</v>
      </c>
      <c r="AI426" s="4" t="str">
        <f t="shared" si="76"/>
        <v>×</v>
      </c>
      <c r="AJ426" s="4" t="s">
        <v>1264</v>
      </c>
    </row>
    <row r="427" spans="1:36" s="4" customFormat="1" x14ac:dyDescent="0.2">
      <c r="A427" s="11"/>
      <c r="B427" s="23" t="s">
        <v>329</v>
      </c>
      <c r="C427" s="28" t="s">
        <v>735</v>
      </c>
      <c r="D427" s="46">
        <v>2</v>
      </c>
      <c r="E427" s="46">
        <v>7</v>
      </c>
      <c r="F427" s="46">
        <v>2</v>
      </c>
      <c r="G427" s="46">
        <v>7</v>
      </c>
      <c r="H427" s="46">
        <v>12</v>
      </c>
      <c r="I427" s="46">
        <v>11</v>
      </c>
      <c r="J427" s="46">
        <v>2562</v>
      </c>
      <c r="K427" s="46">
        <v>2019</v>
      </c>
      <c r="L427" s="70">
        <f t="shared" si="66"/>
        <v>0.78805620608899296</v>
      </c>
      <c r="M427" s="46">
        <v>230300</v>
      </c>
      <c r="N427" s="46">
        <v>96514</v>
      </c>
      <c r="O427" s="70">
        <f t="shared" si="67"/>
        <v>0.41907946157186277</v>
      </c>
      <c r="P427" s="46">
        <v>16673</v>
      </c>
      <c r="Q427" s="46">
        <v>21129</v>
      </c>
      <c r="R427" s="46">
        <v>29384</v>
      </c>
      <c r="S427" s="46">
        <v>1</v>
      </c>
      <c r="T427" s="46">
        <v>0</v>
      </c>
      <c r="V427" s="69">
        <f t="shared" si="68"/>
        <v>0.33025817053614009</v>
      </c>
      <c r="W427" s="76">
        <f t="shared" si="69"/>
        <v>47.802872709262012</v>
      </c>
      <c r="X427" s="79">
        <f t="shared" si="70"/>
        <v>14553.739474987618</v>
      </c>
      <c r="Z427" s="69">
        <f t="shared" si="71"/>
        <v>1</v>
      </c>
      <c r="AA427" s="69">
        <f t="shared" si="71"/>
        <v>1</v>
      </c>
      <c r="AB427" s="82" t="s">
        <v>1264</v>
      </c>
      <c r="AD427" s="91">
        <f t="shared" si="72"/>
        <v>1.2672584417921189</v>
      </c>
      <c r="AE427" s="91">
        <f t="shared" si="73"/>
        <v>5.7886403166796621</v>
      </c>
      <c r="AF427" s="96">
        <f t="shared" si="74"/>
        <v>1762.3702992862713</v>
      </c>
      <c r="AH427" s="4">
        <f t="shared" si="75"/>
        <v>2555</v>
      </c>
      <c r="AI427" s="4" t="str">
        <f t="shared" si="76"/>
        <v>×</v>
      </c>
      <c r="AJ427" s="4" t="s">
        <v>1264</v>
      </c>
    </row>
    <row r="428" spans="1:36" s="4" customFormat="1" x14ac:dyDescent="0.2">
      <c r="A428" s="11"/>
      <c r="B428" s="23" t="s">
        <v>400</v>
      </c>
      <c r="C428" s="28" t="s">
        <v>737</v>
      </c>
      <c r="D428" s="46">
        <v>25</v>
      </c>
      <c r="E428" s="46">
        <v>475</v>
      </c>
      <c r="F428" s="46">
        <v>25</v>
      </c>
      <c r="G428" s="46">
        <v>475</v>
      </c>
      <c r="H428" s="46">
        <v>579</v>
      </c>
      <c r="I428" s="46">
        <v>502</v>
      </c>
      <c r="J428" s="46">
        <v>176980</v>
      </c>
      <c r="K428" s="46">
        <v>112037</v>
      </c>
      <c r="L428" s="70">
        <f t="shared" si="66"/>
        <v>0.63304893208272117</v>
      </c>
      <c r="M428" s="46">
        <v>13580683</v>
      </c>
      <c r="N428" s="46">
        <v>5586898</v>
      </c>
      <c r="O428" s="70">
        <f t="shared" si="67"/>
        <v>0.4113856423863218</v>
      </c>
      <c r="P428" s="46">
        <v>1548320</v>
      </c>
      <c r="Q428" s="46">
        <v>2365543</v>
      </c>
      <c r="R428" s="46">
        <v>2290297</v>
      </c>
      <c r="S428" s="46">
        <v>73</v>
      </c>
      <c r="T428" s="46">
        <v>1</v>
      </c>
      <c r="V428" s="69">
        <f t="shared" si="68"/>
        <v>0.26042724158682523</v>
      </c>
      <c r="W428" s="76">
        <f t="shared" si="69"/>
        <v>49.866544088113749</v>
      </c>
      <c r="X428" s="79">
        <f t="shared" si="70"/>
        <v>20442.327088372593</v>
      </c>
      <c r="Z428" s="69">
        <f t="shared" si="71"/>
        <v>1</v>
      </c>
      <c r="AA428" s="69">
        <f t="shared" si="71"/>
        <v>1</v>
      </c>
      <c r="AB428" s="82" t="s">
        <v>1259</v>
      </c>
      <c r="AD428" s="91">
        <f t="shared" si="72"/>
        <v>1.5278127260514622</v>
      </c>
      <c r="AE428" s="91">
        <f t="shared" si="73"/>
        <v>3.6083613206572287</v>
      </c>
      <c r="AF428" s="96">
        <f t="shared" si="74"/>
        <v>1479.2142451172886</v>
      </c>
      <c r="AH428" s="4">
        <f t="shared" si="75"/>
        <v>173375</v>
      </c>
      <c r="AI428" s="4" t="str">
        <f t="shared" si="76"/>
        <v>×</v>
      </c>
      <c r="AJ428" s="4" t="s">
        <v>1264</v>
      </c>
    </row>
    <row r="429" spans="1:36" s="4" customFormat="1" x14ac:dyDescent="0.2">
      <c r="A429" s="11"/>
      <c r="B429" s="23" t="s">
        <v>400</v>
      </c>
      <c r="C429" s="28" t="s">
        <v>738</v>
      </c>
      <c r="D429" s="46">
        <v>9</v>
      </c>
      <c r="E429" s="46">
        <v>115</v>
      </c>
      <c r="F429" s="46">
        <v>9</v>
      </c>
      <c r="G429" s="46">
        <v>115</v>
      </c>
      <c r="H429" s="46">
        <v>133</v>
      </c>
      <c r="I429" s="46">
        <v>111</v>
      </c>
      <c r="J429" s="46">
        <v>42087</v>
      </c>
      <c r="K429" s="46">
        <v>27620</v>
      </c>
      <c r="L429" s="70">
        <f t="shared" si="66"/>
        <v>0.65625965262432584</v>
      </c>
      <c r="M429" s="46">
        <v>3004849</v>
      </c>
      <c r="N429" s="46">
        <v>1168071</v>
      </c>
      <c r="O429" s="70">
        <f t="shared" si="67"/>
        <v>0.38872868486902334</v>
      </c>
      <c r="P429" s="46">
        <v>376080</v>
      </c>
      <c r="Q429" s="46">
        <v>525988</v>
      </c>
      <c r="R429" s="46">
        <v>456391</v>
      </c>
      <c r="S429" s="46">
        <v>4</v>
      </c>
      <c r="T429" s="46">
        <v>0</v>
      </c>
      <c r="V429" s="69">
        <f t="shared" si="68"/>
        <v>0.25510695169725628</v>
      </c>
      <c r="W429" s="76">
        <f t="shared" si="69"/>
        <v>42.290767559739322</v>
      </c>
      <c r="X429" s="79">
        <f t="shared" si="70"/>
        <v>16523.931933381609</v>
      </c>
      <c r="Z429" s="69">
        <f t="shared" si="71"/>
        <v>1</v>
      </c>
      <c r="AA429" s="69">
        <f t="shared" si="71"/>
        <v>1</v>
      </c>
      <c r="AB429" s="82" t="s">
        <v>1264</v>
      </c>
      <c r="AD429" s="91">
        <f t="shared" si="72"/>
        <v>1.3986066794299086</v>
      </c>
      <c r="AE429" s="91">
        <f t="shared" si="73"/>
        <v>3.1059109763880026</v>
      </c>
      <c r="AF429" s="96">
        <f t="shared" si="74"/>
        <v>1213.5476494362902</v>
      </c>
      <c r="AH429" s="4">
        <f t="shared" si="75"/>
        <v>41975</v>
      </c>
      <c r="AI429" s="4" t="str">
        <f t="shared" si="76"/>
        <v>×</v>
      </c>
      <c r="AJ429" s="4" t="s">
        <v>1264</v>
      </c>
    </row>
    <row r="430" spans="1:36" s="4" customFormat="1" x14ac:dyDescent="0.2">
      <c r="A430" s="11"/>
      <c r="B430" s="23" t="s">
        <v>400</v>
      </c>
      <c r="C430" s="28" t="s">
        <v>591</v>
      </c>
      <c r="D430" s="46">
        <v>14</v>
      </c>
      <c r="E430" s="46">
        <v>283</v>
      </c>
      <c r="F430" s="46">
        <v>14</v>
      </c>
      <c r="G430" s="46">
        <v>283</v>
      </c>
      <c r="H430" s="46">
        <v>376</v>
      </c>
      <c r="I430" s="46">
        <v>292</v>
      </c>
      <c r="J430" s="46">
        <v>113280</v>
      </c>
      <c r="K430" s="46">
        <v>76565</v>
      </c>
      <c r="L430" s="70">
        <f t="shared" si="66"/>
        <v>0.67589159604519777</v>
      </c>
      <c r="M430" s="46">
        <v>8737703</v>
      </c>
      <c r="N430" s="46">
        <v>3975721</v>
      </c>
      <c r="O430" s="70">
        <f t="shared" si="67"/>
        <v>0.4550075689228622</v>
      </c>
      <c r="P430" s="46">
        <v>831233</v>
      </c>
      <c r="Q430" s="46">
        <v>1368687</v>
      </c>
      <c r="R430" s="46">
        <v>1489184</v>
      </c>
      <c r="S430" s="46">
        <v>10</v>
      </c>
      <c r="T430" s="46">
        <v>0</v>
      </c>
      <c r="V430" s="69">
        <f t="shared" si="68"/>
        <v>0.30753579197191866</v>
      </c>
      <c r="W430" s="76">
        <f t="shared" si="69"/>
        <v>51.926088944034483</v>
      </c>
      <c r="X430" s="79">
        <f t="shared" si="70"/>
        <v>19449.931430810422</v>
      </c>
      <c r="Z430" s="69">
        <f t="shared" si="71"/>
        <v>1</v>
      </c>
      <c r="AA430" s="69">
        <f t="shared" si="71"/>
        <v>1</v>
      </c>
      <c r="AB430" s="82" t="s">
        <v>1259</v>
      </c>
      <c r="AD430" s="91">
        <f t="shared" si="72"/>
        <v>1.6465744261837536</v>
      </c>
      <c r="AE430" s="91">
        <f t="shared" si="73"/>
        <v>4.782920071748836</v>
      </c>
      <c r="AF430" s="96">
        <f t="shared" si="74"/>
        <v>1791.5361878077506</v>
      </c>
      <c r="AH430" s="4">
        <f t="shared" si="75"/>
        <v>103295</v>
      </c>
      <c r="AI430" s="4" t="str">
        <f t="shared" si="76"/>
        <v>×</v>
      </c>
      <c r="AJ430" s="4" t="s">
        <v>1264</v>
      </c>
    </row>
    <row r="431" spans="1:36" s="4" customFormat="1" x14ac:dyDescent="0.2">
      <c r="A431" s="11"/>
      <c r="B431" s="23" t="s">
        <v>400</v>
      </c>
      <c r="C431" s="28" t="s">
        <v>182</v>
      </c>
      <c r="D431" s="46">
        <v>4</v>
      </c>
      <c r="E431" s="46">
        <v>76</v>
      </c>
      <c r="F431" s="46">
        <v>4</v>
      </c>
      <c r="G431" s="46">
        <v>76</v>
      </c>
      <c r="H431" s="46">
        <v>105</v>
      </c>
      <c r="I431" s="46">
        <v>92</v>
      </c>
      <c r="J431" s="46">
        <v>28851</v>
      </c>
      <c r="K431" s="46">
        <v>22494</v>
      </c>
      <c r="L431" s="70">
        <f t="shared" si="66"/>
        <v>0.77966101694915257</v>
      </c>
      <c r="M431" s="46">
        <v>2987238</v>
      </c>
      <c r="N431" s="46">
        <v>1226011</v>
      </c>
      <c r="O431" s="70">
        <f t="shared" si="67"/>
        <v>0.41041624403546018</v>
      </c>
      <c r="P431" s="46">
        <v>352856</v>
      </c>
      <c r="Q431" s="46">
        <v>497719</v>
      </c>
      <c r="R431" s="46">
        <v>488319</v>
      </c>
      <c r="S431" s="46">
        <v>16</v>
      </c>
      <c r="T431" s="46">
        <v>1</v>
      </c>
      <c r="V431" s="69">
        <f t="shared" si="68"/>
        <v>0.31998554619713848</v>
      </c>
      <c r="W431" s="76">
        <f t="shared" si="69"/>
        <v>54.503912154352271</v>
      </c>
      <c r="X431" s="79">
        <f t="shared" si="70"/>
        <v>21708.855694851962</v>
      </c>
      <c r="Z431" s="69">
        <f t="shared" si="71"/>
        <v>1</v>
      </c>
      <c r="AA431" s="69">
        <f t="shared" si="71"/>
        <v>1</v>
      </c>
      <c r="AB431" s="82" t="s">
        <v>1264</v>
      </c>
      <c r="AD431" s="91">
        <f t="shared" si="72"/>
        <v>1.4105442446777157</v>
      </c>
      <c r="AE431" s="91">
        <f t="shared" si="73"/>
        <v>3.4745363547736186</v>
      </c>
      <c r="AF431" s="96">
        <f t="shared" si="74"/>
        <v>1383.9044822817239</v>
      </c>
      <c r="AH431" s="4">
        <f t="shared" si="75"/>
        <v>27740</v>
      </c>
      <c r="AI431" s="4" t="str">
        <f t="shared" si="76"/>
        <v>×</v>
      </c>
      <c r="AJ431" s="4" t="s">
        <v>1264</v>
      </c>
    </row>
    <row r="432" spans="1:36" s="4" customFormat="1" x14ac:dyDescent="0.2">
      <c r="A432" s="11"/>
      <c r="B432" s="23" t="s">
        <v>400</v>
      </c>
      <c r="C432" s="28" t="s">
        <v>257</v>
      </c>
      <c r="D432" s="46">
        <v>8</v>
      </c>
      <c r="E432" s="46">
        <v>53</v>
      </c>
      <c r="F432" s="46">
        <v>7</v>
      </c>
      <c r="G432" s="46">
        <v>52</v>
      </c>
      <c r="H432" s="46">
        <v>53</v>
      </c>
      <c r="I432" s="46">
        <v>48</v>
      </c>
      <c r="J432" s="46">
        <v>18838</v>
      </c>
      <c r="K432" s="46">
        <v>12121</v>
      </c>
      <c r="L432" s="70">
        <f t="shared" si="66"/>
        <v>0.64343348550801571</v>
      </c>
      <c r="M432" s="46">
        <v>1157734</v>
      </c>
      <c r="N432" s="46">
        <v>457511</v>
      </c>
      <c r="O432" s="70">
        <f t="shared" si="67"/>
        <v>0.39517799425429329</v>
      </c>
      <c r="P432" s="46">
        <v>124527</v>
      </c>
      <c r="Q432" s="46">
        <v>174058</v>
      </c>
      <c r="R432" s="46">
        <v>173465</v>
      </c>
      <c r="S432" s="46">
        <v>1</v>
      </c>
      <c r="T432" s="46">
        <v>0</v>
      </c>
      <c r="V432" s="69">
        <f t="shared" si="68"/>
        <v>0.25427075423910656</v>
      </c>
      <c r="W432" s="76">
        <f t="shared" si="69"/>
        <v>37.745318043065751</v>
      </c>
      <c r="X432" s="79">
        <f t="shared" si="70"/>
        <v>14311.112944476528</v>
      </c>
      <c r="Z432" s="69">
        <f t="shared" si="71"/>
        <v>0.875</v>
      </c>
      <c r="AA432" s="69">
        <f t="shared" si="71"/>
        <v>0.98113207547169812</v>
      </c>
      <c r="AB432" s="82" t="s">
        <v>1264</v>
      </c>
      <c r="AD432" s="91">
        <f t="shared" si="72"/>
        <v>1.3977530977217791</v>
      </c>
      <c r="AE432" s="91">
        <f t="shared" si="73"/>
        <v>3.6739903795963929</v>
      </c>
      <c r="AF432" s="96">
        <f t="shared" si="74"/>
        <v>1392.9910782400602</v>
      </c>
      <c r="AH432" s="4">
        <f t="shared" si="75"/>
        <v>19345</v>
      </c>
      <c r="AI432" s="4" t="str">
        <f t="shared" si="76"/>
        <v/>
      </c>
      <c r="AJ432" s="4" t="s">
        <v>1264</v>
      </c>
    </row>
    <row r="433" spans="1:36" s="4" customFormat="1" x14ac:dyDescent="0.2">
      <c r="A433" s="11"/>
      <c r="B433" s="23" t="s">
        <v>400</v>
      </c>
      <c r="C433" s="28" t="s">
        <v>739</v>
      </c>
      <c r="D433" s="46">
        <v>5</v>
      </c>
      <c r="E433" s="46">
        <v>32</v>
      </c>
      <c r="F433" s="46">
        <v>5</v>
      </c>
      <c r="G433" s="46">
        <v>32</v>
      </c>
      <c r="H433" s="46">
        <v>47</v>
      </c>
      <c r="I433" s="46">
        <v>36</v>
      </c>
      <c r="J433" s="46">
        <v>12078</v>
      </c>
      <c r="K433" s="46">
        <v>8449</v>
      </c>
      <c r="L433" s="70">
        <f t="shared" si="66"/>
        <v>0.6995363470773307</v>
      </c>
      <c r="M433" s="46">
        <v>914200</v>
      </c>
      <c r="N433" s="46">
        <v>382278</v>
      </c>
      <c r="O433" s="70">
        <f t="shared" si="67"/>
        <v>0.41815576460293152</v>
      </c>
      <c r="P433" s="46">
        <v>80525</v>
      </c>
      <c r="Q433" s="46">
        <v>127477</v>
      </c>
      <c r="R433" s="46">
        <v>137575</v>
      </c>
      <c r="S433" s="46">
        <v>1</v>
      </c>
      <c r="T433" s="46">
        <v>1</v>
      </c>
      <c r="V433" s="69">
        <f t="shared" si="68"/>
        <v>0.29251515607966289</v>
      </c>
      <c r="W433" s="76">
        <f t="shared" si="69"/>
        <v>45.245354479820094</v>
      </c>
      <c r="X433" s="79">
        <f t="shared" si="70"/>
        <v>16282.992070067463</v>
      </c>
      <c r="Z433" s="69">
        <f t="shared" si="71"/>
        <v>1</v>
      </c>
      <c r="AA433" s="69">
        <f t="shared" si="71"/>
        <v>1</v>
      </c>
      <c r="AB433" s="82" t="s">
        <v>1264</v>
      </c>
      <c r="AD433" s="91">
        <f t="shared" si="72"/>
        <v>1.5830735796336541</v>
      </c>
      <c r="AE433" s="91">
        <f t="shared" si="73"/>
        <v>4.7473207078547039</v>
      </c>
      <c r="AF433" s="96">
        <f t="shared" si="74"/>
        <v>1708.4756286867432</v>
      </c>
      <c r="AH433" s="4">
        <f t="shared" si="75"/>
        <v>11680</v>
      </c>
      <c r="AI433" s="4" t="str">
        <f t="shared" si="76"/>
        <v>×</v>
      </c>
      <c r="AJ433" s="4" t="s">
        <v>1264</v>
      </c>
    </row>
    <row r="434" spans="1:36" s="4" customFormat="1" x14ac:dyDescent="0.2">
      <c r="A434" s="11"/>
      <c r="B434" s="23" t="s">
        <v>400</v>
      </c>
      <c r="C434" s="28" t="s">
        <v>740</v>
      </c>
      <c r="D434" s="46">
        <v>5</v>
      </c>
      <c r="E434" s="46">
        <v>39</v>
      </c>
      <c r="F434" s="46">
        <v>5</v>
      </c>
      <c r="G434" s="46">
        <v>39</v>
      </c>
      <c r="H434" s="46">
        <v>40</v>
      </c>
      <c r="I434" s="46">
        <v>34</v>
      </c>
      <c r="J434" s="46">
        <v>14637</v>
      </c>
      <c r="K434" s="46">
        <v>8708</v>
      </c>
      <c r="L434" s="70">
        <f t="shared" si="66"/>
        <v>0.59493065518890487</v>
      </c>
      <c r="M434" s="46">
        <v>963269</v>
      </c>
      <c r="N434" s="46">
        <v>374426</v>
      </c>
      <c r="O434" s="70">
        <f t="shared" si="67"/>
        <v>0.38870346704814546</v>
      </c>
      <c r="P434" s="46">
        <v>115989</v>
      </c>
      <c r="Q434" s="46">
        <v>159600</v>
      </c>
      <c r="R434" s="46">
        <v>142803</v>
      </c>
      <c r="S434" s="46">
        <v>2</v>
      </c>
      <c r="T434" s="46">
        <v>0</v>
      </c>
      <c r="V434" s="69">
        <f t="shared" si="68"/>
        <v>0.23125160832515207</v>
      </c>
      <c r="W434" s="76">
        <f t="shared" si="69"/>
        <v>42.997932935231972</v>
      </c>
      <c r="X434" s="79">
        <f t="shared" si="70"/>
        <v>16399.05833716123</v>
      </c>
      <c r="Z434" s="69">
        <f t="shared" si="71"/>
        <v>1</v>
      </c>
      <c r="AA434" s="69">
        <f t="shared" si="71"/>
        <v>1</v>
      </c>
      <c r="AB434" s="82" t="s">
        <v>1264</v>
      </c>
      <c r="AD434" s="91">
        <f t="shared" si="72"/>
        <v>1.3759925510177689</v>
      </c>
      <c r="AE434" s="91">
        <f t="shared" si="73"/>
        <v>3.228116459319418</v>
      </c>
      <c r="AF434" s="96">
        <f t="shared" si="74"/>
        <v>1231.1770943796394</v>
      </c>
      <c r="AH434" s="4">
        <f t="shared" si="75"/>
        <v>14235</v>
      </c>
      <c r="AI434" s="4" t="str">
        <f t="shared" si="76"/>
        <v>×</v>
      </c>
      <c r="AJ434" s="4" t="s">
        <v>1264</v>
      </c>
    </row>
    <row r="435" spans="1:36" s="4" customFormat="1" x14ac:dyDescent="0.2">
      <c r="A435" s="11"/>
      <c r="B435" s="23" t="s">
        <v>400</v>
      </c>
      <c r="C435" s="28" t="s">
        <v>741</v>
      </c>
      <c r="D435" s="46">
        <v>8</v>
      </c>
      <c r="E435" s="46">
        <v>44</v>
      </c>
      <c r="F435" s="46">
        <v>8</v>
      </c>
      <c r="G435" s="46">
        <v>44</v>
      </c>
      <c r="H435" s="46">
        <v>55</v>
      </c>
      <c r="I435" s="46">
        <v>41</v>
      </c>
      <c r="J435" s="46">
        <v>17357</v>
      </c>
      <c r="K435" s="46">
        <v>9780</v>
      </c>
      <c r="L435" s="70">
        <f t="shared" si="66"/>
        <v>0.56346142766607132</v>
      </c>
      <c r="M435" s="46">
        <v>1016911</v>
      </c>
      <c r="N435" s="46">
        <v>452803</v>
      </c>
      <c r="O435" s="70">
        <f t="shared" si="67"/>
        <v>0.44527298849161823</v>
      </c>
      <c r="P435" s="46">
        <v>94193</v>
      </c>
      <c r="Q435" s="46">
        <v>155859</v>
      </c>
      <c r="R435" s="46">
        <v>171830</v>
      </c>
      <c r="S435" s="46">
        <v>0</v>
      </c>
      <c r="T435" s="46">
        <v>0</v>
      </c>
      <c r="V435" s="69">
        <f t="shared" si="68"/>
        <v>0.25089415379662533</v>
      </c>
      <c r="W435" s="76">
        <f t="shared" si="69"/>
        <v>46.29887525562372</v>
      </c>
      <c r="X435" s="79">
        <f t="shared" si="70"/>
        <v>17569.529652351739</v>
      </c>
      <c r="Z435" s="69">
        <f t="shared" si="71"/>
        <v>1</v>
      </c>
      <c r="AA435" s="69">
        <f t="shared" si="71"/>
        <v>1</v>
      </c>
      <c r="AB435" s="82" t="s">
        <v>1264</v>
      </c>
      <c r="AD435" s="91">
        <f t="shared" si="72"/>
        <v>1.6546770991474951</v>
      </c>
      <c r="AE435" s="91">
        <f t="shared" si="73"/>
        <v>4.8071831240113383</v>
      </c>
      <c r="AF435" s="96">
        <f t="shared" si="74"/>
        <v>1824.2332232756148</v>
      </c>
      <c r="AH435" s="4">
        <f t="shared" si="75"/>
        <v>16060</v>
      </c>
      <c r="AI435" s="4" t="str">
        <f t="shared" si="76"/>
        <v>×</v>
      </c>
      <c r="AJ435" s="4" t="s">
        <v>1264</v>
      </c>
    </row>
    <row r="436" spans="1:36" s="4" customFormat="1" x14ac:dyDescent="0.2">
      <c r="A436" s="11"/>
      <c r="B436" s="23" t="s">
        <v>400</v>
      </c>
      <c r="C436" s="28" t="s">
        <v>10</v>
      </c>
      <c r="D436" s="46">
        <v>4</v>
      </c>
      <c r="E436" s="46">
        <v>12</v>
      </c>
      <c r="F436" s="46">
        <v>4</v>
      </c>
      <c r="G436" s="46">
        <v>12</v>
      </c>
      <c r="H436" s="46">
        <v>13</v>
      </c>
      <c r="I436" s="46">
        <v>12</v>
      </c>
      <c r="J436" s="46">
        <v>4170</v>
      </c>
      <c r="K436" s="46">
        <v>2456</v>
      </c>
      <c r="L436" s="70">
        <f t="shared" si="66"/>
        <v>0.58896882494004799</v>
      </c>
      <c r="M436" s="46">
        <v>290612</v>
      </c>
      <c r="N436" s="46">
        <v>128327</v>
      </c>
      <c r="O436" s="70">
        <f t="shared" si="67"/>
        <v>0.44157502099018625</v>
      </c>
      <c r="P436" s="46">
        <v>18670</v>
      </c>
      <c r="Q436" s="46">
        <v>27957</v>
      </c>
      <c r="R436" s="46">
        <v>42128</v>
      </c>
      <c r="S436" s="46">
        <v>0</v>
      </c>
      <c r="T436" s="46">
        <v>0</v>
      </c>
      <c r="V436" s="69">
        <f t="shared" si="68"/>
        <v>0.26007392123546702</v>
      </c>
      <c r="W436" s="76">
        <f t="shared" si="69"/>
        <v>52.250407166123779</v>
      </c>
      <c r="X436" s="79">
        <f t="shared" si="70"/>
        <v>17153.094462540717</v>
      </c>
      <c r="Z436" s="69">
        <f t="shared" si="71"/>
        <v>1</v>
      </c>
      <c r="AA436" s="69">
        <f t="shared" si="71"/>
        <v>1</v>
      </c>
      <c r="AB436" s="82" t="s">
        <v>1264</v>
      </c>
      <c r="AD436" s="91">
        <f t="shared" si="72"/>
        <v>1.4974290305302624</v>
      </c>
      <c r="AE436" s="91">
        <f t="shared" si="73"/>
        <v>6.873433315479379</v>
      </c>
      <c r="AF436" s="96">
        <f t="shared" si="74"/>
        <v>2256.4542046063207</v>
      </c>
      <c r="AH436" s="4">
        <f t="shared" si="75"/>
        <v>4380</v>
      </c>
      <c r="AI436" s="4" t="str">
        <f t="shared" si="76"/>
        <v/>
      </c>
      <c r="AJ436" s="4" t="s">
        <v>1264</v>
      </c>
    </row>
    <row r="437" spans="1:36" s="4" customFormat="1" x14ac:dyDescent="0.2">
      <c r="A437" s="11"/>
      <c r="B437" s="23" t="s">
        <v>400</v>
      </c>
      <c r="C437" s="28" t="s">
        <v>566</v>
      </c>
      <c r="D437" s="46">
        <v>7</v>
      </c>
      <c r="E437" s="46">
        <v>20</v>
      </c>
      <c r="F437" s="46">
        <v>7</v>
      </c>
      <c r="G437" s="46">
        <v>20</v>
      </c>
      <c r="H437" s="46">
        <v>25</v>
      </c>
      <c r="I437" s="46">
        <v>23</v>
      </c>
      <c r="J437" s="46">
        <v>8469</v>
      </c>
      <c r="K437" s="46">
        <v>3977</v>
      </c>
      <c r="L437" s="70">
        <f t="shared" si="66"/>
        <v>0.46959499350572675</v>
      </c>
      <c r="M437" s="46">
        <v>342363</v>
      </c>
      <c r="N437" s="46">
        <v>136486</v>
      </c>
      <c r="O437" s="70">
        <f t="shared" si="67"/>
        <v>0.39865873356641929</v>
      </c>
      <c r="P437" s="46">
        <v>21467</v>
      </c>
      <c r="Q437" s="46">
        <v>30281</v>
      </c>
      <c r="R437" s="46">
        <v>51473</v>
      </c>
      <c r="S437" s="46">
        <v>0</v>
      </c>
      <c r="T437" s="46">
        <v>0</v>
      </c>
      <c r="V437" s="69">
        <f t="shared" si="68"/>
        <v>0.18720814540012393</v>
      </c>
      <c r="W437" s="76">
        <f t="shared" si="69"/>
        <v>34.318833291425697</v>
      </c>
      <c r="X437" s="79">
        <f t="shared" si="70"/>
        <v>12942.670354538597</v>
      </c>
      <c r="Z437" s="69">
        <f t="shared" si="71"/>
        <v>1</v>
      </c>
      <c r="AA437" s="69">
        <f t="shared" si="71"/>
        <v>1</v>
      </c>
      <c r="AB437" s="82" t="s">
        <v>1264</v>
      </c>
      <c r="AD437" s="91">
        <f t="shared" si="72"/>
        <v>1.4105836865887176</v>
      </c>
      <c r="AE437" s="91">
        <f t="shared" si="73"/>
        <v>6.3579447524106767</v>
      </c>
      <c r="AF437" s="96">
        <f t="shared" si="74"/>
        <v>2397.7733265011411</v>
      </c>
      <c r="AH437" s="4">
        <f t="shared" si="75"/>
        <v>7300</v>
      </c>
      <c r="AI437" s="4" t="str">
        <f t="shared" si="76"/>
        <v>×</v>
      </c>
      <c r="AJ437" s="4" t="s">
        <v>1264</v>
      </c>
    </row>
    <row r="438" spans="1:36" s="4" customFormat="1" x14ac:dyDescent="0.2">
      <c r="A438" s="11"/>
      <c r="B438" s="23" t="s">
        <v>400</v>
      </c>
      <c r="C438" s="28" t="s">
        <v>490</v>
      </c>
      <c r="D438" s="47">
        <v>5</v>
      </c>
      <c r="E438" s="47">
        <v>16</v>
      </c>
      <c r="F438" s="47">
        <v>5</v>
      </c>
      <c r="G438" s="47">
        <v>16</v>
      </c>
      <c r="H438" s="47">
        <v>22</v>
      </c>
      <c r="I438" s="47">
        <v>18</v>
      </c>
      <c r="J438" s="47">
        <v>5449</v>
      </c>
      <c r="K438" s="47">
        <v>3469</v>
      </c>
      <c r="L438" s="70">
        <f t="shared" si="66"/>
        <v>0.63663057441732429</v>
      </c>
      <c r="M438" s="47">
        <v>301783</v>
      </c>
      <c r="N438" s="47">
        <v>104164</v>
      </c>
      <c r="O438" s="70">
        <f t="shared" si="67"/>
        <v>0.34516192098295795</v>
      </c>
      <c r="P438" s="47">
        <v>27672</v>
      </c>
      <c r="Q438" s="47">
        <v>42313</v>
      </c>
      <c r="R438" s="47">
        <v>44232</v>
      </c>
      <c r="S438" s="47">
        <v>0</v>
      </c>
      <c r="T438" s="47">
        <v>0</v>
      </c>
      <c r="V438" s="69">
        <f t="shared" si="68"/>
        <v>0.21974063202236763</v>
      </c>
      <c r="W438" s="76">
        <f t="shared" si="69"/>
        <v>30.027097146151629</v>
      </c>
      <c r="X438" s="79">
        <f t="shared" si="70"/>
        <v>12750.648601902565</v>
      </c>
      <c r="Z438" s="69">
        <f t="shared" si="71"/>
        <v>1</v>
      </c>
      <c r="AA438" s="69">
        <f t="shared" si="71"/>
        <v>1</v>
      </c>
      <c r="AB438" s="82" t="s">
        <v>1264</v>
      </c>
      <c r="AD438" s="91">
        <f t="shared" si="72"/>
        <v>1.5290907776814109</v>
      </c>
      <c r="AE438" s="91">
        <f t="shared" si="73"/>
        <v>3.7642382191384791</v>
      </c>
      <c r="AF438" s="96">
        <f t="shared" si="74"/>
        <v>1598.4388551604509</v>
      </c>
      <c r="AH438" s="4">
        <f t="shared" si="75"/>
        <v>5840</v>
      </c>
      <c r="AI438" s="4" t="str">
        <f t="shared" si="76"/>
        <v/>
      </c>
      <c r="AJ438" s="4" t="s">
        <v>1264</v>
      </c>
    </row>
    <row r="439" spans="1:36" s="4" customFormat="1" x14ac:dyDescent="0.2">
      <c r="A439" s="11"/>
      <c r="B439" s="23" t="s">
        <v>400</v>
      </c>
      <c r="C439" s="28" t="s">
        <v>546</v>
      </c>
      <c r="D439" s="46">
        <v>15</v>
      </c>
      <c r="E439" s="46">
        <v>53</v>
      </c>
      <c r="F439" s="46">
        <v>15</v>
      </c>
      <c r="G439" s="46">
        <v>53</v>
      </c>
      <c r="H439" s="46">
        <v>57</v>
      </c>
      <c r="I439" s="46">
        <v>46</v>
      </c>
      <c r="J439" s="46">
        <v>19436</v>
      </c>
      <c r="K439" s="46">
        <v>11749</v>
      </c>
      <c r="L439" s="70">
        <f t="shared" si="66"/>
        <v>0.60449681004321876</v>
      </c>
      <c r="M439" s="46">
        <v>980433</v>
      </c>
      <c r="N439" s="46">
        <v>438060</v>
      </c>
      <c r="O439" s="70">
        <f t="shared" si="67"/>
        <v>0.44680258620425872</v>
      </c>
      <c r="P439" s="46">
        <v>100778</v>
      </c>
      <c r="Q439" s="46">
        <v>171198</v>
      </c>
      <c r="R439" s="46">
        <v>170530</v>
      </c>
      <c r="S439" s="46">
        <v>0</v>
      </c>
      <c r="T439" s="46">
        <v>0</v>
      </c>
      <c r="V439" s="69">
        <f t="shared" si="68"/>
        <v>0.27009073807953465</v>
      </c>
      <c r="W439" s="76">
        <f t="shared" si="69"/>
        <v>37.284875308536897</v>
      </c>
      <c r="X439" s="79">
        <f t="shared" si="70"/>
        <v>14514.426759724232</v>
      </c>
      <c r="Z439" s="69">
        <f t="shared" si="71"/>
        <v>1</v>
      </c>
      <c r="AA439" s="69">
        <f t="shared" si="71"/>
        <v>1</v>
      </c>
      <c r="AB439" s="82" t="s">
        <v>1264</v>
      </c>
      <c r="AD439" s="91">
        <f t="shared" si="72"/>
        <v>1.6987636190438389</v>
      </c>
      <c r="AE439" s="91">
        <f t="shared" si="73"/>
        <v>4.3467820357617732</v>
      </c>
      <c r="AF439" s="96">
        <f t="shared" si="74"/>
        <v>1692.1351882355275</v>
      </c>
      <c r="AH439" s="4">
        <f t="shared" si="75"/>
        <v>19345</v>
      </c>
      <c r="AI439" s="4" t="str">
        <f t="shared" si="76"/>
        <v>×</v>
      </c>
      <c r="AJ439" s="4" t="s">
        <v>1264</v>
      </c>
    </row>
    <row r="440" spans="1:36" s="4" customFormat="1" x14ac:dyDescent="0.2">
      <c r="A440" s="11"/>
      <c r="B440" s="23" t="s">
        <v>411</v>
      </c>
      <c r="C440" s="28" t="s">
        <v>743</v>
      </c>
      <c r="D440" s="46">
        <v>31</v>
      </c>
      <c r="E440" s="46">
        <v>1657</v>
      </c>
      <c r="F440" s="46">
        <v>31</v>
      </c>
      <c r="G440" s="46">
        <v>1657</v>
      </c>
      <c r="H440" s="46">
        <v>1904</v>
      </c>
      <c r="I440" s="46">
        <v>1669</v>
      </c>
      <c r="J440" s="46">
        <v>614567</v>
      </c>
      <c r="K440" s="46">
        <v>365731</v>
      </c>
      <c r="L440" s="70">
        <f t="shared" si="66"/>
        <v>0.59510354444674052</v>
      </c>
      <c r="M440" s="46">
        <v>51138830</v>
      </c>
      <c r="N440" s="46">
        <v>21556397</v>
      </c>
      <c r="O440" s="70">
        <f t="shared" si="67"/>
        <v>0.42152698839609742</v>
      </c>
      <c r="P440" s="46">
        <v>5402493</v>
      </c>
      <c r="Q440" s="46">
        <v>7288116</v>
      </c>
      <c r="R440" s="46">
        <v>8037893</v>
      </c>
      <c r="S440" s="46">
        <v>376</v>
      </c>
      <c r="T440" s="46">
        <v>3</v>
      </c>
      <c r="V440" s="69">
        <f t="shared" si="68"/>
        <v>0.25085220487447762</v>
      </c>
      <c r="W440" s="76">
        <f t="shared" si="69"/>
        <v>58.940579278212674</v>
      </c>
      <c r="X440" s="79">
        <f t="shared" si="70"/>
        <v>21977.609226453322</v>
      </c>
      <c r="Z440" s="69">
        <f t="shared" si="71"/>
        <v>1</v>
      </c>
      <c r="AA440" s="69">
        <f t="shared" si="71"/>
        <v>1</v>
      </c>
      <c r="AB440" s="82" t="s">
        <v>1259</v>
      </c>
      <c r="AD440" s="91">
        <f t="shared" si="72"/>
        <v>1.3490283097081293</v>
      </c>
      <c r="AE440" s="91">
        <f t="shared" si="73"/>
        <v>3.990083281921883</v>
      </c>
      <c r="AF440" s="96">
        <f t="shared" si="74"/>
        <v>1487.8118305752548</v>
      </c>
      <c r="AH440" s="4">
        <f t="shared" si="75"/>
        <v>604805</v>
      </c>
      <c r="AI440" s="4" t="str">
        <f t="shared" si="76"/>
        <v>×</v>
      </c>
      <c r="AJ440" s="4" t="s">
        <v>1264</v>
      </c>
    </row>
    <row r="441" spans="1:36" s="4" customFormat="1" x14ac:dyDescent="0.2">
      <c r="A441" s="11"/>
      <c r="B441" s="23" t="s">
        <v>411</v>
      </c>
      <c r="C441" s="28" t="s">
        <v>66</v>
      </c>
      <c r="D441" s="46">
        <v>23</v>
      </c>
      <c r="E441" s="46">
        <v>688</v>
      </c>
      <c r="F441" s="46">
        <v>23</v>
      </c>
      <c r="G441" s="46">
        <v>688</v>
      </c>
      <c r="H441" s="46">
        <v>915</v>
      </c>
      <c r="I441" s="46">
        <v>764</v>
      </c>
      <c r="J441" s="46">
        <v>264713</v>
      </c>
      <c r="K441" s="46">
        <v>165355</v>
      </c>
      <c r="L441" s="70">
        <f t="shared" si="66"/>
        <v>0.6246576480943512</v>
      </c>
      <c r="M441" s="46">
        <v>21553035</v>
      </c>
      <c r="N441" s="46">
        <v>9375260</v>
      </c>
      <c r="O441" s="70">
        <f t="shared" si="67"/>
        <v>0.43498560643547418</v>
      </c>
      <c r="P441" s="46">
        <v>2233614</v>
      </c>
      <c r="Q441" s="46">
        <v>3020947</v>
      </c>
      <c r="R441" s="46">
        <v>3387576</v>
      </c>
      <c r="S441" s="46">
        <v>70</v>
      </c>
      <c r="T441" s="46">
        <v>0</v>
      </c>
      <c r="V441" s="69">
        <f t="shared" si="68"/>
        <v>0.27171708587087839</v>
      </c>
      <c r="W441" s="76">
        <f t="shared" si="69"/>
        <v>56.697771461401224</v>
      </c>
      <c r="X441" s="79">
        <f t="shared" si="70"/>
        <v>20486.686220555774</v>
      </c>
      <c r="Z441" s="69">
        <f t="shared" si="71"/>
        <v>1</v>
      </c>
      <c r="AA441" s="69">
        <f t="shared" si="71"/>
        <v>1</v>
      </c>
      <c r="AB441" s="83"/>
      <c r="AD441" s="91">
        <f t="shared" si="72"/>
        <v>1.3524928658219371</v>
      </c>
      <c r="AE441" s="91">
        <f t="shared" si="73"/>
        <v>4.1973501240590361</v>
      </c>
      <c r="AF441" s="96">
        <f t="shared" si="74"/>
        <v>1516.6344766821842</v>
      </c>
      <c r="AH441" s="4">
        <f t="shared" si="75"/>
        <v>251120</v>
      </c>
      <c r="AI441" s="4" t="str">
        <f t="shared" si="76"/>
        <v>×</v>
      </c>
      <c r="AJ441" s="4" t="s">
        <v>1287</v>
      </c>
    </row>
    <row r="442" spans="1:36" s="4" customFormat="1" x14ac:dyDescent="0.2">
      <c r="A442" s="11"/>
      <c r="B442" s="23" t="s">
        <v>411</v>
      </c>
      <c r="C442" s="28" t="s">
        <v>744</v>
      </c>
      <c r="D442" s="46">
        <v>14</v>
      </c>
      <c r="E442" s="46">
        <v>164</v>
      </c>
      <c r="F442" s="46">
        <v>13</v>
      </c>
      <c r="G442" s="46">
        <v>164</v>
      </c>
      <c r="H442" s="46">
        <v>192</v>
      </c>
      <c r="I442" s="46">
        <v>179</v>
      </c>
      <c r="J442" s="46">
        <v>62297</v>
      </c>
      <c r="K442" s="46">
        <v>37202</v>
      </c>
      <c r="L442" s="70">
        <f t="shared" si="66"/>
        <v>0.59717161340032421</v>
      </c>
      <c r="M442" s="46">
        <v>5062510</v>
      </c>
      <c r="N442" s="46">
        <v>2480505</v>
      </c>
      <c r="O442" s="70">
        <f t="shared" si="67"/>
        <v>0.48997532844379565</v>
      </c>
      <c r="P442" s="46">
        <v>460270</v>
      </c>
      <c r="Q442" s="46">
        <v>685840</v>
      </c>
      <c r="R442" s="46">
        <v>684390</v>
      </c>
      <c r="S442" s="46">
        <v>7</v>
      </c>
      <c r="T442" s="46">
        <v>0</v>
      </c>
      <c r="V442" s="69">
        <f t="shared" si="68"/>
        <v>0.2925993574131352</v>
      </c>
      <c r="W442" s="76">
        <f t="shared" si="69"/>
        <v>66.676657168969413</v>
      </c>
      <c r="X442" s="79">
        <f t="shared" si="70"/>
        <v>18396.591581097789</v>
      </c>
      <c r="Z442" s="69">
        <f t="shared" si="71"/>
        <v>0.9285714285714286</v>
      </c>
      <c r="AA442" s="69">
        <f t="shared" si="71"/>
        <v>1</v>
      </c>
      <c r="AB442" s="82" t="s">
        <v>1259</v>
      </c>
      <c r="AD442" s="91">
        <f t="shared" si="72"/>
        <v>1.4900819084450432</v>
      </c>
      <c r="AE442" s="91">
        <f t="shared" si="73"/>
        <v>5.3892389249788168</v>
      </c>
      <c r="AF442" s="96">
        <f t="shared" si="74"/>
        <v>1486.931583635692</v>
      </c>
      <c r="AH442" s="4">
        <f t="shared" si="75"/>
        <v>59860</v>
      </c>
      <c r="AI442" s="4" t="str">
        <f t="shared" si="76"/>
        <v>×</v>
      </c>
      <c r="AJ442" s="4" t="s">
        <v>1264</v>
      </c>
    </row>
    <row r="443" spans="1:36" s="4" customFormat="1" x14ac:dyDescent="0.2">
      <c r="A443" s="11"/>
      <c r="B443" s="23" t="s">
        <v>411</v>
      </c>
      <c r="C443" s="28" t="s">
        <v>745</v>
      </c>
      <c r="D443" s="46">
        <v>5</v>
      </c>
      <c r="E443" s="46">
        <v>77</v>
      </c>
      <c r="F443" s="46">
        <v>5</v>
      </c>
      <c r="G443" s="46">
        <v>77</v>
      </c>
      <c r="H443" s="46">
        <v>90</v>
      </c>
      <c r="I443" s="46">
        <v>76</v>
      </c>
      <c r="J443" s="46">
        <v>28182</v>
      </c>
      <c r="K443" s="46">
        <v>15483</v>
      </c>
      <c r="L443" s="70">
        <f t="shared" si="66"/>
        <v>0.54939322972109861</v>
      </c>
      <c r="M443" s="46">
        <v>1787432</v>
      </c>
      <c r="N443" s="46">
        <v>769799</v>
      </c>
      <c r="O443" s="70">
        <f t="shared" si="67"/>
        <v>0.43067316686732698</v>
      </c>
      <c r="P443" s="46">
        <v>167581</v>
      </c>
      <c r="Q443" s="46">
        <v>223286</v>
      </c>
      <c r="R443" s="46">
        <v>270748</v>
      </c>
      <c r="S443" s="46">
        <v>9</v>
      </c>
      <c r="T443" s="46">
        <v>0</v>
      </c>
      <c r="V443" s="69">
        <f t="shared" si="68"/>
        <v>0.23660892209945442</v>
      </c>
      <c r="W443" s="76">
        <f t="shared" si="69"/>
        <v>49.718982109410319</v>
      </c>
      <c r="X443" s="79">
        <f t="shared" si="70"/>
        <v>17486.791965381388</v>
      </c>
      <c r="Z443" s="69">
        <f t="shared" si="71"/>
        <v>1</v>
      </c>
      <c r="AA443" s="69">
        <f t="shared" si="71"/>
        <v>1</v>
      </c>
      <c r="AB443" s="82" t="s">
        <v>1264</v>
      </c>
      <c r="AD443" s="91">
        <f t="shared" si="72"/>
        <v>1.3324064183887194</v>
      </c>
      <c r="AE443" s="91">
        <f t="shared" si="73"/>
        <v>4.5935935458076989</v>
      </c>
      <c r="AF443" s="96">
        <f t="shared" si="74"/>
        <v>1615.6246829891215</v>
      </c>
      <c r="AH443" s="4">
        <f t="shared" si="75"/>
        <v>28105</v>
      </c>
      <c r="AI443" s="4" t="str">
        <f t="shared" si="76"/>
        <v>×</v>
      </c>
      <c r="AJ443" s="4" t="s">
        <v>1264</v>
      </c>
    </row>
    <row r="444" spans="1:36" s="4" customFormat="1" x14ac:dyDescent="0.2">
      <c r="A444" s="11"/>
      <c r="B444" s="23" t="s">
        <v>411</v>
      </c>
      <c r="C444" s="28" t="s">
        <v>75</v>
      </c>
      <c r="D444" s="46">
        <v>5</v>
      </c>
      <c r="E444" s="46">
        <v>52</v>
      </c>
      <c r="F444" s="46">
        <v>5</v>
      </c>
      <c r="G444" s="46">
        <v>52</v>
      </c>
      <c r="H444" s="46">
        <v>52</v>
      </c>
      <c r="I444" s="46">
        <v>47</v>
      </c>
      <c r="J444" s="46">
        <v>19032</v>
      </c>
      <c r="K444" s="46">
        <v>9798</v>
      </c>
      <c r="L444" s="70">
        <f t="shared" si="66"/>
        <v>0.51481715006305173</v>
      </c>
      <c r="M444" s="46">
        <v>1297350</v>
      </c>
      <c r="N444" s="46">
        <v>630563</v>
      </c>
      <c r="O444" s="70">
        <f t="shared" si="67"/>
        <v>0.48603923382279263</v>
      </c>
      <c r="P444" s="46">
        <v>152646</v>
      </c>
      <c r="Q444" s="46">
        <v>199757</v>
      </c>
      <c r="R444" s="46">
        <v>206406</v>
      </c>
      <c r="S444" s="46">
        <v>6</v>
      </c>
      <c r="T444" s="46">
        <v>0</v>
      </c>
      <c r="V444" s="69">
        <f t="shared" si="68"/>
        <v>0.25022133317547934</v>
      </c>
      <c r="W444" s="76">
        <f t="shared" si="69"/>
        <v>64.35629720351092</v>
      </c>
      <c r="X444" s="79">
        <f t="shared" si="70"/>
        <v>21066.135946111452</v>
      </c>
      <c r="Z444" s="69">
        <f t="shared" si="71"/>
        <v>1</v>
      </c>
      <c r="AA444" s="69">
        <f t="shared" si="71"/>
        <v>1</v>
      </c>
      <c r="AB444" s="82" t="s">
        <v>1264</v>
      </c>
      <c r="AD444" s="91">
        <f t="shared" si="72"/>
        <v>1.3086291157318239</v>
      </c>
      <c r="AE444" s="91">
        <f t="shared" si="73"/>
        <v>4.1308845302202482</v>
      </c>
      <c r="AF444" s="96">
        <f t="shared" si="74"/>
        <v>1352.1874140167447</v>
      </c>
      <c r="AH444" s="4">
        <f t="shared" si="75"/>
        <v>18980</v>
      </c>
      <c r="AI444" s="4" t="str">
        <f t="shared" si="76"/>
        <v>×</v>
      </c>
      <c r="AJ444" s="4" t="s">
        <v>1264</v>
      </c>
    </row>
    <row r="445" spans="1:36" s="4" customFormat="1" x14ac:dyDescent="0.2">
      <c r="A445" s="11"/>
      <c r="B445" s="23" t="s">
        <v>411</v>
      </c>
      <c r="C445" s="28" t="s">
        <v>173</v>
      </c>
      <c r="D445" s="46">
        <v>5</v>
      </c>
      <c r="E445" s="46">
        <v>52</v>
      </c>
      <c r="F445" s="46">
        <v>5</v>
      </c>
      <c r="G445" s="46">
        <v>52</v>
      </c>
      <c r="H445" s="46">
        <v>69</v>
      </c>
      <c r="I445" s="46">
        <v>58</v>
      </c>
      <c r="J445" s="46">
        <v>20312</v>
      </c>
      <c r="K445" s="46">
        <v>11224</v>
      </c>
      <c r="L445" s="70">
        <f t="shared" si="66"/>
        <v>0.5525797558093738</v>
      </c>
      <c r="M445" s="46">
        <v>1250817</v>
      </c>
      <c r="N445" s="46">
        <v>516460</v>
      </c>
      <c r="O445" s="70">
        <f t="shared" si="67"/>
        <v>0.41289812978237422</v>
      </c>
      <c r="P445" s="46">
        <v>128226</v>
      </c>
      <c r="Q445" s="46">
        <v>176247</v>
      </c>
      <c r="R445" s="46">
        <v>188312</v>
      </c>
      <c r="S445" s="46">
        <v>0</v>
      </c>
      <c r="T445" s="46">
        <v>0</v>
      </c>
      <c r="V445" s="69">
        <f t="shared" si="68"/>
        <v>0.22815914772929147</v>
      </c>
      <c r="W445" s="76">
        <f t="shared" si="69"/>
        <v>46.013898788310762</v>
      </c>
      <c r="X445" s="79">
        <f t="shared" si="70"/>
        <v>16777.619387027797</v>
      </c>
      <c r="Z445" s="69">
        <f t="shared" si="71"/>
        <v>1</v>
      </c>
      <c r="AA445" s="69">
        <f t="shared" si="71"/>
        <v>1</v>
      </c>
      <c r="AB445" s="82" t="s">
        <v>1264</v>
      </c>
      <c r="AD445" s="91">
        <f t="shared" si="72"/>
        <v>1.3745028309391232</v>
      </c>
      <c r="AE445" s="91">
        <f t="shared" si="73"/>
        <v>4.0277322851839719</v>
      </c>
      <c r="AF445" s="96">
        <f t="shared" si="74"/>
        <v>1468.5945128133139</v>
      </c>
      <c r="AH445" s="4">
        <f t="shared" si="75"/>
        <v>18980</v>
      </c>
      <c r="AI445" s="4" t="str">
        <f t="shared" si="76"/>
        <v>×</v>
      </c>
      <c r="AJ445" s="4" t="s">
        <v>1264</v>
      </c>
    </row>
    <row r="446" spans="1:36" s="4" customFormat="1" x14ac:dyDescent="0.2">
      <c r="A446" s="11"/>
      <c r="B446" s="23" t="s">
        <v>411</v>
      </c>
      <c r="C446" s="28" t="s">
        <v>746</v>
      </c>
      <c r="D446" s="46">
        <v>5</v>
      </c>
      <c r="E446" s="46">
        <v>67</v>
      </c>
      <c r="F446" s="46">
        <v>5</v>
      </c>
      <c r="G446" s="46">
        <v>67</v>
      </c>
      <c r="H446" s="46">
        <v>96</v>
      </c>
      <c r="I446" s="46">
        <v>74</v>
      </c>
      <c r="J446" s="46">
        <v>26321</v>
      </c>
      <c r="K446" s="46">
        <v>18399</v>
      </c>
      <c r="L446" s="70">
        <f t="shared" si="66"/>
        <v>0.69902359332852093</v>
      </c>
      <c r="M446" s="46">
        <v>2302124</v>
      </c>
      <c r="N446" s="46">
        <v>1028478</v>
      </c>
      <c r="O446" s="70">
        <f t="shared" si="67"/>
        <v>0.4467517822671585</v>
      </c>
      <c r="P446" s="46">
        <v>181999</v>
      </c>
      <c r="Q446" s="46">
        <v>271232</v>
      </c>
      <c r="R446" s="46">
        <v>308703</v>
      </c>
      <c r="S446" s="46">
        <v>0</v>
      </c>
      <c r="T446" s="46">
        <v>0</v>
      </c>
      <c r="V446" s="69">
        <f t="shared" si="68"/>
        <v>0.31229003616631013</v>
      </c>
      <c r="W446" s="76">
        <f t="shared" si="69"/>
        <v>55.898581444643732</v>
      </c>
      <c r="X446" s="79">
        <f t="shared" si="70"/>
        <v>16778.248817870535</v>
      </c>
      <c r="Z446" s="69">
        <f t="shared" si="71"/>
        <v>1</v>
      </c>
      <c r="AA446" s="69">
        <f t="shared" si="71"/>
        <v>1</v>
      </c>
      <c r="AB446" s="82" t="s">
        <v>1264</v>
      </c>
      <c r="AD446" s="91">
        <f t="shared" si="72"/>
        <v>1.4902939027137512</v>
      </c>
      <c r="AE446" s="91">
        <f t="shared" si="73"/>
        <v>5.6510090714784145</v>
      </c>
      <c r="AF446" s="96">
        <f t="shared" si="74"/>
        <v>1696.1796493387326</v>
      </c>
      <c r="AH446" s="4">
        <f t="shared" si="75"/>
        <v>24455</v>
      </c>
      <c r="AI446" s="4" t="str">
        <f t="shared" si="76"/>
        <v>×</v>
      </c>
      <c r="AJ446" s="4" t="s">
        <v>1264</v>
      </c>
    </row>
    <row r="447" spans="1:36" s="4" customFormat="1" x14ac:dyDescent="0.2">
      <c r="A447" s="11"/>
      <c r="B447" s="23" t="s">
        <v>411</v>
      </c>
      <c r="C447" s="28" t="s">
        <v>643</v>
      </c>
      <c r="D447" s="46">
        <v>6</v>
      </c>
      <c r="E447" s="46">
        <v>38</v>
      </c>
      <c r="F447" s="46">
        <v>6</v>
      </c>
      <c r="G447" s="46">
        <v>38</v>
      </c>
      <c r="H447" s="46">
        <v>47</v>
      </c>
      <c r="I447" s="46">
        <v>39</v>
      </c>
      <c r="J447" s="46">
        <v>13780</v>
      </c>
      <c r="K447" s="46">
        <v>8926</v>
      </c>
      <c r="L447" s="70">
        <f t="shared" si="66"/>
        <v>0.64775036284470244</v>
      </c>
      <c r="M447" s="46">
        <v>1178006</v>
      </c>
      <c r="N447" s="46">
        <v>615413</v>
      </c>
      <c r="O447" s="70">
        <f t="shared" si="67"/>
        <v>0.522419240649029</v>
      </c>
      <c r="P447" s="46">
        <v>108500</v>
      </c>
      <c r="Q447" s="46">
        <v>163254</v>
      </c>
      <c r="R447" s="46">
        <v>199951</v>
      </c>
      <c r="S447" s="46">
        <v>0</v>
      </c>
      <c r="T447" s="46">
        <v>0</v>
      </c>
      <c r="V447" s="69">
        <f t="shared" si="68"/>
        <v>0.33839725268746246</v>
      </c>
      <c r="W447" s="76">
        <f t="shared" si="69"/>
        <v>68.946112480394348</v>
      </c>
      <c r="X447" s="79">
        <f t="shared" si="70"/>
        <v>22400.963477481513</v>
      </c>
      <c r="Z447" s="69">
        <f t="shared" si="71"/>
        <v>1</v>
      </c>
      <c r="AA447" s="69">
        <f t="shared" si="71"/>
        <v>1</v>
      </c>
      <c r="AB447" s="82" t="s">
        <v>1264</v>
      </c>
      <c r="AD447" s="91">
        <f t="shared" si="72"/>
        <v>1.5046451612903227</v>
      </c>
      <c r="AE447" s="91">
        <f t="shared" si="73"/>
        <v>5.6720092165898617</v>
      </c>
      <c r="AF447" s="96">
        <f t="shared" si="74"/>
        <v>1842.8663594470045</v>
      </c>
      <c r="AH447" s="4">
        <f t="shared" si="75"/>
        <v>13870</v>
      </c>
      <c r="AI447" s="4" t="str">
        <f t="shared" si="76"/>
        <v/>
      </c>
      <c r="AJ447" s="4" t="s">
        <v>1264</v>
      </c>
    </row>
    <row r="448" spans="1:36" s="4" customFormat="1" x14ac:dyDescent="0.2">
      <c r="A448" s="11"/>
      <c r="B448" s="23" t="s">
        <v>411</v>
      </c>
      <c r="C448" s="28" t="s">
        <v>380</v>
      </c>
      <c r="D448" s="46">
        <v>9</v>
      </c>
      <c r="E448" s="46">
        <v>37</v>
      </c>
      <c r="F448" s="46">
        <v>9</v>
      </c>
      <c r="G448" s="46">
        <v>37</v>
      </c>
      <c r="H448" s="46">
        <v>51</v>
      </c>
      <c r="I448" s="46">
        <v>39</v>
      </c>
      <c r="J448" s="46">
        <v>13907</v>
      </c>
      <c r="K448" s="46">
        <v>7664</v>
      </c>
      <c r="L448" s="70">
        <f t="shared" si="66"/>
        <v>0.55108937944919822</v>
      </c>
      <c r="M448" s="46">
        <v>662456</v>
      </c>
      <c r="N448" s="46">
        <v>320566</v>
      </c>
      <c r="O448" s="70">
        <f t="shared" si="67"/>
        <v>0.48390534616638692</v>
      </c>
      <c r="P448" s="46">
        <v>67540</v>
      </c>
      <c r="Q448" s="46">
        <v>100898</v>
      </c>
      <c r="R448" s="46">
        <v>111673</v>
      </c>
      <c r="S448" s="46">
        <v>0</v>
      </c>
      <c r="T448" s="46">
        <v>0</v>
      </c>
      <c r="V448" s="69">
        <f t="shared" si="68"/>
        <v>0.26667509693098362</v>
      </c>
      <c r="W448" s="76">
        <f t="shared" si="69"/>
        <v>41.827505219206678</v>
      </c>
      <c r="X448" s="79">
        <f t="shared" si="70"/>
        <v>14571.111691022965</v>
      </c>
      <c r="Z448" s="69">
        <f t="shared" si="71"/>
        <v>1</v>
      </c>
      <c r="AA448" s="69">
        <f t="shared" si="71"/>
        <v>1</v>
      </c>
      <c r="AB448" s="82" t="s">
        <v>1264</v>
      </c>
      <c r="AD448" s="91">
        <f t="shared" si="72"/>
        <v>1.4938999111637548</v>
      </c>
      <c r="AE448" s="91">
        <f t="shared" si="73"/>
        <v>4.7463132958246961</v>
      </c>
      <c r="AF448" s="96">
        <f t="shared" si="74"/>
        <v>1653.4350014806041</v>
      </c>
      <c r="AH448" s="4">
        <f t="shared" si="75"/>
        <v>13505</v>
      </c>
      <c r="AI448" s="4" t="str">
        <f t="shared" si="76"/>
        <v>×</v>
      </c>
      <c r="AJ448" s="4" t="s">
        <v>1264</v>
      </c>
    </row>
    <row r="449" spans="1:36" s="4" customFormat="1" x14ac:dyDescent="0.2">
      <c r="A449" s="11"/>
      <c r="B449" s="23" t="s">
        <v>411</v>
      </c>
      <c r="C449" s="28" t="s">
        <v>304</v>
      </c>
      <c r="D449" s="46">
        <v>7</v>
      </c>
      <c r="E449" s="46">
        <v>22</v>
      </c>
      <c r="F449" s="46">
        <v>7</v>
      </c>
      <c r="G449" s="46">
        <v>22</v>
      </c>
      <c r="H449" s="46">
        <v>32</v>
      </c>
      <c r="I449" s="46">
        <v>25</v>
      </c>
      <c r="J449" s="46">
        <v>8052</v>
      </c>
      <c r="K449" s="46">
        <v>4662</v>
      </c>
      <c r="L449" s="70">
        <f t="shared" si="66"/>
        <v>0.57898658718330853</v>
      </c>
      <c r="M449" s="46">
        <v>514861</v>
      </c>
      <c r="N449" s="46">
        <v>258345</v>
      </c>
      <c r="O449" s="70">
        <f t="shared" si="67"/>
        <v>0.50177620755893337</v>
      </c>
      <c r="P449" s="46">
        <v>50662</v>
      </c>
      <c r="Q449" s="46">
        <v>71699</v>
      </c>
      <c r="R449" s="46">
        <v>88746</v>
      </c>
      <c r="S449" s="46">
        <v>2</v>
      </c>
      <c r="T449" s="46">
        <v>1</v>
      </c>
      <c r="V449" s="69">
        <f t="shared" si="68"/>
        <v>0.29052169394433031</v>
      </c>
      <c r="W449" s="76">
        <f t="shared" si="69"/>
        <v>55.415057915057915</v>
      </c>
      <c r="X449" s="79">
        <f t="shared" si="70"/>
        <v>19036.036036036036</v>
      </c>
      <c r="Z449" s="69">
        <f t="shared" si="71"/>
        <v>1</v>
      </c>
      <c r="AA449" s="69">
        <f t="shared" si="71"/>
        <v>1</v>
      </c>
      <c r="AB449" s="82" t="s">
        <v>1264</v>
      </c>
      <c r="AD449" s="91">
        <f t="shared" si="72"/>
        <v>1.4152421933599146</v>
      </c>
      <c r="AE449" s="91">
        <f t="shared" si="73"/>
        <v>5.0993841538036397</v>
      </c>
      <c r="AF449" s="96">
        <f t="shared" si="74"/>
        <v>1751.7271327622282</v>
      </c>
      <c r="AH449" s="4">
        <f t="shared" si="75"/>
        <v>8030</v>
      </c>
      <c r="AI449" s="4" t="str">
        <f t="shared" si="76"/>
        <v>×</v>
      </c>
      <c r="AJ449" s="4" t="s">
        <v>1264</v>
      </c>
    </row>
    <row r="450" spans="1:36" s="4" customFormat="1" x14ac:dyDescent="0.2">
      <c r="A450" s="11"/>
      <c r="B450" s="23" t="s">
        <v>411</v>
      </c>
      <c r="C450" s="28" t="s">
        <v>661</v>
      </c>
      <c r="D450" s="46">
        <v>10</v>
      </c>
      <c r="E450" s="46">
        <v>34</v>
      </c>
      <c r="F450" s="46">
        <v>10</v>
      </c>
      <c r="G450" s="46">
        <v>34</v>
      </c>
      <c r="H450" s="46">
        <v>48</v>
      </c>
      <c r="I450" s="46">
        <v>43</v>
      </c>
      <c r="J450" s="46">
        <v>12404</v>
      </c>
      <c r="K450" s="46">
        <v>6925</v>
      </c>
      <c r="L450" s="70">
        <f t="shared" si="66"/>
        <v>0.55828764914543694</v>
      </c>
      <c r="M450" s="46">
        <v>682114</v>
      </c>
      <c r="N450" s="46">
        <v>299945</v>
      </c>
      <c r="O450" s="70">
        <f t="shared" si="67"/>
        <v>0.43972854977320508</v>
      </c>
      <c r="P450" s="46">
        <v>52050</v>
      </c>
      <c r="Q450" s="46">
        <v>73022</v>
      </c>
      <c r="R450" s="46">
        <v>89648</v>
      </c>
      <c r="S450" s="46">
        <v>0</v>
      </c>
      <c r="T450" s="46">
        <v>0</v>
      </c>
      <c r="V450" s="69">
        <f t="shared" si="68"/>
        <v>0.24549501831501491</v>
      </c>
      <c r="W450" s="76">
        <f t="shared" si="69"/>
        <v>43.313357400722019</v>
      </c>
      <c r="X450" s="79">
        <f t="shared" si="70"/>
        <v>12945.559566787004</v>
      </c>
      <c r="Z450" s="69">
        <f t="shared" si="71"/>
        <v>1</v>
      </c>
      <c r="AA450" s="69">
        <f t="shared" si="71"/>
        <v>1</v>
      </c>
      <c r="AB450" s="82" t="s">
        <v>1264</v>
      </c>
      <c r="AD450" s="91">
        <f t="shared" si="72"/>
        <v>1.4029202689721423</v>
      </c>
      <c r="AE450" s="91">
        <f t="shared" si="73"/>
        <v>5.7626320845341015</v>
      </c>
      <c r="AF450" s="96">
        <f t="shared" si="74"/>
        <v>1722.3439000960614</v>
      </c>
      <c r="AH450" s="4">
        <f t="shared" si="75"/>
        <v>12410</v>
      </c>
      <c r="AI450" s="4" t="str">
        <f t="shared" si="76"/>
        <v/>
      </c>
      <c r="AJ450" s="4" t="s">
        <v>1264</v>
      </c>
    </row>
    <row r="451" spans="1:36" s="4" customFormat="1" x14ac:dyDescent="0.2">
      <c r="A451" s="11"/>
      <c r="B451" s="23" t="s">
        <v>411</v>
      </c>
      <c r="C451" s="28" t="s">
        <v>747</v>
      </c>
      <c r="D451" s="46">
        <v>10</v>
      </c>
      <c r="E451" s="46">
        <v>47</v>
      </c>
      <c r="F451" s="46">
        <v>9</v>
      </c>
      <c r="G451" s="46">
        <v>47</v>
      </c>
      <c r="H451" s="46">
        <v>71</v>
      </c>
      <c r="I451" s="46">
        <v>61</v>
      </c>
      <c r="J451" s="46">
        <v>19977</v>
      </c>
      <c r="K451" s="46">
        <v>11263</v>
      </c>
      <c r="L451" s="70">
        <f t="shared" si="66"/>
        <v>0.56379836812334183</v>
      </c>
      <c r="M451" s="46">
        <v>1349402</v>
      </c>
      <c r="N451" s="46">
        <v>592133</v>
      </c>
      <c r="O451" s="70">
        <f t="shared" si="67"/>
        <v>0.43881141424127129</v>
      </c>
      <c r="P451" s="46">
        <v>98412</v>
      </c>
      <c r="Q451" s="46">
        <v>135341</v>
      </c>
      <c r="R451" s="46">
        <v>189406</v>
      </c>
      <c r="S451" s="46">
        <v>4</v>
      </c>
      <c r="T451" s="46">
        <v>0</v>
      </c>
      <c r="V451" s="69">
        <f t="shared" si="68"/>
        <v>0.2474011592631245</v>
      </c>
      <c r="W451" s="76">
        <f t="shared" si="69"/>
        <v>52.573293083547902</v>
      </c>
      <c r="X451" s="79">
        <f t="shared" si="70"/>
        <v>16816.656308266003</v>
      </c>
      <c r="Z451" s="69">
        <f t="shared" si="71"/>
        <v>0.9</v>
      </c>
      <c r="AA451" s="69">
        <f t="shared" si="71"/>
        <v>1</v>
      </c>
      <c r="AB451" s="82" t="s">
        <v>1264</v>
      </c>
      <c r="AD451" s="91">
        <f t="shared" si="72"/>
        <v>1.3752489533796692</v>
      </c>
      <c r="AE451" s="91">
        <f t="shared" si="73"/>
        <v>6.0168780230053249</v>
      </c>
      <c r="AF451" s="96">
        <f t="shared" si="74"/>
        <v>1924.623013453644</v>
      </c>
      <c r="AH451" s="4">
        <f t="shared" si="75"/>
        <v>17155</v>
      </c>
      <c r="AI451" s="4" t="str">
        <f t="shared" si="76"/>
        <v>×</v>
      </c>
      <c r="AJ451" s="4" t="s">
        <v>1264</v>
      </c>
    </row>
    <row r="452" spans="1:36" s="4" customFormat="1" x14ac:dyDescent="0.2">
      <c r="A452" s="11"/>
      <c r="B452" s="23" t="s">
        <v>411</v>
      </c>
      <c r="C452" s="28" t="s">
        <v>748</v>
      </c>
      <c r="D452" s="46">
        <v>7</v>
      </c>
      <c r="E452" s="46">
        <v>45</v>
      </c>
      <c r="F452" s="46">
        <v>7</v>
      </c>
      <c r="G452" s="46">
        <v>45</v>
      </c>
      <c r="H452" s="46">
        <v>43</v>
      </c>
      <c r="I452" s="46">
        <v>43</v>
      </c>
      <c r="J452" s="46">
        <v>15370</v>
      </c>
      <c r="K452" s="46">
        <v>11184</v>
      </c>
      <c r="L452" s="70">
        <f t="shared" si="66"/>
        <v>0.72765126870526997</v>
      </c>
      <c r="M452" s="46">
        <v>1182603</v>
      </c>
      <c r="N452" s="46">
        <v>552417</v>
      </c>
      <c r="O452" s="70">
        <f t="shared" si="67"/>
        <v>0.46711956590673287</v>
      </c>
      <c r="P452" s="46">
        <v>84831</v>
      </c>
      <c r="Q452" s="46">
        <v>128974</v>
      </c>
      <c r="R452" s="46">
        <v>153864</v>
      </c>
      <c r="S452" s="46">
        <v>2</v>
      </c>
      <c r="T452" s="46">
        <v>0</v>
      </c>
      <c r="V452" s="69">
        <f t="shared" si="68"/>
        <v>0.33990014476908914</v>
      </c>
      <c r="W452" s="76">
        <f t="shared" si="69"/>
        <v>49.393508583690988</v>
      </c>
      <c r="X452" s="79">
        <f t="shared" si="70"/>
        <v>13757.510729613734</v>
      </c>
      <c r="Z452" s="69">
        <f t="shared" si="71"/>
        <v>1</v>
      </c>
      <c r="AA452" s="69">
        <f t="shared" si="71"/>
        <v>1</v>
      </c>
      <c r="AB452" s="82" t="s">
        <v>1264</v>
      </c>
      <c r="AD452" s="91">
        <f t="shared" si="72"/>
        <v>1.5203640178708255</v>
      </c>
      <c r="AE452" s="91">
        <f t="shared" si="73"/>
        <v>6.5119708597093044</v>
      </c>
      <c r="AF452" s="96">
        <f t="shared" si="74"/>
        <v>1813.7709092195071</v>
      </c>
      <c r="AH452" s="4">
        <f t="shared" si="75"/>
        <v>16425</v>
      </c>
      <c r="AI452" s="4" t="str">
        <f t="shared" si="76"/>
        <v/>
      </c>
      <c r="AJ452" s="4" t="s">
        <v>1264</v>
      </c>
    </row>
    <row r="453" spans="1:36" s="4" customFormat="1" x14ac:dyDescent="0.2">
      <c r="A453" s="11"/>
      <c r="B453" s="23" t="s">
        <v>411</v>
      </c>
      <c r="C453" s="28" t="s">
        <v>751</v>
      </c>
      <c r="D453" s="46">
        <v>3</v>
      </c>
      <c r="E453" s="46">
        <v>19</v>
      </c>
      <c r="F453" s="46">
        <v>3</v>
      </c>
      <c r="G453" s="46">
        <v>19</v>
      </c>
      <c r="H453" s="46">
        <v>27</v>
      </c>
      <c r="I453" s="46">
        <v>22</v>
      </c>
      <c r="J453" s="46">
        <v>7320</v>
      </c>
      <c r="K453" s="46">
        <v>3502</v>
      </c>
      <c r="L453" s="70">
        <f t="shared" ref="L453:L516" si="77">IF(K453="","",IF(K453=0,0,K453/J453))</f>
        <v>0.4784153005464481</v>
      </c>
      <c r="M453" s="46">
        <v>335161</v>
      </c>
      <c r="N453" s="46">
        <v>158337</v>
      </c>
      <c r="O453" s="70">
        <f t="shared" ref="O453:O516" si="78">IF(N453="","",IF(N453=0,0,N453/M453))</f>
        <v>0.47242071720755102</v>
      </c>
      <c r="P453" s="46">
        <v>32703</v>
      </c>
      <c r="Q453" s="46">
        <v>45234</v>
      </c>
      <c r="R453" s="46">
        <v>56094</v>
      </c>
      <c r="S453" s="46">
        <v>1</v>
      </c>
      <c r="T453" s="46">
        <v>0</v>
      </c>
      <c r="V453" s="69">
        <f t="shared" ref="V453:V516" si="79">IF(O453="","",L453*O453)</f>
        <v>0.22601329940721909</v>
      </c>
      <c r="W453" s="76">
        <f t="shared" ref="W453:W516" si="80">IF(N453="","",IF(N453=0,0,N453/K453))</f>
        <v>45.213306681896057</v>
      </c>
      <c r="X453" s="79">
        <f t="shared" ref="X453:X516" si="81">IF(R453="","",IF(R453=0,0,R453*1000/K453))</f>
        <v>16017.704169046259</v>
      </c>
      <c r="Z453" s="69">
        <f t="shared" ref="Z453:AA516" si="82">F453/D453</f>
        <v>1</v>
      </c>
      <c r="AA453" s="69">
        <f t="shared" si="82"/>
        <v>1</v>
      </c>
      <c r="AB453" s="82" t="s">
        <v>1264</v>
      </c>
      <c r="AD453" s="91">
        <f t="shared" ref="AD453:AD516" si="83">Q453/P453</f>
        <v>1.3831758554261078</v>
      </c>
      <c r="AE453" s="91">
        <f t="shared" ref="AE453:AE516" si="84">N453/P453</f>
        <v>4.8416659022108064</v>
      </c>
      <c r="AF453" s="96">
        <f t="shared" ref="AF453:AF516" si="85">R453/P453*1000</f>
        <v>1715.2554811485186</v>
      </c>
      <c r="AH453" s="4">
        <f t="shared" ref="AH453:AH516" si="86">E453*365</f>
        <v>6935</v>
      </c>
      <c r="AI453" s="4" t="str">
        <f t="shared" ref="AI453:AI516" si="87">IF(AH453&lt;J453,"×","")</f>
        <v>×</v>
      </c>
      <c r="AJ453" s="4" t="s">
        <v>1264</v>
      </c>
    </row>
    <row r="454" spans="1:36" s="4" customFormat="1" x14ac:dyDescent="0.2">
      <c r="A454" s="11"/>
      <c r="B454" s="23" t="s">
        <v>411</v>
      </c>
      <c r="C454" s="28" t="s">
        <v>158</v>
      </c>
      <c r="D454" s="46">
        <v>7</v>
      </c>
      <c r="E454" s="46">
        <v>59</v>
      </c>
      <c r="F454" s="46">
        <v>7</v>
      </c>
      <c r="G454" s="46">
        <v>59</v>
      </c>
      <c r="H454" s="46">
        <v>54</v>
      </c>
      <c r="I454" s="46">
        <v>51</v>
      </c>
      <c r="J454" s="46">
        <v>21594</v>
      </c>
      <c r="K454" s="46">
        <v>12173</v>
      </c>
      <c r="L454" s="70">
        <f t="shared" si="77"/>
        <v>0.56372140409372973</v>
      </c>
      <c r="M454" s="46">
        <v>1366942</v>
      </c>
      <c r="N454" s="46">
        <v>526282</v>
      </c>
      <c r="O454" s="70">
        <f t="shared" si="78"/>
        <v>0.38500682545418896</v>
      </c>
      <c r="P454" s="46">
        <v>149931</v>
      </c>
      <c r="Q454" s="46">
        <v>202273</v>
      </c>
      <c r="R454" s="46">
        <v>190097</v>
      </c>
      <c r="S454" s="46">
        <v>1</v>
      </c>
      <c r="T454" s="46">
        <v>0</v>
      </c>
      <c r="V454" s="69">
        <f t="shared" si="79"/>
        <v>0.21703658823070493</v>
      </c>
      <c r="W454" s="76">
        <f t="shared" si="80"/>
        <v>43.233549659081575</v>
      </c>
      <c r="X454" s="79">
        <f t="shared" si="81"/>
        <v>15616.281935430872</v>
      </c>
      <c r="Z454" s="69">
        <f t="shared" si="82"/>
        <v>1</v>
      </c>
      <c r="AA454" s="69">
        <f t="shared" si="82"/>
        <v>1</v>
      </c>
      <c r="AB454" s="82" t="s">
        <v>1264</v>
      </c>
      <c r="AD454" s="91">
        <f t="shared" si="83"/>
        <v>1.3491072560044286</v>
      </c>
      <c r="AE454" s="91">
        <f t="shared" si="84"/>
        <v>3.5101613408834731</v>
      </c>
      <c r="AF454" s="96">
        <f t="shared" si="85"/>
        <v>1267.8965657535798</v>
      </c>
      <c r="AH454" s="4">
        <f t="shared" si="86"/>
        <v>21535</v>
      </c>
      <c r="AI454" s="4" t="str">
        <f t="shared" si="87"/>
        <v>×</v>
      </c>
      <c r="AJ454" s="4" t="s">
        <v>1264</v>
      </c>
    </row>
    <row r="455" spans="1:36" s="4" customFormat="1" ht="26.4" x14ac:dyDescent="0.2">
      <c r="A455" s="11"/>
      <c r="B455" s="23" t="s">
        <v>411</v>
      </c>
      <c r="C455" s="30" t="s">
        <v>752</v>
      </c>
      <c r="D455" s="46">
        <v>6</v>
      </c>
      <c r="E455" s="46">
        <v>26</v>
      </c>
      <c r="F455" s="46">
        <v>6</v>
      </c>
      <c r="G455" s="46">
        <v>26</v>
      </c>
      <c r="H455" s="46">
        <v>23</v>
      </c>
      <c r="I455" s="46">
        <v>22</v>
      </c>
      <c r="J455" s="46">
        <v>9547</v>
      </c>
      <c r="K455" s="46">
        <v>4989</v>
      </c>
      <c r="L455" s="70">
        <f t="shared" si="77"/>
        <v>0.52257253587514407</v>
      </c>
      <c r="M455" s="46">
        <v>513847</v>
      </c>
      <c r="N455" s="46">
        <v>222487</v>
      </c>
      <c r="O455" s="70">
        <f t="shared" si="78"/>
        <v>0.43298296963882243</v>
      </c>
      <c r="P455" s="46">
        <v>29484</v>
      </c>
      <c r="Q455" s="46">
        <v>40883</v>
      </c>
      <c r="R455" s="46">
        <v>68926</v>
      </c>
      <c r="S455" s="46">
        <v>2</v>
      </c>
      <c r="T455" s="46">
        <v>0</v>
      </c>
      <c r="V455" s="69">
        <f t="shared" si="79"/>
        <v>0.22626500843490996</v>
      </c>
      <c r="W455" s="76">
        <f t="shared" si="80"/>
        <v>44.59551012226899</v>
      </c>
      <c r="X455" s="79">
        <f t="shared" si="81"/>
        <v>13815.594307476447</v>
      </c>
      <c r="Z455" s="69">
        <f t="shared" si="82"/>
        <v>1</v>
      </c>
      <c r="AA455" s="69">
        <f t="shared" si="82"/>
        <v>1</v>
      </c>
      <c r="AB455" s="82" t="s">
        <v>1264</v>
      </c>
      <c r="AD455" s="320">
        <f t="shared" si="83"/>
        <v>1.3866164699498034</v>
      </c>
      <c r="AE455" s="320">
        <f t="shared" si="84"/>
        <v>7.5460249626916296</v>
      </c>
      <c r="AF455" s="321">
        <f t="shared" si="85"/>
        <v>2337.742504409171</v>
      </c>
      <c r="AH455" s="4">
        <f t="shared" si="86"/>
        <v>9490</v>
      </c>
      <c r="AI455" s="4" t="str">
        <f t="shared" si="87"/>
        <v>×</v>
      </c>
      <c r="AJ455" s="4" t="s">
        <v>1264</v>
      </c>
    </row>
    <row r="456" spans="1:36" s="4" customFormat="1" x14ac:dyDescent="0.2">
      <c r="A456" s="11"/>
      <c r="B456" s="23" t="s">
        <v>411</v>
      </c>
      <c r="C456" s="28" t="s">
        <v>16</v>
      </c>
      <c r="D456" s="46">
        <v>11</v>
      </c>
      <c r="E456" s="46">
        <v>40</v>
      </c>
      <c r="F456" s="46">
        <v>9</v>
      </c>
      <c r="G456" s="46">
        <v>40</v>
      </c>
      <c r="H456" s="46">
        <v>76</v>
      </c>
      <c r="I456" s="46">
        <v>62</v>
      </c>
      <c r="J456" s="46">
        <v>15019</v>
      </c>
      <c r="K456" s="46">
        <v>9223</v>
      </c>
      <c r="L456" s="70">
        <f t="shared" si="77"/>
        <v>0.61408882082695249</v>
      </c>
      <c r="M456" s="46">
        <v>814990</v>
      </c>
      <c r="N456" s="46">
        <v>381814</v>
      </c>
      <c r="O456" s="70">
        <f t="shared" si="78"/>
        <v>0.46848918391636707</v>
      </c>
      <c r="P456" s="46">
        <v>59259</v>
      </c>
      <c r="Q456" s="46">
        <v>91038</v>
      </c>
      <c r="R456" s="46">
        <v>161363</v>
      </c>
      <c r="S456" s="46">
        <v>1</v>
      </c>
      <c r="T456" s="46">
        <v>0</v>
      </c>
      <c r="V456" s="69">
        <f t="shared" si="79"/>
        <v>0.28769397052138312</v>
      </c>
      <c r="W456" s="76">
        <f t="shared" si="80"/>
        <v>41.398026672449312</v>
      </c>
      <c r="X456" s="79">
        <f t="shared" si="81"/>
        <v>17495.717228667461</v>
      </c>
      <c r="Z456" s="69">
        <f t="shared" si="82"/>
        <v>0.81818181818181823</v>
      </c>
      <c r="AA456" s="69">
        <f t="shared" si="82"/>
        <v>1</v>
      </c>
      <c r="AB456" s="82" t="s">
        <v>1264</v>
      </c>
      <c r="AD456" s="91">
        <f t="shared" si="83"/>
        <v>1.5362729711942489</v>
      </c>
      <c r="AE456" s="91">
        <f t="shared" si="84"/>
        <v>6.4431394387350442</v>
      </c>
      <c r="AF456" s="96">
        <f t="shared" si="85"/>
        <v>2723.0125381798548</v>
      </c>
      <c r="AH456" s="4">
        <f t="shared" si="86"/>
        <v>14600</v>
      </c>
      <c r="AI456" s="4" t="str">
        <f t="shared" si="87"/>
        <v>×</v>
      </c>
      <c r="AJ456" s="4" t="s">
        <v>1264</v>
      </c>
    </row>
    <row r="457" spans="1:36" s="4" customFormat="1" x14ac:dyDescent="0.2">
      <c r="A457" s="11"/>
      <c r="B457" s="23" t="s">
        <v>411</v>
      </c>
      <c r="C457" s="28" t="s">
        <v>598</v>
      </c>
      <c r="D457" s="46">
        <v>4</v>
      </c>
      <c r="E457" s="46">
        <v>10</v>
      </c>
      <c r="F457" s="46">
        <v>4</v>
      </c>
      <c r="G457" s="46">
        <v>10</v>
      </c>
      <c r="H457" s="46">
        <v>16</v>
      </c>
      <c r="I457" s="46">
        <v>15</v>
      </c>
      <c r="J457" s="46">
        <v>3659</v>
      </c>
      <c r="K457" s="46">
        <v>1955</v>
      </c>
      <c r="L457" s="70">
        <f t="shared" si="77"/>
        <v>0.53429898879475268</v>
      </c>
      <c r="M457" s="46">
        <v>216341</v>
      </c>
      <c r="N457" s="46">
        <v>89154</v>
      </c>
      <c r="O457" s="70">
        <f t="shared" si="78"/>
        <v>0.41209941712389236</v>
      </c>
      <c r="P457" s="46">
        <v>15496</v>
      </c>
      <c r="Q457" s="46">
        <v>21149</v>
      </c>
      <c r="R457" s="46">
        <v>29244</v>
      </c>
      <c r="S457" s="46">
        <v>0</v>
      </c>
      <c r="T457" s="46">
        <v>0</v>
      </c>
      <c r="V457" s="69">
        <f t="shared" si="79"/>
        <v>0.22018430185220267</v>
      </c>
      <c r="W457" s="76">
        <f t="shared" si="80"/>
        <v>45.603069053708438</v>
      </c>
      <c r="X457" s="79">
        <f t="shared" si="81"/>
        <v>14958.567774936062</v>
      </c>
      <c r="Z457" s="69">
        <f t="shared" si="82"/>
        <v>1</v>
      </c>
      <c r="AA457" s="69">
        <f t="shared" si="82"/>
        <v>1</v>
      </c>
      <c r="AB457" s="82" t="s">
        <v>1264</v>
      </c>
      <c r="AD457" s="91">
        <f t="shared" si="83"/>
        <v>1.3648038203407331</v>
      </c>
      <c r="AE457" s="91">
        <f t="shared" si="84"/>
        <v>5.7533557046979862</v>
      </c>
      <c r="AF457" s="96">
        <f t="shared" si="85"/>
        <v>1887.1966959215281</v>
      </c>
      <c r="AH457" s="4">
        <f t="shared" si="86"/>
        <v>3650</v>
      </c>
      <c r="AI457" s="4" t="str">
        <f t="shared" si="87"/>
        <v>×</v>
      </c>
      <c r="AJ457" s="4" t="s">
        <v>1264</v>
      </c>
    </row>
    <row r="458" spans="1:36" s="4" customFormat="1" x14ac:dyDescent="0.2">
      <c r="A458" s="11"/>
      <c r="B458" s="23" t="s">
        <v>411</v>
      </c>
      <c r="C458" s="28" t="s">
        <v>753</v>
      </c>
      <c r="D458" s="46">
        <v>3</v>
      </c>
      <c r="E458" s="46">
        <v>8</v>
      </c>
      <c r="F458" s="46">
        <v>3</v>
      </c>
      <c r="G458" s="46">
        <v>8</v>
      </c>
      <c r="H458" s="46">
        <v>11</v>
      </c>
      <c r="I458" s="46">
        <v>11</v>
      </c>
      <c r="J458" s="46">
        <v>2922</v>
      </c>
      <c r="K458" s="46">
        <v>2091</v>
      </c>
      <c r="L458" s="70">
        <f t="shared" si="77"/>
        <v>0.71560574948665301</v>
      </c>
      <c r="M458" s="46">
        <v>189905</v>
      </c>
      <c r="N458" s="46">
        <v>76349</v>
      </c>
      <c r="O458" s="70">
        <f t="shared" si="78"/>
        <v>0.40203786103578104</v>
      </c>
      <c r="P458" s="46">
        <v>16051</v>
      </c>
      <c r="Q458" s="46">
        <v>20951</v>
      </c>
      <c r="R458" s="46">
        <v>26328</v>
      </c>
      <c r="S458" s="46">
        <v>0</v>
      </c>
      <c r="T458" s="46">
        <v>0</v>
      </c>
      <c r="V458" s="69">
        <f t="shared" si="79"/>
        <v>0.28770060486852095</v>
      </c>
      <c r="W458" s="76">
        <f t="shared" si="80"/>
        <v>36.513151602104259</v>
      </c>
      <c r="X458" s="79">
        <f t="shared" si="81"/>
        <v>12591.104734576758</v>
      </c>
      <c r="Z458" s="69">
        <f t="shared" si="82"/>
        <v>1</v>
      </c>
      <c r="AA458" s="69">
        <f t="shared" si="82"/>
        <v>1</v>
      </c>
      <c r="AB458" s="82" t="s">
        <v>1264</v>
      </c>
      <c r="AD458" s="91">
        <f t="shared" si="83"/>
        <v>1.3052769297863061</v>
      </c>
      <c r="AE458" s="91">
        <f t="shared" si="84"/>
        <v>4.7566506759703442</v>
      </c>
      <c r="AF458" s="96">
        <f t="shared" si="85"/>
        <v>1640.2716341660957</v>
      </c>
      <c r="AH458" s="4">
        <f t="shared" si="86"/>
        <v>2920</v>
      </c>
      <c r="AI458" s="4" t="str">
        <f t="shared" si="87"/>
        <v>×</v>
      </c>
      <c r="AJ458" s="4" t="s">
        <v>1264</v>
      </c>
    </row>
    <row r="459" spans="1:36" s="4" customFormat="1" x14ac:dyDescent="0.2">
      <c r="A459" s="11"/>
      <c r="B459" s="23" t="s">
        <v>411</v>
      </c>
      <c r="C459" s="28" t="s">
        <v>384</v>
      </c>
      <c r="D459" s="46">
        <v>2</v>
      </c>
      <c r="E459" s="46">
        <v>16</v>
      </c>
      <c r="F459" s="46">
        <v>2</v>
      </c>
      <c r="G459" s="46">
        <v>16</v>
      </c>
      <c r="H459" s="46">
        <v>32</v>
      </c>
      <c r="I459" s="46">
        <v>32</v>
      </c>
      <c r="J459" s="46">
        <v>5856</v>
      </c>
      <c r="K459" s="46">
        <v>3669</v>
      </c>
      <c r="L459" s="70">
        <f t="shared" si="77"/>
        <v>0.62653688524590168</v>
      </c>
      <c r="M459" s="46">
        <v>340245</v>
      </c>
      <c r="N459" s="46">
        <v>153258</v>
      </c>
      <c r="O459" s="70">
        <f t="shared" si="78"/>
        <v>0.4504342459110347</v>
      </c>
      <c r="P459" s="46">
        <v>17802</v>
      </c>
      <c r="Q459" s="46">
        <v>24645</v>
      </c>
      <c r="R459" s="46">
        <v>56063</v>
      </c>
      <c r="S459" s="46">
        <v>0</v>
      </c>
      <c r="T459" s="46">
        <v>0</v>
      </c>
      <c r="V459" s="69">
        <f t="shared" si="79"/>
        <v>0.2822136694411862</v>
      </c>
      <c r="W459" s="76">
        <f t="shared" si="80"/>
        <v>41.771054783319705</v>
      </c>
      <c r="X459" s="79">
        <f t="shared" si="81"/>
        <v>15280.18533660398</v>
      </c>
      <c r="Z459" s="69">
        <f t="shared" si="82"/>
        <v>1</v>
      </c>
      <c r="AA459" s="69">
        <f t="shared" si="82"/>
        <v>1</v>
      </c>
      <c r="AB459" s="82" t="s">
        <v>1264</v>
      </c>
      <c r="AD459" s="91">
        <f t="shared" si="83"/>
        <v>1.3843950117964274</v>
      </c>
      <c r="AE459" s="91">
        <f t="shared" si="84"/>
        <v>8.6090326929558483</v>
      </c>
      <c r="AF459" s="96">
        <f t="shared" si="85"/>
        <v>3149.252892933378</v>
      </c>
      <c r="AH459" s="4">
        <f t="shared" si="86"/>
        <v>5840</v>
      </c>
      <c r="AI459" s="4" t="str">
        <f t="shared" si="87"/>
        <v>×</v>
      </c>
      <c r="AJ459" s="4" t="s">
        <v>1264</v>
      </c>
    </row>
    <row r="460" spans="1:36" s="4" customFormat="1" x14ac:dyDescent="0.2">
      <c r="A460" s="11"/>
      <c r="B460" s="23" t="s">
        <v>6</v>
      </c>
      <c r="C460" s="28" t="s">
        <v>754</v>
      </c>
      <c r="D460" s="46">
        <v>16</v>
      </c>
      <c r="E460" s="46">
        <v>275</v>
      </c>
      <c r="F460" s="46">
        <v>16</v>
      </c>
      <c r="G460" s="46">
        <v>275</v>
      </c>
      <c r="H460" s="46">
        <v>365</v>
      </c>
      <c r="I460" s="46">
        <v>304</v>
      </c>
      <c r="J460" s="46">
        <v>103336</v>
      </c>
      <c r="K460" s="46">
        <v>70518</v>
      </c>
      <c r="L460" s="70">
        <f t="shared" si="77"/>
        <v>0.68241464736393898</v>
      </c>
      <c r="M460" s="46">
        <v>10000775</v>
      </c>
      <c r="N460" s="46">
        <v>4264827</v>
      </c>
      <c r="O460" s="70">
        <f t="shared" si="78"/>
        <v>0.42644965015211322</v>
      </c>
      <c r="P460" s="46">
        <v>986960</v>
      </c>
      <c r="Q460" s="46">
        <v>1387599</v>
      </c>
      <c r="R460" s="46">
        <v>1486830</v>
      </c>
      <c r="S460" s="46">
        <v>26</v>
      </c>
      <c r="T460" s="46">
        <v>0</v>
      </c>
      <c r="V460" s="69">
        <f t="shared" si="79"/>
        <v>0.2910154876270295</v>
      </c>
      <c r="W460" s="76">
        <f t="shared" si="80"/>
        <v>60.478558665872541</v>
      </c>
      <c r="X460" s="79">
        <f t="shared" si="81"/>
        <v>21084.403981962052</v>
      </c>
      <c r="Z460" s="69">
        <f t="shared" si="82"/>
        <v>1</v>
      </c>
      <c r="AA460" s="69">
        <f t="shared" si="82"/>
        <v>1</v>
      </c>
      <c r="AB460" s="82" t="s">
        <v>1259</v>
      </c>
      <c r="AD460" s="91">
        <f t="shared" si="83"/>
        <v>1.4059323579476373</v>
      </c>
      <c r="AE460" s="91">
        <f t="shared" si="84"/>
        <v>4.3211751236118996</v>
      </c>
      <c r="AF460" s="96">
        <f t="shared" si="85"/>
        <v>1506.4744265218449</v>
      </c>
      <c r="AH460" s="4">
        <f t="shared" si="86"/>
        <v>100375</v>
      </c>
      <c r="AI460" s="4" t="str">
        <f t="shared" si="87"/>
        <v>×</v>
      </c>
      <c r="AJ460" s="4" t="s">
        <v>1264</v>
      </c>
    </row>
    <row r="461" spans="1:36" s="4" customFormat="1" x14ac:dyDescent="0.2">
      <c r="A461" s="11"/>
      <c r="B461" s="23" t="s">
        <v>6</v>
      </c>
      <c r="C461" s="28" t="s">
        <v>391</v>
      </c>
      <c r="D461" s="46">
        <v>14</v>
      </c>
      <c r="E461" s="46">
        <v>288</v>
      </c>
      <c r="F461" s="46">
        <v>13</v>
      </c>
      <c r="G461" s="46">
        <v>276</v>
      </c>
      <c r="H461" s="46">
        <v>447</v>
      </c>
      <c r="I461" s="46">
        <v>387</v>
      </c>
      <c r="J461" s="46">
        <v>105276</v>
      </c>
      <c r="K461" s="46">
        <v>84822</v>
      </c>
      <c r="L461" s="70">
        <f t="shared" si="77"/>
        <v>0.80571070329419814</v>
      </c>
      <c r="M461" s="46">
        <v>9899563</v>
      </c>
      <c r="N461" s="46">
        <v>3992472</v>
      </c>
      <c r="O461" s="70">
        <f t="shared" si="78"/>
        <v>0.40329780213530636</v>
      </c>
      <c r="P461" s="46">
        <v>1120722</v>
      </c>
      <c r="Q461" s="46">
        <v>1546765</v>
      </c>
      <c r="R461" s="46">
        <v>1476465</v>
      </c>
      <c r="S461" s="46">
        <v>32</v>
      </c>
      <c r="T461" s="46">
        <v>1</v>
      </c>
      <c r="V461" s="69">
        <f t="shared" si="79"/>
        <v>0.32494135579544203</v>
      </c>
      <c r="W461" s="76">
        <f t="shared" si="80"/>
        <v>47.068826483695268</v>
      </c>
      <c r="X461" s="79">
        <f t="shared" si="81"/>
        <v>17406.627997453492</v>
      </c>
      <c r="Z461" s="69">
        <f t="shared" si="82"/>
        <v>0.9285714285714286</v>
      </c>
      <c r="AA461" s="69">
        <f t="shared" si="82"/>
        <v>0.95833333333333337</v>
      </c>
      <c r="AB461" s="82" t="s">
        <v>1259</v>
      </c>
      <c r="AD461" s="91">
        <f t="shared" si="83"/>
        <v>1.3801504744263073</v>
      </c>
      <c r="AE461" s="91">
        <f t="shared" si="84"/>
        <v>3.5624106602707899</v>
      </c>
      <c r="AF461" s="96">
        <f t="shared" si="85"/>
        <v>1317.4230540669319</v>
      </c>
      <c r="AH461" s="4">
        <f t="shared" si="86"/>
        <v>105120</v>
      </c>
      <c r="AI461" s="4" t="str">
        <f t="shared" si="87"/>
        <v>×</v>
      </c>
      <c r="AJ461" s="4" t="s">
        <v>1264</v>
      </c>
    </row>
    <row r="462" spans="1:36" s="4" customFormat="1" x14ac:dyDescent="0.2">
      <c r="A462" s="11"/>
      <c r="B462" s="23" t="s">
        <v>6</v>
      </c>
      <c r="C462" s="28" t="s">
        <v>684</v>
      </c>
      <c r="D462" s="46">
        <v>22</v>
      </c>
      <c r="E462" s="46">
        <v>529</v>
      </c>
      <c r="F462" s="46">
        <v>22</v>
      </c>
      <c r="G462" s="46">
        <v>529</v>
      </c>
      <c r="H462" s="46">
        <v>748</v>
      </c>
      <c r="I462" s="46">
        <v>643</v>
      </c>
      <c r="J462" s="46">
        <v>197976</v>
      </c>
      <c r="K462" s="46">
        <v>145994</v>
      </c>
      <c r="L462" s="70">
        <f t="shared" si="77"/>
        <v>0.73743282013981493</v>
      </c>
      <c r="M462" s="46">
        <v>19098337</v>
      </c>
      <c r="N462" s="46">
        <v>7390338</v>
      </c>
      <c r="O462" s="70">
        <f t="shared" si="78"/>
        <v>0.3869623831645656</v>
      </c>
      <c r="P462" s="46">
        <v>2166648</v>
      </c>
      <c r="Q462" s="46">
        <v>3107721</v>
      </c>
      <c r="R462" s="46">
        <v>2754698</v>
      </c>
      <c r="S462" s="46">
        <v>120</v>
      </c>
      <c r="T462" s="46">
        <v>0</v>
      </c>
      <c r="V462" s="69">
        <f t="shared" si="79"/>
        <v>0.28535876150506928</v>
      </c>
      <c r="W462" s="76">
        <f t="shared" si="80"/>
        <v>50.620833732893132</v>
      </c>
      <c r="X462" s="79">
        <f t="shared" si="81"/>
        <v>18868.56994123046</v>
      </c>
      <c r="Z462" s="69">
        <f t="shared" si="82"/>
        <v>1</v>
      </c>
      <c r="AA462" s="69">
        <f t="shared" si="82"/>
        <v>1</v>
      </c>
      <c r="AB462" s="82" t="s">
        <v>1259</v>
      </c>
      <c r="AD462" s="91">
        <f t="shared" si="83"/>
        <v>1.4343451266657066</v>
      </c>
      <c r="AE462" s="91">
        <f t="shared" si="84"/>
        <v>3.4109546174551659</v>
      </c>
      <c r="AF462" s="96">
        <f t="shared" si="85"/>
        <v>1271.4100306094945</v>
      </c>
      <c r="AH462" s="4">
        <f t="shared" si="86"/>
        <v>193085</v>
      </c>
      <c r="AI462" s="4" t="str">
        <f t="shared" si="87"/>
        <v>×</v>
      </c>
      <c r="AJ462" s="4" t="s">
        <v>1264</v>
      </c>
    </row>
    <row r="463" spans="1:36" s="4" customFormat="1" x14ac:dyDescent="0.2">
      <c r="A463" s="11"/>
      <c r="B463" s="23" t="s">
        <v>6</v>
      </c>
      <c r="C463" s="28" t="s">
        <v>696</v>
      </c>
      <c r="D463" s="46">
        <v>12</v>
      </c>
      <c r="E463" s="46">
        <v>318</v>
      </c>
      <c r="F463" s="46">
        <v>12</v>
      </c>
      <c r="G463" s="46">
        <v>318</v>
      </c>
      <c r="H463" s="46">
        <v>475</v>
      </c>
      <c r="I463" s="46">
        <v>377</v>
      </c>
      <c r="J463" s="46">
        <v>116751</v>
      </c>
      <c r="K463" s="46">
        <v>85534</v>
      </c>
      <c r="L463" s="70">
        <f t="shared" si="77"/>
        <v>0.73261899255680896</v>
      </c>
      <c r="M463" s="46">
        <v>11112459</v>
      </c>
      <c r="N463" s="46">
        <v>4619208</v>
      </c>
      <c r="O463" s="70">
        <f t="shared" si="78"/>
        <v>0.41567829406614681</v>
      </c>
      <c r="P463" s="46">
        <v>1307962</v>
      </c>
      <c r="Q463" s="46">
        <v>1791482</v>
      </c>
      <c r="R463" s="46">
        <v>1700012</v>
      </c>
      <c r="S463" s="46">
        <v>24</v>
      </c>
      <c r="T463" s="46">
        <v>0</v>
      </c>
      <c r="V463" s="69">
        <f t="shared" si="79"/>
        <v>0.30453381302647348</v>
      </c>
      <c r="W463" s="76">
        <f t="shared" si="80"/>
        <v>54.004349147707345</v>
      </c>
      <c r="X463" s="79">
        <f t="shared" si="81"/>
        <v>19875.277667360348</v>
      </c>
      <c r="Z463" s="69">
        <f t="shared" si="82"/>
        <v>1</v>
      </c>
      <c r="AA463" s="69">
        <f t="shared" si="82"/>
        <v>1</v>
      </c>
      <c r="AB463" s="82" t="s">
        <v>1259</v>
      </c>
      <c r="AD463" s="91">
        <f t="shared" si="83"/>
        <v>1.369674348337337</v>
      </c>
      <c r="AE463" s="91">
        <f t="shared" si="84"/>
        <v>3.5316071873647705</v>
      </c>
      <c r="AF463" s="96">
        <f t="shared" si="85"/>
        <v>1299.7411239776079</v>
      </c>
      <c r="AH463" s="4">
        <f t="shared" si="86"/>
        <v>116070</v>
      </c>
      <c r="AI463" s="4" t="str">
        <f t="shared" si="87"/>
        <v>×</v>
      </c>
      <c r="AJ463" s="4" t="s">
        <v>1264</v>
      </c>
    </row>
    <row r="464" spans="1:36" s="4" customFormat="1" x14ac:dyDescent="0.2">
      <c r="A464" s="11"/>
      <c r="B464" s="23" t="s">
        <v>6</v>
      </c>
      <c r="C464" s="28" t="s">
        <v>756</v>
      </c>
      <c r="D464" s="46">
        <v>9</v>
      </c>
      <c r="E464" s="46">
        <v>160</v>
      </c>
      <c r="F464" s="46">
        <v>9</v>
      </c>
      <c r="G464" s="46">
        <v>160</v>
      </c>
      <c r="H464" s="46">
        <v>224</v>
      </c>
      <c r="I464" s="46">
        <v>200</v>
      </c>
      <c r="J464" s="46">
        <v>60812</v>
      </c>
      <c r="K464" s="46">
        <v>42359</v>
      </c>
      <c r="L464" s="70">
        <f t="shared" si="77"/>
        <v>0.69655660067092018</v>
      </c>
      <c r="M464" s="46">
        <v>5268949</v>
      </c>
      <c r="N464" s="46">
        <v>2352691</v>
      </c>
      <c r="O464" s="70">
        <f t="shared" si="78"/>
        <v>0.44651997960124495</v>
      </c>
      <c r="P464" s="46">
        <v>717304</v>
      </c>
      <c r="Q464" s="46">
        <v>969090</v>
      </c>
      <c r="R464" s="46">
        <v>841958</v>
      </c>
      <c r="S464" s="46">
        <v>29</v>
      </c>
      <c r="T464" s="46">
        <v>0</v>
      </c>
      <c r="V464" s="69">
        <f t="shared" si="79"/>
        <v>0.31102643912269179</v>
      </c>
      <c r="W464" s="76">
        <f t="shared" si="80"/>
        <v>55.541703061923087</v>
      </c>
      <c r="X464" s="79">
        <f t="shared" si="81"/>
        <v>19876.720413607498</v>
      </c>
      <c r="Z464" s="69">
        <f t="shared" si="82"/>
        <v>1</v>
      </c>
      <c r="AA464" s="69">
        <f t="shared" si="82"/>
        <v>1</v>
      </c>
      <c r="AB464" s="82" t="s">
        <v>1259</v>
      </c>
      <c r="AD464" s="91">
        <f t="shared" si="83"/>
        <v>1.3510171419649131</v>
      </c>
      <c r="AE464" s="91">
        <f t="shared" si="84"/>
        <v>3.2799078215094299</v>
      </c>
      <c r="AF464" s="96">
        <f t="shared" si="85"/>
        <v>1173.7812698660539</v>
      </c>
      <c r="AH464" s="4">
        <f t="shared" si="86"/>
        <v>58400</v>
      </c>
      <c r="AI464" s="4" t="str">
        <f t="shared" si="87"/>
        <v>×</v>
      </c>
      <c r="AJ464" s="4" t="s">
        <v>1264</v>
      </c>
    </row>
    <row r="465" spans="1:36" s="4" customFormat="1" x14ac:dyDescent="0.2">
      <c r="A465" s="11"/>
      <c r="B465" s="23" t="s">
        <v>6</v>
      </c>
      <c r="C465" s="28" t="s">
        <v>757</v>
      </c>
      <c r="D465" s="46">
        <v>4</v>
      </c>
      <c r="E465" s="46">
        <v>61</v>
      </c>
      <c r="F465" s="46">
        <v>4</v>
      </c>
      <c r="G465" s="46">
        <v>61</v>
      </c>
      <c r="H465" s="46">
        <v>97</v>
      </c>
      <c r="I465" s="46">
        <v>83</v>
      </c>
      <c r="J465" s="46">
        <v>22876</v>
      </c>
      <c r="K465" s="46">
        <v>18402</v>
      </c>
      <c r="L465" s="70">
        <f t="shared" si="77"/>
        <v>0.80442385032348318</v>
      </c>
      <c r="M465" s="46">
        <v>2449281</v>
      </c>
      <c r="N465" s="46">
        <v>1057886</v>
      </c>
      <c r="O465" s="70">
        <f t="shared" si="78"/>
        <v>0.4319169584870009</v>
      </c>
      <c r="P465" s="46">
        <v>296267</v>
      </c>
      <c r="Q465" s="46">
        <v>452164</v>
      </c>
      <c r="R465" s="46">
        <v>379224</v>
      </c>
      <c r="S465" s="46">
        <v>9</v>
      </c>
      <c r="T465" s="46">
        <v>0</v>
      </c>
      <c r="V465" s="69">
        <f t="shared" si="79"/>
        <v>0.34744430276612132</v>
      </c>
      <c r="W465" s="76">
        <f t="shared" si="80"/>
        <v>57.48755570046734</v>
      </c>
      <c r="X465" s="79">
        <f t="shared" si="81"/>
        <v>20607.760026084121</v>
      </c>
      <c r="Z465" s="69">
        <f t="shared" si="82"/>
        <v>1</v>
      </c>
      <c r="AA465" s="69">
        <f t="shared" si="82"/>
        <v>1</v>
      </c>
      <c r="AB465" s="82" t="s">
        <v>1264</v>
      </c>
      <c r="AD465" s="91">
        <f t="shared" si="83"/>
        <v>1.5262044034603921</v>
      </c>
      <c r="AE465" s="91">
        <f t="shared" si="84"/>
        <v>3.5707183047723845</v>
      </c>
      <c r="AF465" s="96">
        <f t="shared" si="85"/>
        <v>1280.007560747569</v>
      </c>
      <c r="AH465" s="4">
        <f t="shared" si="86"/>
        <v>22265</v>
      </c>
      <c r="AI465" s="4" t="str">
        <f t="shared" si="87"/>
        <v>×</v>
      </c>
      <c r="AJ465" s="4" t="s">
        <v>1264</v>
      </c>
    </row>
    <row r="466" spans="1:36" s="4" customFormat="1" x14ac:dyDescent="0.2">
      <c r="A466" s="11"/>
      <c r="B466" s="23" t="s">
        <v>6</v>
      </c>
      <c r="C466" s="28" t="s">
        <v>760</v>
      </c>
      <c r="D466" s="46">
        <v>18</v>
      </c>
      <c r="E466" s="46">
        <v>274</v>
      </c>
      <c r="F466" s="46">
        <v>18</v>
      </c>
      <c r="G466" s="46">
        <v>274</v>
      </c>
      <c r="H466" s="46">
        <v>384</v>
      </c>
      <c r="I466" s="46">
        <v>317</v>
      </c>
      <c r="J466" s="46">
        <v>106068</v>
      </c>
      <c r="K466" s="46">
        <v>68898</v>
      </c>
      <c r="L466" s="70">
        <f t="shared" si="77"/>
        <v>0.64956443036542599</v>
      </c>
      <c r="M466" s="46">
        <v>10594369</v>
      </c>
      <c r="N466" s="46">
        <v>4271353</v>
      </c>
      <c r="O466" s="70">
        <f t="shared" si="78"/>
        <v>0.40317200580799101</v>
      </c>
      <c r="P466" s="46">
        <v>1201937</v>
      </c>
      <c r="Q466" s="46">
        <v>1688616</v>
      </c>
      <c r="R466" s="46">
        <v>1474559</v>
      </c>
      <c r="S466" s="46">
        <v>52</v>
      </c>
      <c r="T466" s="46">
        <v>0</v>
      </c>
      <c r="V466" s="69">
        <f t="shared" si="79"/>
        <v>0.26188619429195392</v>
      </c>
      <c r="W466" s="76">
        <f t="shared" si="80"/>
        <v>61.995311910360243</v>
      </c>
      <c r="X466" s="79">
        <f t="shared" si="81"/>
        <v>21402.05811489448</v>
      </c>
      <c r="Z466" s="69">
        <f t="shared" si="82"/>
        <v>1</v>
      </c>
      <c r="AA466" s="69">
        <f t="shared" si="82"/>
        <v>1</v>
      </c>
      <c r="AB466" s="82" t="s">
        <v>1259</v>
      </c>
      <c r="AD466" s="91">
        <f t="shared" si="83"/>
        <v>1.4049122374966407</v>
      </c>
      <c r="AE466" s="91">
        <f t="shared" si="84"/>
        <v>3.5537245296550486</v>
      </c>
      <c r="AF466" s="96">
        <f t="shared" si="85"/>
        <v>1226.8188765301343</v>
      </c>
      <c r="AH466" s="4">
        <f t="shared" si="86"/>
        <v>100010</v>
      </c>
      <c r="AI466" s="4" t="str">
        <f t="shared" si="87"/>
        <v>×</v>
      </c>
      <c r="AJ466" s="4" t="s">
        <v>1264</v>
      </c>
    </row>
    <row r="467" spans="1:36" s="4" customFormat="1" x14ac:dyDescent="0.2">
      <c r="A467" s="11"/>
      <c r="B467" s="23" t="s">
        <v>6</v>
      </c>
      <c r="C467" s="28" t="s">
        <v>274</v>
      </c>
      <c r="D467" s="47">
        <v>9</v>
      </c>
      <c r="E467" s="47">
        <v>87</v>
      </c>
      <c r="F467" s="47">
        <v>9</v>
      </c>
      <c r="G467" s="47">
        <v>87</v>
      </c>
      <c r="H467" s="47">
        <v>101</v>
      </c>
      <c r="I467" s="47">
        <v>75</v>
      </c>
      <c r="J467" s="47">
        <v>32940</v>
      </c>
      <c r="K467" s="47">
        <v>20956</v>
      </c>
      <c r="L467" s="70">
        <f t="shared" si="77"/>
        <v>0.63618700667881001</v>
      </c>
      <c r="M467" s="47">
        <v>2204661</v>
      </c>
      <c r="N467" s="47">
        <v>881938</v>
      </c>
      <c r="O467" s="70">
        <f t="shared" si="78"/>
        <v>0.40003338381728532</v>
      </c>
      <c r="P467" s="47">
        <v>278896</v>
      </c>
      <c r="Q467" s="47">
        <v>402708</v>
      </c>
      <c r="R467" s="47">
        <v>373046</v>
      </c>
      <c r="S467" s="47">
        <v>3</v>
      </c>
      <c r="T467" s="47">
        <v>0</v>
      </c>
      <c r="V467" s="69">
        <f t="shared" si="79"/>
        <v>0.25449604102231427</v>
      </c>
      <c r="W467" s="76">
        <f t="shared" si="80"/>
        <v>42.085226188203855</v>
      </c>
      <c r="X467" s="79">
        <f t="shared" si="81"/>
        <v>17801.393395686198</v>
      </c>
      <c r="Z467" s="69">
        <f t="shared" si="82"/>
        <v>1</v>
      </c>
      <c r="AA467" s="69">
        <f t="shared" si="82"/>
        <v>1</v>
      </c>
      <c r="AB467" s="82" t="s">
        <v>1264</v>
      </c>
      <c r="AD467" s="91">
        <f t="shared" si="83"/>
        <v>1.4439360908725833</v>
      </c>
      <c r="AE467" s="91">
        <f t="shared" si="84"/>
        <v>3.1622468590442314</v>
      </c>
      <c r="AF467" s="96">
        <f t="shared" si="85"/>
        <v>1337.5810337903736</v>
      </c>
      <c r="AH467" s="4">
        <f t="shared" si="86"/>
        <v>31755</v>
      </c>
      <c r="AI467" s="4" t="str">
        <f t="shared" si="87"/>
        <v>×</v>
      </c>
      <c r="AJ467" s="4" t="s">
        <v>1264</v>
      </c>
    </row>
    <row r="468" spans="1:36" s="4" customFormat="1" x14ac:dyDescent="0.2">
      <c r="A468" s="11"/>
      <c r="B468" s="23" t="s">
        <v>6</v>
      </c>
      <c r="C468" s="30" t="s">
        <v>427</v>
      </c>
      <c r="D468" s="47">
        <v>5</v>
      </c>
      <c r="E468" s="47">
        <v>118</v>
      </c>
      <c r="F468" s="47">
        <v>5</v>
      </c>
      <c r="G468" s="47">
        <v>118</v>
      </c>
      <c r="H468" s="47">
        <v>131</v>
      </c>
      <c r="I468" s="47">
        <v>119</v>
      </c>
      <c r="J468" s="47">
        <v>39626</v>
      </c>
      <c r="K468" s="47">
        <v>27448</v>
      </c>
      <c r="L468" s="70">
        <f t="shared" si="77"/>
        <v>0.69267652551355174</v>
      </c>
      <c r="M468" s="47">
        <v>3756921</v>
      </c>
      <c r="N468" s="47">
        <v>1519712</v>
      </c>
      <c r="O468" s="70">
        <f t="shared" si="78"/>
        <v>0.40450996973319375</v>
      </c>
      <c r="P468" s="47">
        <v>424715</v>
      </c>
      <c r="Q468" s="47">
        <v>566074</v>
      </c>
      <c r="R468" s="47">
        <v>515326</v>
      </c>
      <c r="S468" s="47">
        <v>6</v>
      </c>
      <c r="T468" s="47">
        <v>0</v>
      </c>
      <c r="V468" s="69">
        <f t="shared" si="79"/>
        <v>0.28019456037038065</v>
      </c>
      <c r="W468" s="76">
        <f t="shared" si="80"/>
        <v>55.366948411541827</v>
      </c>
      <c r="X468" s="79">
        <f t="shared" si="81"/>
        <v>18774.628388225006</v>
      </c>
      <c r="Z468" s="69">
        <f t="shared" si="82"/>
        <v>1</v>
      </c>
      <c r="AA468" s="69">
        <f t="shared" si="82"/>
        <v>1</v>
      </c>
      <c r="AB468" s="82" t="s">
        <v>1264</v>
      </c>
      <c r="AD468" s="91">
        <f t="shared" si="83"/>
        <v>1.3328326053942054</v>
      </c>
      <c r="AE468" s="91">
        <f t="shared" si="84"/>
        <v>3.5781924349269509</v>
      </c>
      <c r="AF468" s="96">
        <f t="shared" si="85"/>
        <v>1213.345419869795</v>
      </c>
      <c r="AH468" s="4">
        <f t="shared" si="86"/>
        <v>43070</v>
      </c>
      <c r="AI468" s="4" t="str">
        <f t="shared" si="87"/>
        <v/>
      </c>
      <c r="AJ468" s="4" t="s">
        <v>1264</v>
      </c>
    </row>
    <row r="469" spans="1:36" s="4" customFormat="1" x14ac:dyDescent="0.2">
      <c r="A469" s="11"/>
      <c r="B469" s="23" t="s">
        <v>6</v>
      </c>
      <c r="C469" s="30" t="s">
        <v>517</v>
      </c>
      <c r="D469" s="46">
        <v>4</v>
      </c>
      <c r="E469" s="46">
        <v>52</v>
      </c>
      <c r="F469" s="46">
        <v>4</v>
      </c>
      <c r="G469" s="46">
        <v>52</v>
      </c>
      <c r="H469" s="46">
        <v>83</v>
      </c>
      <c r="I469" s="46">
        <v>74</v>
      </c>
      <c r="J469" s="46">
        <v>19397</v>
      </c>
      <c r="K469" s="46">
        <v>14336</v>
      </c>
      <c r="L469" s="70">
        <f t="shared" si="77"/>
        <v>0.73908336340671232</v>
      </c>
      <c r="M469" s="46">
        <v>1818251</v>
      </c>
      <c r="N469" s="46">
        <v>728901</v>
      </c>
      <c r="O469" s="70">
        <f t="shared" si="78"/>
        <v>0.40088029650471801</v>
      </c>
      <c r="P469" s="46">
        <v>205915</v>
      </c>
      <c r="Q469" s="46">
        <v>266097</v>
      </c>
      <c r="R469" s="46">
        <v>262084</v>
      </c>
      <c r="S469" s="46">
        <v>7</v>
      </c>
      <c r="T469" s="46">
        <v>2</v>
      </c>
      <c r="V469" s="69">
        <f t="shared" si="79"/>
        <v>0.2962839578641871</v>
      </c>
      <c r="W469" s="76">
        <f t="shared" si="80"/>
        <v>50.844098772321431</v>
      </c>
      <c r="X469" s="79">
        <f t="shared" si="81"/>
        <v>18281.529017857141</v>
      </c>
      <c r="Z469" s="69">
        <f t="shared" si="82"/>
        <v>1</v>
      </c>
      <c r="AA469" s="69">
        <f t="shared" si="82"/>
        <v>1</v>
      </c>
      <c r="AB469" s="82" t="s">
        <v>1264</v>
      </c>
      <c r="AD469" s="320">
        <f t="shared" si="83"/>
        <v>1.2922662263555351</v>
      </c>
      <c r="AE469" s="320">
        <f t="shared" si="84"/>
        <v>3.539814972197266</v>
      </c>
      <c r="AF469" s="321">
        <f t="shared" si="85"/>
        <v>1272.7776024087609</v>
      </c>
      <c r="AH469" s="4">
        <f t="shared" si="86"/>
        <v>18980</v>
      </c>
      <c r="AI469" s="4" t="str">
        <f t="shared" si="87"/>
        <v>×</v>
      </c>
      <c r="AJ469" s="4" t="s">
        <v>1264</v>
      </c>
    </row>
    <row r="470" spans="1:36" s="4" customFormat="1" x14ac:dyDescent="0.2">
      <c r="A470" s="11"/>
      <c r="B470" s="23" t="s">
        <v>6</v>
      </c>
      <c r="C470" s="28" t="s">
        <v>550</v>
      </c>
      <c r="D470" s="46">
        <v>5</v>
      </c>
      <c r="E470" s="46">
        <v>60</v>
      </c>
      <c r="F470" s="46">
        <v>5</v>
      </c>
      <c r="G470" s="46">
        <v>60</v>
      </c>
      <c r="H470" s="46">
        <v>82</v>
      </c>
      <c r="I470" s="46">
        <v>72</v>
      </c>
      <c r="J470" s="46">
        <v>22722</v>
      </c>
      <c r="K470" s="46">
        <v>15303</v>
      </c>
      <c r="L470" s="70">
        <f t="shared" si="77"/>
        <v>0.67348824927383155</v>
      </c>
      <c r="M470" s="46">
        <v>1693350</v>
      </c>
      <c r="N470" s="46">
        <v>724357</v>
      </c>
      <c r="O470" s="70">
        <f t="shared" si="78"/>
        <v>0.4277656715977205</v>
      </c>
      <c r="P470" s="46">
        <v>182102</v>
      </c>
      <c r="Q470" s="46">
        <v>240301</v>
      </c>
      <c r="R470" s="46">
        <v>240152</v>
      </c>
      <c r="S470" s="46">
        <v>0</v>
      </c>
      <c r="T470" s="46">
        <v>0</v>
      </c>
      <c r="V470" s="69">
        <f t="shared" si="79"/>
        <v>0.28809515326379354</v>
      </c>
      <c r="W470" s="76">
        <f t="shared" si="80"/>
        <v>47.334313533294129</v>
      </c>
      <c r="X470" s="79">
        <f t="shared" si="81"/>
        <v>15693.132065608052</v>
      </c>
      <c r="Z470" s="69">
        <f t="shared" si="82"/>
        <v>1</v>
      </c>
      <c r="AA470" s="69">
        <f t="shared" si="82"/>
        <v>1</v>
      </c>
      <c r="AB470" s="82" t="s">
        <v>1264</v>
      </c>
      <c r="AD470" s="91">
        <f t="shared" si="83"/>
        <v>1.3195956112508374</v>
      </c>
      <c r="AE470" s="91">
        <f t="shared" si="84"/>
        <v>3.9777542256537544</v>
      </c>
      <c r="AF470" s="96">
        <f t="shared" si="85"/>
        <v>1318.7773884965568</v>
      </c>
      <c r="AH470" s="4">
        <f t="shared" si="86"/>
        <v>21900</v>
      </c>
      <c r="AI470" s="4" t="str">
        <f t="shared" si="87"/>
        <v>×</v>
      </c>
      <c r="AJ470" s="4" t="s">
        <v>1264</v>
      </c>
    </row>
    <row r="471" spans="1:36" s="4" customFormat="1" x14ac:dyDescent="0.2">
      <c r="A471" s="11"/>
      <c r="B471" s="23" t="s">
        <v>6</v>
      </c>
      <c r="C471" s="28" t="s">
        <v>711</v>
      </c>
      <c r="D471" s="47">
        <v>7</v>
      </c>
      <c r="E471" s="47">
        <v>85</v>
      </c>
      <c r="F471" s="47">
        <v>7</v>
      </c>
      <c r="G471" s="47">
        <v>85</v>
      </c>
      <c r="H471" s="47">
        <v>138</v>
      </c>
      <c r="I471" s="47">
        <v>103</v>
      </c>
      <c r="J471" s="47">
        <v>32269</v>
      </c>
      <c r="K471" s="47">
        <v>24052</v>
      </c>
      <c r="L471" s="70">
        <f t="shared" si="77"/>
        <v>0.74535932318943876</v>
      </c>
      <c r="M471" s="47">
        <v>3301501</v>
      </c>
      <c r="N471" s="47">
        <v>1463861</v>
      </c>
      <c r="O471" s="70">
        <f t="shared" si="78"/>
        <v>0.44339256598740995</v>
      </c>
      <c r="P471" s="47">
        <v>383406</v>
      </c>
      <c r="Q471" s="47">
        <v>553967</v>
      </c>
      <c r="R471" s="47">
        <v>492572</v>
      </c>
      <c r="S471" s="47">
        <v>10</v>
      </c>
      <c r="T471" s="47">
        <v>0</v>
      </c>
      <c r="V471" s="69">
        <f t="shared" si="79"/>
        <v>0.33048678289160444</v>
      </c>
      <c r="W471" s="76">
        <f t="shared" si="80"/>
        <v>60.862339930151336</v>
      </c>
      <c r="X471" s="79">
        <f t="shared" si="81"/>
        <v>20479.461167470479</v>
      </c>
      <c r="Z471" s="69">
        <f t="shared" si="82"/>
        <v>1</v>
      </c>
      <c r="AA471" s="69">
        <f t="shared" si="82"/>
        <v>1</v>
      </c>
      <c r="AB471" s="82" t="s">
        <v>1264</v>
      </c>
      <c r="AD471" s="91">
        <f t="shared" si="83"/>
        <v>1.4448574096388684</v>
      </c>
      <c r="AE471" s="91">
        <f t="shared" si="84"/>
        <v>3.8180440577351424</v>
      </c>
      <c r="AF471" s="96">
        <f t="shared" si="85"/>
        <v>1284.7268952494221</v>
      </c>
      <c r="AH471" s="4">
        <f t="shared" si="86"/>
        <v>31025</v>
      </c>
      <c r="AI471" s="4" t="str">
        <f t="shared" si="87"/>
        <v>×</v>
      </c>
      <c r="AJ471" s="4" t="s">
        <v>1264</v>
      </c>
    </row>
    <row r="472" spans="1:36" s="4" customFormat="1" x14ac:dyDescent="0.2">
      <c r="A472" s="11"/>
      <c r="B472" s="23" t="s">
        <v>6</v>
      </c>
      <c r="C472" s="30" t="s">
        <v>1146</v>
      </c>
      <c r="D472" s="46">
        <v>4</v>
      </c>
      <c r="E472" s="46">
        <v>55</v>
      </c>
      <c r="F472" s="46">
        <v>4</v>
      </c>
      <c r="G472" s="46">
        <v>55</v>
      </c>
      <c r="H472" s="46">
        <v>52</v>
      </c>
      <c r="I472" s="46">
        <v>43</v>
      </c>
      <c r="J472" s="46">
        <v>19733</v>
      </c>
      <c r="K472" s="46">
        <v>10850</v>
      </c>
      <c r="L472" s="70">
        <f t="shared" si="77"/>
        <v>0.54984036892515076</v>
      </c>
      <c r="M472" s="46">
        <v>1061721</v>
      </c>
      <c r="N472" s="46">
        <v>407147</v>
      </c>
      <c r="O472" s="70">
        <f t="shared" si="78"/>
        <v>0.38347833376188284</v>
      </c>
      <c r="P472" s="46">
        <v>113238</v>
      </c>
      <c r="Q472" s="46">
        <v>185471</v>
      </c>
      <c r="R472" s="46">
        <v>138847</v>
      </c>
      <c r="S472" s="46">
        <v>2</v>
      </c>
      <c r="T472" s="46">
        <v>0</v>
      </c>
      <c r="V472" s="69">
        <f t="shared" si="79"/>
        <v>0.21085186851043575</v>
      </c>
      <c r="W472" s="76">
        <f t="shared" si="80"/>
        <v>37.525069124423965</v>
      </c>
      <c r="X472" s="79">
        <f t="shared" si="81"/>
        <v>12796.958525345623</v>
      </c>
      <c r="Z472" s="69">
        <f t="shared" si="82"/>
        <v>1</v>
      </c>
      <c r="AA472" s="69">
        <f t="shared" si="82"/>
        <v>1</v>
      </c>
      <c r="AB472" s="82" t="s">
        <v>1264</v>
      </c>
      <c r="AD472" s="91">
        <f t="shared" si="83"/>
        <v>1.6378865751779439</v>
      </c>
      <c r="AE472" s="91">
        <f t="shared" si="84"/>
        <v>3.5954979777106626</v>
      </c>
      <c r="AF472" s="96">
        <f t="shared" si="85"/>
        <v>1226.1519984457514</v>
      </c>
      <c r="AH472" s="4">
        <f t="shared" si="86"/>
        <v>20075</v>
      </c>
      <c r="AI472" s="4" t="str">
        <f t="shared" si="87"/>
        <v/>
      </c>
      <c r="AJ472" s="4" t="s">
        <v>1264</v>
      </c>
    </row>
    <row r="473" spans="1:36" s="4" customFormat="1" x14ac:dyDescent="0.2">
      <c r="A473" s="13"/>
      <c r="B473" s="23" t="s">
        <v>6</v>
      </c>
      <c r="C473" s="28" t="s">
        <v>763</v>
      </c>
      <c r="D473" s="46">
        <v>4</v>
      </c>
      <c r="E473" s="46">
        <v>14</v>
      </c>
      <c r="F473" s="46">
        <v>3</v>
      </c>
      <c r="G473" s="46">
        <v>14</v>
      </c>
      <c r="H473" s="46">
        <v>15</v>
      </c>
      <c r="I473" s="46">
        <v>15</v>
      </c>
      <c r="J473" s="46">
        <v>5124</v>
      </c>
      <c r="K473" s="46">
        <v>3374</v>
      </c>
      <c r="L473" s="70">
        <f t="shared" si="77"/>
        <v>0.65846994535519121</v>
      </c>
      <c r="M473" s="46">
        <v>459128</v>
      </c>
      <c r="N473" s="46">
        <v>180497</v>
      </c>
      <c r="O473" s="70">
        <f t="shared" si="78"/>
        <v>0.39313002038647177</v>
      </c>
      <c r="P473" s="46">
        <v>36993</v>
      </c>
      <c r="Q473" s="46">
        <v>49813</v>
      </c>
      <c r="R473" s="46">
        <v>56847</v>
      </c>
      <c r="S473" s="46">
        <v>0</v>
      </c>
      <c r="T473" s="46">
        <v>0</v>
      </c>
      <c r="V473" s="69">
        <f t="shared" si="79"/>
        <v>0.25886430304136526</v>
      </c>
      <c r="W473" s="76">
        <f t="shared" si="80"/>
        <v>53.496443390634262</v>
      </c>
      <c r="X473" s="79">
        <f t="shared" si="81"/>
        <v>16848.547717842324</v>
      </c>
      <c r="Z473" s="69">
        <f t="shared" si="82"/>
        <v>0.75</v>
      </c>
      <c r="AA473" s="69">
        <f t="shared" si="82"/>
        <v>1</v>
      </c>
      <c r="AB473" s="82" t="s">
        <v>1264</v>
      </c>
      <c r="AD473" s="91">
        <f t="shared" si="83"/>
        <v>1.3465520503879111</v>
      </c>
      <c r="AE473" s="91">
        <f t="shared" si="84"/>
        <v>4.8792203930473335</v>
      </c>
      <c r="AF473" s="96">
        <f t="shared" si="85"/>
        <v>1536.6961317005921</v>
      </c>
      <c r="AH473" s="4">
        <f t="shared" si="86"/>
        <v>5110</v>
      </c>
      <c r="AI473" s="4" t="str">
        <f t="shared" si="87"/>
        <v>×</v>
      </c>
      <c r="AJ473" s="4" t="s">
        <v>1264</v>
      </c>
    </row>
    <row r="474" spans="1:36" s="4" customFormat="1" x14ac:dyDescent="0.2">
      <c r="A474" s="14" t="s">
        <v>764</v>
      </c>
      <c r="B474" s="23" t="s">
        <v>762</v>
      </c>
      <c r="C474" s="28" t="s">
        <v>570</v>
      </c>
      <c r="D474" s="40">
        <v>41</v>
      </c>
      <c r="E474" s="40">
        <v>811</v>
      </c>
      <c r="F474" s="40">
        <v>41</v>
      </c>
      <c r="G474" s="40">
        <v>811</v>
      </c>
      <c r="H474" s="40">
        <v>1041</v>
      </c>
      <c r="I474" s="40">
        <v>892</v>
      </c>
      <c r="J474" s="40">
        <v>305475</v>
      </c>
      <c r="K474" s="40">
        <v>187728</v>
      </c>
      <c r="L474" s="69">
        <f t="shared" si="77"/>
        <v>0.61454456174809724</v>
      </c>
      <c r="M474" s="44">
        <v>25669082</v>
      </c>
      <c r="N474" s="44">
        <v>10945247</v>
      </c>
      <c r="O474" s="69">
        <f t="shared" si="78"/>
        <v>0.42639806908560268</v>
      </c>
      <c r="P474" s="40">
        <v>2612224</v>
      </c>
      <c r="Q474" s="40">
        <v>3817436</v>
      </c>
      <c r="R474" s="40">
        <v>3908610</v>
      </c>
      <c r="S474" s="40">
        <v>144</v>
      </c>
      <c r="T474" s="40">
        <v>0</v>
      </c>
      <c r="V474" s="69">
        <f t="shared" si="79"/>
        <v>0.26204061449644661</v>
      </c>
      <c r="W474" s="76">
        <f t="shared" si="80"/>
        <v>58.303753302650641</v>
      </c>
      <c r="X474" s="79">
        <f t="shared" si="81"/>
        <v>20820.60214778829</v>
      </c>
      <c r="Z474" s="69">
        <f t="shared" si="82"/>
        <v>1</v>
      </c>
      <c r="AA474" s="69">
        <f t="shared" si="82"/>
        <v>1</v>
      </c>
      <c r="AB474" s="82" t="s">
        <v>1259</v>
      </c>
      <c r="AD474" s="91">
        <f t="shared" si="83"/>
        <v>1.4613739097412779</v>
      </c>
      <c r="AE474" s="91">
        <f t="shared" si="84"/>
        <v>4.1900108872745978</v>
      </c>
      <c r="AF474" s="96">
        <f t="shared" si="85"/>
        <v>1496.2767358388867</v>
      </c>
      <c r="AH474" s="4">
        <f t="shared" si="86"/>
        <v>296015</v>
      </c>
      <c r="AI474" s="4" t="str">
        <f t="shared" si="87"/>
        <v>×</v>
      </c>
      <c r="AJ474" s="4" t="s">
        <v>1287</v>
      </c>
    </row>
    <row r="475" spans="1:36" s="4" customFormat="1" x14ac:dyDescent="0.2">
      <c r="A475" s="11">
        <f>COUNTA(C474:C510)</f>
        <v>37</v>
      </c>
      <c r="B475" s="23" t="s">
        <v>762</v>
      </c>
      <c r="C475" s="28" t="s">
        <v>473</v>
      </c>
      <c r="D475" s="40">
        <v>22</v>
      </c>
      <c r="E475" s="40">
        <v>363</v>
      </c>
      <c r="F475" s="40">
        <v>22</v>
      </c>
      <c r="G475" s="40">
        <v>363</v>
      </c>
      <c r="H475" s="40">
        <v>433</v>
      </c>
      <c r="I475" s="40">
        <v>353</v>
      </c>
      <c r="J475" s="40">
        <v>139837</v>
      </c>
      <c r="K475" s="40">
        <v>82903</v>
      </c>
      <c r="L475" s="69">
        <f t="shared" si="77"/>
        <v>0.59285453778327624</v>
      </c>
      <c r="M475" s="44">
        <v>10996705</v>
      </c>
      <c r="N475" s="44">
        <v>4731756</v>
      </c>
      <c r="O475" s="69">
        <f t="shared" si="78"/>
        <v>0.43028852733614298</v>
      </c>
      <c r="P475" s="40">
        <v>1212202</v>
      </c>
      <c r="Q475" s="40">
        <v>1763324</v>
      </c>
      <c r="R475" s="40">
        <v>1663764</v>
      </c>
      <c r="S475" s="40">
        <v>17</v>
      </c>
      <c r="T475" s="40">
        <v>0</v>
      </c>
      <c r="V475" s="69">
        <f t="shared" si="79"/>
        <v>0.25509850598731565</v>
      </c>
      <c r="W475" s="76">
        <f t="shared" si="80"/>
        <v>57.075811490537134</v>
      </c>
      <c r="X475" s="79">
        <f t="shared" si="81"/>
        <v>20068.803300242453</v>
      </c>
      <c r="Z475" s="69">
        <f t="shared" si="82"/>
        <v>1</v>
      </c>
      <c r="AA475" s="69">
        <f t="shared" si="82"/>
        <v>1</v>
      </c>
      <c r="AB475" s="82" t="s">
        <v>1259</v>
      </c>
      <c r="AD475" s="91">
        <f t="shared" si="83"/>
        <v>1.4546453478875634</v>
      </c>
      <c r="AE475" s="91">
        <f t="shared" si="84"/>
        <v>3.9034385358215875</v>
      </c>
      <c r="AF475" s="96">
        <f t="shared" si="85"/>
        <v>1372.5138219537666</v>
      </c>
      <c r="AH475" s="4">
        <f t="shared" si="86"/>
        <v>132495</v>
      </c>
      <c r="AI475" s="4" t="str">
        <f t="shared" si="87"/>
        <v>×</v>
      </c>
      <c r="AJ475" s="4" t="s">
        <v>1264</v>
      </c>
    </row>
    <row r="476" spans="1:36" s="4" customFormat="1" x14ac:dyDescent="0.2">
      <c r="A476" s="12">
        <f>SUBTOTAL(3,C474:C510)</f>
        <v>37</v>
      </c>
      <c r="B476" s="23" t="s">
        <v>762</v>
      </c>
      <c r="C476" s="28" t="s">
        <v>285</v>
      </c>
      <c r="D476" s="40">
        <v>11</v>
      </c>
      <c r="E476" s="40">
        <v>148</v>
      </c>
      <c r="F476" s="40">
        <v>11</v>
      </c>
      <c r="G476" s="40">
        <v>148</v>
      </c>
      <c r="H476" s="40">
        <v>163</v>
      </c>
      <c r="I476" s="40">
        <v>127</v>
      </c>
      <c r="J476" s="40">
        <v>56784</v>
      </c>
      <c r="K476" s="40">
        <v>30577</v>
      </c>
      <c r="L476" s="69">
        <f t="shared" si="77"/>
        <v>0.53847914905607208</v>
      </c>
      <c r="M476" s="44">
        <v>3510809</v>
      </c>
      <c r="N476" s="44">
        <v>1450351</v>
      </c>
      <c r="O476" s="69">
        <f t="shared" si="78"/>
        <v>0.41311019767808504</v>
      </c>
      <c r="P476" s="40">
        <v>322916</v>
      </c>
      <c r="Q476" s="40">
        <v>504290</v>
      </c>
      <c r="R476" s="40">
        <v>487987</v>
      </c>
      <c r="S476" s="40">
        <v>15</v>
      </c>
      <c r="T476" s="40">
        <v>0</v>
      </c>
      <c r="V476" s="69">
        <f t="shared" si="79"/>
        <v>0.22245122771208095</v>
      </c>
      <c r="W476" s="76">
        <f t="shared" si="80"/>
        <v>47.432743565424992</v>
      </c>
      <c r="X476" s="79">
        <f t="shared" si="81"/>
        <v>15959.283121300325</v>
      </c>
      <c r="Z476" s="69">
        <f t="shared" si="82"/>
        <v>1</v>
      </c>
      <c r="AA476" s="69">
        <f t="shared" si="82"/>
        <v>1</v>
      </c>
      <c r="AB476" s="82" t="s">
        <v>1264</v>
      </c>
      <c r="AD476" s="91">
        <f t="shared" si="83"/>
        <v>1.5616754821687373</v>
      </c>
      <c r="AE476" s="91">
        <f t="shared" si="84"/>
        <v>4.4914188209936947</v>
      </c>
      <c r="AF476" s="96">
        <f t="shared" si="85"/>
        <v>1511.1886682604766</v>
      </c>
      <c r="AH476" s="4">
        <f t="shared" si="86"/>
        <v>54020</v>
      </c>
      <c r="AI476" s="4" t="str">
        <f t="shared" si="87"/>
        <v>×</v>
      </c>
      <c r="AJ476" s="4" t="s">
        <v>1264</v>
      </c>
    </row>
    <row r="477" spans="1:36" s="4" customFormat="1" x14ac:dyDescent="0.2">
      <c r="A477" s="11"/>
      <c r="B477" s="23" t="s">
        <v>762</v>
      </c>
      <c r="C477" s="28" t="s">
        <v>766</v>
      </c>
      <c r="D477" s="40">
        <v>8</v>
      </c>
      <c r="E477" s="40">
        <v>73</v>
      </c>
      <c r="F477" s="40">
        <v>8</v>
      </c>
      <c r="G477" s="40">
        <v>73</v>
      </c>
      <c r="H477" s="40">
        <v>101</v>
      </c>
      <c r="I477" s="40">
        <v>76</v>
      </c>
      <c r="J477" s="40">
        <v>28700</v>
      </c>
      <c r="K477" s="40">
        <v>17378</v>
      </c>
      <c r="L477" s="69">
        <f t="shared" si="77"/>
        <v>0.60550522648083627</v>
      </c>
      <c r="M477" s="44">
        <v>2274944</v>
      </c>
      <c r="N477" s="44">
        <v>961877</v>
      </c>
      <c r="O477" s="69">
        <f t="shared" si="78"/>
        <v>0.42281348463962187</v>
      </c>
      <c r="P477" s="40">
        <v>225267</v>
      </c>
      <c r="Q477" s="40">
        <v>308503</v>
      </c>
      <c r="R477" s="40">
        <v>316490</v>
      </c>
      <c r="S477" s="40">
        <v>9</v>
      </c>
      <c r="T477" s="40">
        <v>0</v>
      </c>
      <c r="V477" s="69">
        <f t="shared" si="79"/>
        <v>0.25601577477586585</v>
      </c>
      <c r="W477" s="76">
        <f t="shared" si="80"/>
        <v>55.35027045689953</v>
      </c>
      <c r="X477" s="79">
        <f t="shared" si="81"/>
        <v>18212.107262055473</v>
      </c>
      <c r="Z477" s="69">
        <f t="shared" si="82"/>
        <v>1</v>
      </c>
      <c r="AA477" s="69">
        <f t="shared" si="82"/>
        <v>1</v>
      </c>
      <c r="AB477" s="82" t="s">
        <v>1264</v>
      </c>
      <c r="AD477" s="91">
        <f t="shared" si="83"/>
        <v>1.3694993052688587</v>
      </c>
      <c r="AE477" s="91">
        <f t="shared" si="84"/>
        <v>4.269941891178024</v>
      </c>
      <c r="AF477" s="96">
        <f t="shared" si="85"/>
        <v>1404.955008944941</v>
      </c>
      <c r="AH477" s="4">
        <f t="shared" si="86"/>
        <v>26645</v>
      </c>
      <c r="AI477" s="4" t="str">
        <f t="shared" si="87"/>
        <v>×</v>
      </c>
      <c r="AJ477" s="4" t="s">
        <v>1264</v>
      </c>
    </row>
    <row r="478" spans="1:36" s="4" customFormat="1" x14ac:dyDescent="0.2">
      <c r="A478" s="11"/>
      <c r="B478" s="23" t="s">
        <v>762</v>
      </c>
      <c r="C478" s="28" t="s">
        <v>767</v>
      </c>
      <c r="D478" s="40">
        <v>2</v>
      </c>
      <c r="E478" s="40">
        <v>32</v>
      </c>
      <c r="F478" s="40">
        <v>2</v>
      </c>
      <c r="G478" s="40">
        <v>32</v>
      </c>
      <c r="H478" s="40">
        <v>36</v>
      </c>
      <c r="I478" s="40">
        <v>31</v>
      </c>
      <c r="J478" s="40">
        <v>12078</v>
      </c>
      <c r="K478" s="40">
        <v>8695</v>
      </c>
      <c r="L478" s="69">
        <f t="shared" si="77"/>
        <v>0.7199039576088756</v>
      </c>
      <c r="M478" s="44">
        <v>754192</v>
      </c>
      <c r="N478" s="44">
        <v>362744</v>
      </c>
      <c r="O478" s="69">
        <f t="shared" si="78"/>
        <v>0.48097036298449203</v>
      </c>
      <c r="P478" s="40">
        <v>71629</v>
      </c>
      <c r="Q478" s="40">
        <v>124927</v>
      </c>
      <c r="R478" s="40">
        <v>143210</v>
      </c>
      <c r="S478" s="40">
        <v>0</v>
      </c>
      <c r="T478" s="40">
        <v>0</v>
      </c>
      <c r="V478" s="69">
        <f t="shared" si="79"/>
        <v>0.34625246780511326</v>
      </c>
      <c r="W478" s="76">
        <f t="shared" si="80"/>
        <v>41.718688901667626</v>
      </c>
      <c r="X478" s="79">
        <f t="shared" si="81"/>
        <v>16470.385278895916</v>
      </c>
      <c r="Z478" s="69">
        <f t="shared" si="82"/>
        <v>1</v>
      </c>
      <c r="AA478" s="69">
        <f t="shared" si="82"/>
        <v>1</v>
      </c>
      <c r="AB478" s="82" t="s">
        <v>1264</v>
      </c>
      <c r="AD478" s="91">
        <f t="shared" si="83"/>
        <v>1.7440841000153569</v>
      </c>
      <c r="AE478" s="91">
        <f t="shared" si="84"/>
        <v>5.0642058384174007</v>
      </c>
      <c r="AF478" s="96">
        <f t="shared" si="85"/>
        <v>1999.3298803557218</v>
      </c>
      <c r="AH478" s="4">
        <f t="shared" si="86"/>
        <v>11680</v>
      </c>
      <c r="AI478" s="4" t="str">
        <f t="shared" si="87"/>
        <v>×</v>
      </c>
      <c r="AJ478" s="4" t="s">
        <v>1264</v>
      </c>
    </row>
    <row r="479" spans="1:36" s="4" customFormat="1" ht="26.4" x14ac:dyDescent="0.2">
      <c r="A479" s="11"/>
      <c r="B479" s="23" t="s">
        <v>762</v>
      </c>
      <c r="C479" s="28" t="s">
        <v>31</v>
      </c>
      <c r="D479" s="40">
        <v>1</v>
      </c>
      <c r="E479" s="40">
        <v>5</v>
      </c>
      <c r="F479" s="40">
        <v>1</v>
      </c>
      <c r="G479" s="40">
        <v>5</v>
      </c>
      <c r="H479" s="40">
        <v>7</v>
      </c>
      <c r="I479" s="40">
        <v>4</v>
      </c>
      <c r="J479" s="40">
        <v>1830</v>
      </c>
      <c r="K479" s="40">
        <v>1194</v>
      </c>
      <c r="L479" s="69">
        <f t="shared" si="77"/>
        <v>0.65245901639344261</v>
      </c>
      <c r="M479" s="44">
        <v>112318</v>
      </c>
      <c r="N479" s="44">
        <v>35996</v>
      </c>
      <c r="O479" s="69">
        <f t="shared" si="78"/>
        <v>0.32048291458181233</v>
      </c>
      <c r="P479" s="40">
        <v>6185</v>
      </c>
      <c r="Q479" s="40">
        <v>7943</v>
      </c>
      <c r="R479" s="40">
        <v>11996</v>
      </c>
      <c r="S479" s="40">
        <v>0</v>
      </c>
      <c r="T479" s="40">
        <v>0</v>
      </c>
      <c r="V479" s="69">
        <f t="shared" si="79"/>
        <v>0.20910196721895297</v>
      </c>
      <c r="W479" s="76">
        <f t="shared" si="80"/>
        <v>30.147403685092126</v>
      </c>
      <c r="X479" s="79">
        <f t="shared" si="81"/>
        <v>10046.901172529313</v>
      </c>
      <c r="Z479" s="69">
        <f t="shared" si="82"/>
        <v>1</v>
      </c>
      <c r="AA479" s="69">
        <f t="shared" si="82"/>
        <v>1</v>
      </c>
      <c r="AB479" s="82" t="s">
        <v>1264</v>
      </c>
      <c r="AD479" s="91">
        <f t="shared" si="83"/>
        <v>1.2842360549717058</v>
      </c>
      <c r="AE479" s="91">
        <f t="shared" si="84"/>
        <v>5.8198868229587708</v>
      </c>
      <c r="AF479" s="96">
        <f t="shared" si="85"/>
        <v>1939.5311236863379</v>
      </c>
      <c r="AH479" s="4">
        <f t="shared" si="86"/>
        <v>1825</v>
      </c>
      <c r="AI479" s="4" t="str">
        <f t="shared" si="87"/>
        <v>×</v>
      </c>
      <c r="AJ479" s="4" t="s">
        <v>1264</v>
      </c>
    </row>
    <row r="480" spans="1:36" s="4" customFormat="1" ht="26.4" x14ac:dyDescent="0.2">
      <c r="A480" s="11"/>
      <c r="B480" s="23" t="s">
        <v>762</v>
      </c>
      <c r="C480" s="28" t="s">
        <v>770</v>
      </c>
      <c r="D480" s="40">
        <v>3</v>
      </c>
      <c r="E480" s="40">
        <v>22</v>
      </c>
      <c r="F480" s="40">
        <v>3</v>
      </c>
      <c r="G480" s="40">
        <v>22</v>
      </c>
      <c r="H480" s="40">
        <v>24</v>
      </c>
      <c r="I480" s="40">
        <v>16</v>
      </c>
      <c r="J480" s="40">
        <v>8784</v>
      </c>
      <c r="K480" s="40">
        <v>3945</v>
      </c>
      <c r="L480" s="69">
        <f t="shared" si="77"/>
        <v>0.44911202185792348</v>
      </c>
      <c r="M480" s="44">
        <v>517577</v>
      </c>
      <c r="N480" s="44">
        <v>203610</v>
      </c>
      <c r="O480" s="69">
        <f t="shared" si="78"/>
        <v>0.39339074186063139</v>
      </c>
      <c r="P480" s="40">
        <v>32769</v>
      </c>
      <c r="Q480" s="40">
        <v>45644</v>
      </c>
      <c r="R480" s="40">
        <v>63911</v>
      </c>
      <c r="S480" s="40">
        <v>0</v>
      </c>
      <c r="T480" s="40">
        <v>0</v>
      </c>
      <c r="V480" s="69">
        <f t="shared" si="79"/>
        <v>0.17667651145721661</v>
      </c>
      <c r="W480" s="76">
        <f t="shared" si="80"/>
        <v>51.612167300380229</v>
      </c>
      <c r="X480" s="79">
        <f t="shared" si="81"/>
        <v>16200.506970849176</v>
      </c>
      <c r="Z480" s="69">
        <f t="shared" si="82"/>
        <v>1</v>
      </c>
      <c r="AA480" s="69">
        <f t="shared" si="82"/>
        <v>1</v>
      </c>
      <c r="AB480" s="82" t="s">
        <v>1264</v>
      </c>
      <c r="AD480" s="91">
        <f t="shared" si="83"/>
        <v>1.3929018279471452</v>
      </c>
      <c r="AE480" s="91">
        <f t="shared" si="84"/>
        <v>6.2134944612286001</v>
      </c>
      <c r="AF480" s="96">
        <f t="shared" si="85"/>
        <v>1950.3494156062131</v>
      </c>
      <c r="AH480" s="4">
        <f t="shared" si="86"/>
        <v>8030</v>
      </c>
      <c r="AI480" s="4" t="str">
        <f t="shared" si="87"/>
        <v>×</v>
      </c>
      <c r="AJ480" s="4" t="s">
        <v>1264</v>
      </c>
    </row>
    <row r="481" spans="1:36" s="4" customFormat="1" x14ac:dyDescent="0.2">
      <c r="A481" s="11"/>
      <c r="B481" s="23" t="s">
        <v>762</v>
      </c>
      <c r="C481" s="28" t="s">
        <v>771</v>
      </c>
      <c r="D481" s="40">
        <v>2</v>
      </c>
      <c r="E481" s="40">
        <v>26</v>
      </c>
      <c r="F481" s="40">
        <v>2</v>
      </c>
      <c r="G481" s="40">
        <v>26</v>
      </c>
      <c r="H481" s="40">
        <v>27</v>
      </c>
      <c r="I481" s="40">
        <v>24</v>
      </c>
      <c r="J481" s="40">
        <v>10910</v>
      </c>
      <c r="K481" s="40">
        <v>5152</v>
      </c>
      <c r="L481" s="69">
        <f t="shared" si="77"/>
        <v>0.47222731439046745</v>
      </c>
      <c r="M481" s="44">
        <v>663642</v>
      </c>
      <c r="N481" s="44">
        <v>320313</v>
      </c>
      <c r="O481" s="69">
        <f t="shared" si="78"/>
        <v>0.48265932535915446</v>
      </c>
      <c r="P481" s="40">
        <v>65222</v>
      </c>
      <c r="Q481" s="40">
        <v>89522</v>
      </c>
      <c r="R481" s="40">
        <v>99226</v>
      </c>
      <c r="S481" s="40">
        <v>0</v>
      </c>
      <c r="T481" s="40">
        <v>0</v>
      </c>
      <c r="V481" s="69">
        <f t="shared" si="79"/>
        <v>0.22792491697986836</v>
      </c>
      <c r="W481" s="76">
        <f t="shared" si="80"/>
        <v>62.172554347826086</v>
      </c>
      <c r="X481" s="79">
        <f t="shared" si="81"/>
        <v>19259.704968944101</v>
      </c>
      <c r="Z481" s="69">
        <f t="shared" si="82"/>
        <v>1</v>
      </c>
      <c r="AA481" s="69">
        <f t="shared" si="82"/>
        <v>1</v>
      </c>
      <c r="AB481" s="82" t="s">
        <v>1264</v>
      </c>
      <c r="AD481" s="91">
        <f t="shared" si="83"/>
        <v>1.3725736714605501</v>
      </c>
      <c r="AE481" s="91">
        <f t="shared" si="84"/>
        <v>4.9111189475943702</v>
      </c>
      <c r="AF481" s="96">
        <f t="shared" si="85"/>
        <v>1521.3578240471006</v>
      </c>
      <c r="AH481" s="4">
        <f t="shared" si="86"/>
        <v>9490</v>
      </c>
      <c r="AI481" s="4" t="str">
        <f t="shared" si="87"/>
        <v>×</v>
      </c>
      <c r="AJ481" s="4" t="s">
        <v>1264</v>
      </c>
    </row>
    <row r="482" spans="1:36" s="4" customFormat="1" x14ac:dyDescent="0.2">
      <c r="A482" s="11"/>
      <c r="B482" s="23" t="s">
        <v>762</v>
      </c>
      <c r="C482" s="28" t="s">
        <v>773</v>
      </c>
      <c r="D482" s="40">
        <v>1</v>
      </c>
      <c r="E482" s="40">
        <v>1</v>
      </c>
      <c r="F482" s="40">
        <v>1</v>
      </c>
      <c r="G482" s="40">
        <v>1</v>
      </c>
      <c r="H482" s="40">
        <v>1</v>
      </c>
      <c r="I482" s="40">
        <v>1</v>
      </c>
      <c r="J482" s="40">
        <v>366</v>
      </c>
      <c r="K482" s="40">
        <v>313</v>
      </c>
      <c r="L482" s="69">
        <f t="shared" si="77"/>
        <v>0.85519125683060104</v>
      </c>
      <c r="M482" s="44">
        <v>16491</v>
      </c>
      <c r="N482" s="44">
        <v>8663</v>
      </c>
      <c r="O482" s="69">
        <f t="shared" si="78"/>
        <v>0.52531683948820573</v>
      </c>
      <c r="P482" s="40">
        <v>2223</v>
      </c>
      <c r="Q482" s="40">
        <v>7133</v>
      </c>
      <c r="R482" s="40">
        <v>5292</v>
      </c>
      <c r="S482" s="40">
        <v>0</v>
      </c>
      <c r="T482" s="40">
        <v>0</v>
      </c>
      <c r="V482" s="69">
        <f t="shared" si="79"/>
        <v>0.44924636819619779</v>
      </c>
      <c r="W482" s="76">
        <f t="shared" si="80"/>
        <v>27.677316293929714</v>
      </c>
      <c r="X482" s="79">
        <f t="shared" si="81"/>
        <v>16907.348242811502</v>
      </c>
      <c r="Z482" s="69">
        <f t="shared" si="82"/>
        <v>1</v>
      </c>
      <c r="AA482" s="69">
        <f t="shared" si="82"/>
        <v>1</v>
      </c>
      <c r="AB482" s="82" t="s">
        <v>1264</v>
      </c>
      <c r="AD482" s="91">
        <f t="shared" si="83"/>
        <v>3.208726945569051</v>
      </c>
      <c r="AE482" s="91">
        <f t="shared" si="84"/>
        <v>3.8969860548807915</v>
      </c>
      <c r="AF482" s="96">
        <f t="shared" si="85"/>
        <v>2380.5668016194331</v>
      </c>
      <c r="AH482" s="4">
        <f t="shared" si="86"/>
        <v>365</v>
      </c>
      <c r="AI482" s="4" t="str">
        <f t="shared" si="87"/>
        <v>×</v>
      </c>
      <c r="AJ482" s="4" t="s">
        <v>1264</v>
      </c>
    </row>
    <row r="483" spans="1:36" s="4" customFormat="1" x14ac:dyDescent="0.2">
      <c r="A483" s="11"/>
      <c r="B483" s="23" t="s">
        <v>762</v>
      </c>
      <c r="C483" s="28" t="s">
        <v>477</v>
      </c>
      <c r="D483" s="40">
        <v>1</v>
      </c>
      <c r="E483" s="40">
        <v>1</v>
      </c>
      <c r="F483" s="40">
        <v>1</v>
      </c>
      <c r="G483" s="40">
        <v>1</v>
      </c>
      <c r="H483" s="40">
        <v>1</v>
      </c>
      <c r="I483" s="40">
        <v>1</v>
      </c>
      <c r="J483" s="40">
        <v>366</v>
      </c>
      <c r="K483" s="40">
        <v>300</v>
      </c>
      <c r="L483" s="69">
        <f t="shared" si="77"/>
        <v>0.81967213114754101</v>
      </c>
      <c r="M483" s="44">
        <v>10027</v>
      </c>
      <c r="N483" s="44">
        <v>5293</v>
      </c>
      <c r="O483" s="69">
        <f t="shared" si="78"/>
        <v>0.5278747382068415</v>
      </c>
      <c r="P483" s="40">
        <v>1245</v>
      </c>
      <c r="Q483" s="40">
        <v>2854</v>
      </c>
      <c r="R483" s="40">
        <v>2154</v>
      </c>
      <c r="S483" s="40">
        <v>0</v>
      </c>
      <c r="T483" s="40">
        <v>0</v>
      </c>
      <c r="V483" s="69">
        <f t="shared" si="79"/>
        <v>0.43268421164495208</v>
      </c>
      <c r="W483" s="76">
        <f t="shared" si="80"/>
        <v>17.643333333333334</v>
      </c>
      <c r="X483" s="79">
        <f t="shared" si="81"/>
        <v>7180</v>
      </c>
      <c r="Z483" s="69">
        <f t="shared" si="82"/>
        <v>1</v>
      </c>
      <c r="AA483" s="69">
        <f t="shared" si="82"/>
        <v>1</v>
      </c>
      <c r="AB483" s="82" t="s">
        <v>1264</v>
      </c>
      <c r="AD483" s="91">
        <f t="shared" si="83"/>
        <v>2.2923694779116466</v>
      </c>
      <c r="AE483" s="91">
        <f t="shared" si="84"/>
        <v>4.2514056224899601</v>
      </c>
      <c r="AF483" s="96">
        <f t="shared" si="85"/>
        <v>1730.1204819277109</v>
      </c>
      <c r="AH483" s="4">
        <f t="shared" si="86"/>
        <v>365</v>
      </c>
      <c r="AI483" s="4" t="str">
        <f t="shared" si="87"/>
        <v>×</v>
      </c>
      <c r="AJ483" s="4" t="e">
        <v>#DIV/0!</v>
      </c>
    </row>
    <row r="484" spans="1:36" s="4" customFormat="1" x14ac:dyDescent="0.2">
      <c r="A484" s="11"/>
      <c r="B484" s="23" t="s">
        <v>774</v>
      </c>
      <c r="C484" s="28" t="s">
        <v>312</v>
      </c>
      <c r="D484" s="40">
        <v>39</v>
      </c>
      <c r="E484" s="40">
        <v>648</v>
      </c>
      <c r="F484" s="40">
        <v>39</v>
      </c>
      <c r="G484" s="40">
        <v>648</v>
      </c>
      <c r="H484" s="40">
        <v>892</v>
      </c>
      <c r="I484" s="40">
        <v>794</v>
      </c>
      <c r="J484" s="40">
        <v>245594</v>
      </c>
      <c r="K484" s="40">
        <v>168599</v>
      </c>
      <c r="L484" s="69">
        <f t="shared" si="77"/>
        <v>0.68649478407452946</v>
      </c>
      <c r="M484" s="44">
        <v>24963639</v>
      </c>
      <c r="N484" s="44">
        <v>10454799</v>
      </c>
      <c r="O484" s="69">
        <f t="shared" si="78"/>
        <v>0.41880108104431407</v>
      </c>
      <c r="P484" s="40">
        <v>2345279</v>
      </c>
      <c r="Q484" s="40">
        <v>3261160</v>
      </c>
      <c r="R484" s="40">
        <v>3318657</v>
      </c>
      <c r="S484" s="40">
        <v>117</v>
      </c>
      <c r="T484" s="40">
        <v>0</v>
      </c>
      <c r="V484" s="69">
        <f t="shared" si="79"/>
        <v>0.28750475770169592</v>
      </c>
      <c r="W484" s="76">
        <f t="shared" si="80"/>
        <v>62.009851778480297</v>
      </c>
      <c r="X484" s="79">
        <f t="shared" si="81"/>
        <v>19683.728847739312</v>
      </c>
      <c r="Z484" s="69">
        <f t="shared" si="82"/>
        <v>1</v>
      </c>
      <c r="AA484" s="69">
        <f t="shared" si="82"/>
        <v>1</v>
      </c>
      <c r="AB484" s="82" t="s">
        <v>1259</v>
      </c>
      <c r="AD484" s="91">
        <f t="shared" si="83"/>
        <v>1.3905211277634772</v>
      </c>
      <c r="AE484" s="91">
        <f t="shared" si="84"/>
        <v>4.4578060861842026</v>
      </c>
      <c r="AF484" s="96">
        <f t="shared" si="85"/>
        <v>1415.0371874732175</v>
      </c>
      <c r="AH484" s="4">
        <f t="shared" si="86"/>
        <v>236520</v>
      </c>
      <c r="AI484" s="4" t="str">
        <f t="shared" si="87"/>
        <v>×</v>
      </c>
      <c r="AJ484" s="4" t="s">
        <v>1264</v>
      </c>
    </row>
    <row r="485" spans="1:36" s="4" customFormat="1" x14ac:dyDescent="0.2">
      <c r="A485" s="11"/>
      <c r="B485" s="23" t="s">
        <v>774</v>
      </c>
      <c r="C485" s="28" t="s">
        <v>724</v>
      </c>
      <c r="D485" s="40">
        <v>17</v>
      </c>
      <c r="E485" s="40">
        <v>79</v>
      </c>
      <c r="F485" s="40">
        <v>17</v>
      </c>
      <c r="G485" s="40">
        <v>79</v>
      </c>
      <c r="H485" s="40">
        <v>96</v>
      </c>
      <c r="I485" s="40">
        <v>80</v>
      </c>
      <c r="J485" s="40">
        <v>30482</v>
      </c>
      <c r="K485" s="40">
        <v>18062</v>
      </c>
      <c r="L485" s="69">
        <f t="shared" si="77"/>
        <v>0.59254642083852771</v>
      </c>
      <c r="M485" s="44">
        <v>2184562</v>
      </c>
      <c r="N485" s="44">
        <v>946890</v>
      </c>
      <c r="O485" s="69">
        <f t="shared" si="78"/>
        <v>0.4334461553391481</v>
      </c>
      <c r="P485" s="40">
        <v>182319</v>
      </c>
      <c r="Q485" s="40">
        <v>263830</v>
      </c>
      <c r="R485" s="40">
        <v>307181</v>
      </c>
      <c r="S485" s="40">
        <v>1</v>
      </c>
      <c r="T485" s="40">
        <v>0</v>
      </c>
      <c r="V485" s="69">
        <f t="shared" si="79"/>
        <v>0.25683696797243272</v>
      </c>
      <c r="W485" s="76">
        <f t="shared" si="80"/>
        <v>52.424426973757058</v>
      </c>
      <c r="X485" s="79">
        <f t="shared" si="81"/>
        <v>17007.031336507585</v>
      </c>
      <c r="Z485" s="69">
        <f t="shared" si="82"/>
        <v>1</v>
      </c>
      <c r="AA485" s="69">
        <f t="shared" si="82"/>
        <v>1</v>
      </c>
      <c r="AB485" s="82" t="s">
        <v>1264</v>
      </c>
      <c r="AD485" s="91">
        <f t="shared" si="83"/>
        <v>1.4470790208371043</v>
      </c>
      <c r="AE485" s="91">
        <f t="shared" si="84"/>
        <v>5.193589258387771</v>
      </c>
      <c r="AF485" s="96">
        <f t="shared" si="85"/>
        <v>1684.85456809219</v>
      </c>
      <c r="AH485" s="4">
        <f t="shared" si="86"/>
        <v>28835</v>
      </c>
      <c r="AI485" s="4" t="str">
        <f t="shared" si="87"/>
        <v>×</v>
      </c>
      <c r="AJ485" s="4" t="s">
        <v>1264</v>
      </c>
    </row>
    <row r="486" spans="1:36" s="4" customFormat="1" x14ac:dyDescent="0.2">
      <c r="A486" s="11"/>
      <c r="B486" s="23" t="s">
        <v>774</v>
      </c>
      <c r="C486" s="28" t="s">
        <v>775</v>
      </c>
      <c r="D486" s="40">
        <v>15</v>
      </c>
      <c r="E486" s="40">
        <v>153</v>
      </c>
      <c r="F486" s="40">
        <v>15</v>
      </c>
      <c r="G486" s="40">
        <v>153</v>
      </c>
      <c r="H486" s="40">
        <v>186</v>
      </c>
      <c r="I486" s="40">
        <v>153</v>
      </c>
      <c r="J486" s="40">
        <v>55841</v>
      </c>
      <c r="K486" s="40">
        <v>41934</v>
      </c>
      <c r="L486" s="69">
        <f t="shared" si="77"/>
        <v>0.7509536004011389</v>
      </c>
      <c r="M486" s="44">
        <v>4685875</v>
      </c>
      <c r="N486" s="44">
        <v>1957716</v>
      </c>
      <c r="O486" s="69">
        <f t="shared" si="78"/>
        <v>0.41779091418358366</v>
      </c>
      <c r="P486" s="40">
        <v>344512</v>
      </c>
      <c r="Q486" s="40">
        <v>537213</v>
      </c>
      <c r="R486" s="40">
        <v>575003</v>
      </c>
      <c r="S486" s="40">
        <v>12</v>
      </c>
      <c r="T486" s="40">
        <v>0</v>
      </c>
      <c r="V486" s="69">
        <f t="shared" si="79"/>
        <v>0.31374159122104539</v>
      </c>
      <c r="W486" s="76">
        <f t="shared" si="80"/>
        <v>46.685648876806411</v>
      </c>
      <c r="X486" s="79">
        <f t="shared" si="81"/>
        <v>13712.09519721467</v>
      </c>
      <c r="Z486" s="69">
        <f t="shared" si="82"/>
        <v>1</v>
      </c>
      <c r="AA486" s="69">
        <f t="shared" si="82"/>
        <v>1</v>
      </c>
      <c r="AB486" s="82" t="s">
        <v>1264</v>
      </c>
      <c r="AD486" s="91">
        <f t="shared" si="83"/>
        <v>1.5593448123722831</v>
      </c>
      <c r="AE486" s="91">
        <f t="shared" si="84"/>
        <v>5.6825770945569385</v>
      </c>
      <c r="AF486" s="96">
        <f t="shared" si="85"/>
        <v>1669.0362019320082</v>
      </c>
      <c r="AH486" s="4">
        <f t="shared" si="86"/>
        <v>55845</v>
      </c>
      <c r="AI486" s="4" t="str">
        <f t="shared" si="87"/>
        <v/>
      </c>
      <c r="AJ486" s="4" t="s">
        <v>1264</v>
      </c>
    </row>
    <row r="487" spans="1:36" s="4" customFormat="1" x14ac:dyDescent="0.2">
      <c r="A487" s="11"/>
      <c r="B487" s="23" t="s">
        <v>774</v>
      </c>
      <c r="C487" s="28" t="s">
        <v>361</v>
      </c>
      <c r="D487" s="40">
        <v>12</v>
      </c>
      <c r="E487" s="40">
        <v>80</v>
      </c>
      <c r="F487" s="40">
        <v>12</v>
      </c>
      <c r="G487" s="40">
        <v>80</v>
      </c>
      <c r="H487" s="40">
        <v>98</v>
      </c>
      <c r="I487" s="40">
        <v>81</v>
      </c>
      <c r="J487" s="40">
        <v>27295</v>
      </c>
      <c r="K487" s="40">
        <v>18819</v>
      </c>
      <c r="L487" s="69">
        <f t="shared" si="77"/>
        <v>0.68946693533614212</v>
      </c>
      <c r="M487" s="44">
        <v>2067881</v>
      </c>
      <c r="N487" s="44">
        <v>808430</v>
      </c>
      <c r="O487" s="69">
        <f t="shared" si="78"/>
        <v>0.39094609409342218</v>
      </c>
      <c r="P487" s="40">
        <v>170207</v>
      </c>
      <c r="Q487" s="40">
        <v>227156</v>
      </c>
      <c r="R487" s="40">
        <v>253838</v>
      </c>
      <c r="S487" s="40">
        <v>1</v>
      </c>
      <c r="T487" s="40">
        <v>0</v>
      </c>
      <c r="V487" s="69">
        <f t="shared" si="79"/>
        <v>0.26954440537622687</v>
      </c>
      <c r="W487" s="76">
        <f t="shared" si="80"/>
        <v>42.958180562197782</v>
      </c>
      <c r="X487" s="79">
        <f t="shared" si="81"/>
        <v>13488.389393697858</v>
      </c>
      <c r="Z487" s="69">
        <f t="shared" si="82"/>
        <v>1</v>
      </c>
      <c r="AA487" s="69">
        <f t="shared" si="82"/>
        <v>1</v>
      </c>
      <c r="AB487" s="82" t="s">
        <v>1264</v>
      </c>
      <c r="AD487" s="91">
        <f t="shared" si="83"/>
        <v>1.3345867091247716</v>
      </c>
      <c r="AE487" s="91">
        <f t="shared" si="84"/>
        <v>4.7496871456520591</v>
      </c>
      <c r="AF487" s="96">
        <f t="shared" si="85"/>
        <v>1491.3487694395649</v>
      </c>
      <c r="AH487" s="4">
        <f t="shared" si="86"/>
        <v>29200</v>
      </c>
      <c r="AI487" s="4" t="str">
        <f t="shared" si="87"/>
        <v/>
      </c>
      <c r="AJ487" s="4" t="s">
        <v>1264</v>
      </c>
    </row>
    <row r="488" spans="1:36" s="4" customFormat="1" x14ac:dyDescent="0.2">
      <c r="A488" s="11"/>
      <c r="B488" s="23" t="s">
        <v>774</v>
      </c>
      <c r="C488" s="28" t="s">
        <v>459</v>
      </c>
      <c r="D488" s="40">
        <v>8</v>
      </c>
      <c r="E488" s="40">
        <v>16</v>
      </c>
      <c r="F488" s="40">
        <v>8</v>
      </c>
      <c r="G488" s="40">
        <v>16</v>
      </c>
      <c r="H488" s="40">
        <v>22</v>
      </c>
      <c r="I488" s="40">
        <v>18</v>
      </c>
      <c r="J488" s="40">
        <v>6213</v>
      </c>
      <c r="K488" s="40">
        <v>4786</v>
      </c>
      <c r="L488" s="69">
        <f t="shared" si="77"/>
        <v>0.77032029615322706</v>
      </c>
      <c r="M488" s="44">
        <v>391337</v>
      </c>
      <c r="N488" s="44">
        <v>170159</v>
      </c>
      <c r="O488" s="69">
        <f t="shared" si="78"/>
        <v>0.43481449492381247</v>
      </c>
      <c r="P488" s="40">
        <v>40402</v>
      </c>
      <c r="Q488" s="40">
        <v>58391</v>
      </c>
      <c r="R488" s="40">
        <v>52959</v>
      </c>
      <c r="S488" s="40">
        <v>0</v>
      </c>
      <c r="T488" s="40">
        <v>0</v>
      </c>
      <c r="V488" s="69">
        <f t="shared" si="79"/>
        <v>0.33494643050142708</v>
      </c>
      <c r="W488" s="76">
        <f t="shared" si="80"/>
        <v>35.553489343919765</v>
      </c>
      <c r="X488" s="79">
        <f t="shared" si="81"/>
        <v>11065.399080651901</v>
      </c>
      <c r="Z488" s="69">
        <f t="shared" si="82"/>
        <v>1</v>
      </c>
      <c r="AA488" s="69">
        <f t="shared" si="82"/>
        <v>1</v>
      </c>
      <c r="AB488" s="82" t="s">
        <v>1264</v>
      </c>
      <c r="AD488" s="91">
        <f t="shared" si="83"/>
        <v>1.4452502351368743</v>
      </c>
      <c r="AE488" s="91">
        <f t="shared" si="84"/>
        <v>4.2116479382208798</v>
      </c>
      <c r="AF488" s="96">
        <f t="shared" si="85"/>
        <v>1310.8014454729964</v>
      </c>
      <c r="AH488" s="4">
        <f t="shared" si="86"/>
        <v>5840</v>
      </c>
      <c r="AI488" s="4" t="str">
        <f t="shared" si="87"/>
        <v>×</v>
      </c>
      <c r="AJ488" s="4" t="s">
        <v>1264</v>
      </c>
    </row>
    <row r="489" spans="1:36" s="4" customFormat="1" x14ac:dyDescent="0.2">
      <c r="A489" s="11"/>
      <c r="B489" s="23" t="s">
        <v>774</v>
      </c>
      <c r="C489" s="28" t="s">
        <v>777</v>
      </c>
      <c r="D489" s="40">
        <v>13</v>
      </c>
      <c r="E489" s="40">
        <v>60</v>
      </c>
      <c r="F489" s="40">
        <v>13</v>
      </c>
      <c r="G489" s="40">
        <v>60</v>
      </c>
      <c r="H489" s="40">
        <v>72</v>
      </c>
      <c r="I489" s="40">
        <v>67</v>
      </c>
      <c r="J489" s="40">
        <v>23534</v>
      </c>
      <c r="K489" s="40">
        <v>14241</v>
      </c>
      <c r="L489" s="69">
        <f t="shared" si="77"/>
        <v>0.60512450072235913</v>
      </c>
      <c r="M489" s="44">
        <v>1296603</v>
      </c>
      <c r="N489" s="44">
        <v>518819</v>
      </c>
      <c r="O489" s="69">
        <f t="shared" si="78"/>
        <v>0.40013712755562036</v>
      </c>
      <c r="P489" s="40">
        <v>98008</v>
      </c>
      <c r="Q489" s="40">
        <v>142749</v>
      </c>
      <c r="R489" s="40">
        <v>196957</v>
      </c>
      <c r="S489" s="40">
        <v>0</v>
      </c>
      <c r="T489" s="40">
        <v>0</v>
      </c>
      <c r="V489" s="69">
        <f t="shared" si="79"/>
        <v>0.2421327795325737</v>
      </c>
      <c r="W489" s="76">
        <f t="shared" si="80"/>
        <v>36.431360157292325</v>
      </c>
      <c r="X489" s="79">
        <f t="shared" si="81"/>
        <v>13830.278772558107</v>
      </c>
      <c r="Z489" s="69">
        <f t="shared" si="82"/>
        <v>1</v>
      </c>
      <c r="AA489" s="69">
        <f t="shared" si="82"/>
        <v>1</v>
      </c>
      <c r="AB489" s="82" t="s">
        <v>1264</v>
      </c>
      <c r="AD489" s="91">
        <f t="shared" si="83"/>
        <v>1.4565035507305526</v>
      </c>
      <c r="AE489" s="91">
        <f t="shared" si="84"/>
        <v>5.2936392947514488</v>
      </c>
      <c r="AF489" s="96">
        <f t="shared" si="85"/>
        <v>2009.6012570402415</v>
      </c>
      <c r="AH489" s="4">
        <f t="shared" si="86"/>
        <v>21900</v>
      </c>
      <c r="AI489" s="4" t="str">
        <f t="shared" si="87"/>
        <v>×</v>
      </c>
      <c r="AJ489" s="4" t="s">
        <v>1264</v>
      </c>
    </row>
    <row r="490" spans="1:36" s="4" customFormat="1" x14ac:dyDescent="0.2">
      <c r="A490" s="11"/>
      <c r="B490" s="23" t="s">
        <v>774</v>
      </c>
      <c r="C490" s="28" t="s">
        <v>778</v>
      </c>
      <c r="D490" s="40">
        <v>2</v>
      </c>
      <c r="E490" s="40">
        <v>26</v>
      </c>
      <c r="F490" s="40">
        <v>2</v>
      </c>
      <c r="G490" s="40">
        <v>26</v>
      </c>
      <c r="H490" s="40">
        <v>23</v>
      </c>
      <c r="I490" s="40">
        <v>28</v>
      </c>
      <c r="J490" s="40">
        <v>9882</v>
      </c>
      <c r="K490" s="40">
        <v>4940</v>
      </c>
      <c r="L490" s="69">
        <f t="shared" si="77"/>
        <v>0.49989880590973484</v>
      </c>
      <c r="M490" s="44">
        <v>749385</v>
      </c>
      <c r="N490" s="44">
        <v>340050</v>
      </c>
      <c r="O490" s="69">
        <f t="shared" si="78"/>
        <v>0.45377209311635541</v>
      </c>
      <c r="P490" s="40">
        <v>83765</v>
      </c>
      <c r="Q490" s="40">
        <v>114042</v>
      </c>
      <c r="R490" s="40">
        <v>117218</v>
      </c>
      <c r="S490" s="40">
        <v>5</v>
      </c>
      <c r="T490" s="40">
        <v>0</v>
      </c>
      <c r="V490" s="69">
        <f t="shared" si="79"/>
        <v>0.22684012750402707</v>
      </c>
      <c r="W490" s="76">
        <f t="shared" si="80"/>
        <v>68.836032388663966</v>
      </c>
      <c r="X490" s="79">
        <f t="shared" si="81"/>
        <v>23728.340080971659</v>
      </c>
      <c r="Z490" s="69">
        <f t="shared" si="82"/>
        <v>1</v>
      </c>
      <c r="AA490" s="69">
        <f t="shared" si="82"/>
        <v>1</v>
      </c>
      <c r="AB490" s="82" t="s">
        <v>1264</v>
      </c>
      <c r="AD490" s="91">
        <f t="shared" si="83"/>
        <v>1.3614516802960663</v>
      </c>
      <c r="AE490" s="91">
        <f t="shared" si="84"/>
        <v>4.059571420044171</v>
      </c>
      <c r="AF490" s="96">
        <f t="shared" si="85"/>
        <v>1399.3672775025368</v>
      </c>
      <c r="AH490" s="4">
        <f t="shared" si="86"/>
        <v>9490</v>
      </c>
      <c r="AI490" s="4" t="str">
        <f t="shared" si="87"/>
        <v>×</v>
      </c>
      <c r="AJ490" s="4" t="s">
        <v>1264</v>
      </c>
    </row>
    <row r="491" spans="1:36" s="4" customFormat="1" ht="26.4" x14ac:dyDescent="0.2">
      <c r="A491" s="11"/>
      <c r="B491" s="23" t="s">
        <v>774</v>
      </c>
      <c r="C491" s="28" t="s">
        <v>515</v>
      </c>
      <c r="D491" s="40">
        <v>3</v>
      </c>
      <c r="E491" s="40">
        <v>14</v>
      </c>
      <c r="F491" s="40">
        <v>3</v>
      </c>
      <c r="G491" s="40">
        <v>14</v>
      </c>
      <c r="H491" s="40">
        <v>27</v>
      </c>
      <c r="I491" s="40">
        <v>23</v>
      </c>
      <c r="J491" s="40">
        <v>5096</v>
      </c>
      <c r="K491" s="40">
        <v>4609</v>
      </c>
      <c r="L491" s="69">
        <f t="shared" si="77"/>
        <v>0.90443485086342235</v>
      </c>
      <c r="M491" s="44">
        <v>632301</v>
      </c>
      <c r="N491" s="44">
        <v>274201</v>
      </c>
      <c r="O491" s="69">
        <f t="shared" si="78"/>
        <v>0.43365580633274342</v>
      </c>
      <c r="P491" s="40">
        <v>73100</v>
      </c>
      <c r="Q491" s="40">
        <v>93386</v>
      </c>
      <c r="R491" s="40">
        <v>85940</v>
      </c>
      <c r="S491" s="40">
        <v>0</v>
      </c>
      <c r="T491" s="40">
        <v>0</v>
      </c>
      <c r="V491" s="69">
        <f t="shared" si="79"/>
        <v>0.39221342452661195</v>
      </c>
      <c r="W491" s="76">
        <f t="shared" si="80"/>
        <v>59.492514645259277</v>
      </c>
      <c r="X491" s="79">
        <f t="shared" si="81"/>
        <v>18646.12714254719</v>
      </c>
      <c r="Z491" s="69">
        <f t="shared" si="82"/>
        <v>1</v>
      </c>
      <c r="AA491" s="69">
        <f t="shared" si="82"/>
        <v>1</v>
      </c>
      <c r="AB491" s="82" t="s">
        <v>1264</v>
      </c>
      <c r="AD491" s="91">
        <f t="shared" si="83"/>
        <v>1.2775102599179207</v>
      </c>
      <c r="AE491" s="91">
        <f t="shared" si="84"/>
        <v>3.7510396716826264</v>
      </c>
      <c r="AF491" s="96">
        <f t="shared" si="85"/>
        <v>1175.6497948016415</v>
      </c>
      <c r="AH491" s="4">
        <f t="shared" si="86"/>
        <v>5110</v>
      </c>
      <c r="AI491" s="4" t="str">
        <f t="shared" si="87"/>
        <v/>
      </c>
      <c r="AJ491" s="4" t="s">
        <v>1264</v>
      </c>
    </row>
    <row r="492" spans="1:36" s="4" customFormat="1" ht="26.4" x14ac:dyDescent="0.2">
      <c r="A492" s="11"/>
      <c r="B492" s="23" t="s">
        <v>774</v>
      </c>
      <c r="C492" s="28" t="s">
        <v>779</v>
      </c>
      <c r="D492" s="40">
        <v>3</v>
      </c>
      <c r="E492" s="40">
        <v>7</v>
      </c>
      <c r="F492" s="40">
        <v>3</v>
      </c>
      <c r="G492" s="40">
        <v>7</v>
      </c>
      <c r="H492" s="40">
        <v>11</v>
      </c>
      <c r="I492" s="40">
        <v>9</v>
      </c>
      <c r="J492" s="40">
        <v>2903</v>
      </c>
      <c r="K492" s="40">
        <v>2089</v>
      </c>
      <c r="L492" s="69">
        <f t="shared" si="77"/>
        <v>0.71960041336548397</v>
      </c>
      <c r="M492" s="44">
        <v>205297</v>
      </c>
      <c r="N492" s="44">
        <v>80139</v>
      </c>
      <c r="O492" s="69">
        <f t="shared" si="78"/>
        <v>0.39035641046873554</v>
      </c>
      <c r="P492" s="40">
        <v>19641</v>
      </c>
      <c r="Q492" s="40">
        <v>23374</v>
      </c>
      <c r="R492" s="40">
        <v>25288</v>
      </c>
      <c r="S492" s="40">
        <v>0</v>
      </c>
      <c r="T492" s="40">
        <v>0</v>
      </c>
      <c r="V492" s="69">
        <f t="shared" si="79"/>
        <v>0.28090063433316864</v>
      </c>
      <c r="W492" s="76">
        <f t="shared" si="80"/>
        <v>38.362374341790328</v>
      </c>
      <c r="X492" s="79">
        <f t="shared" si="81"/>
        <v>12105.313547151747</v>
      </c>
      <c r="Z492" s="69">
        <f t="shared" si="82"/>
        <v>1</v>
      </c>
      <c r="AA492" s="69">
        <f t="shared" si="82"/>
        <v>1</v>
      </c>
      <c r="AB492" s="82" t="s">
        <v>1264</v>
      </c>
      <c r="AD492" s="91">
        <f t="shared" si="83"/>
        <v>1.1900616058245508</v>
      </c>
      <c r="AE492" s="91">
        <f t="shared" si="84"/>
        <v>4.0801893997250653</v>
      </c>
      <c r="AF492" s="96">
        <f t="shared" si="85"/>
        <v>1287.5108192047248</v>
      </c>
      <c r="AH492" s="4">
        <f t="shared" si="86"/>
        <v>2555</v>
      </c>
      <c r="AI492" s="4" t="str">
        <f t="shared" si="87"/>
        <v>×</v>
      </c>
      <c r="AJ492" s="4" t="s">
        <v>1264</v>
      </c>
    </row>
    <row r="493" spans="1:36" s="4" customFormat="1" x14ac:dyDescent="0.2">
      <c r="A493" s="11"/>
      <c r="B493" s="23" t="s">
        <v>780</v>
      </c>
      <c r="C493" s="28" t="s">
        <v>655</v>
      </c>
      <c r="D493" s="40">
        <v>57</v>
      </c>
      <c r="E493" s="40">
        <v>1095</v>
      </c>
      <c r="F493" s="40">
        <v>57</v>
      </c>
      <c r="G493" s="40">
        <v>1095</v>
      </c>
      <c r="H493" s="40">
        <v>1823</v>
      </c>
      <c r="I493" s="40">
        <v>1602</v>
      </c>
      <c r="J493" s="40">
        <v>410879</v>
      </c>
      <c r="K493" s="40">
        <v>300699</v>
      </c>
      <c r="L493" s="69">
        <f t="shared" si="77"/>
        <v>0.73184319471182513</v>
      </c>
      <c r="M493" s="44">
        <v>48284867</v>
      </c>
      <c r="N493" s="44">
        <v>20332674</v>
      </c>
      <c r="O493" s="69">
        <f t="shared" si="78"/>
        <v>0.42109827081018986</v>
      </c>
      <c r="P493" s="40">
        <v>5441921</v>
      </c>
      <c r="Q493" s="40">
        <v>7670138</v>
      </c>
      <c r="R493" s="40">
        <v>6919552</v>
      </c>
      <c r="S493" s="40">
        <v>270</v>
      </c>
      <c r="T493" s="40">
        <v>3</v>
      </c>
      <c r="V493" s="69">
        <f t="shared" si="79"/>
        <v>0.30817790379735466</v>
      </c>
      <c r="W493" s="76">
        <f t="shared" si="80"/>
        <v>67.61802999012302</v>
      </c>
      <c r="X493" s="79">
        <f t="shared" si="81"/>
        <v>23011.556406905245</v>
      </c>
      <c r="Z493" s="69">
        <f t="shared" si="82"/>
        <v>1</v>
      </c>
      <c r="AA493" s="69">
        <f t="shared" si="82"/>
        <v>1</v>
      </c>
      <c r="AB493" s="82" t="s">
        <v>1259</v>
      </c>
      <c r="AD493" s="91">
        <f t="shared" si="83"/>
        <v>1.4094541247474928</v>
      </c>
      <c r="AE493" s="91">
        <f t="shared" si="84"/>
        <v>3.7363045145271312</v>
      </c>
      <c r="AF493" s="96">
        <f t="shared" si="85"/>
        <v>1271.5274624530566</v>
      </c>
      <c r="AH493" s="4">
        <f t="shared" si="86"/>
        <v>399675</v>
      </c>
      <c r="AI493" s="4" t="str">
        <f t="shared" si="87"/>
        <v>×</v>
      </c>
      <c r="AJ493" s="4" t="s">
        <v>1264</v>
      </c>
    </row>
    <row r="494" spans="1:36" s="4" customFormat="1" x14ac:dyDescent="0.2">
      <c r="A494" s="11"/>
      <c r="B494" s="23" t="s">
        <v>780</v>
      </c>
      <c r="C494" s="28" t="s">
        <v>782</v>
      </c>
      <c r="D494" s="40">
        <v>16</v>
      </c>
      <c r="E494" s="40">
        <v>245</v>
      </c>
      <c r="F494" s="40">
        <v>16</v>
      </c>
      <c r="G494" s="40">
        <v>245</v>
      </c>
      <c r="H494" s="40">
        <v>375</v>
      </c>
      <c r="I494" s="40">
        <v>301</v>
      </c>
      <c r="J494" s="40">
        <v>94134</v>
      </c>
      <c r="K494" s="40">
        <v>58476</v>
      </c>
      <c r="L494" s="69">
        <f t="shared" si="77"/>
        <v>0.6211995665753075</v>
      </c>
      <c r="M494" s="44">
        <v>8984839</v>
      </c>
      <c r="N494" s="44">
        <v>3981884</v>
      </c>
      <c r="O494" s="69">
        <f t="shared" si="78"/>
        <v>0.44317811370910487</v>
      </c>
      <c r="P494" s="40">
        <v>1100722</v>
      </c>
      <c r="Q494" s="40">
        <v>1563195</v>
      </c>
      <c r="R494" s="40">
        <v>1434309</v>
      </c>
      <c r="S494" s="40">
        <v>40</v>
      </c>
      <c r="T494" s="40">
        <v>0</v>
      </c>
      <c r="V494" s="69">
        <f t="shared" si="79"/>
        <v>0.27530205215175829</v>
      </c>
      <c r="W494" s="76">
        <f t="shared" si="80"/>
        <v>68.094329297489566</v>
      </c>
      <c r="X494" s="79">
        <f t="shared" si="81"/>
        <v>24528.165401190232</v>
      </c>
      <c r="Z494" s="69">
        <f t="shared" si="82"/>
        <v>1</v>
      </c>
      <c r="AA494" s="69">
        <f t="shared" si="82"/>
        <v>1</v>
      </c>
      <c r="AB494" s="82" t="s">
        <v>1259</v>
      </c>
      <c r="AD494" s="91">
        <f t="shared" si="83"/>
        <v>1.42015422604436</v>
      </c>
      <c r="AE494" s="91">
        <f t="shared" si="84"/>
        <v>3.6175201367829479</v>
      </c>
      <c r="AF494" s="96">
        <f t="shared" si="85"/>
        <v>1303.0619902209642</v>
      </c>
      <c r="AH494" s="4">
        <f t="shared" si="86"/>
        <v>89425</v>
      </c>
      <c r="AI494" s="4" t="str">
        <f t="shared" si="87"/>
        <v>×</v>
      </c>
      <c r="AJ494" s="4" t="s">
        <v>1264</v>
      </c>
    </row>
    <row r="495" spans="1:36" s="4" customFormat="1" x14ac:dyDescent="0.2">
      <c r="A495" s="11"/>
      <c r="B495" s="23" t="s">
        <v>780</v>
      </c>
      <c r="C495" s="28" t="s">
        <v>37</v>
      </c>
      <c r="D495" s="40">
        <v>25</v>
      </c>
      <c r="E495" s="40">
        <v>250</v>
      </c>
      <c r="F495" s="40">
        <v>25</v>
      </c>
      <c r="G495" s="40">
        <v>250</v>
      </c>
      <c r="H495" s="40">
        <v>406</v>
      </c>
      <c r="I495" s="40">
        <v>339</v>
      </c>
      <c r="J495" s="40">
        <v>97441</v>
      </c>
      <c r="K495" s="40">
        <v>64318</v>
      </c>
      <c r="L495" s="69">
        <f t="shared" si="77"/>
        <v>0.66007122258597506</v>
      </c>
      <c r="M495" s="44">
        <v>7718398</v>
      </c>
      <c r="N495" s="44">
        <v>3227556</v>
      </c>
      <c r="O495" s="69">
        <f t="shared" si="78"/>
        <v>0.41816397651429738</v>
      </c>
      <c r="P495" s="40">
        <v>883259</v>
      </c>
      <c r="Q495" s="40">
        <v>1229616</v>
      </c>
      <c r="R495" s="40">
        <v>1171026</v>
      </c>
      <c r="S495" s="40">
        <v>26</v>
      </c>
      <c r="T495" s="40">
        <v>0</v>
      </c>
      <c r="V495" s="69">
        <f t="shared" si="79"/>
        <v>0.27601800721920522</v>
      </c>
      <c r="W495" s="76">
        <f t="shared" si="80"/>
        <v>50.181224540564074</v>
      </c>
      <c r="X495" s="79">
        <f t="shared" si="81"/>
        <v>18206.816132342425</v>
      </c>
      <c r="Z495" s="69">
        <f t="shared" si="82"/>
        <v>1</v>
      </c>
      <c r="AA495" s="69">
        <f t="shared" si="82"/>
        <v>1</v>
      </c>
      <c r="AB495" s="82" t="s">
        <v>1259</v>
      </c>
      <c r="AD495" s="91">
        <f t="shared" si="83"/>
        <v>1.3921352627032388</v>
      </c>
      <c r="AE495" s="91">
        <f t="shared" si="84"/>
        <v>3.6541444808374441</v>
      </c>
      <c r="AF495" s="96">
        <f t="shared" si="85"/>
        <v>1325.801378757533</v>
      </c>
      <c r="AH495" s="4">
        <f t="shared" si="86"/>
        <v>91250</v>
      </c>
      <c r="AI495" s="4" t="str">
        <f t="shared" si="87"/>
        <v>×</v>
      </c>
      <c r="AJ495" s="4" t="s">
        <v>1264</v>
      </c>
    </row>
    <row r="496" spans="1:36" s="4" customFormat="1" x14ac:dyDescent="0.2">
      <c r="A496" s="11"/>
      <c r="B496" s="23" t="s">
        <v>780</v>
      </c>
      <c r="C496" s="28" t="s">
        <v>196</v>
      </c>
      <c r="D496" s="40">
        <v>22</v>
      </c>
      <c r="E496" s="40">
        <v>182</v>
      </c>
      <c r="F496" s="40">
        <v>22</v>
      </c>
      <c r="G496" s="40">
        <v>182</v>
      </c>
      <c r="H496" s="40">
        <v>224</v>
      </c>
      <c r="I496" s="40">
        <v>190</v>
      </c>
      <c r="J496" s="40">
        <v>68770</v>
      </c>
      <c r="K496" s="40">
        <v>42873</v>
      </c>
      <c r="L496" s="69">
        <f t="shared" si="77"/>
        <v>0.62342591246182932</v>
      </c>
      <c r="M496" s="44">
        <v>5702020</v>
      </c>
      <c r="N496" s="44">
        <v>2413229</v>
      </c>
      <c r="O496" s="69">
        <f t="shared" si="78"/>
        <v>0.42322352429489901</v>
      </c>
      <c r="P496" s="40">
        <v>735246</v>
      </c>
      <c r="Q496" s="40">
        <v>1020467</v>
      </c>
      <c r="R496" s="40">
        <v>749942</v>
      </c>
      <c r="S496" s="40">
        <v>7</v>
      </c>
      <c r="T496" s="40">
        <v>0</v>
      </c>
      <c r="V496" s="69">
        <f t="shared" si="79"/>
        <v>0.2638485118088586</v>
      </c>
      <c r="W496" s="76">
        <f t="shared" si="80"/>
        <v>56.287850162106686</v>
      </c>
      <c r="X496" s="79">
        <f t="shared" si="81"/>
        <v>17492.174562078697</v>
      </c>
      <c r="Z496" s="69">
        <f t="shared" si="82"/>
        <v>1</v>
      </c>
      <c r="AA496" s="69">
        <f t="shared" si="82"/>
        <v>1</v>
      </c>
      <c r="AB496" s="82" t="s">
        <v>1264</v>
      </c>
      <c r="AD496" s="91">
        <f t="shared" si="83"/>
        <v>1.3879259458738979</v>
      </c>
      <c r="AE496" s="91">
        <f t="shared" si="84"/>
        <v>3.2822062275755326</v>
      </c>
      <c r="AF496" s="96">
        <f t="shared" si="85"/>
        <v>1019.9878680060823</v>
      </c>
      <c r="AH496" s="4">
        <f t="shared" si="86"/>
        <v>66430</v>
      </c>
      <c r="AI496" s="4" t="str">
        <f t="shared" si="87"/>
        <v>×</v>
      </c>
      <c r="AJ496" s="4" t="s">
        <v>1264</v>
      </c>
    </row>
    <row r="497" spans="1:36" s="4" customFormat="1" x14ac:dyDescent="0.2">
      <c r="A497" s="11"/>
      <c r="B497" s="23" t="s">
        <v>780</v>
      </c>
      <c r="C497" s="28" t="s">
        <v>383</v>
      </c>
      <c r="D497" s="40">
        <v>6</v>
      </c>
      <c r="E497" s="40">
        <v>105</v>
      </c>
      <c r="F497" s="40">
        <v>6</v>
      </c>
      <c r="G497" s="40">
        <v>105</v>
      </c>
      <c r="H497" s="40">
        <v>120</v>
      </c>
      <c r="I497" s="40">
        <v>101</v>
      </c>
      <c r="J497" s="40">
        <v>42649</v>
      </c>
      <c r="K497" s="40">
        <v>22801</v>
      </c>
      <c r="L497" s="69">
        <f t="shared" si="77"/>
        <v>0.5346198035123918</v>
      </c>
      <c r="M497" s="44">
        <v>2678642</v>
      </c>
      <c r="N497" s="44">
        <v>1100844</v>
      </c>
      <c r="O497" s="69">
        <f t="shared" si="78"/>
        <v>0.41097093228583736</v>
      </c>
      <c r="P497" s="40">
        <v>337621</v>
      </c>
      <c r="Q497" s="40">
        <v>482564</v>
      </c>
      <c r="R497" s="40">
        <v>426248</v>
      </c>
      <c r="S497" s="40">
        <v>0</v>
      </c>
      <c r="T497" s="40">
        <v>0</v>
      </c>
      <c r="V497" s="69">
        <f t="shared" si="79"/>
        <v>0.21971319906795886</v>
      </c>
      <c r="W497" s="76">
        <f t="shared" si="80"/>
        <v>48.280514012543307</v>
      </c>
      <c r="X497" s="79">
        <f t="shared" si="81"/>
        <v>18694.267795272139</v>
      </c>
      <c r="Z497" s="69">
        <f t="shared" si="82"/>
        <v>1</v>
      </c>
      <c r="AA497" s="69">
        <f t="shared" si="82"/>
        <v>1</v>
      </c>
      <c r="AB497" s="82" t="s">
        <v>1264</v>
      </c>
      <c r="AD497" s="91">
        <f t="shared" si="83"/>
        <v>1.4293068262933881</v>
      </c>
      <c r="AE497" s="91">
        <f t="shared" si="84"/>
        <v>3.2605910177388253</v>
      </c>
      <c r="AF497" s="96">
        <f t="shared" si="85"/>
        <v>1262.5044058278365</v>
      </c>
      <c r="AH497" s="4">
        <f t="shared" si="86"/>
        <v>38325</v>
      </c>
      <c r="AI497" s="4" t="str">
        <f t="shared" si="87"/>
        <v>×</v>
      </c>
      <c r="AJ497" s="4" t="s">
        <v>1264</v>
      </c>
    </row>
    <row r="498" spans="1:36" s="4" customFormat="1" x14ac:dyDescent="0.2">
      <c r="A498" s="11"/>
      <c r="B498" s="23" t="s">
        <v>780</v>
      </c>
      <c r="C498" s="28" t="s">
        <v>234</v>
      </c>
      <c r="D498" s="40">
        <v>12</v>
      </c>
      <c r="E498" s="40">
        <v>72</v>
      </c>
      <c r="F498" s="40">
        <v>12</v>
      </c>
      <c r="G498" s="40">
        <v>72</v>
      </c>
      <c r="H498" s="40">
        <v>92</v>
      </c>
      <c r="I498" s="40">
        <v>73</v>
      </c>
      <c r="J498" s="40">
        <v>27333</v>
      </c>
      <c r="K498" s="40">
        <v>14371</v>
      </c>
      <c r="L498" s="69">
        <f t="shared" si="77"/>
        <v>0.52577470456956787</v>
      </c>
      <c r="M498" s="44">
        <v>2106297</v>
      </c>
      <c r="N498" s="44">
        <v>939905</v>
      </c>
      <c r="O498" s="69">
        <f t="shared" si="78"/>
        <v>0.44623573978408554</v>
      </c>
      <c r="P498" s="40">
        <v>236713</v>
      </c>
      <c r="Q498" s="40">
        <v>322114</v>
      </c>
      <c r="R498" s="40">
        <v>280966</v>
      </c>
      <c r="S498" s="40">
        <v>0</v>
      </c>
      <c r="T498" s="40">
        <v>0</v>
      </c>
      <c r="V498" s="69">
        <f t="shared" si="79"/>
        <v>0.23461946425336014</v>
      </c>
      <c r="W498" s="76">
        <f t="shared" si="80"/>
        <v>65.402894718530376</v>
      </c>
      <c r="X498" s="79">
        <f t="shared" si="81"/>
        <v>19550.901120311741</v>
      </c>
      <c r="Z498" s="69">
        <f t="shared" si="82"/>
        <v>1</v>
      </c>
      <c r="AA498" s="69">
        <f t="shared" si="82"/>
        <v>1</v>
      </c>
      <c r="AB498" s="82" t="s">
        <v>1264</v>
      </c>
      <c r="AD498" s="91">
        <f t="shared" si="83"/>
        <v>1.3607786644586481</v>
      </c>
      <c r="AE498" s="91">
        <f t="shared" si="84"/>
        <v>3.9706522244236693</v>
      </c>
      <c r="AF498" s="96">
        <f t="shared" si="85"/>
        <v>1186.9479073815126</v>
      </c>
      <c r="AH498" s="4">
        <f t="shared" si="86"/>
        <v>26280</v>
      </c>
      <c r="AI498" s="4" t="str">
        <f t="shared" si="87"/>
        <v>×</v>
      </c>
      <c r="AJ498" s="4" t="s">
        <v>1264</v>
      </c>
    </row>
    <row r="499" spans="1:36" s="4" customFormat="1" x14ac:dyDescent="0.2">
      <c r="A499" s="11"/>
      <c r="B499" s="23" t="s">
        <v>780</v>
      </c>
      <c r="C499" s="28" t="s">
        <v>783</v>
      </c>
      <c r="D499" s="40">
        <v>19</v>
      </c>
      <c r="E499" s="40">
        <v>138</v>
      </c>
      <c r="F499" s="40">
        <v>19</v>
      </c>
      <c r="G499" s="40">
        <v>138</v>
      </c>
      <c r="H499" s="40">
        <v>179</v>
      </c>
      <c r="I499" s="40">
        <v>108</v>
      </c>
      <c r="J499" s="40">
        <v>53377</v>
      </c>
      <c r="K499" s="40">
        <v>36353</v>
      </c>
      <c r="L499" s="69">
        <f t="shared" si="77"/>
        <v>0.68106113119883094</v>
      </c>
      <c r="M499" s="44">
        <v>4231656</v>
      </c>
      <c r="N499" s="44">
        <v>1907570</v>
      </c>
      <c r="O499" s="69">
        <f t="shared" si="78"/>
        <v>0.45078569713606209</v>
      </c>
      <c r="P499" s="40">
        <v>382788</v>
      </c>
      <c r="Q499" s="40">
        <v>576855</v>
      </c>
      <c r="R499" s="40">
        <v>556907</v>
      </c>
      <c r="S499" s="40">
        <v>4</v>
      </c>
      <c r="T499" s="40">
        <v>0</v>
      </c>
      <c r="V499" s="69">
        <f t="shared" si="79"/>
        <v>0.30701261681974007</v>
      </c>
      <c r="W499" s="76">
        <f t="shared" si="80"/>
        <v>52.473523505625394</v>
      </c>
      <c r="X499" s="79">
        <f t="shared" si="81"/>
        <v>15319.423431353671</v>
      </c>
      <c r="Z499" s="69">
        <f t="shared" si="82"/>
        <v>1</v>
      </c>
      <c r="AA499" s="69">
        <f t="shared" si="82"/>
        <v>1</v>
      </c>
      <c r="AB499" s="82" t="s">
        <v>1264</v>
      </c>
      <c r="AD499" s="91">
        <f t="shared" si="83"/>
        <v>1.5069829775228063</v>
      </c>
      <c r="AE499" s="91">
        <f t="shared" si="84"/>
        <v>4.9833589349718386</v>
      </c>
      <c r="AF499" s="96">
        <f t="shared" si="85"/>
        <v>1454.8705811049458</v>
      </c>
      <c r="AH499" s="4">
        <f t="shared" si="86"/>
        <v>50370</v>
      </c>
      <c r="AI499" s="4" t="str">
        <f t="shared" si="87"/>
        <v>×</v>
      </c>
      <c r="AJ499" s="4" t="s">
        <v>1264</v>
      </c>
    </row>
    <row r="500" spans="1:36" s="4" customFormat="1" x14ac:dyDescent="0.2">
      <c r="A500" s="11"/>
      <c r="B500" s="23" t="s">
        <v>780</v>
      </c>
      <c r="C500" s="28" t="s">
        <v>606</v>
      </c>
      <c r="D500" s="40">
        <v>6</v>
      </c>
      <c r="E500" s="40">
        <v>40</v>
      </c>
      <c r="F500" s="40">
        <v>6</v>
      </c>
      <c r="G500" s="40">
        <v>40</v>
      </c>
      <c r="H500" s="40">
        <v>56</v>
      </c>
      <c r="I500" s="40">
        <v>52</v>
      </c>
      <c r="J500" s="40">
        <v>14275</v>
      </c>
      <c r="K500" s="40">
        <v>9485</v>
      </c>
      <c r="L500" s="69">
        <f t="shared" si="77"/>
        <v>0.66444833625218913</v>
      </c>
      <c r="M500" s="44">
        <v>1180254</v>
      </c>
      <c r="N500" s="44">
        <v>513139</v>
      </c>
      <c r="O500" s="69">
        <f t="shared" si="78"/>
        <v>0.43476997324304767</v>
      </c>
      <c r="P500" s="40">
        <v>108935</v>
      </c>
      <c r="Q500" s="40">
        <v>163387</v>
      </c>
      <c r="R500" s="40">
        <v>154731</v>
      </c>
      <c r="S500" s="40">
        <v>7</v>
      </c>
      <c r="T500" s="40">
        <v>0</v>
      </c>
      <c r="V500" s="69">
        <f t="shared" si="79"/>
        <v>0.28888218537375182</v>
      </c>
      <c r="W500" s="76">
        <f t="shared" si="80"/>
        <v>54.100052714812861</v>
      </c>
      <c r="X500" s="79">
        <f t="shared" si="81"/>
        <v>16313.231418028467</v>
      </c>
      <c r="Z500" s="69">
        <f t="shared" si="82"/>
        <v>1</v>
      </c>
      <c r="AA500" s="69">
        <f t="shared" si="82"/>
        <v>1</v>
      </c>
      <c r="AB500" s="82" t="s">
        <v>1264</v>
      </c>
      <c r="AD500" s="91">
        <f t="shared" si="83"/>
        <v>1.4998577133152797</v>
      </c>
      <c r="AE500" s="91">
        <f t="shared" si="84"/>
        <v>4.710506265204021</v>
      </c>
      <c r="AF500" s="96">
        <f t="shared" si="85"/>
        <v>1420.3974847386055</v>
      </c>
      <c r="AH500" s="4">
        <f t="shared" si="86"/>
        <v>14600</v>
      </c>
      <c r="AI500" s="4" t="str">
        <f t="shared" si="87"/>
        <v/>
      </c>
      <c r="AJ500" s="4" t="s">
        <v>1264</v>
      </c>
    </row>
    <row r="501" spans="1:36" s="4" customFormat="1" x14ac:dyDescent="0.2">
      <c r="A501" s="11"/>
      <c r="B501" s="23" t="s">
        <v>780</v>
      </c>
      <c r="C501" s="28" t="s">
        <v>256</v>
      </c>
      <c r="D501" s="40">
        <v>4</v>
      </c>
      <c r="E501" s="40">
        <v>10</v>
      </c>
      <c r="F501" s="40">
        <v>4</v>
      </c>
      <c r="G501" s="40">
        <v>10</v>
      </c>
      <c r="H501" s="40">
        <v>12</v>
      </c>
      <c r="I501" s="40">
        <v>8</v>
      </c>
      <c r="J501" s="40">
        <v>3614</v>
      </c>
      <c r="K501" s="40">
        <v>2556</v>
      </c>
      <c r="L501" s="69">
        <f t="shared" si="77"/>
        <v>0.70724958494742662</v>
      </c>
      <c r="M501" s="44">
        <v>263912</v>
      </c>
      <c r="N501" s="44">
        <v>120702</v>
      </c>
      <c r="O501" s="69">
        <f t="shared" si="78"/>
        <v>0.45735699778714117</v>
      </c>
      <c r="P501" s="40">
        <v>15528</v>
      </c>
      <c r="Q501" s="40">
        <v>22294</v>
      </c>
      <c r="R501" s="48">
        <v>34333</v>
      </c>
      <c r="S501" s="40">
        <v>0</v>
      </c>
      <c r="T501" s="40">
        <v>0</v>
      </c>
      <c r="V501" s="69">
        <f t="shared" si="79"/>
        <v>0.32346554685775669</v>
      </c>
      <c r="W501" s="76">
        <f t="shared" si="80"/>
        <v>47.22300469483568</v>
      </c>
      <c r="X501" s="79">
        <f t="shared" si="81"/>
        <v>13432.316118935838</v>
      </c>
      <c r="Z501" s="69">
        <f t="shared" si="82"/>
        <v>1</v>
      </c>
      <c r="AA501" s="69">
        <f t="shared" si="82"/>
        <v>1</v>
      </c>
      <c r="AB501" s="82" t="s">
        <v>1264</v>
      </c>
      <c r="AD501" s="91">
        <f t="shared" si="83"/>
        <v>1.4357290056671819</v>
      </c>
      <c r="AE501" s="91">
        <f t="shared" si="84"/>
        <v>7.7731839258114377</v>
      </c>
      <c r="AF501" s="96">
        <f t="shared" si="85"/>
        <v>2211.0381246780012</v>
      </c>
      <c r="AH501" s="4">
        <f t="shared" si="86"/>
        <v>3650</v>
      </c>
      <c r="AI501" s="4" t="str">
        <f t="shared" si="87"/>
        <v/>
      </c>
      <c r="AJ501" s="4" t="s">
        <v>1264</v>
      </c>
    </row>
    <row r="502" spans="1:36" s="4" customFormat="1" x14ac:dyDescent="0.2">
      <c r="A502" s="11"/>
      <c r="B502" s="23" t="s">
        <v>780</v>
      </c>
      <c r="C502" s="28" t="s">
        <v>112</v>
      </c>
      <c r="D502" s="40">
        <v>3</v>
      </c>
      <c r="E502" s="40">
        <v>9</v>
      </c>
      <c r="F502" s="40">
        <v>3</v>
      </c>
      <c r="G502" s="40">
        <v>9</v>
      </c>
      <c r="H502" s="40">
        <v>11</v>
      </c>
      <c r="I502" s="40">
        <v>7</v>
      </c>
      <c r="J502" s="40">
        <v>4091</v>
      </c>
      <c r="K502" s="40">
        <v>2519</v>
      </c>
      <c r="L502" s="69">
        <f t="shared" si="77"/>
        <v>0.61574187240283551</v>
      </c>
      <c r="M502" s="40">
        <v>210369</v>
      </c>
      <c r="N502" s="40">
        <v>92711</v>
      </c>
      <c r="O502" s="69">
        <f t="shared" si="78"/>
        <v>0.44070656798292523</v>
      </c>
      <c r="P502" s="40">
        <v>15221</v>
      </c>
      <c r="Q502" s="40">
        <v>22913</v>
      </c>
      <c r="R502" s="40">
        <v>29202</v>
      </c>
      <c r="S502" s="40">
        <v>0</v>
      </c>
      <c r="T502" s="40">
        <v>0</v>
      </c>
      <c r="V502" s="69">
        <f t="shared" si="79"/>
        <v>0.2713614873500339</v>
      </c>
      <c r="W502" s="76">
        <f t="shared" si="80"/>
        <v>36.804684398570863</v>
      </c>
      <c r="X502" s="79">
        <f t="shared" si="81"/>
        <v>11592.695514092895</v>
      </c>
      <c r="Z502" s="69">
        <f t="shared" si="82"/>
        <v>1</v>
      </c>
      <c r="AA502" s="69">
        <f t="shared" si="82"/>
        <v>1</v>
      </c>
      <c r="AB502" s="82" t="s">
        <v>1264</v>
      </c>
      <c r="AD502" s="91">
        <f t="shared" si="83"/>
        <v>1.5053544445174429</v>
      </c>
      <c r="AE502" s="91">
        <f t="shared" si="84"/>
        <v>6.0909927074436636</v>
      </c>
      <c r="AF502" s="96">
        <f t="shared" si="85"/>
        <v>1918.5336048879838</v>
      </c>
      <c r="AH502" s="4">
        <f t="shared" si="86"/>
        <v>3285</v>
      </c>
      <c r="AI502" s="4" t="str">
        <f t="shared" si="87"/>
        <v>×</v>
      </c>
      <c r="AJ502" s="4" t="s">
        <v>1264</v>
      </c>
    </row>
    <row r="503" spans="1:36" s="4" customFormat="1" ht="26.4" x14ac:dyDescent="0.2">
      <c r="A503" s="11"/>
      <c r="B503" s="23" t="s">
        <v>780</v>
      </c>
      <c r="C503" s="28" t="s">
        <v>59</v>
      </c>
      <c r="D503" s="40">
        <v>1</v>
      </c>
      <c r="E503" s="40">
        <v>3</v>
      </c>
      <c r="F503" s="40">
        <v>1</v>
      </c>
      <c r="G503" s="40">
        <v>3</v>
      </c>
      <c r="H503" s="40">
        <v>4</v>
      </c>
      <c r="I503" s="40">
        <v>4</v>
      </c>
      <c r="J503" s="40">
        <v>1460</v>
      </c>
      <c r="K503" s="40">
        <v>627</v>
      </c>
      <c r="L503" s="69">
        <f t="shared" si="77"/>
        <v>0.42945205479452053</v>
      </c>
      <c r="M503" s="40">
        <v>38388</v>
      </c>
      <c r="N503" s="40">
        <v>32543</v>
      </c>
      <c r="O503" s="69">
        <f t="shared" si="78"/>
        <v>0.84773887673231219</v>
      </c>
      <c r="P503" s="40">
        <v>3266</v>
      </c>
      <c r="Q503" s="40">
        <v>3327</v>
      </c>
      <c r="R503" s="40">
        <v>4350</v>
      </c>
      <c r="S503" s="40">
        <v>0</v>
      </c>
      <c r="T503" s="40">
        <v>0</v>
      </c>
      <c r="V503" s="69">
        <f t="shared" si="79"/>
        <v>0.36406320254189023</v>
      </c>
      <c r="W503" s="76">
        <f t="shared" si="80"/>
        <v>51.902711323763953</v>
      </c>
      <c r="X503" s="79">
        <f t="shared" si="81"/>
        <v>6937.7990430622012</v>
      </c>
      <c r="Z503" s="69">
        <f t="shared" si="82"/>
        <v>1</v>
      </c>
      <c r="AA503" s="69">
        <f t="shared" si="82"/>
        <v>1</v>
      </c>
      <c r="AB503" s="82" t="s">
        <v>1264</v>
      </c>
      <c r="AD503" s="95">
        <f t="shared" si="83"/>
        <v>1.0186772810777709</v>
      </c>
      <c r="AE503" s="95">
        <f t="shared" si="84"/>
        <v>9.9641763625229647</v>
      </c>
      <c r="AF503" s="96">
        <f t="shared" si="85"/>
        <v>1331.9044703000613</v>
      </c>
      <c r="AH503" s="4">
        <f t="shared" si="86"/>
        <v>1095</v>
      </c>
      <c r="AI503" s="4" t="str">
        <f t="shared" si="87"/>
        <v>×</v>
      </c>
      <c r="AJ503" s="4" t="s">
        <v>1264</v>
      </c>
    </row>
    <row r="504" spans="1:36" s="4" customFormat="1" x14ac:dyDescent="0.2">
      <c r="A504" s="11"/>
      <c r="B504" s="23" t="s">
        <v>786</v>
      </c>
      <c r="C504" s="28" t="s">
        <v>423</v>
      </c>
      <c r="D504" s="40">
        <v>38</v>
      </c>
      <c r="E504" s="40">
        <v>676</v>
      </c>
      <c r="F504" s="40">
        <v>38</v>
      </c>
      <c r="G504" s="40">
        <v>676</v>
      </c>
      <c r="H504" s="40">
        <v>1247</v>
      </c>
      <c r="I504" s="40">
        <v>1098</v>
      </c>
      <c r="J504" s="40">
        <v>250827</v>
      </c>
      <c r="K504" s="40">
        <v>180975</v>
      </c>
      <c r="L504" s="69">
        <f t="shared" si="77"/>
        <v>0.72151323422119629</v>
      </c>
      <c r="M504" s="40">
        <v>35324014</v>
      </c>
      <c r="N504" s="40">
        <v>13282218</v>
      </c>
      <c r="O504" s="69">
        <f t="shared" si="78"/>
        <v>0.37601100486484917</v>
      </c>
      <c r="P504" s="40">
        <v>3838051</v>
      </c>
      <c r="Q504" s="40">
        <v>5371958</v>
      </c>
      <c r="R504" s="40">
        <v>4599799</v>
      </c>
      <c r="S504" s="40">
        <v>148</v>
      </c>
      <c r="T504" s="40">
        <v>1</v>
      </c>
      <c r="V504" s="69">
        <f t="shared" si="79"/>
        <v>0.27129691622279928</v>
      </c>
      <c r="W504" s="76">
        <f t="shared" si="80"/>
        <v>73.392556983008703</v>
      </c>
      <c r="X504" s="79">
        <f t="shared" si="81"/>
        <v>25416.764746511948</v>
      </c>
      <c r="Z504" s="69">
        <f t="shared" si="82"/>
        <v>1</v>
      </c>
      <c r="AA504" s="69">
        <f t="shared" si="82"/>
        <v>1</v>
      </c>
      <c r="AB504" s="82" t="s">
        <v>1259</v>
      </c>
      <c r="AD504" s="91">
        <f t="shared" si="83"/>
        <v>1.3996577950631715</v>
      </c>
      <c r="AE504" s="91">
        <f t="shared" si="84"/>
        <v>3.4606674064518685</v>
      </c>
      <c r="AF504" s="96">
        <f t="shared" si="85"/>
        <v>1198.4726101867848</v>
      </c>
      <c r="AH504" s="4">
        <f t="shared" si="86"/>
        <v>246740</v>
      </c>
      <c r="AI504" s="4" t="str">
        <f t="shared" si="87"/>
        <v>×</v>
      </c>
      <c r="AJ504" s="4" t="s">
        <v>1264</v>
      </c>
    </row>
    <row r="505" spans="1:36" s="4" customFormat="1" x14ac:dyDescent="0.2">
      <c r="A505" s="11"/>
      <c r="B505" s="23" t="s">
        <v>786</v>
      </c>
      <c r="C505" s="28" t="s">
        <v>789</v>
      </c>
      <c r="D505" s="40">
        <v>19</v>
      </c>
      <c r="E505" s="40">
        <v>79</v>
      </c>
      <c r="F505" s="40">
        <v>19</v>
      </c>
      <c r="G505" s="40">
        <v>79</v>
      </c>
      <c r="H505" s="40">
        <v>114</v>
      </c>
      <c r="I505" s="40">
        <v>93</v>
      </c>
      <c r="J505" s="40">
        <v>29036</v>
      </c>
      <c r="K505" s="40">
        <v>17750</v>
      </c>
      <c r="L505" s="69">
        <f t="shared" si="77"/>
        <v>0.61131009780961565</v>
      </c>
      <c r="M505" s="40">
        <v>2172534</v>
      </c>
      <c r="N505" s="40">
        <v>995117</v>
      </c>
      <c r="O505" s="69">
        <f t="shared" si="78"/>
        <v>0.45804438503609152</v>
      </c>
      <c r="P505" s="40">
        <v>243121</v>
      </c>
      <c r="Q505" s="40">
        <v>363455</v>
      </c>
      <c r="R505" s="40">
        <v>318593</v>
      </c>
      <c r="S505" s="40">
        <v>5</v>
      </c>
      <c r="T505" s="40">
        <v>0</v>
      </c>
      <c r="V505" s="69">
        <f t="shared" si="79"/>
        <v>0.28000715781755836</v>
      </c>
      <c r="W505" s="76">
        <f t="shared" si="80"/>
        <v>56.062929577464786</v>
      </c>
      <c r="X505" s="79">
        <f t="shared" si="81"/>
        <v>17948.901408450703</v>
      </c>
      <c r="Z505" s="69">
        <f t="shared" si="82"/>
        <v>1</v>
      </c>
      <c r="AA505" s="69">
        <f t="shared" si="82"/>
        <v>1</v>
      </c>
      <c r="AB505" s="82" t="s">
        <v>1264</v>
      </c>
      <c r="AD505" s="91">
        <f t="shared" si="83"/>
        <v>1.4949551869233839</v>
      </c>
      <c r="AE505" s="91">
        <f t="shared" si="84"/>
        <v>4.0930935624647811</v>
      </c>
      <c r="AF505" s="96">
        <f t="shared" si="85"/>
        <v>1310.4297859913377</v>
      </c>
      <c r="AH505" s="4">
        <f t="shared" si="86"/>
        <v>28835</v>
      </c>
      <c r="AI505" s="4" t="str">
        <f t="shared" si="87"/>
        <v>×</v>
      </c>
      <c r="AJ505" s="4" t="s">
        <v>1264</v>
      </c>
    </row>
    <row r="506" spans="1:36" s="4" customFormat="1" x14ac:dyDescent="0.2">
      <c r="A506" s="11"/>
      <c r="B506" s="23" t="s">
        <v>786</v>
      </c>
      <c r="C506" s="28" t="s">
        <v>791</v>
      </c>
      <c r="D506" s="40">
        <v>18</v>
      </c>
      <c r="E506" s="40">
        <v>152</v>
      </c>
      <c r="F506" s="40">
        <v>18</v>
      </c>
      <c r="G506" s="40">
        <v>152</v>
      </c>
      <c r="H506" s="40">
        <v>216</v>
      </c>
      <c r="I506" s="40">
        <v>181</v>
      </c>
      <c r="J506" s="40">
        <v>56952</v>
      </c>
      <c r="K506" s="40">
        <v>38503</v>
      </c>
      <c r="L506" s="69">
        <f t="shared" si="77"/>
        <v>0.67606054221098466</v>
      </c>
      <c r="M506" s="40">
        <v>5656939</v>
      </c>
      <c r="N506" s="40">
        <v>2622164</v>
      </c>
      <c r="O506" s="69">
        <f t="shared" si="78"/>
        <v>0.46353054187078913</v>
      </c>
      <c r="P506" s="40">
        <v>511296</v>
      </c>
      <c r="Q506" s="40">
        <v>696056</v>
      </c>
      <c r="R506" s="40">
        <v>693567</v>
      </c>
      <c r="S506" s="40">
        <v>12</v>
      </c>
      <c r="T506" s="40">
        <v>0</v>
      </c>
      <c r="V506" s="69">
        <f t="shared" si="79"/>
        <v>0.3133747094685172</v>
      </c>
      <c r="W506" s="76">
        <f t="shared" si="80"/>
        <v>68.10284912863932</v>
      </c>
      <c r="X506" s="79">
        <f t="shared" si="81"/>
        <v>18013.323637119185</v>
      </c>
      <c r="Z506" s="69">
        <f t="shared" si="82"/>
        <v>1</v>
      </c>
      <c r="AA506" s="69">
        <f t="shared" si="82"/>
        <v>1</v>
      </c>
      <c r="AB506" s="82" t="s">
        <v>1264</v>
      </c>
      <c r="AD506" s="91">
        <f t="shared" si="83"/>
        <v>1.3613562398297658</v>
      </c>
      <c r="AE506" s="91">
        <f t="shared" si="84"/>
        <v>5.1284657028414067</v>
      </c>
      <c r="AF506" s="96">
        <f t="shared" si="85"/>
        <v>1356.4882181749906</v>
      </c>
      <c r="AH506" s="4">
        <f t="shared" si="86"/>
        <v>55480</v>
      </c>
      <c r="AI506" s="4" t="str">
        <f t="shared" si="87"/>
        <v>×</v>
      </c>
      <c r="AJ506" s="4" t="s">
        <v>1264</v>
      </c>
    </row>
    <row r="507" spans="1:36" s="4" customFormat="1" x14ac:dyDescent="0.2">
      <c r="A507" s="11"/>
      <c r="B507" s="23" t="s">
        <v>786</v>
      </c>
      <c r="C507" s="28" t="s">
        <v>632</v>
      </c>
      <c r="D507" s="40">
        <v>15</v>
      </c>
      <c r="E507" s="40">
        <v>66</v>
      </c>
      <c r="F507" s="40">
        <v>15</v>
      </c>
      <c r="G507" s="40">
        <v>66</v>
      </c>
      <c r="H507" s="40">
        <v>98</v>
      </c>
      <c r="I507" s="40">
        <v>81</v>
      </c>
      <c r="J507" s="40">
        <v>24757</v>
      </c>
      <c r="K507" s="40">
        <v>17985</v>
      </c>
      <c r="L507" s="69">
        <f t="shared" si="77"/>
        <v>0.72646120289211136</v>
      </c>
      <c r="M507" s="40">
        <v>2479145</v>
      </c>
      <c r="N507" s="40">
        <v>1109087</v>
      </c>
      <c r="O507" s="69">
        <f t="shared" si="78"/>
        <v>0.44736673328909765</v>
      </c>
      <c r="P507" s="40">
        <v>227355</v>
      </c>
      <c r="Q507" s="40">
        <v>337623</v>
      </c>
      <c r="R507" s="40">
        <v>320689</v>
      </c>
      <c r="S507" s="40">
        <v>0</v>
      </c>
      <c r="T507" s="40">
        <v>0</v>
      </c>
      <c r="V507" s="69">
        <f t="shared" si="79"/>
        <v>0.32499457519911223</v>
      </c>
      <c r="W507" s="76">
        <f t="shared" si="80"/>
        <v>61.667333889352236</v>
      </c>
      <c r="X507" s="79">
        <f t="shared" si="81"/>
        <v>17830.914651098137</v>
      </c>
      <c r="Z507" s="69">
        <f t="shared" si="82"/>
        <v>1</v>
      </c>
      <c r="AA507" s="69">
        <f t="shared" si="82"/>
        <v>1</v>
      </c>
      <c r="AB507" s="82" t="s">
        <v>1264</v>
      </c>
      <c r="AD507" s="91">
        <f t="shared" si="83"/>
        <v>1.4850036286864154</v>
      </c>
      <c r="AE507" s="91">
        <f t="shared" si="84"/>
        <v>4.8782168854874532</v>
      </c>
      <c r="AF507" s="96">
        <f t="shared" si="85"/>
        <v>1410.5209914011127</v>
      </c>
      <c r="AH507" s="4">
        <f t="shared" si="86"/>
        <v>24090</v>
      </c>
      <c r="AI507" s="4" t="str">
        <f t="shared" si="87"/>
        <v>×</v>
      </c>
      <c r="AJ507" s="4" t="s">
        <v>1264</v>
      </c>
    </row>
    <row r="508" spans="1:36" s="4" customFormat="1" x14ac:dyDescent="0.2">
      <c r="A508" s="11"/>
      <c r="B508" s="23" t="s">
        <v>786</v>
      </c>
      <c r="C508" s="28" t="s">
        <v>792</v>
      </c>
      <c r="D508" s="40">
        <v>20</v>
      </c>
      <c r="E508" s="40">
        <v>90</v>
      </c>
      <c r="F508" s="40">
        <v>20</v>
      </c>
      <c r="G508" s="40">
        <v>90</v>
      </c>
      <c r="H508" s="40">
        <v>135</v>
      </c>
      <c r="I508" s="40">
        <v>105</v>
      </c>
      <c r="J508" s="40">
        <v>35272</v>
      </c>
      <c r="K508" s="40">
        <v>24695</v>
      </c>
      <c r="L508" s="69">
        <f t="shared" si="77"/>
        <v>0.70013041506010432</v>
      </c>
      <c r="M508" s="40">
        <v>2432673</v>
      </c>
      <c r="N508" s="40">
        <v>1042492</v>
      </c>
      <c r="O508" s="69">
        <f t="shared" si="78"/>
        <v>0.42853766206966576</v>
      </c>
      <c r="P508" s="40">
        <v>286909</v>
      </c>
      <c r="Q508" s="40">
        <v>435192</v>
      </c>
      <c r="R508" s="40">
        <v>360132</v>
      </c>
      <c r="S508" s="40">
        <v>0</v>
      </c>
      <c r="T508" s="40">
        <v>0</v>
      </c>
      <c r="V508" s="69">
        <f t="shared" si="79"/>
        <v>0.30003225121372179</v>
      </c>
      <c r="W508" s="76">
        <f t="shared" si="80"/>
        <v>42.21469933184855</v>
      </c>
      <c r="X508" s="79">
        <f t="shared" si="81"/>
        <v>14583.194978740636</v>
      </c>
      <c r="Z508" s="69">
        <f t="shared" si="82"/>
        <v>1</v>
      </c>
      <c r="AA508" s="69">
        <f t="shared" si="82"/>
        <v>1</v>
      </c>
      <c r="AB508" s="82" t="s">
        <v>1264</v>
      </c>
      <c r="AD508" s="91">
        <f t="shared" si="83"/>
        <v>1.5168293779560766</v>
      </c>
      <c r="AE508" s="91">
        <f t="shared" si="84"/>
        <v>3.633528400991255</v>
      </c>
      <c r="AF508" s="96">
        <f t="shared" si="85"/>
        <v>1255.2133254795074</v>
      </c>
      <c r="AH508" s="4">
        <f t="shared" si="86"/>
        <v>32850</v>
      </c>
      <c r="AI508" s="4" t="str">
        <f t="shared" si="87"/>
        <v>×</v>
      </c>
      <c r="AJ508" s="4" t="s">
        <v>1264</v>
      </c>
    </row>
    <row r="509" spans="1:36" s="4" customFormat="1" x14ac:dyDescent="0.2">
      <c r="A509" s="11"/>
      <c r="B509" s="23" t="s">
        <v>786</v>
      </c>
      <c r="C509" s="28" t="s">
        <v>462</v>
      </c>
      <c r="D509" s="40">
        <v>13</v>
      </c>
      <c r="E509" s="40">
        <v>65</v>
      </c>
      <c r="F509" s="40">
        <v>13</v>
      </c>
      <c r="G509" s="40">
        <v>65</v>
      </c>
      <c r="H509" s="40">
        <v>81</v>
      </c>
      <c r="I509" s="40">
        <v>66</v>
      </c>
      <c r="J509" s="40">
        <v>25343</v>
      </c>
      <c r="K509" s="40">
        <v>16423</v>
      </c>
      <c r="L509" s="69">
        <f t="shared" si="77"/>
        <v>0.6480290415499349</v>
      </c>
      <c r="M509" s="40">
        <v>2126318</v>
      </c>
      <c r="N509" s="40">
        <v>919651</v>
      </c>
      <c r="O509" s="69">
        <f t="shared" si="78"/>
        <v>0.43250868402562553</v>
      </c>
      <c r="P509" s="40">
        <v>234071</v>
      </c>
      <c r="Q509" s="40">
        <v>343242</v>
      </c>
      <c r="R509" s="40">
        <v>288923</v>
      </c>
      <c r="S509" s="40">
        <v>1</v>
      </c>
      <c r="T509" s="40">
        <v>0</v>
      </c>
      <c r="V509" s="69">
        <f t="shared" si="79"/>
        <v>0.28027818797114973</v>
      </c>
      <c r="W509" s="76">
        <f t="shared" si="80"/>
        <v>55.997747062047132</v>
      </c>
      <c r="X509" s="79">
        <f t="shared" si="81"/>
        <v>17592.583571820007</v>
      </c>
      <c r="Z509" s="69">
        <f t="shared" si="82"/>
        <v>1</v>
      </c>
      <c r="AA509" s="69">
        <f t="shared" si="82"/>
        <v>1</v>
      </c>
      <c r="AB509" s="82" t="s">
        <v>1264</v>
      </c>
      <c r="AD509" s="91">
        <f t="shared" si="83"/>
        <v>1.4664012201426062</v>
      </c>
      <c r="AE509" s="91">
        <f t="shared" si="84"/>
        <v>3.9289403642484544</v>
      </c>
      <c r="AF509" s="96">
        <f t="shared" si="85"/>
        <v>1234.339153504706</v>
      </c>
      <c r="AH509" s="4">
        <f t="shared" si="86"/>
        <v>23725</v>
      </c>
      <c r="AI509" s="4" t="str">
        <f t="shared" si="87"/>
        <v>×</v>
      </c>
      <c r="AJ509" s="4" t="s">
        <v>1264</v>
      </c>
    </row>
    <row r="510" spans="1:36" s="4" customFormat="1" x14ac:dyDescent="0.2">
      <c r="A510" s="13"/>
      <c r="B510" s="23" t="s">
        <v>786</v>
      </c>
      <c r="C510" s="28" t="s">
        <v>794</v>
      </c>
      <c r="D510" s="40">
        <v>5</v>
      </c>
      <c r="E510" s="40">
        <v>20</v>
      </c>
      <c r="F510" s="40">
        <v>5</v>
      </c>
      <c r="G510" s="40">
        <v>20</v>
      </c>
      <c r="H510" s="40">
        <v>24</v>
      </c>
      <c r="I510" s="40">
        <v>18</v>
      </c>
      <c r="J510" s="40">
        <v>7229</v>
      </c>
      <c r="K510" s="40">
        <v>4172</v>
      </c>
      <c r="L510" s="69">
        <f t="shared" si="77"/>
        <v>0.57711993360077463</v>
      </c>
      <c r="M510" s="44">
        <v>444925</v>
      </c>
      <c r="N510" s="44">
        <v>206669</v>
      </c>
      <c r="O510" s="69">
        <f t="shared" si="78"/>
        <v>0.46450300612462775</v>
      </c>
      <c r="P510" s="40">
        <v>32409</v>
      </c>
      <c r="Q510" s="40">
        <v>47047</v>
      </c>
      <c r="R510" s="40">
        <v>58134</v>
      </c>
      <c r="S510" s="40">
        <v>2</v>
      </c>
      <c r="T510" s="40">
        <v>1</v>
      </c>
      <c r="V510" s="69">
        <f t="shared" si="79"/>
        <v>0.26807394405200535</v>
      </c>
      <c r="W510" s="76">
        <f t="shared" si="80"/>
        <v>49.537152444870564</v>
      </c>
      <c r="X510" s="79">
        <f t="shared" si="81"/>
        <v>13934.324065196548</v>
      </c>
      <c r="Z510" s="69">
        <f t="shared" si="82"/>
        <v>1</v>
      </c>
      <c r="AA510" s="69">
        <f t="shared" si="82"/>
        <v>1</v>
      </c>
      <c r="AB510" s="82" t="s">
        <v>1264</v>
      </c>
      <c r="AD510" s="91">
        <f t="shared" si="83"/>
        <v>1.4516646610509427</v>
      </c>
      <c r="AE510" s="91">
        <f t="shared" si="84"/>
        <v>6.3769014779845108</v>
      </c>
      <c r="AF510" s="96">
        <f t="shared" si="85"/>
        <v>1793.7609923169491</v>
      </c>
      <c r="AH510" s="4">
        <f t="shared" si="86"/>
        <v>7300</v>
      </c>
      <c r="AI510" s="4" t="str">
        <f t="shared" si="87"/>
        <v/>
      </c>
      <c r="AJ510" s="4" t="s">
        <v>1264</v>
      </c>
    </row>
    <row r="511" spans="1:36" s="4" customFormat="1" x14ac:dyDescent="0.2">
      <c r="A511" s="14" t="s">
        <v>795</v>
      </c>
      <c r="B511" s="23" t="s">
        <v>796</v>
      </c>
      <c r="C511" s="28" t="s">
        <v>612</v>
      </c>
      <c r="D511" s="48">
        <v>105</v>
      </c>
      <c r="E511" s="48">
        <v>4644</v>
      </c>
      <c r="F511" s="48">
        <v>105</v>
      </c>
      <c r="G511" s="48">
        <v>4644</v>
      </c>
      <c r="H511" s="60">
        <v>9670</v>
      </c>
      <c r="I511" s="60">
        <v>8559</v>
      </c>
      <c r="J511" s="53">
        <v>1699256</v>
      </c>
      <c r="K511" s="49">
        <v>1358497</v>
      </c>
      <c r="L511" s="69">
        <f t="shared" si="77"/>
        <v>0.79946576619414611</v>
      </c>
      <c r="M511" s="49">
        <v>307062099</v>
      </c>
      <c r="N511" s="49">
        <v>122159825</v>
      </c>
      <c r="O511" s="69">
        <f t="shared" si="78"/>
        <v>0.39783426674224615</v>
      </c>
      <c r="P511" s="49">
        <v>35953026</v>
      </c>
      <c r="Q511" s="49">
        <v>51377969</v>
      </c>
      <c r="R511" s="74">
        <v>44464374</v>
      </c>
      <c r="S511" s="60">
        <v>2065</v>
      </c>
      <c r="T511" s="60">
        <v>10</v>
      </c>
      <c r="V511" s="69">
        <f t="shared" si="79"/>
        <v>0.31805487687937611</v>
      </c>
      <c r="W511" s="76">
        <f t="shared" si="80"/>
        <v>89.922778629617881</v>
      </c>
      <c r="X511" s="79">
        <f t="shared" si="81"/>
        <v>32730.56473440869</v>
      </c>
      <c r="Z511" s="69">
        <f t="shared" si="82"/>
        <v>1</v>
      </c>
      <c r="AA511" s="69">
        <f t="shared" si="82"/>
        <v>1</v>
      </c>
      <c r="AB511" s="83"/>
      <c r="AD511" s="91">
        <f t="shared" si="83"/>
        <v>1.4290304521238351</v>
      </c>
      <c r="AE511" s="91">
        <f t="shared" si="84"/>
        <v>3.3977619853193999</v>
      </c>
      <c r="AF511" s="96">
        <f t="shared" si="85"/>
        <v>1236.735233356992</v>
      </c>
      <c r="AH511" s="4">
        <f t="shared" si="86"/>
        <v>1695060</v>
      </c>
      <c r="AI511" s="4" t="str">
        <f t="shared" si="87"/>
        <v>×</v>
      </c>
      <c r="AJ511" s="4" t="s">
        <v>1287</v>
      </c>
    </row>
    <row r="512" spans="1:36" s="4" customFormat="1" x14ac:dyDescent="0.2">
      <c r="A512" s="11">
        <f>COUNTA(C511:C629)-1</f>
        <v>118</v>
      </c>
      <c r="B512" s="23" t="s">
        <v>796</v>
      </c>
      <c r="C512" s="28" t="s">
        <v>322</v>
      </c>
      <c r="D512" s="48">
        <v>77</v>
      </c>
      <c r="E512" s="48">
        <v>2831</v>
      </c>
      <c r="F512" s="48">
        <v>77</v>
      </c>
      <c r="G512" s="53">
        <v>2831</v>
      </c>
      <c r="H512" s="60">
        <v>4612</v>
      </c>
      <c r="I512" s="60">
        <v>3941</v>
      </c>
      <c r="J512" s="53">
        <v>1037729</v>
      </c>
      <c r="K512" s="49">
        <v>821454</v>
      </c>
      <c r="L512" s="69">
        <f t="shared" si="77"/>
        <v>0.79158816993646708</v>
      </c>
      <c r="M512" s="49">
        <v>117298497</v>
      </c>
      <c r="N512" s="49">
        <v>43531526</v>
      </c>
      <c r="O512" s="69">
        <f t="shared" si="78"/>
        <v>0.37111750886287997</v>
      </c>
      <c r="P512" s="49">
        <v>12720400</v>
      </c>
      <c r="Q512" s="49">
        <v>17571943</v>
      </c>
      <c r="R512" s="74">
        <v>15807400</v>
      </c>
      <c r="S512" s="60">
        <v>466</v>
      </c>
      <c r="T512" s="60">
        <v>8</v>
      </c>
      <c r="V512" s="69">
        <f t="shared" si="79"/>
        <v>0.29377222967214778</v>
      </c>
      <c r="W512" s="76">
        <f t="shared" si="80"/>
        <v>52.993260730363474</v>
      </c>
      <c r="X512" s="79">
        <f t="shared" si="81"/>
        <v>19243.195601944844</v>
      </c>
      <c r="Z512" s="69">
        <f t="shared" si="82"/>
        <v>1</v>
      </c>
      <c r="AA512" s="69">
        <f t="shared" si="82"/>
        <v>1</v>
      </c>
      <c r="AB512" s="83"/>
      <c r="AD512" s="91">
        <f t="shared" si="83"/>
        <v>1.3813986195402661</v>
      </c>
      <c r="AE512" s="91">
        <f t="shared" si="84"/>
        <v>3.4221821640828907</v>
      </c>
      <c r="AF512" s="96">
        <f t="shared" si="85"/>
        <v>1242.6810477657934</v>
      </c>
      <c r="AH512" s="4">
        <f t="shared" si="86"/>
        <v>1033315</v>
      </c>
      <c r="AI512" s="4" t="str">
        <f t="shared" si="87"/>
        <v>×</v>
      </c>
      <c r="AJ512" s="4" t="s">
        <v>1287</v>
      </c>
    </row>
    <row r="513" spans="1:36" s="4" customFormat="1" x14ac:dyDescent="0.2">
      <c r="A513" s="12">
        <f>SUBTOTAL(3,C511:C629)-1</f>
        <v>118</v>
      </c>
      <c r="B513" s="23" t="s">
        <v>796</v>
      </c>
      <c r="C513" s="28" t="s">
        <v>645</v>
      </c>
      <c r="D513" s="48">
        <v>28</v>
      </c>
      <c r="E513" s="48">
        <v>615</v>
      </c>
      <c r="F513" s="48">
        <v>27</v>
      </c>
      <c r="G513" s="53">
        <v>597</v>
      </c>
      <c r="H513" s="60">
        <v>865.8</v>
      </c>
      <c r="I513" s="60">
        <v>728</v>
      </c>
      <c r="J513" s="53">
        <v>207726</v>
      </c>
      <c r="K513" s="49">
        <v>143749.6</v>
      </c>
      <c r="L513" s="69">
        <f t="shared" si="77"/>
        <v>0.6920154434206599</v>
      </c>
      <c r="M513" s="49">
        <v>18378480</v>
      </c>
      <c r="N513" s="49">
        <v>7701024.7999999998</v>
      </c>
      <c r="O513" s="69">
        <f t="shared" si="78"/>
        <v>0.41902403245534992</v>
      </c>
      <c r="P513" s="49">
        <v>2509098.6</v>
      </c>
      <c r="Q513" s="49">
        <v>3636304.6</v>
      </c>
      <c r="R513" s="74">
        <v>2867990.2</v>
      </c>
      <c r="S513" s="60">
        <v>93</v>
      </c>
      <c r="T513" s="60">
        <v>0</v>
      </c>
      <c r="V513" s="69">
        <f t="shared" si="79"/>
        <v>0.28997110162350198</v>
      </c>
      <c r="W513" s="76">
        <f t="shared" si="80"/>
        <v>53.572495506074446</v>
      </c>
      <c r="X513" s="79">
        <f t="shared" si="81"/>
        <v>19951.291690550792</v>
      </c>
      <c r="Z513" s="69">
        <f t="shared" si="82"/>
        <v>0.9642857142857143</v>
      </c>
      <c r="AA513" s="69">
        <f t="shared" si="82"/>
        <v>0.97073170731707314</v>
      </c>
      <c r="AB513" s="83"/>
      <c r="AD513" s="91">
        <f t="shared" si="83"/>
        <v>1.4492473910750259</v>
      </c>
      <c r="AE513" s="91">
        <f t="shared" si="84"/>
        <v>3.0692396066061334</v>
      </c>
      <c r="AF513" s="96">
        <f t="shared" si="85"/>
        <v>1143.0360688097312</v>
      </c>
      <c r="AH513" s="4">
        <f t="shared" si="86"/>
        <v>224475</v>
      </c>
      <c r="AI513" s="4" t="str">
        <f t="shared" si="87"/>
        <v/>
      </c>
      <c r="AJ513" s="4" t="s">
        <v>1287</v>
      </c>
    </row>
    <row r="514" spans="1:36" s="4" customFormat="1" x14ac:dyDescent="0.2">
      <c r="A514" s="11"/>
      <c r="B514" s="23" t="s">
        <v>796</v>
      </c>
      <c r="C514" s="28" t="s">
        <v>799</v>
      </c>
      <c r="D514" s="48">
        <v>10</v>
      </c>
      <c r="E514" s="48">
        <v>198</v>
      </c>
      <c r="F514" s="48">
        <v>10</v>
      </c>
      <c r="G514" s="53">
        <v>198</v>
      </c>
      <c r="H514" s="60">
        <v>346</v>
      </c>
      <c r="I514" s="60">
        <v>283</v>
      </c>
      <c r="J514" s="53">
        <v>74027</v>
      </c>
      <c r="K514" s="49">
        <v>53093</v>
      </c>
      <c r="L514" s="69">
        <f t="shared" si="77"/>
        <v>0.71721128777337995</v>
      </c>
      <c r="M514" s="49">
        <v>7965126</v>
      </c>
      <c r="N514" s="49">
        <v>3056110</v>
      </c>
      <c r="O514" s="69">
        <f t="shared" si="78"/>
        <v>0.38368633465434193</v>
      </c>
      <c r="P514" s="49">
        <v>1101232</v>
      </c>
      <c r="Q514" s="49">
        <v>1516474</v>
      </c>
      <c r="R514" s="74">
        <v>1141337</v>
      </c>
      <c r="S514" s="60">
        <v>31</v>
      </c>
      <c r="T514" s="60">
        <v>0</v>
      </c>
      <c r="V514" s="69">
        <f t="shared" si="79"/>
        <v>0.27518417017848862</v>
      </c>
      <c r="W514" s="76">
        <f t="shared" si="80"/>
        <v>57.561448778558379</v>
      </c>
      <c r="X514" s="79">
        <f t="shared" si="81"/>
        <v>21496.93933286874</v>
      </c>
      <c r="Z514" s="69">
        <f t="shared" si="82"/>
        <v>1</v>
      </c>
      <c r="AA514" s="69">
        <f t="shared" si="82"/>
        <v>1</v>
      </c>
      <c r="AB514" s="82" t="s">
        <v>1259</v>
      </c>
      <c r="AD514" s="91">
        <f t="shared" si="83"/>
        <v>1.377070408415302</v>
      </c>
      <c r="AE514" s="91">
        <f t="shared" si="84"/>
        <v>2.7751736237232483</v>
      </c>
      <c r="AF514" s="96">
        <f t="shared" si="85"/>
        <v>1036.4183024103913</v>
      </c>
      <c r="AH514" s="4">
        <f t="shared" si="86"/>
        <v>72270</v>
      </c>
      <c r="AI514" s="4" t="str">
        <f t="shared" si="87"/>
        <v>×</v>
      </c>
      <c r="AJ514" s="4" t="s">
        <v>1264</v>
      </c>
    </row>
    <row r="515" spans="1:36" s="4" customFormat="1" x14ac:dyDescent="0.2">
      <c r="A515" s="11"/>
      <c r="B515" s="23" t="s">
        <v>796</v>
      </c>
      <c r="C515" s="28" t="s">
        <v>800</v>
      </c>
      <c r="D515" s="48">
        <v>7</v>
      </c>
      <c r="E515" s="48">
        <v>184</v>
      </c>
      <c r="F515" s="48">
        <v>7</v>
      </c>
      <c r="G515" s="53">
        <v>184</v>
      </c>
      <c r="H515" s="60">
        <v>303</v>
      </c>
      <c r="I515" s="60">
        <v>246</v>
      </c>
      <c r="J515" s="53">
        <v>66612</v>
      </c>
      <c r="K515" s="49">
        <v>46930</v>
      </c>
      <c r="L515" s="69">
        <f t="shared" si="77"/>
        <v>0.70452771272443404</v>
      </c>
      <c r="M515" s="49">
        <v>8028128</v>
      </c>
      <c r="N515" s="49">
        <v>3220925</v>
      </c>
      <c r="O515" s="69">
        <f t="shared" si="78"/>
        <v>0.40120498826127338</v>
      </c>
      <c r="P515" s="49">
        <v>1027002</v>
      </c>
      <c r="Q515" s="49">
        <v>1400646</v>
      </c>
      <c r="R515" s="74">
        <v>1144288</v>
      </c>
      <c r="S515" s="60">
        <v>30</v>
      </c>
      <c r="T515" s="60">
        <v>0</v>
      </c>
      <c r="V515" s="69">
        <f t="shared" si="79"/>
        <v>0.28266003271334833</v>
      </c>
      <c r="W515" s="76">
        <f t="shared" si="80"/>
        <v>68.632537822288512</v>
      </c>
      <c r="X515" s="79">
        <f t="shared" si="81"/>
        <v>24382.868101427659</v>
      </c>
      <c r="Z515" s="69">
        <f t="shared" si="82"/>
        <v>1</v>
      </c>
      <c r="AA515" s="69">
        <f t="shared" si="82"/>
        <v>1</v>
      </c>
      <c r="AB515" s="82" t="s">
        <v>1264</v>
      </c>
      <c r="AD515" s="91">
        <f t="shared" si="83"/>
        <v>1.3638201288799827</v>
      </c>
      <c r="AE515" s="91">
        <f t="shared" si="84"/>
        <v>3.1362402410121888</v>
      </c>
      <c r="AF515" s="96">
        <f t="shared" si="85"/>
        <v>1114.2023092457462</v>
      </c>
      <c r="AH515" s="4">
        <f t="shared" si="86"/>
        <v>67160</v>
      </c>
      <c r="AI515" s="4" t="str">
        <f t="shared" si="87"/>
        <v/>
      </c>
      <c r="AJ515" s="4" t="s">
        <v>1264</v>
      </c>
    </row>
    <row r="516" spans="1:36" s="4" customFormat="1" x14ac:dyDescent="0.2">
      <c r="A516" s="11"/>
      <c r="B516" s="23" t="s">
        <v>796</v>
      </c>
      <c r="C516" s="28" t="s">
        <v>802</v>
      </c>
      <c r="D516" s="48">
        <v>18</v>
      </c>
      <c r="E516" s="48">
        <v>418</v>
      </c>
      <c r="F516" s="48">
        <v>18</v>
      </c>
      <c r="G516" s="53">
        <v>418</v>
      </c>
      <c r="H516" s="60">
        <v>585</v>
      </c>
      <c r="I516" s="60">
        <v>500</v>
      </c>
      <c r="J516" s="53">
        <v>152713</v>
      </c>
      <c r="K516" s="49">
        <v>104345</v>
      </c>
      <c r="L516" s="69">
        <f t="shared" si="77"/>
        <v>0.68327516321465753</v>
      </c>
      <c r="M516" s="49">
        <v>15301019</v>
      </c>
      <c r="N516" s="49">
        <v>6086155</v>
      </c>
      <c r="O516" s="69">
        <f t="shared" si="78"/>
        <v>0.39776141706640583</v>
      </c>
      <c r="P516" s="49">
        <v>1819356</v>
      </c>
      <c r="Q516" s="49">
        <v>2479560</v>
      </c>
      <c r="R516" s="74">
        <v>2177418</v>
      </c>
      <c r="S516" s="60">
        <v>67</v>
      </c>
      <c r="T516" s="60">
        <v>0</v>
      </c>
      <c r="V516" s="69">
        <f t="shared" si="79"/>
        <v>0.2717804971665419</v>
      </c>
      <c r="W516" s="76">
        <f t="shared" si="80"/>
        <v>58.327231779194022</v>
      </c>
      <c r="X516" s="79">
        <f t="shared" si="81"/>
        <v>20867.487661124156</v>
      </c>
      <c r="Z516" s="69">
        <f t="shared" si="82"/>
        <v>1</v>
      </c>
      <c r="AA516" s="69">
        <f t="shared" si="82"/>
        <v>1</v>
      </c>
      <c r="AB516" s="82" t="s">
        <v>1259</v>
      </c>
      <c r="AD516" s="91">
        <f t="shared" si="83"/>
        <v>1.3628778534822212</v>
      </c>
      <c r="AE516" s="91">
        <f t="shared" si="84"/>
        <v>3.3452249037571535</v>
      </c>
      <c r="AF516" s="96">
        <f t="shared" si="85"/>
        <v>1196.807002038084</v>
      </c>
      <c r="AH516" s="4">
        <f t="shared" si="86"/>
        <v>152570</v>
      </c>
      <c r="AI516" s="4" t="str">
        <f t="shared" si="87"/>
        <v>×</v>
      </c>
      <c r="AJ516" s="4" t="s">
        <v>1264</v>
      </c>
    </row>
    <row r="517" spans="1:36" s="4" customFormat="1" x14ac:dyDescent="0.2">
      <c r="A517" s="11"/>
      <c r="B517" s="23" t="s">
        <v>796</v>
      </c>
      <c r="C517" s="28" t="s">
        <v>803</v>
      </c>
      <c r="D517" s="48">
        <v>3</v>
      </c>
      <c r="E517" s="48">
        <v>54</v>
      </c>
      <c r="F517" s="48">
        <v>3</v>
      </c>
      <c r="G517" s="53">
        <v>54</v>
      </c>
      <c r="H517" s="60">
        <v>50</v>
      </c>
      <c r="I517" s="60">
        <v>32</v>
      </c>
      <c r="J517" s="53">
        <v>21235</v>
      </c>
      <c r="K517" s="49">
        <v>8685</v>
      </c>
      <c r="L517" s="69">
        <f t="shared" ref="L517:L580" si="88">IF(K517="","",IF(K517=0,0,K517/J517))</f>
        <v>0.40899458441252651</v>
      </c>
      <c r="M517" s="49">
        <v>1214740</v>
      </c>
      <c r="N517" s="49">
        <v>437245</v>
      </c>
      <c r="O517" s="69">
        <f t="shared" ref="O517:O580" si="89">IF(N517="","",IF(N517=0,0,N517/M517))</f>
        <v>0.35994945420419183</v>
      </c>
      <c r="P517" s="49">
        <v>129752</v>
      </c>
      <c r="Q517" s="49">
        <v>191730</v>
      </c>
      <c r="R517" s="74">
        <v>159354</v>
      </c>
      <c r="S517" s="60">
        <v>1</v>
      </c>
      <c r="T517" s="60">
        <v>0</v>
      </c>
      <c r="V517" s="69">
        <f t="shared" ref="V517:V580" si="90">IF(O517="","",L517*O517)</f>
        <v>0.14721737743175919</v>
      </c>
      <c r="W517" s="76">
        <f t="shared" ref="W517:W580" si="91">IF(N517="","",IF(N517=0,0,N517/K517))</f>
        <v>50.344847438111685</v>
      </c>
      <c r="X517" s="79">
        <f t="shared" ref="X517:X580" si="92">IF(R517="","",IF(R517=0,0,R517*1000/K517))</f>
        <v>18348.186528497408</v>
      </c>
      <c r="Z517" s="69">
        <f t="shared" ref="Z517:AA580" si="93">F517/D517</f>
        <v>1</v>
      </c>
      <c r="AA517" s="69">
        <f t="shared" si="93"/>
        <v>1</v>
      </c>
      <c r="AB517" s="82" t="s">
        <v>1264</v>
      </c>
      <c r="AD517" s="91">
        <f t="shared" ref="AD517:AD580" si="94">Q517/P517</f>
        <v>1.4776650841605525</v>
      </c>
      <c r="AE517" s="91">
        <f t="shared" ref="AE517:AE580" si="95">N517/P517</f>
        <v>3.369851717121894</v>
      </c>
      <c r="AF517" s="96">
        <f t="shared" ref="AF517:AF580" si="96">R517/P517*1000</f>
        <v>1228.1429187989395</v>
      </c>
      <c r="AH517" s="4">
        <f t="shared" ref="AH517:AH580" si="97">E517*365</f>
        <v>19710</v>
      </c>
      <c r="AI517" s="4" t="str">
        <f t="shared" ref="AI517:AI580" si="98">IF(AH517&lt;J517,"×","")</f>
        <v>×</v>
      </c>
      <c r="AJ517" s="4" t="s">
        <v>1264</v>
      </c>
    </row>
    <row r="518" spans="1:36" s="4" customFormat="1" x14ac:dyDescent="0.2">
      <c r="A518" s="11"/>
      <c r="B518" s="23" t="s">
        <v>796</v>
      </c>
      <c r="C518" s="28" t="s">
        <v>805</v>
      </c>
      <c r="D518" s="48">
        <v>3</v>
      </c>
      <c r="E518" s="48">
        <v>41</v>
      </c>
      <c r="F518" s="48">
        <v>3</v>
      </c>
      <c r="G518" s="53">
        <v>41</v>
      </c>
      <c r="H518" s="60">
        <v>72</v>
      </c>
      <c r="I518" s="60">
        <v>65</v>
      </c>
      <c r="J518" s="53">
        <v>12731</v>
      </c>
      <c r="K518" s="49">
        <v>8822</v>
      </c>
      <c r="L518" s="69">
        <f t="shared" si="88"/>
        <v>0.69295420626816429</v>
      </c>
      <c r="M518" s="49">
        <v>1602209</v>
      </c>
      <c r="N518" s="49">
        <v>625992</v>
      </c>
      <c r="O518" s="69">
        <f t="shared" si="89"/>
        <v>0.39070558210570533</v>
      </c>
      <c r="P518" s="49">
        <v>208677</v>
      </c>
      <c r="Q518" s="49">
        <v>312046</v>
      </c>
      <c r="R518" s="74">
        <v>227012</v>
      </c>
      <c r="S518" s="60">
        <v>2</v>
      </c>
      <c r="T518" s="60">
        <v>1</v>
      </c>
      <c r="V518" s="69">
        <f t="shared" si="90"/>
        <v>0.2707410765326001</v>
      </c>
      <c r="W518" s="76">
        <f t="shared" si="91"/>
        <v>70.958059396962142</v>
      </c>
      <c r="X518" s="79">
        <f t="shared" si="92"/>
        <v>25732.486964407162</v>
      </c>
      <c r="Z518" s="69">
        <f t="shared" si="93"/>
        <v>1</v>
      </c>
      <c r="AA518" s="69">
        <f t="shared" si="93"/>
        <v>1</v>
      </c>
      <c r="AB518" s="82" t="s">
        <v>1264</v>
      </c>
      <c r="AD518" s="91">
        <f t="shared" si="94"/>
        <v>1.4953540639361309</v>
      </c>
      <c r="AE518" s="91">
        <f t="shared" si="95"/>
        <v>2.999813108296554</v>
      </c>
      <c r="AF518" s="96">
        <f t="shared" si="96"/>
        <v>1087.8630610944188</v>
      </c>
      <c r="AH518" s="4">
        <f t="shared" si="97"/>
        <v>14965</v>
      </c>
      <c r="AI518" s="4" t="str">
        <f t="shared" si="98"/>
        <v/>
      </c>
      <c r="AJ518" s="4" t="s">
        <v>1264</v>
      </c>
    </row>
    <row r="519" spans="1:36" s="4" customFormat="1" x14ac:dyDescent="0.2">
      <c r="A519" s="11"/>
      <c r="B519" s="23" t="s">
        <v>796</v>
      </c>
      <c r="C519" s="28" t="s">
        <v>132</v>
      </c>
      <c r="D519" s="48">
        <v>3</v>
      </c>
      <c r="E519" s="48">
        <v>57</v>
      </c>
      <c r="F519" s="48">
        <v>3</v>
      </c>
      <c r="G519" s="53">
        <v>57</v>
      </c>
      <c r="H519" s="60">
        <v>63</v>
      </c>
      <c r="I519" s="60">
        <v>53</v>
      </c>
      <c r="J519" s="53">
        <v>20862</v>
      </c>
      <c r="K519" s="49">
        <v>12987</v>
      </c>
      <c r="L519" s="69">
        <f t="shared" si="88"/>
        <v>0.62251941328731664</v>
      </c>
      <c r="M519" s="49">
        <v>1754546</v>
      </c>
      <c r="N519" s="49">
        <v>732340</v>
      </c>
      <c r="O519" s="69">
        <f t="shared" si="89"/>
        <v>0.41739572516195073</v>
      </c>
      <c r="P519" s="49">
        <v>196173</v>
      </c>
      <c r="Q519" s="49">
        <v>275254</v>
      </c>
      <c r="R519" s="74">
        <v>249615</v>
      </c>
      <c r="S519" s="60">
        <v>3</v>
      </c>
      <c r="T519" s="60">
        <v>0</v>
      </c>
      <c r="V519" s="69">
        <f t="shared" si="90"/>
        <v>0.25983694193645163</v>
      </c>
      <c r="W519" s="76">
        <f t="shared" si="91"/>
        <v>56.390236390236389</v>
      </c>
      <c r="X519" s="79">
        <f t="shared" si="92"/>
        <v>19220.374220374219</v>
      </c>
      <c r="Z519" s="69">
        <f t="shared" si="93"/>
        <v>1</v>
      </c>
      <c r="AA519" s="69">
        <f t="shared" si="93"/>
        <v>1</v>
      </c>
      <c r="AB519" s="82" t="s">
        <v>1264</v>
      </c>
      <c r="AD519" s="91">
        <f t="shared" si="94"/>
        <v>1.4031186758626315</v>
      </c>
      <c r="AE519" s="91">
        <f t="shared" si="95"/>
        <v>3.7331335097082676</v>
      </c>
      <c r="AF519" s="96">
        <f t="shared" si="96"/>
        <v>1272.4228104785063</v>
      </c>
      <c r="AH519" s="4">
        <f t="shared" si="97"/>
        <v>20805</v>
      </c>
      <c r="AI519" s="4" t="str">
        <f t="shared" si="98"/>
        <v>×</v>
      </c>
      <c r="AJ519" s="4" t="s">
        <v>1264</v>
      </c>
    </row>
    <row r="520" spans="1:36" s="4" customFormat="1" x14ac:dyDescent="0.2">
      <c r="A520" s="11"/>
      <c r="B520" s="23" t="s">
        <v>796</v>
      </c>
      <c r="C520" s="28" t="s">
        <v>806</v>
      </c>
      <c r="D520" s="48">
        <v>4</v>
      </c>
      <c r="E520" s="48">
        <v>87</v>
      </c>
      <c r="F520" s="48">
        <v>4</v>
      </c>
      <c r="G520" s="48">
        <v>87</v>
      </c>
      <c r="H520" s="60">
        <v>115</v>
      </c>
      <c r="I520" s="60">
        <v>98</v>
      </c>
      <c r="J520" s="53">
        <v>28749</v>
      </c>
      <c r="K520" s="49">
        <v>17639</v>
      </c>
      <c r="L520" s="69">
        <f t="shared" si="88"/>
        <v>0.61355177571393793</v>
      </c>
      <c r="M520" s="49">
        <v>2347232</v>
      </c>
      <c r="N520" s="49">
        <v>1024681</v>
      </c>
      <c r="O520" s="69">
        <f t="shared" si="89"/>
        <v>0.4365486666848441</v>
      </c>
      <c r="P520" s="49">
        <v>293050</v>
      </c>
      <c r="Q520" s="49">
        <v>395660</v>
      </c>
      <c r="R520" s="74">
        <v>356844</v>
      </c>
      <c r="S520" s="60">
        <v>0</v>
      </c>
      <c r="T520" s="60">
        <v>0</v>
      </c>
      <c r="V520" s="69">
        <f t="shared" si="90"/>
        <v>0.26784520963003811</v>
      </c>
      <c r="W520" s="76">
        <f t="shared" si="91"/>
        <v>58.091785248596857</v>
      </c>
      <c r="X520" s="79">
        <f t="shared" si="92"/>
        <v>20230.398548670561</v>
      </c>
      <c r="Z520" s="69">
        <f t="shared" si="93"/>
        <v>1</v>
      </c>
      <c r="AA520" s="69">
        <f t="shared" si="93"/>
        <v>1</v>
      </c>
      <c r="AB520" s="82" t="s">
        <v>1264</v>
      </c>
      <c r="AD520" s="91">
        <f t="shared" si="94"/>
        <v>1.3501450264459989</v>
      </c>
      <c r="AE520" s="91">
        <f t="shared" si="95"/>
        <v>3.4966080873571062</v>
      </c>
      <c r="AF520" s="96">
        <f t="shared" si="96"/>
        <v>1217.6898140249104</v>
      </c>
      <c r="AH520" s="4">
        <f t="shared" si="97"/>
        <v>31755</v>
      </c>
      <c r="AI520" s="4" t="str">
        <f t="shared" si="98"/>
        <v/>
      </c>
      <c r="AJ520" s="4" t="s">
        <v>1264</v>
      </c>
    </row>
    <row r="521" spans="1:36" s="4" customFormat="1" x14ac:dyDescent="0.2">
      <c r="A521" s="11"/>
      <c r="B521" s="23" t="s">
        <v>796</v>
      </c>
      <c r="C521" s="28" t="s">
        <v>807</v>
      </c>
      <c r="D521" s="48">
        <v>2</v>
      </c>
      <c r="E521" s="48">
        <v>28</v>
      </c>
      <c r="F521" s="48">
        <v>2</v>
      </c>
      <c r="G521" s="48">
        <v>28</v>
      </c>
      <c r="H521" s="60">
        <v>36</v>
      </c>
      <c r="I521" s="60">
        <v>30</v>
      </c>
      <c r="J521" s="53">
        <v>10248</v>
      </c>
      <c r="K521" s="49">
        <v>7055</v>
      </c>
      <c r="L521" s="69">
        <f t="shared" si="88"/>
        <v>0.68842701014832164</v>
      </c>
      <c r="M521" s="49">
        <v>991525</v>
      </c>
      <c r="N521" s="49">
        <v>429070</v>
      </c>
      <c r="O521" s="69">
        <f t="shared" si="89"/>
        <v>0.43273744988779911</v>
      </c>
      <c r="P521" s="49">
        <v>126904</v>
      </c>
      <c r="Q521" s="49">
        <v>178812</v>
      </c>
      <c r="R521" s="74">
        <v>151535</v>
      </c>
      <c r="S521" s="60">
        <v>2</v>
      </c>
      <c r="T521" s="60">
        <v>0</v>
      </c>
      <c r="V521" s="69">
        <f t="shared" si="90"/>
        <v>0.29790814880546668</v>
      </c>
      <c r="W521" s="76">
        <f t="shared" si="91"/>
        <v>60.817859673990078</v>
      </c>
      <c r="X521" s="79">
        <f t="shared" si="92"/>
        <v>21479.092841956059</v>
      </c>
      <c r="Z521" s="69">
        <f t="shared" si="93"/>
        <v>1</v>
      </c>
      <c r="AA521" s="69">
        <f t="shared" si="93"/>
        <v>1</v>
      </c>
      <c r="AB521" s="82" t="s">
        <v>1264</v>
      </c>
      <c r="AD521" s="91">
        <f t="shared" si="94"/>
        <v>1.4090336002017272</v>
      </c>
      <c r="AE521" s="91">
        <f t="shared" si="95"/>
        <v>3.3810596986698607</v>
      </c>
      <c r="AF521" s="96">
        <f t="shared" si="96"/>
        <v>1194.0915967975793</v>
      </c>
      <c r="AH521" s="4">
        <f t="shared" si="97"/>
        <v>10220</v>
      </c>
      <c r="AI521" s="4" t="str">
        <f t="shared" si="98"/>
        <v>×</v>
      </c>
      <c r="AJ521" s="4" t="s">
        <v>1264</v>
      </c>
    </row>
    <row r="522" spans="1:36" s="4" customFormat="1" x14ac:dyDescent="0.2">
      <c r="A522" s="11"/>
      <c r="B522" s="23" t="s">
        <v>796</v>
      </c>
      <c r="C522" s="28" t="s">
        <v>808</v>
      </c>
      <c r="D522" s="48">
        <v>8</v>
      </c>
      <c r="E522" s="48">
        <v>91</v>
      </c>
      <c r="F522" s="48">
        <v>8</v>
      </c>
      <c r="G522" s="48">
        <v>91</v>
      </c>
      <c r="H522" s="60">
        <v>101.2</v>
      </c>
      <c r="I522" s="60">
        <v>81.400000000000006</v>
      </c>
      <c r="J522" s="53">
        <v>33291</v>
      </c>
      <c r="K522" s="49">
        <v>17231.2</v>
      </c>
      <c r="L522" s="69">
        <f t="shared" si="88"/>
        <v>0.51759334354630382</v>
      </c>
      <c r="M522" s="49">
        <v>2239874.2000000002</v>
      </c>
      <c r="N522" s="49">
        <v>922035.4</v>
      </c>
      <c r="O522" s="69">
        <f t="shared" si="89"/>
        <v>0.41164606476560156</v>
      </c>
      <c r="P522" s="49">
        <v>263102.8</v>
      </c>
      <c r="Q522" s="49">
        <v>375465.4</v>
      </c>
      <c r="R522" s="74">
        <v>332654.2</v>
      </c>
      <c r="S522" s="60">
        <v>5</v>
      </c>
      <c r="T522" s="60">
        <v>0</v>
      </c>
      <c r="V522" s="69">
        <f t="shared" si="90"/>
        <v>0.21306526301970605</v>
      </c>
      <c r="W522" s="76">
        <f t="shared" si="91"/>
        <v>53.509645294581922</v>
      </c>
      <c r="X522" s="79">
        <f t="shared" si="92"/>
        <v>19305.341473606015</v>
      </c>
      <c r="Z522" s="69">
        <f t="shared" si="93"/>
        <v>1</v>
      </c>
      <c r="AA522" s="69">
        <f t="shared" si="93"/>
        <v>1</v>
      </c>
      <c r="AB522" s="82" t="s">
        <v>1264</v>
      </c>
      <c r="AD522" s="91">
        <f t="shared" si="94"/>
        <v>1.4270672908080038</v>
      </c>
      <c r="AE522" s="91">
        <f t="shared" si="95"/>
        <v>3.50446821546559</v>
      </c>
      <c r="AF522" s="96">
        <f t="shared" si="96"/>
        <v>1264.3506644551103</v>
      </c>
      <c r="AH522" s="4">
        <f t="shared" si="97"/>
        <v>33215</v>
      </c>
      <c r="AI522" s="4" t="str">
        <f t="shared" si="98"/>
        <v>×</v>
      </c>
      <c r="AJ522" s="4" t="s">
        <v>1264</v>
      </c>
    </row>
    <row r="523" spans="1:36" s="4" customFormat="1" x14ac:dyDescent="0.2">
      <c r="A523" s="11"/>
      <c r="B523" s="23" t="s">
        <v>796</v>
      </c>
      <c r="C523" s="28" t="s">
        <v>811</v>
      </c>
      <c r="D523" s="48">
        <v>4</v>
      </c>
      <c r="E523" s="48">
        <v>24</v>
      </c>
      <c r="F523" s="48">
        <v>4</v>
      </c>
      <c r="G523" s="48">
        <v>24</v>
      </c>
      <c r="H523" s="60">
        <v>23</v>
      </c>
      <c r="I523" s="60">
        <v>19</v>
      </c>
      <c r="J523" s="53">
        <v>8234</v>
      </c>
      <c r="K523" s="49">
        <v>5229</v>
      </c>
      <c r="L523" s="69">
        <f t="shared" si="88"/>
        <v>0.63504979353898472</v>
      </c>
      <c r="M523" s="49">
        <v>682293</v>
      </c>
      <c r="N523" s="49">
        <v>272394</v>
      </c>
      <c r="O523" s="69">
        <f t="shared" si="89"/>
        <v>0.39923317401761416</v>
      </c>
      <c r="P523" s="49">
        <v>68045</v>
      </c>
      <c r="Q523" s="49">
        <v>94173</v>
      </c>
      <c r="R523" s="74">
        <v>89648</v>
      </c>
      <c r="S523" s="60">
        <v>0</v>
      </c>
      <c r="T523" s="60">
        <v>0</v>
      </c>
      <c r="V523" s="69">
        <f t="shared" si="90"/>
        <v>0.25353294473379945</v>
      </c>
      <c r="W523" s="76">
        <f t="shared" si="91"/>
        <v>52.092943201376933</v>
      </c>
      <c r="X523" s="79">
        <f t="shared" si="92"/>
        <v>17144.387072097914</v>
      </c>
      <c r="Z523" s="69">
        <f t="shared" si="93"/>
        <v>1</v>
      </c>
      <c r="AA523" s="69">
        <f t="shared" si="93"/>
        <v>1</v>
      </c>
      <c r="AB523" s="82" t="s">
        <v>1264</v>
      </c>
      <c r="AD523" s="91">
        <f t="shared" si="94"/>
        <v>1.3839811889190976</v>
      </c>
      <c r="AE523" s="91">
        <f t="shared" si="95"/>
        <v>4.0031449775883603</v>
      </c>
      <c r="AF523" s="96">
        <f t="shared" si="96"/>
        <v>1317.4810786979206</v>
      </c>
      <c r="AH523" s="4">
        <f t="shared" si="97"/>
        <v>8760</v>
      </c>
      <c r="AI523" s="4" t="str">
        <f t="shared" si="98"/>
        <v/>
      </c>
      <c r="AJ523" s="4" t="s">
        <v>1264</v>
      </c>
    </row>
    <row r="524" spans="1:36" s="4" customFormat="1" x14ac:dyDescent="0.2">
      <c r="A524" s="11"/>
      <c r="B524" s="23" t="s">
        <v>796</v>
      </c>
      <c r="C524" s="28" t="s">
        <v>812</v>
      </c>
      <c r="D524" s="48">
        <v>6</v>
      </c>
      <c r="E524" s="48">
        <v>54</v>
      </c>
      <c r="F524" s="48">
        <v>6</v>
      </c>
      <c r="G524" s="48">
        <v>54</v>
      </c>
      <c r="H524" s="60">
        <v>78</v>
      </c>
      <c r="I524" s="60">
        <v>59</v>
      </c>
      <c r="J524" s="53">
        <v>19947</v>
      </c>
      <c r="K524" s="49">
        <v>13077</v>
      </c>
      <c r="L524" s="69">
        <f t="shared" si="88"/>
        <v>0.65558730636185891</v>
      </c>
      <c r="M524" s="49">
        <v>1712270</v>
      </c>
      <c r="N524" s="49">
        <v>706041</v>
      </c>
      <c r="O524" s="69">
        <f t="shared" si="89"/>
        <v>0.41234209558072032</v>
      </c>
      <c r="P524" s="49">
        <v>201002</v>
      </c>
      <c r="Q524" s="49">
        <v>267525</v>
      </c>
      <c r="R524" s="74">
        <v>234580</v>
      </c>
      <c r="S524" s="60">
        <v>4</v>
      </c>
      <c r="T524" s="60">
        <v>0</v>
      </c>
      <c r="V524" s="69">
        <f t="shared" si="90"/>
        <v>0.2703262437413686</v>
      </c>
      <c r="W524" s="76">
        <f t="shared" si="91"/>
        <v>53.991052993805916</v>
      </c>
      <c r="X524" s="79">
        <f t="shared" si="92"/>
        <v>17938.365068440773</v>
      </c>
      <c r="Z524" s="69">
        <f t="shared" si="93"/>
        <v>1</v>
      </c>
      <c r="AA524" s="69">
        <f t="shared" si="93"/>
        <v>1</v>
      </c>
      <c r="AB524" s="82" t="s">
        <v>1264</v>
      </c>
      <c r="AD524" s="91">
        <f t="shared" si="94"/>
        <v>1.3309569059014339</v>
      </c>
      <c r="AE524" s="91">
        <f t="shared" si="95"/>
        <v>3.5126068397329382</v>
      </c>
      <c r="AF524" s="96">
        <f t="shared" si="96"/>
        <v>1167.0530641486155</v>
      </c>
      <c r="AH524" s="4">
        <f t="shared" si="97"/>
        <v>19710</v>
      </c>
      <c r="AI524" s="4" t="str">
        <f t="shared" si="98"/>
        <v>×</v>
      </c>
      <c r="AJ524" s="4" t="s">
        <v>1264</v>
      </c>
    </row>
    <row r="525" spans="1:36" s="4" customFormat="1" x14ac:dyDescent="0.2">
      <c r="A525" s="11"/>
      <c r="B525" s="23" t="s">
        <v>796</v>
      </c>
      <c r="C525" s="28" t="s">
        <v>813</v>
      </c>
      <c r="D525" s="48">
        <v>2</v>
      </c>
      <c r="E525" s="48">
        <v>21</v>
      </c>
      <c r="F525" s="48">
        <v>2</v>
      </c>
      <c r="G525" s="48">
        <v>21</v>
      </c>
      <c r="H525" s="60">
        <v>45</v>
      </c>
      <c r="I525" s="60">
        <v>38</v>
      </c>
      <c r="J525" s="53">
        <v>7686</v>
      </c>
      <c r="K525" s="49">
        <v>6365</v>
      </c>
      <c r="L525" s="69">
        <f t="shared" si="88"/>
        <v>0.82812906583398382</v>
      </c>
      <c r="M525" s="49">
        <v>954097</v>
      </c>
      <c r="N525" s="49">
        <v>377078</v>
      </c>
      <c r="O525" s="69">
        <f t="shared" si="89"/>
        <v>0.39521977325156665</v>
      </c>
      <c r="P525" s="49">
        <v>91511</v>
      </c>
      <c r="Q525" s="49">
        <v>125053</v>
      </c>
      <c r="R525" s="74">
        <v>128077</v>
      </c>
      <c r="S525" s="60">
        <v>0</v>
      </c>
      <c r="T525" s="60">
        <v>0</v>
      </c>
      <c r="V525" s="69">
        <f t="shared" si="90"/>
        <v>0.32729298162193882</v>
      </c>
      <c r="W525" s="76">
        <f t="shared" si="91"/>
        <v>59.24241948153967</v>
      </c>
      <c r="X525" s="79">
        <f t="shared" si="92"/>
        <v>20122.073841319718</v>
      </c>
      <c r="Z525" s="69">
        <f t="shared" si="93"/>
        <v>1</v>
      </c>
      <c r="AA525" s="69">
        <f t="shared" si="93"/>
        <v>1</v>
      </c>
      <c r="AB525" s="82" t="s">
        <v>1264</v>
      </c>
      <c r="AD525" s="91">
        <f t="shared" si="94"/>
        <v>1.3665351706352242</v>
      </c>
      <c r="AE525" s="91">
        <f t="shared" si="95"/>
        <v>4.1205756684988692</v>
      </c>
      <c r="AF525" s="96">
        <f t="shared" si="96"/>
        <v>1399.5803783151753</v>
      </c>
      <c r="AH525" s="4">
        <f t="shared" si="97"/>
        <v>7665</v>
      </c>
      <c r="AI525" s="4" t="str">
        <f t="shared" si="98"/>
        <v>×</v>
      </c>
      <c r="AJ525" s="4" t="s">
        <v>1264</v>
      </c>
    </row>
    <row r="526" spans="1:36" s="4" customFormat="1" x14ac:dyDescent="0.2">
      <c r="A526" s="11"/>
      <c r="B526" s="23" t="s">
        <v>796</v>
      </c>
      <c r="C526" s="28" t="s">
        <v>814</v>
      </c>
      <c r="D526" s="48">
        <v>6</v>
      </c>
      <c r="E526" s="48">
        <v>72</v>
      </c>
      <c r="F526" s="48">
        <v>6</v>
      </c>
      <c r="G526" s="48">
        <v>72</v>
      </c>
      <c r="H526" s="60">
        <v>73</v>
      </c>
      <c r="I526" s="60">
        <v>58</v>
      </c>
      <c r="J526" s="53">
        <v>25920</v>
      </c>
      <c r="K526" s="49">
        <v>14685</v>
      </c>
      <c r="L526" s="69">
        <f t="shared" si="88"/>
        <v>0.56655092592592593</v>
      </c>
      <c r="M526" s="49">
        <v>2067723</v>
      </c>
      <c r="N526" s="49">
        <v>868658</v>
      </c>
      <c r="O526" s="69">
        <f t="shared" si="89"/>
        <v>0.42010365991963139</v>
      </c>
      <c r="P526" s="49">
        <v>234627</v>
      </c>
      <c r="Q526" s="49">
        <v>328004</v>
      </c>
      <c r="R526" s="74">
        <v>293960</v>
      </c>
      <c r="S526" s="60">
        <v>4</v>
      </c>
      <c r="T526" s="60">
        <v>0</v>
      </c>
      <c r="V526" s="69">
        <f t="shared" si="90"/>
        <v>0.23801011751233747</v>
      </c>
      <c r="W526" s="76">
        <f t="shared" si="91"/>
        <v>59.152740892066731</v>
      </c>
      <c r="X526" s="79">
        <f t="shared" si="92"/>
        <v>20017.705141300648</v>
      </c>
      <c r="Z526" s="69">
        <f t="shared" si="93"/>
        <v>1</v>
      </c>
      <c r="AA526" s="69">
        <f t="shared" si="93"/>
        <v>1</v>
      </c>
      <c r="AB526" s="82" t="s">
        <v>1264</v>
      </c>
      <c r="AD526" s="91">
        <f t="shared" si="94"/>
        <v>1.3979806245658002</v>
      </c>
      <c r="AE526" s="91">
        <f t="shared" si="95"/>
        <v>3.7022934274401496</v>
      </c>
      <c r="AF526" s="96">
        <f t="shared" si="96"/>
        <v>1252.8822343549548</v>
      </c>
      <c r="AH526" s="4">
        <f t="shared" si="97"/>
        <v>26280</v>
      </c>
      <c r="AI526" s="4" t="str">
        <f t="shared" si="98"/>
        <v/>
      </c>
      <c r="AJ526" s="4" t="s">
        <v>1264</v>
      </c>
    </row>
    <row r="527" spans="1:36" s="4" customFormat="1" x14ac:dyDescent="0.2">
      <c r="A527" s="11"/>
      <c r="B527" s="23" t="s">
        <v>796</v>
      </c>
      <c r="C527" s="28" t="s">
        <v>816</v>
      </c>
      <c r="D527" s="48">
        <v>1</v>
      </c>
      <c r="E527" s="48">
        <v>5</v>
      </c>
      <c r="F527" s="48">
        <v>1</v>
      </c>
      <c r="G527" s="48">
        <v>5</v>
      </c>
      <c r="H527" s="60">
        <v>2</v>
      </c>
      <c r="I527" s="60">
        <v>2</v>
      </c>
      <c r="J527" s="53">
        <v>1830</v>
      </c>
      <c r="K527" s="49">
        <v>366</v>
      </c>
      <c r="L527" s="69">
        <f t="shared" si="88"/>
        <v>0.2</v>
      </c>
      <c r="M527" s="49">
        <v>53653</v>
      </c>
      <c r="N527" s="49">
        <v>19920</v>
      </c>
      <c r="O527" s="69">
        <f t="shared" si="89"/>
        <v>0.37127467243211004</v>
      </c>
      <c r="P527" s="49">
        <v>4744</v>
      </c>
      <c r="Q527" s="49">
        <v>6124</v>
      </c>
      <c r="R527" s="74">
        <v>5850</v>
      </c>
      <c r="S527" s="60">
        <v>0</v>
      </c>
      <c r="T527" s="60">
        <v>0</v>
      </c>
      <c r="V527" s="69">
        <f t="shared" si="90"/>
        <v>7.4254934486422008E-2</v>
      </c>
      <c r="W527" s="76">
        <f t="shared" si="91"/>
        <v>54.42622950819672</v>
      </c>
      <c r="X527" s="79">
        <f t="shared" si="92"/>
        <v>15983.606557377048</v>
      </c>
      <c r="Z527" s="69">
        <f t="shared" si="93"/>
        <v>1</v>
      </c>
      <c r="AA527" s="69">
        <f t="shared" si="93"/>
        <v>1</v>
      </c>
      <c r="AB527" s="82" t="s">
        <v>1264</v>
      </c>
      <c r="AD527" s="91">
        <f t="shared" si="94"/>
        <v>1.2908937605396289</v>
      </c>
      <c r="AE527" s="91">
        <f t="shared" si="95"/>
        <v>4.198988195615514</v>
      </c>
      <c r="AF527" s="96">
        <f t="shared" si="96"/>
        <v>1233.1365935919057</v>
      </c>
      <c r="AH527" s="4">
        <f t="shared" si="97"/>
        <v>1825</v>
      </c>
      <c r="AI527" s="4" t="str">
        <f t="shared" si="98"/>
        <v>×</v>
      </c>
      <c r="AJ527" s="4" t="s">
        <v>1264</v>
      </c>
    </row>
    <row r="528" spans="1:36" s="4" customFormat="1" x14ac:dyDescent="0.2">
      <c r="A528" s="11"/>
      <c r="B528" s="23" t="s">
        <v>796</v>
      </c>
      <c r="C528" s="28" t="s">
        <v>718</v>
      </c>
      <c r="D528" s="48">
        <v>2</v>
      </c>
      <c r="E528" s="48">
        <v>9</v>
      </c>
      <c r="F528" s="48">
        <v>2</v>
      </c>
      <c r="G528" s="48">
        <v>9</v>
      </c>
      <c r="H528" s="60">
        <v>9.1999999999999993</v>
      </c>
      <c r="I528" s="60">
        <v>7</v>
      </c>
      <c r="J528" s="53">
        <v>2635</v>
      </c>
      <c r="K528" s="49">
        <v>1468.4</v>
      </c>
      <c r="L528" s="69">
        <f t="shared" si="88"/>
        <v>0.55726755218216317</v>
      </c>
      <c r="M528" s="49">
        <v>200462</v>
      </c>
      <c r="N528" s="49">
        <v>81110.2</v>
      </c>
      <c r="O528" s="69">
        <f t="shared" si="89"/>
        <v>0.4046163362632319</v>
      </c>
      <c r="P528" s="49">
        <v>21572.400000000001</v>
      </c>
      <c r="Q528" s="49">
        <v>29459.4</v>
      </c>
      <c r="R528" s="74">
        <v>25330.799999999999</v>
      </c>
      <c r="S528" s="60">
        <v>0</v>
      </c>
      <c r="T528" s="60">
        <v>0</v>
      </c>
      <c r="V528" s="69">
        <f t="shared" si="90"/>
        <v>0.22547955528232627</v>
      </c>
      <c r="W528" s="76">
        <f t="shared" si="91"/>
        <v>55.237128847725408</v>
      </c>
      <c r="X528" s="79">
        <f t="shared" si="92"/>
        <v>17250.612912013075</v>
      </c>
      <c r="Z528" s="69">
        <f t="shared" si="93"/>
        <v>1</v>
      </c>
      <c r="AA528" s="69">
        <f t="shared" si="93"/>
        <v>1</v>
      </c>
      <c r="AB528" s="82" t="s">
        <v>1264</v>
      </c>
      <c r="AD528" s="91">
        <f t="shared" si="94"/>
        <v>1.3656060521777826</v>
      </c>
      <c r="AE528" s="91">
        <f t="shared" si="95"/>
        <v>3.7599061764105985</v>
      </c>
      <c r="AF528" s="96">
        <f t="shared" si="96"/>
        <v>1174.2226177893974</v>
      </c>
      <c r="AH528" s="4">
        <f t="shared" si="97"/>
        <v>3285</v>
      </c>
      <c r="AI528" s="4" t="str">
        <f t="shared" si="98"/>
        <v/>
      </c>
      <c r="AJ528" s="4" t="s">
        <v>1264</v>
      </c>
    </row>
    <row r="529" spans="1:36" s="4" customFormat="1" x14ac:dyDescent="0.2">
      <c r="A529" s="11"/>
      <c r="B529" s="23" t="s">
        <v>796</v>
      </c>
      <c r="C529" s="28" t="s">
        <v>817</v>
      </c>
      <c r="D529" s="48">
        <v>1</v>
      </c>
      <c r="E529" s="48">
        <v>8</v>
      </c>
      <c r="F529" s="48">
        <v>1</v>
      </c>
      <c r="G529" s="48">
        <v>8</v>
      </c>
      <c r="H529" s="60">
        <v>12.8</v>
      </c>
      <c r="I529" s="60">
        <v>9.6</v>
      </c>
      <c r="J529" s="53">
        <v>2928</v>
      </c>
      <c r="K529" s="49">
        <v>1568.8</v>
      </c>
      <c r="L529" s="69">
        <f t="shared" si="88"/>
        <v>0.53579234972677592</v>
      </c>
      <c r="M529" s="49">
        <v>214840.8</v>
      </c>
      <c r="N529" s="49">
        <v>87785.600000000006</v>
      </c>
      <c r="O529" s="69">
        <f t="shared" si="89"/>
        <v>0.40860767600939862</v>
      </c>
      <c r="P529" s="49">
        <v>20631.2</v>
      </c>
      <c r="Q529" s="49">
        <v>27817.599999999999</v>
      </c>
      <c r="R529" s="74">
        <v>29252.799999999999</v>
      </c>
      <c r="S529" s="60">
        <v>0</v>
      </c>
      <c r="T529" s="60">
        <v>0</v>
      </c>
      <c r="V529" s="69">
        <f t="shared" si="90"/>
        <v>0.21892886684547286</v>
      </c>
      <c r="W529" s="76">
        <f t="shared" si="91"/>
        <v>55.957164711881695</v>
      </c>
      <c r="X529" s="79">
        <f t="shared" si="92"/>
        <v>18646.608873023968</v>
      </c>
      <c r="Z529" s="69">
        <f t="shared" si="93"/>
        <v>1</v>
      </c>
      <c r="AA529" s="69">
        <f t="shared" si="93"/>
        <v>1</v>
      </c>
      <c r="AB529" s="82" t="s">
        <v>1264</v>
      </c>
      <c r="AD529" s="91">
        <f t="shared" si="94"/>
        <v>1.3483268060025591</v>
      </c>
      <c r="AE529" s="91">
        <f t="shared" si="95"/>
        <v>4.254992438636628</v>
      </c>
      <c r="AF529" s="96">
        <f t="shared" si="96"/>
        <v>1417.891349024778</v>
      </c>
      <c r="AH529" s="4">
        <f t="shared" si="97"/>
        <v>2920</v>
      </c>
      <c r="AI529" s="4" t="str">
        <f t="shared" si="98"/>
        <v>×</v>
      </c>
      <c r="AJ529" s="4" t="s">
        <v>1264</v>
      </c>
    </row>
    <row r="530" spans="1:36" s="4" customFormat="1" x14ac:dyDescent="0.2">
      <c r="A530" s="11"/>
      <c r="B530" s="23" t="s">
        <v>796</v>
      </c>
      <c r="C530" s="28" t="s">
        <v>484</v>
      </c>
      <c r="D530" s="48">
        <v>4</v>
      </c>
      <c r="E530" s="48">
        <v>42</v>
      </c>
      <c r="F530" s="48">
        <v>4</v>
      </c>
      <c r="G530" s="48">
        <v>42</v>
      </c>
      <c r="H530" s="60">
        <v>50</v>
      </c>
      <c r="I530" s="60">
        <v>46</v>
      </c>
      <c r="J530" s="53">
        <v>15372</v>
      </c>
      <c r="K530" s="49">
        <v>8874</v>
      </c>
      <c r="L530" s="69">
        <f t="shared" si="88"/>
        <v>0.57728337236533955</v>
      </c>
      <c r="M530" s="49">
        <v>1100050</v>
      </c>
      <c r="N530" s="49">
        <v>421134</v>
      </c>
      <c r="O530" s="69">
        <f t="shared" si="89"/>
        <v>0.38283168946866053</v>
      </c>
      <c r="P530" s="49">
        <v>108599</v>
      </c>
      <c r="Q530" s="49">
        <v>152205</v>
      </c>
      <c r="R530" s="74">
        <v>142198</v>
      </c>
      <c r="S530" s="60">
        <v>0</v>
      </c>
      <c r="T530" s="60">
        <v>0</v>
      </c>
      <c r="V530" s="69">
        <f t="shared" si="90"/>
        <v>0.22100236874478879</v>
      </c>
      <c r="W530" s="76">
        <f t="shared" si="91"/>
        <v>47.457065584854632</v>
      </c>
      <c r="X530" s="79">
        <f t="shared" si="92"/>
        <v>16024.11539328375</v>
      </c>
      <c r="Z530" s="69">
        <f t="shared" si="93"/>
        <v>1</v>
      </c>
      <c r="AA530" s="69">
        <f t="shared" si="93"/>
        <v>1</v>
      </c>
      <c r="AB530" s="82" t="s">
        <v>1264</v>
      </c>
      <c r="AD530" s="91">
        <f t="shared" si="94"/>
        <v>1.4015322424700043</v>
      </c>
      <c r="AE530" s="91">
        <f t="shared" si="95"/>
        <v>3.8778810117956888</v>
      </c>
      <c r="AF530" s="96">
        <f t="shared" si="96"/>
        <v>1309.3859059475685</v>
      </c>
      <c r="AH530" s="4">
        <f t="shared" si="97"/>
        <v>15330</v>
      </c>
      <c r="AI530" s="4" t="str">
        <f t="shared" si="98"/>
        <v>×</v>
      </c>
      <c r="AJ530" s="4" t="s">
        <v>1264</v>
      </c>
    </row>
    <row r="531" spans="1:36" s="4" customFormat="1" x14ac:dyDescent="0.2">
      <c r="A531" s="11"/>
      <c r="B531" s="23" t="s">
        <v>796</v>
      </c>
      <c r="C531" s="28" t="s">
        <v>818</v>
      </c>
      <c r="D531" s="48">
        <v>4</v>
      </c>
      <c r="E531" s="48">
        <v>175</v>
      </c>
      <c r="F531" s="48">
        <v>4</v>
      </c>
      <c r="G531" s="53">
        <v>175</v>
      </c>
      <c r="H531" s="60">
        <v>154</v>
      </c>
      <c r="I531" s="60">
        <v>110</v>
      </c>
      <c r="J531" s="53">
        <v>62586</v>
      </c>
      <c r="K531" s="49">
        <v>35340</v>
      </c>
      <c r="L531" s="69">
        <f t="shared" si="88"/>
        <v>0.56466302367941712</v>
      </c>
      <c r="M531" s="49">
        <v>3450619</v>
      </c>
      <c r="N531" s="49">
        <v>1538237</v>
      </c>
      <c r="O531" s="69">
        <f t="shared" si="89"/>
        <v>0.4457858140814735</v>
      </c>
      <c r="P531" s="49">
        <v>429368</v>
      </c>
      <c r="Q531" s="49">
        <v>571541</v>
      </c>
      <c r="R531" s="74">
        <v>516363</v>
      </c>
      <c r="S531" s="60">
        <v>7</v>
      </c>
      <c r="T531" s="60">
        <v>0</v>
      </c>
      <c r="V531" s="69">
        <f t="shared" si="90"/>
        <v>0.25171876569263529</v>
      </c>
      <c r="W531" s="76">
        <f t="shared" si="91"/>
        <v>43.526796830786644</v>
      </c>
      <c r="X531" s="79">
        <f t="shared" si="92"/>
        <v>14611.290322580646</v>
      </c>
      <c r="Z531" s="69">
        <f t="shared" si="93"/>
        <v>1</v>
      </c>
      <c r="AA531" s="69">
        <f t="shared" si="93"/>
        <v>1</v>
      </c>
      <c r="AB531" s="82" t="s">
        <v>1264</v>
      </c>
      <c r="AD531" s="91">
        <f t="shared" si="94"/>
        <v>1.3311215554023588</v>
      </c>
      <c r="AE531" s="91">
        <f t="shared" si="95"/>
        <v>3.5825608801773772</v>
      </c>
      <c r="AF531" s="96">
        <f t="shared" si="96"/>
        <v>1202.6117456354455</v>
      </c>
      <c r="AH531" s="4">
        <f t="shared" si="97"/>
        <v>63875</v>
      </c>
      <c r="AI531" s="4" t="str">
        <f t="shared" si="98"/>
        <v/>
      </c>
      <c r="AJ531" s="4" t="s">
        <v>1264</v>
      </c>
    </row>
    <row r="532" spans="1:36" s="4" customFormat="1" x14ac:dyDescent="0.2">
      <c r="A532" s="11"/>
      <c r="B532" s="23" t="s">
        <v>796</v>
      </c>
      <c r="C532" s="28" t="s">
        <v>107</v>
      </c>
      <c r="D532" s="48">
        <v>13</v>
      </c>
      <c r="E532" s="48">
        <v>278</v>
      </c>
      <c r="F532" s="48">
        <v>13</v>
      </c>
      <c r="G532" s="48">
        <v>278</v>
      </c>
      <c r="H532" s="60">
        <v>408</v>
      </c>
      <c r="I532" s="60">
        <v>323</v>
      </c>
      <c r="J532" s="53">
        <v>100346</v>
      </c>
      <c r="K532" s="49">
        <v>74252</v>
      </c>
      <c r="L532" s="69">
        <f t="shared" si="88"/>
        <v>0.73995973930201497</v>
      </c>
      <c r="M532" s="49">
        <v>9967287</v>
      </c>
      <c r="N532" s="49">
        <v>3902370</v>
      </c>
      <c r="O532" s="69">
        <f t="shared" si="89"/>
        <v>0.3915177720878309</v>
      </c>
      <c r="P532" s="49">
        <v>1173149</v>
      </c>
      <c r="Q532" s="49">
        <v>1806055</v>
      </c>
      <c r="R532" s="74">
        <v>1472784</v>
      </c>
      <c r="S532" s="60">
        <v>47</v>
      </c>
      <c r="T532" s="60">
        <v>1</v>
      </c>
      <c r="V532" s="69">
        <f t="shared" si="90"/>
        <v>0.28970738856621708</v>
      </c>
      <c r="W532" s="76">
        <f t="shared" si="91"/>
        <v>52.555756073910466</v>
      </c>
      <c r="X532" s="79">
        <f t="shared" si="92"/>
        <v>19834.940472983893</v>
      </c>
      <c r="Z532" s="69">
        <f t="shared" si="93"/>
        <v>1</v>
      </c>
      <c r="AA532" s="69">
        <f t="shared" si="93"/>
        <v>1</v>
      </c>
      <c r="AB532" s="82" t="s">
        <v>1264</v>
      </c>
      <c r="AD532" s="91">
        <f t="shared" si="94"/>
        <v>1.5394932783474222</v>
      </c>
      <c r="AE532" s="91">
        <f t="shared" si="95"/>
        <v>3.3264061086869612</v>
      </c>
      <c r="AF532" s="96">
        <f t="shared" si="96"/>
        <v>1255.4108642636186</v>
      </c>
      <c r="AH532" s="4">
        <f t="shared" si="97"/>
        <v>101470</v>
      </c>
      <c r="AI532" s="4" t="str">
        <f t="shared" si="98"/>
        <v/>
      </c>
      <c r="AJ532" s="4" t="s">
        <v>1264</v>
      </c>
    </row>
    <row r="533" spans="1:36" s="4" customFormat="1" x14ac:dyDescent="0.2">
      <c r="A533" s="11"/>
      <c r="B533" s="23" t="s">
        <v>508</v>
      </c>
      <c r="C533" s="28" t="s">
        <v>820</v>
      </c>
      <c r="D533" s="49">
        <v>15</v>
      </c>
      <c r="E533" s="49">
        <v>421</v>
      </c>
      <c r="F533" s="48">
        <v>15</v>
      </c>
      <c r="G533" s="48">
        <v>421</v>
      </c>
      <c r="H533" s="60">
        <v>598</v>
      </c>
      <c r="I533" s="60">
        <v>511</v>
      </c>
      <c r="J533" s="49">
        <v>149793</v>
      </c>
      <c r="K533" s="49">
        <v>114592</v>
      </c>
      <c r="L533" s="69">
        <f t="shared" si="88"/>
        <v>0.76500236993717996</v>
      </c>
      <c r="M533" s="49">
        <v>15482909</v>
      </c>
      <c r="N533" s="49">
        <v>5770458</v>
      </c>
      <c r="O533" s="69">
        <f t="shared" si="89"/>
        <v>0.3726985671749411</v>
      </c>
      <c r="P533" s="49">
        <v>1680027</v>
      </c>
      <c r="Q533" s="49">
        <v>2407044</v>
      </c>
      <c r="R533" s="74">
        <v>2070776</v>
      </c>
      <c r="S533" s="60">
        <v>60</v>
      </c>
      <c r="T533" s="60">
        <v>2</v>
      </c>
      <c r="V533" s="69">
        <f t="shared" si="90"/>
        <v>0.28511528716102119</v>
      </c>
      <c r="W533" s="76">
        <f t="shared" si="91"/>
        <v>50.35655194079866</v>
      </c>
      <c r="X533" s="79">
        <f t="shared" si="92"/>
        <v>18070.860094945547</v>
      </c>
      <c r="Z533" s="69">
        <f t="shared" si="93"/>
        <v>1</v>
      </c>
      <c r="AA533" s="69">
        <f t="shared" si="93"/>
        <v>1</v>
      </c>
      <c r="AB533" s="82" t="s">
        <v>1259</v>
      </c>
      <c r="AD533" s="91">
        <f t="shared" si="94"/>
        <v>1.432741259515472</v>
      </c>
      <c r="AE533" s="91">
        <f t="shared" si="95"/>
        <v>3.4347412273731317</v>
      </c>
      <c r="AF533" s="96">
        <f t="shared" si="96"/>
        <v>1232.5849525037395</v>
      </c>
      <c r="AH533" s="4">
        <f t="shared" si="97"/>
        <v>153665</v>
      </c>
      <c r="AI533" s="4" t="str">
        <f t="shared" si="98"/>
        <v/>
      </c>
      <c r="AJ533" s="4" t="s">
        <v>1264</v>
      </c>
    </row>
    <row r="534" spans="1:36" s="4" customFormat="1" x14ac:dyDescent="0.2">
      <c r="A534" s="11"/>
      <c r="B534" s="23" t="s">
        <v>508</v>
      </c>
      <c r="C534" s="28" t="s">
        <v>822</v>
      </c>
      <c r="D534" s="49">
        <v>8</v>
      </c>
      <c r="E534" s="49">
        <v>194</v>
      </c>
      <c r="F534" s="48">
        <v>8</v>
      </c>
      <c r="G534" s="48">
        <v>194</v>
      </c>
      <c r="H534" s="60">
        <v>258</v>
      </c>
      <c r="I534" s="60">
        <v>196</v>
      </c>
      <c r="J534" s="49">
        <v>69062</v>
      </c>
      <c r="K534" s="49">
        <v>48904</v>
      </c>
      <c r="L534" s="69">
        <f t="shared" si="88"/>
        <v>0.70811734383597347</v>
      </c>
      <c r="M534" s="49">
        <v>6760743</v>
      </c>
      <c r="N534" s="49">
        <v>2781612</v>
      </c>
      <c r="O534" s="69">
        <f t="shared" si="89"/>
        <v>0.41143584366392866</v>
      </c>
      <c r="P534" s="49">
        <v>735464</v>
      </c>
      <c r="Q534" s="49">
        <v>1137002</v>
      </c>
      <c r="R534" s="74">
        <v>962060</v>
      </c>
      <c r="S534" s="60">
        <v>25</v>
      </c>
      <c r="T534" s="60">
        <v>0</v>
      </c>
      <c r="V534" s="69">
        <f t="shared" si="90"/>
        <v>0.29134485677421401</v>
      </c>
      <c r="W534" s="76">
        <f t="shared" si="91"/>
        <v>56.879028300343528</v>
      </c>
      <c r="X534" s="79">
        <f t="shared" si="92"/>
        <v>19672.419433993131</v>
      </c>
      <c r="Z534" s="69">
        <f t="shared" si="93"/>
        <v>1</v>
      </c>
      <c r="AA534" s="69">
        <f t="shared" si="93"/>
        <v>1</v>
      </c>
      <c r="AB534" s="82" t="s">
        <v>1259</v>
      </c>
      <c r="AD534" s="91">
        <f t="shared" si="94"/>
        <v>1.5459655401216104</v>
      </c>
      <c r="AE534" s="91">
        <f t="shared" si="95"/>
        <v>3.7821184993419119</v>
      </c>
      <c r="AF534" s="96">
        <f t="shared" si="96"/>
        <v>1308.0993767200027</v>
      </c>
      <c r="AH534" s="4">
        <f t="shared" si="97"/>
        <v>70810</v>
      </c>
      <c r="AI534" s="4" t="str">
        <f t="shared" si="98"/>
        <v/>
      </c>
      <c r="AJ534" s="4" t="s">
        <v>1264</v>
      </c>
    </row>
    <row r="535" spans="1:36" s="4" customFormat="1" x14ac:dyDescent="0.2">
      <c r="A535" s="11"/>
      <c r="B535" s="23" t="s">
        <v>508</v>
      </c>
      <c r="C535" s="28" t="s">
        <v>823</v>
      </c>
      <c r="D535" s="49">
        <v>3</v>
      </c>
      <c r="E535" s="49">
        <v>63</v>
      </c>
      <c r="F535" s="48">
        <v>3</v>
      </c>
      <c r="G535" s="48">
        <v>63</v>
      </c>
      <c r="H535" s="60">
        <v>84</v>
      </c>
      <c r="I535" s="60">
        <v>66</v>
      </c>
      <c r="J535" s="49">
        <v>23058</v>
      </c>
      <c r="K535" s="49">
        <v>16141</v>
      </c>
      <c r="L535" s="69">
        <f t="shared" si="88"/>
        <v>0.70001734755833112</v>
      </c>
      <c r="M535" s="49">
        <v>2142592</v>
      </c>
      <c r="N535" s="49">
        <v>919684</v>
      </c>
      <c r="O535" s="69">
        <f t="shared" si="89"/>
        <v>0.42923897783619092</v>
      </c>
      <c r="P535" s="49">
        <v>262054</v>
      </c>
      <c r="Q535" s="49">
        <v>367189</v>
      </c>
      <c r="R535" s="74">
        <v>331994</v>
      </c>
      <c r="S535" s="60">
        <v>2</v>
      </c>
      <c r="T535" s="60">
        <v>0</v>
      </c>
      <c r="V535" s="69">
        <f t="shared" si="90"/>
        <v>0.30047473073353964</v>
      </c>
      <c r="W535" s="76">
        <f t="shared" si="91"/>
        <v>56.978130227371288</v>
      </c>
      <c r="X535" s="79">
        <f t="shared" si="92"/>
        <v>20568.366272226009</v>
      </c>
      <c r="Z535" s="69">
        <f t="shared" si="93"/>
        <v>1</v>
      </c>
      <c r="AA535" s="69">
        <f t="shared" si="93"/>
        <v>1</v>
      </c>
      <c r="AB535" s="82" t="s">
        <v>1264</v>
      </c>
      <c r="AD535" s="91">
        <f t="shared" si="94"/>
        <v>1.4011959367153335</v>
      </c>
      <c r="AE535" s="91">
        <f t="shared" si="95"/>
        <v>3.5095209384325368</v>
      </c>
      <c r="AF535" s="96">
        <f t="shared" si="96"/>
        <v>1266.8915567020538</v>
      </c>
      <c r="AH535" s="4">
        <f t="shared" si="97"/>
        <v>22995</v>
      </c>
      <c r="AI535" s="4" t="str">
        <f t="shared" si="98"/>
        <v>×</v>
      </c>
      <c r="AJ535" s="4" t="s">
        <v>1264</v>
      </c>
    </row>
    <row r="536" spans="1:36" s="4" customFormat="1" x14ac:dyDescent="0.2">
      <c r="A536" s="11"/>
      <c r="B536" s="23" t="s">
        <v>508</v>
      </c>
      <c r="C536" s="28" t="s">
        <v>825</v>
      </c>
      <c r="D536" s="49">
        <v>4</v>
      </c>
      <c r="E536" s="49">
        <v>82</v>
      </c>
      <c r="F536" s="48">
        <v>4</v>
      </c>
      <c r="G536" s="55">
        <v>82</v>
      </c>
      <c r="H536" s="60">
        <v>119</v>
      </c>
      <c r="I536" s="60">
        <v>102</v>
      </c>
      <c r="J536" s="49">
        <v>28738</v>
      </c>
      <c r="K536" s="49">
        <v>21508</v>
      </c>
      <c r="L536" s="69">
        <f t="shared" si="88"/>
        <v>0.74841673046141</v>
      </c>
      <c r="M536" s="49">
        <v>2770471</v>
      </c>
      <c r="N536" s="49">
        <v>1150404</v>
      </c>
      <c r="O536" s="69">
        <f t="shared" si="89"/>
        <v>0.41523769784993236</v>
      </c>
      <c r="P536" s="49">
        <v>361162</v>
      </c>
      <c r="Q536" s="49">
        <v>512169</v>
      </c>
      <c r="R536" s="74">
        <v>423486</v>
      </c>
      <c r="S536" s="60">
        <v>3</v>
      </c>
      <c r="T536" s="60">
        <v>0</v>
      </c>
      <c r="V536" s="69">
        <f t="shared" si="90"/>
        <v>0.31077084018916923</v>
      </c>
      <c r="W536" s="76">
        <f t="shared" si="91"/>
        <v>53.487260554212384</v>
      </c>
      <c r="X536" s="79">
        <f t="shared" si="92"/>
        <v>19689.69685698345</v>
      </c>
      <c r="Z536" s="69">
        <f t="shared" si="93"/>
        <v>1</v>
      </c>
      <c r="AA536" s="69">
        <f t="shared" si="93"/>
        <v>1</v>
      </c>
      <c r="AB536" s="82" t="s">
        <v>1264</v>
      </c>
      <c r="AD536" s="91">
        <f t="shared" si="94"/>
        <v>1.4181143088143271</v>
      </c>
      <c r="AE536" s="91">
        <f t="shared" si="95"/>
        <v>3.1852852736445141</v>
      </c>
      <c r="AF536" s="96">
        <f t="shared" si="96"/>
        <v>1172.5652200397606</v>
      </c>
      <c r="AH536" s="4">
        <f t="shared" si="97"/>
        <v>29930</v>
      </c>
      <c r="AI536" s="4" t="str">
        <f t="shared" si="98"/>
        <v/>
      </c>
      <c r="AJ536" s="4" t="s">
        <v>1264</v>
      </c>
    </row>
    <row r="537" spans="1:36" s="4" customFormat="1" x14ac:dyDescent="0.2">
      <c r="A537" s="11"/>
      <c r="B537" s="23" t="s">
        <v>508</v>
      </c>
      <c r="C537" s="28" t="s">
        <v>826</v>
      </c>
      <c r="D537" s="49">
        <v>2</v>
      </c>
      <c r="E537" s="49">
        <v>63</v>
      </c>
      <c r="F537" s="48">
        <v>2</v>
      </c>
      <c r="G537" s="48">
        <v>63</v>
      </c>
      <c r="H537" s="60">
        <v>95</v>
      </c>
      <c r="I537" s="60">
        <v>68</v>
      </c>
      <c r="J537" s="49">
        <v>23790</v>
      </c>
      <c r="K537" s="49">
        <v>16800</v>
      </c>
      <c r="L537" s="69">
        <f t="shared" si="88"/>
        <v>0.70617906683480458</v>
      </c>
      <c r="M537" s="49">
        <v>2082137</v>
      </c>
      <c r="N537" s="49">
        <v>856862</v>
      </c>
      <c r="O537" s="69">
        <f t="shared" si="89"/>
        <v>0.41153007703143452</v>
      </c>
      <c r="P537" s="49">
        <v>244349</v>
      </c>
      <c r="Q537" s="49">
        <v>361767</v>
      </c>
      <c r="R537" s="74">
        <v>324405</v>
      </c>
      <c r="S537" s="60">
        <v>13</v>
      </c>
      <c r="T537" s="60">
        <v>1</v>
      </c>
      <c r="V537" s="69">
        <f t="shared" si="90"/>
        <v>0.29061392577251366</v>
      </c>
      <c r="W537" s="76">
        <f t="shared" si="91"/>
        <v>51.003690476190478</v>
      </c>
      <c r="X537" s="79">
        <f t="shared" si="92"/>
        <v>19309.821428571428</v>
      </c>
      <c r="Z537" s="69">
        <f t="shared" si="93"/>
        <v>1</v>
      </c>
      <c r="AA537" s="69">
        <f t="shared" si="93"/>
        <v>1</v>
      </c>
      <c r="AB537" s="82" t="s">
        <v>1264</v>
      </c>
      <c r="AD537" s="91">
        <f t="shared" si="94"/>
        <v>1.4805339903171284</v>
      </c>
      <c r="AE537" s="91">
        <f t="shared" si="95"/>
        <v>3.5067137577808789</v>
      </c>
      <c r="AF537" s="96">
        <f t="shared" si="96"/>
        <v>1327.6297427040831</v>
      </c>
      <c r="AH537" s="4">
        <f t="shared" si="97"/>
        <v>22995</v>
      </c>
      <c r="AI537" s="4" t="str">
        <f t="shared" si="98"/>
        <v>×</v>
      </c>
      <c r="AJ537" s="4" t="s">
        <v>1264</v>
      </c>
    </row>
    <row r="538" spans="1:36" s="4" customFormat="1" x14ac:dyDescent="0.2">
      <c r="A538" s="11"/>
      <c r="B538" s="23" t="s">
        <v>508</v>
      </c>
      <c r="C538" s="28" t="s">
        <v>827</v>
      </c>
      <c r="D538" s="49">
        <v>1</v>
      </c>
      <c r="E538" s="49">
        <v>31</v>
      </c>
      <c r="F538" s="48">
        <v>1</v>
      </c>
      <c r="G538" s="48">
        <v>31</v>
      </c>
      <c r="H538" s="60">
        <v>56</v>
      </c>
      <c r="I538" s="60">
        <v>44</v>
      </c>
      <c r="J538" s="49">
        <v>11834</v>
      </c>
      <c r="K538" s="49">
        <v>10078</v>
      </c>
      <c r="L538" s="69">
        <f t="shared" si="88"/>
        <v>0.85161399357782663</v>
      </c>
      <c r="M538" s="49">
        <v>1144265</v>
      </c>
      <c r="N538" s="49">
        <v>508703</v>
      </c>
      <c r="O538" s="69">
        <f t="shared" si="89"/>
        <v>0.44456747344365161</v>
      </c>
      <c r="P538" s="49">
        <v>134273</v>
      </c>
      <c r="Q538" s="49">
        <v>190662</v>
      </c>
      <c r="R538" s="74">
        <v>166097</v>
      </c>
      <c r="S538" s="60">
        <v>0</v>
      </c>
      <c r="T538" s="60">
        <v>0</v>
      </c>
      <c r="V538" s="69">
        <f t="shared" si="90"/>
        <v>0.37859988147415252</v>
      </c>
      <c r="W538" s="76">
        <f t="shared" si="91"/>
        <v>50.476582655288745</v>
      </c>
      <c r="X538" s="79">
        <f t="shared" si="92"/>
        <v>16481.147052986704</v>
      </c>
      <c r="Z538" s="69">
        <f t="shared" si="93"/>
        <v>1</v>
      </c>
      <c r="AA538" s="69">
        <f t="shared" si="93"/>
        <v>1</v>
      </c>
      <c r="AB538" s="82" t="s">
        <v>1264</v>
      </c>
      <c r="AD538" s="91">
        <f t="shared" si="94"/>
        <v>1.4199578470727547</v>
      </c>
      <c r="AE538" s="91">
        <f t="shared" si="95"/>
        <v>3.7885725350591706</v>
      </c>
      <c r="AF538" s="96">
        <f t="shared" si="96"/>
        <v>1237.0096743202282</v>
      </c>
      <c r="AH538" s="4">
        <f t="shared" si="97"/>
        <v>11315</v>
      </c>
      <c r="AI538" s="4" t="str">
        <f t="shared" si="98"/>
        <v>×</v>
      </c>
      <c r="AJ538" s="4" t="s">
        <v>1264</v>
      </c>
    </row>
    <row r="539" spans="1:36" s="4" customFormat="1" x14ac:dyDescent="0.2">
      <c r="A539" s="11"/>
      <c r="B539" s="23" t="s">
        <v>508</v>
      </c>
      <c r="C539" s="28" t="s">
        <v>828</v>
      </c>
      <c r="D539" s="49">
        <v>1</v>
      </c>
      <c r="E539" s="49">
        <v>15</v>
      </c>
      <c r="F539" s="48">
        <v>1</v>
      </c>
      <c r="G539" s="48">
        <v>15</v>
      </c>
      <c r="H539" s="60">
        <v>25</v>
      </c>
      <c r="I539" s="60">
        <v>15</v>
      </c>
      <c r="J539" s="49">
        <v>5124</v>
      </c>
      <c r="K539" s="49">
        <v>3334</v>
      </c>
      <c r="L539" s="69">
        <f t="shared" si="88"/>
        <v>0.650663544106167</v>
      </c>
      <c r="M539" s="49">
        <v>514591</v>
      </c>
      <c r="N539" s="49">
        <v>194758</v>
      </c>
      <c r="O539" s="69">
        <f t="shared" si="89"/>
        <v>0.37847144625537565</v>
      </c>
      <c r="P539" s="49">
        <v>58997</v>
      </c>
      <c r="Q539" s="49">
        <v>97718</v>
      </c>
      <c r="R539" s="74">
        <v>64473</v>
      </c>
      <c r="S539" s="60">
        <v>2</v>
      </c>
      <c r="T539" s="60">
        <v>0</v>
      </c>
      <c r="V539" s="69">
        <f t="shared" si="90"/>
        <v>0.24625757256350944</v>
      </c>
      <c r="W539" s="76">
        <f t="shared" si="91"/>
        <v>58.415716856628677</v>
      </c>
      <c r="X539" s="79">
        <f t="shared" si="92"/>
        <v>19338.032393521295</v>
      </c>
      <c r="Z539" s="69">
        <f t="shared" si="93"/>
        <v>1</v>
      </c>
      <c r="AA539" s="69">
        <f t="shared" si="93"/>
        <v>1</v>
      </c>
      <c r="AB539" s="82" t="s">
        <v>1264</v>
      </c>
      <c r="AD539" s="91">
        <f t="shared" si="94"/>
        <v>1.6563215078732816</v>
      </c>
      <c r="AE539" s="91">
        <f t="shared" si="95"/>
        <v>3.30115090597827</v>
      </c>
      <c r="AF539" s="96">
        <f t="shared" si="96"/>
        <v>1092.8182788955369</v>
      </c>
      <c r="AH539" s="4">
        <f t="shared" si="97"/>
        <v>5475</v>
      </c>
      <c r="AI539" s="4" t="str">
        <f t="shared" si="98"/>
        <v/>
      </c>
      <c r="AJ539" s="4" t="s">
        <v>1264</v>
      </c>
    </row>
    <row r="540" spans="1:36" s="4" customFormat="1" x14ac:dyDescent="0.2">
      <c r="A540" s="11"/>
      <c r="B540" s="23" t="s">
        <v>508</v>
      </c>
      <c r="C540" s="28" t="s">
        <v>830</v>
      </c>
      <c r="D540" s="49">
        <v>3</v>
      </c>
      <c r="E540" s="49">
        <v>34</v>
      </c>
      <c r="F540" s="48">
        <v>3</v>
      </c>
      <c r="G540" s="48">
        <v>34</v>
      </c>
      <c r="H540" s="60">
        <v>38</v>
      </c>
      <c r="I540" s="60">
        <v>34</v>
      </c>
      <c r="J540" s="49">
        <v>12444</v>
      </c>
      <c r="K540" s="49">
        <v>8090</v>
      </c>
      <c r="L540" s="69">
        <f t="shared" si="88"/>
        <v>0.65011250401800069</v>
      </c>
      <c r="M540" s="49">
        <v>937232</v>
      </c>
      <c r="N540" s="49">
        <v>375190</v>
      </c>
      <c r="O540" s="69">
        <f t="shared" si="89"/>
        <v>0.40031710398279186</v>
      </c>
      <c r="P540" s="49">
        <v>108069</v>
      </c>
      <c r="Q540" s="49">
        <v>163069</v>
      </c>
      <c r="R540" s="74">
        <v>149088</v>
      </c>
      <c r="S540" s="60">
        <v>6</v>
      </c>
      <c r="T540" s="60">
        <v>0</v>
      </c>
      <c r="V540" s="69">
        <f t="shared" si="90"/>
        <v>0.26025115487148714</v>
      </c>
      <c r="W540" s="76">
        <f t="shared" si="91"/>
        <v>46.377008652657601</v>
      </c>
      <c r="X540" s="79">
        <f t="shared" si="92"/>
        <v>18428.67737948084</v>
      </c>
      <c r="Z540" s="69">
        <f t="shared" si="93"/>
        <v>1</v>
      </c>
      <c r="AA540" s="69">
        <f t="shared" si="93"/>
        <v>1</v>
      </c>
      <c r="AB540" s="82" t="s">
        <v>1264</v>
      </c>
      <c r="AD540" s="91">
        <f t="shared" si="94"/>
        <v>1.5089341069131759</v>
      </c>
      <c r="AE540" s="91">
        <f t="shared" si="95"/>
        <v>3.4717634104137169</v>
      </c>
      <c r="AF540" s="96">
        <f t="shared" si="96"/>
        <v>1379.5630569358466</v>
      </c>
      <c r="AH540" s="4">
        <f t="shared" si="97"/>
        <v>12410</v>
      </c>
      <c r="AI540" s="4" t="str">
        <f t="shared" si="98"/>
        <v>×</v>
      </c>
      <c r="AJ540" s="4" t="s">
        <v>1264</v>
      </c>
    </row>
    <row r="541" spans="1:36" s="4" customFormat="1" x14ac:dyDescent="0.2">
      <c r="A541" s="11"/>
      <c r="B541" s="23" t="s">
        <v>508</v>
      </c>
      <c r="C541" s="28" t="s">
        <v>831</v>
      </c>
      <c r="D541" s="49">
        <v>1</v>
      </c>
      <c r="E541" s="49">
        <v>24</v>
      </c>
      <c r="F541" s="48">
        <v>1</v>
      </c>
      <c r="G541" s="48">
        <v>24</v>
      </c>
      <c r="H541" s="60">
        <v>18</v>
      </c>
      <c r="I541" s="60">
        <v>11</v>
      </c>
      <c r="J541" s="49">
        <v>2534</v>
      </c>
      <c r="K541" s="49">
        <v>2056</v>
      </c>
      <c r="L541" s="69">
        <f t="shared" si="88"/>
        <v>0.81136543014996054</v>
      </c>
      <c r="M541" s="49">
        <v>377427</v>
      </c>
      <c r="N541" s="49">
        <v>124045</v>
      </c>
      <c r="O541" s="69">
        <f t="shared" si="89"/>
        <v>0.32865958185291461</v>
      </c>
      <c r="P541" s="49">
        <v>29130</v>
      </c>
      <c r="Q541" s="49">
        <v>39318</v>
      </c>
      <c r="R541" s="74">
        <v>41323</v>
      </c>
      <c r="S541" s="60">
        <v>0</v>
      </c>
      <c r="T541" s="60">
        <v>0</v>
      </c>
      <c r="V541" s="69">
        <f t="shared" si="90"/>
        <v>0.26666302300299621</v>
      </c>
      <c r="W541" s="76">
        <f t="shared" si="91"/>
        <v>60.333171206225678</v>
      </c>
      <c r="X541" s="79">
        <f t="shared" si="92"/>
        <v>20098.735408560311</v>
      </c>
      <c r="Z541" s="69">
        <f t="shared" si="93"/>
        <v>1</v>
      </c>
      <c r="AA541" s="69">
        <f t="shared" si="93"/>
        <v>1</v>
      </c>
      <c r="AB541" s="82" t="s">
        <v>1264</v>
      </c>
      <c r="AD541" s="91">
        <f t="shared" si="94"/>
        <v>1.3497425334706488</v>
      </c>
      <c r="AE541" s="91">
        <f t="shared" si="95"/>
        <v>4.2583247511156879</v>
      </c>
      <c r="AF541" s="96">
        <f t="shared" si="96"/>
        <v>1418.5719189838655</v>
      </c>
      <c r="AH541" s="4">
        <f t="shared" si="97"/>
        <v>8760</v>
      </c>
      <c r="AI541" s="4" t="str">
        <f t="shared" si="98"/>
        <v/>
      </c>
      <c r="AJ541" s="4" t="s">
        <v>1264</v>
      </c>
    </row>
    <row r="542" spans="1:36" s="4" customFormat="1" x14ac:dyDescent="0.2">
      <c r="A542" s="11"/>
      <c r="B542" s="23" t="s">
        <v>508</v>
      </c>
      <c r="C542" s="28" t="s">
        <v>758</v>
      </c>
      <c r="D542" s="49">
        <v>1</v>
      </c>
      <c r="E542" s="49">
        <v>15</v>
      </c>
      <c r="F542" s="48">
        <v>1</v>
      </c>
      <c r="G542" s="48">
        <v>15</v>
      </c>
      <c r="H542" s="60">
        <v>25</v>
      </c>
      <c r="I542" s="60">
        <v>20</v>
      </c>
      <c r="J542" s="49">
        <v>5856</v>
      </c>
      <c r="K542" s="49">
        <v>4301</v>
      </c>
      <c r="L542" s="69">
        <f t="shared" si="88"/>
        <v>0.73446038251366119</v>
      </c>
      <c r="M542" s="49">
        <v>710843</v>
      </c>
      <c r="N542" s="49">
        <v>293326</v>
      </c>
      <c r="O542" s="69">
        <f t="shared" si="89"/>
        <v>0.41264526766107285</v>
      </c>
      <c r="P542" s="49">
        <v>77751</v>
      </c>
      <c r="Q542" s="49">
        <v>108072</v>
      </c>
      <c r="R542" s="74">
        <v>97773</v>
      </c>
      <c r="S542" s="60">
        <v>1</v>
      </c>
      <c r="T542" s="60">
        <v>0</v>
      </c>
      <c r="V542" s="69">
        <f t="shared" si="90"/>
        <v>0.30307160112880366</v>
      </c>
      <c r="W542" s="76">
        <f t="shared" si="91"/>
        <v>68.199488491048598</v>
      </c>
      <c r="X542" s="79">
        <f t="shared" si="92"/>
        <v>22732.620320855614</v>
      </c>
      <c r="Z542" s="69">
        <f t="shared" si="93"/>
        <v>1</v>
      </c>
      <c r="AA542" s="69">
        <f t="shared" si="93"/>
        <v>1</v>
      </c>
      <c r="AB542" s="82" t="s">
        <v>1264</v>
      </c>
      <c r="AD542" s="91">
        <f t="shared" si="94"/>
        <v>1.3899756916309758</v>
      </c>
      <c r="AE542" s="91">
        <f t="shared" si="95"/>
        <v>3.7726331494128691</v>
      </c>
      <c r="AF542" s="96">
        <f t="shared" si="96"/>
        <v>1257.5143728054945</v>
      </c>
      <c r="AH542" s="4">
        <f t="shared" si="97"/>
        <v>5475</v>
      </c>
      <c r="AI542" s="4" t="str">
        <f t="shared" si="98"/>
        <v>×</v>
      </c>
      <c r="AJ542" s="4" t="s">
        <v>1264</v>
      </c>
    </row>
    <row r="543" spans="1:36" s="4" customFormat="1" x14ac:dyDescent="0.2">
      <c r="A543" s="11"/>
      <c r="B543" s="23" t="s">
        <v>508</v>
      </c>
      <c r="C543" s="28" t="s">
        <v>83</v>
      </c>
      <c r="D543" s="49">
        <v>3</v>
      </c>
      <c r="E543" s="49">
        <v>28</v>
      </c>
      <c r="F543" s="48">
        <v>3</v>
      </c>
      <c r="G543" s="48">
        <v>28</v>
      </c>
      <c r="H543" s="60">
        <v>42</v>
      </c>
      <c r="I543" s="60">
        <v>34</v>
      </c>
      <c r="J543" s="49">
        <v>10462</v>
      </c>
      <c r="K543" s="49">
        <v>7834</v>
      </c>
      <c r="L543" s="69">
        <f t="shared" si="88"/>
        <v>0.74880519977059834</v>
      </c>
      <c r="M543" s="49">
        <v>1245516</v>
      </c>
      <c r="N543" s="49">
        <v>493587</v>
      </c>
      <c r="O543" s="69">
        <f t="shared" si="89"/>
        <v>0.39629117570549072</v>
      </c>
      <c r="P543" s="49">
        <v>149681</v>
      </c>
      <c r="Q543" s="49">
        <v>200366</v>
      </c>
      <c r="R543" s="74">
        <v>169663</v>
      </c>
      <c r="S543" s="60">
        <v>1</v>
      </c>
      <c r="T543" s="60">
        <v>0</v>
      </c>
      <c r="V543" s="69">
        <f t="shared" si="90"/>
        <v>0.29674489299147527</v>
      </c>
      <c r="W543" s="76">
        <f t="shared" si="91"/>
        <v>63.005744191983659</v>
      </c>
      <c r="X543" s="79">
        <f t="shared" si="92"/>
        <v>21657.263211641563</v>
      </c>
      <c r="Z543" s="69">
        <f t="shared" si="93"/>
        <v>1</v>
      </c>
      <c r="AA543" s="69">
        <f t="shared" si="93"/>
        <v>1</v>
      </c>
      <c r="AB543" s="82" t="s">
        <v>1264</v>
      </c>
      <c r="AD543" s="91">
        <f t="shared" si="94"/>
        <v>1.3386201321477007</v>
      </c>
      <c r="AE543" s="91">
        <f t="shared" si="95"/>
        <v>3.2975928808599622</v>
      </c>
      <c r="AF543" s="96">
        <f t="shared" si="96"/>
        <v>1133.4972374583281</v>
      </c>
      <c r="AH543" s="4">
        <f t="shared" si="97"/>
        <v>10220</v>
      </c>
      <c r="AI543" s="4" t="str">
        <f t="shared" si="98"/>
        <v>×</v>
      </c>
      <c r="AJ543" s="4" t="s">
        <v>1264</v>
      </c>
    </row>
    <row r="544" spans="1:36" s="4" customFormat="1" x14ac:dyDescent="0.2">
      <c r="A544" s="11"/>
      <c r="B544" s="23" t="s">
        <v>508</v>
      </c>
      <c r="C544" s="28" t="s">
        <v>832</v>
      </c>
      <c r="D544" s="49">
        <v>3</v>
      </c>
      <c r="E544" s="49">
        <v>38</v>
      </c>
      <c r="F544" s="48">
        <v>3</v>
      </c>
      <c r="G544" s="48">
        <v>38</v>
      </c>
      <c r="H544" s="60">
        <v>43</v>
      </c>
      <c r="I544" s="60">
        <v>31</v>
      </c>
      <c r="J544" s="49">
        <v>13908</v>
      </c>
      <c r="K544" s="49">
        <v>7913</v>
      </c>
      <c r="L544" s="69">
        <f t="shared" si="88"/>
        <v>0.56895312050618352</v>
      </c>
      <c r="M544" s="49">
        <v>912379</v>
      </c>
      <c r="N544" s="49">
        <v>376181</v>
      </c>
      <c r="O544" s="69">
        <f t="shared" si="89"/>
        <v>0.41230782383198211</v>
      </c>
      <c r="P544" s="49">
        <v>106912</v>
      </c>
      <c r="Q544" s="49">
        <v>141391</v>
      </c>
      <c r="R544" s="74">
        <v>129753</v>
      </c>
      <c r="S544" s="60">
        <v>2</v>
      </c>
      <c r="T544" s="60">
        <v>0</v>
      </c>
      <c r="V544" s="69">
        <f t="shared" si="90"/>
        <v>0.23458382297832001</v>
      </c>
      <c r="W544" s="76">
        <f t="shared" si="91"/>
        <v>47.539618349551368</v>
      </c>
      <c r="X544" s="79">
        <f t="shared" si="92"/>
        <v>16397.447238721092</v>
      </c>
      <c r="Z544" s="69">
        <f t="shared" si="93"/>
        <v>1</v>
      </c>
      <c r="AA544" s="69">
        <f t="shared" si="93"/>
        <v>1</v>
      </c>
      <c r="AB544" s="82" t="s">
        <v>1264</v>
      </c>
      <c r="AD544" s="91">
        <f t="shared" si="94"/>
        <v>1.3224988775815625</v>
      </c>
      <c r="AE544" s="91">
        <f t="shared" si="95"/>
        <v>3.5186040856031129</v>
      </c>
      <c r="AF544" s="96">
        <f t="shared" si="96"/>
        <v>1213.6429961089495</v>
      </c>
      <c r="AH544" s="4">
        <f t="shared" si="97"/>
        <v>13870</v>
      </c>
      <c r="AI544" s="4" t="str">
        <f t="shared" si="98"/>
        <v>×</v>
      </c>
      <c r="AJ544" s="4" t="s">
        <v>1264</v>
      </c>
    </row>
    <row r="545" spans="1:36" s="4" customFormat="1" x14ac:dyDescent="0.2">
      <c r="A545" s="11"/>
      <c r="B545" s="23" t="s">
        <v>508</v>
      </c>
      <c r="C545" s="28" t="s">
        <v>19</v>
      </c>
      <c r="D545" s="49">
        <v>2</v>
      </c>
      <c r="E545" s="49">
        <v>32</v>
      </c>
      <c r="F545" s="48">
        <v>2</v>
      </c>
      <c r="G545" s="48">
        <v>32</v>
      </c>
      <c r="H545" s="60">
        <v>43</v>
      </c>
      <c r="I545" s="60">
        <v>38</v>
      </c>
      <c r="J545" s="49">
        <v>11712</v>
      </c>
      <c r="K545" s="49">
        <v>9734</v>
      </c>
      <c r="L545" s="69">
        <f t="shared" si="88"/>
        <v>0.83111338797814205</v>
      </c>
      <c r="M545" s="49">
        <v>1545526</v>
      </c>
      <c r="N545" s="49">
        <v>713844</v>
      </c>
      <c r="O545" s="69">
        <f t="shared" si="89"/>
        <v>0.46187770377204912</v>
      </c>
      <c r="P545" s="49">
        <v>56143</v>
      </c>
      <c r="Q545" s="49">
        <v>175547</v>
      </c>
      <c r="R545" s="74">
        <v>225700</v>
      </c>
      <c r="S545" s="60">
        <v>1</v>
      </c>
      <c r="T545" s="60">
        <v>0</v>
      </c>
      <c r="V545" s="69">
        <f t="shared" si="90"/>
        <v>0.38387274321355241</v>
      </c>
      <c r="W545" s="76">
        <f t="shared" si="91"/>
        <v>73.335114033285393</v>
      </c>
      <c r="X545" s="79">
        <f t="shared" si="92"/>
        <v>23186.768029587016</v>
      </c>
      <c r="Z545" s="69">
        <f t="shared" si="93"/>
        <v>1</v>
      </c>
      <c r="AA545" s="69">
        <f t="shared" si="93"/>
        <v>1</v>
      </c>
      <c r="AB545" s="82" t="s">
        <v>1264</v>
      </c>
      <c r="AD545" s="91">
        <f t="shared" si="94"/>
        <v>3.1267833924086705</v>
      </c>
      <c r="AE545" s="91">
        <f t="shared" si="95"/>
        <v>12.714746272910247</v>
      </c>
      <c r="AF545" s="96">
        <f t="shared" si="96"/>
        <v>4020.0915519298937</v>
      </c>
      <c r="AH545" s="4">
        <f t="shared" si="97"/>
        <v>11680</v>
      </c>
      <c r="AI545" s="4" t="str">
        <f t="shared" si="98"/>
        <v>×</v>
      </c>
      <c r="AJ545" s="4" t="s">
        <v>1264</v>
      </c>
    </row>
    <row r="546" spans="1:36" s="4" customFormat="1" x14ac:dyDescent="0.2">
      <c r="A546" s="11"/>
      <c r="B546" s="23" t="s">
        <v>508</v>
      </c>
      <c r="C546" s="28" t="s">
        <v>378</v>
      </c>
      <c r="D546" s="49">
        <v>2</v>
      </c>
      <c r="E546" s="49">
        <v>26</v>
      </c>
      <c r="F546" s="48">
        <v>2</v>
      </c>
      <c r="G546" s="48">
        <v>26</v>
      </c>
      <c r="H546" s="60">
        <v>31</v>
      </c>
      <c r="I546" s="60">
        <v>26</v>
      </c>
      <c r="J546" s="49">
        <v>9486</v>
      </c>
      <c r="K546" s="49">
        <v>6163</v>
      </c>
      <c r="L546" s="69">
        <f t="shared" si="88"/>
        <v>0.64969428631667725</v>
      </c>
      <c r="M546" s="49">
        <v>695696</v>
      </c>
      <c r="N546" s="49">
        <v>301183</v>
      </c>
      <c r="O546" s="69">
        <f t="shared" si="89"/>
        <v>0.43292328833283505</v>
      </c>
      <c r="P546" s="49">
        <v>76726</v>
      </c>
      <c r="Q546" s="49">
        <v>111282</v>
      </c>
      <c r="R546" s="74">
        <v>101021</v>
      </c>
      <c r="S546" s="60">
        <v>4</v>
      </c>
      <c r="T546" s="60">
        <v>0</v>
      </c>
      <c r="V546" s="69">
        <f t="shared" si="90"/>
        <v>0.28126778684327036</v>
      </c>
      <c r="W546" s="76">
        <f t="shared" si="91"/>
        <v>48.869544053220835</v>
      </c>
      <c r="X546" s="79">
        <f t="shared" si="92"/>
        <v>16391.530098977772</v>
      </c>
      <c r="Z546" s="69">
        <f t="shared" si="93"/>
        <v>1</v>
      </c>
      <c r="AA546" s="69">
        <f t="shared" si="93"/>
        <v>1</v>
      </c>
      <c r="AB546" s="82" t="s">
        <v>1264</v>
      </c>
      <c r="AD546" s="91">
        <f t="shared" si="94"/>
        <v>1.4503818783723901</v>
      </c>
      <c r="AE546" s="91">
        <f t="shared" si="95"/>
        <v>3.9254359669473189</v>
      </c>
      <c r="AF546" s="96">
        <f t="shared" si="96"/>
        <v>1316.6462476865729</v>
      </c>
      <c r="AH546" s="4">
        <f t="shared" si="97"/>
        <v>9490</v>
      </c>
      <c r="AI546" s="4" t="str">
        <f t="shared" si="98"/>
        <v/>
      </c>
      <c r="AJ546" s="4" t="s">
        <v>1264</v>
      </c>
    </row>
    <row r="547" spans="1:36" s="4" customFormat="1" x14ac:dyDescent="0.2">
      <c r="A547" s="11"/>
      <c r="B547" s="23" t="s">
        <v>508</v>
      </c>
      <c r="C547" s="28" t="s">
        <v>776</v>
      </c>
      <c r="D547" s="49">
        <v>6</v>
      </c>
      <c r="E547" s="49">
        <v>44</v>
      </c>
      <c r="F547" s="48">
        <v>6</v>
      </c>
      <c r="G547" s="48">
        <v>44</v>
      </c>
      <c r="H547" s="60">
        <v>45</v>
      </c>
      <c r="I547" s="60">
        <v>41</v>
      </c>
      <c r="J547" s="49">
        <v>16439</v>
      </c>
      <c r="K547" s="49">
        <v>9150</v>
      </c>
      <c r="L547" s="69">
        <f t="shared" si="88"/>
        <v>0.55660319970801142</v>
      </c>
      <c r="M547" s="49">
        <v>1010074</v>
      </c>
      <c r="N547" s="49">
        <v>395818</v>
      </c>
      <c r="O547" s="69">
        <f t="shared" si="89"/>
        <v>0.39187029861178491</v>
      </c>
      <c r="P547" s="49">
        <v>98443</v>
      </c>
      <c r="Q547" s="49">
        <v>135868</v>
      </c>
      <c r="R547" s="74">
        <v>135997</v>
      </c>
      <c r="S547" s="60">
        <v>4</v>
      </c>
      <c r="T547" s="60">
        <v>0</v>
      </c>
      <c r="V547" s="69">
        <f t="shared" si="90"/>
        <v>0.2181162620778534</v>
      </c>
      <c r="W547" s="76">
        <f t="shared" si="91"/>
        <v>43.258797814207654</v>
      </c>
      <c r="X547" s="79">
        <f t="shared" si="92"/>
        <v>14863.060109289618</v>
      </c>
      <c r="Z547" s="69">
        <f t="shared" si="93"/>
        <v>1</v>
      </c>
      <c r="AA547" s="69">
        <f t="shared" si="93"/>
        <v>1</v>
      </c>
      <c r="AB547" s="82" t="s">
        <v>1264</v>
      </c>
      <c r="AD547" s="91">
        <f t="shared" si="94"/>
        <v>1.3801692349887753</v>
      </c>
      <c r="AE547" s="91">
        <f t="shared" si="95"/>
        <v>4.0207836006623126</v>
      </c>
      <c r="AF547" s="96">
        <f t="shared" si="96"/>
        <v>1381.4796379630852</v>
      </c>
      <c r="AH547" s="4">
        <f t="shared" si="97"/>
        <v>16060</v>
      </c>
      <c r="AI547" s="4" t="str">
        <f t="shared" si="98"/>
        <v>×</v>
      </c>
      <c r="AJ547" s="4" t="s">
        <v>1264</v>
      </c>
    </row>
    <row r="548" spans="1:36" s="4" customFormat="1" x14ac:dyDescent="0.2">
      <c r="A548" s="11"/>
      <c r="B548" s="23" t="s">
        <v>508</v>
      </c>
      <c r="C548" s="28" t="s">
        <v>146</v>
      </c>
      <c r="D548" s="49">
        <v>1</v>
      </c>
      <c r="E548" s="49">
        <v>3</v>
      </c>
      <c r="F548" s="48">
        <v>1</v>
      </c>
      <c r="G548" s="48">
        <v>3</v>
      </c>
      <c r="H548" s="60">
        <v>4</v>
      </c>
      <c r="I548" s="60">
        <v>3</v>
      </c>
      <c r="J548" s="49">
        <v>1098</v>
      </c>
      <c r="K548" s="49">
        <v>732</v>
      </c>
      <c r="L548" s="69">
        <f t="shared" si="88"/>
        <v>0.66666666666666663</v>
      </c>
      <c r="M548" s="49">
        <v>84922</v>
      </c>
      <c r="N548" s="49">
        <v>30918</v>
      </c>
      <c r="O548" s="69">
        <f t="shared" si="89"/>
        <v>0.36407526907044113</v>
      </c>
      <c r="P548" s="49">
        <v>8587</v>
      </c>
      <c r="Q548" s="49">
        <v>10396</v>
      </c>
      <c r="R548" s="74">
        <v>10891</v>
      </c>
      <c r="S548" s="60">
        <v>0</v>
      </c>
      <c r="T548" s="60">
        <v>0</v>
      </c>
      <c r="V548" s="69">
        <f t="shared" si="90"/>
        <v>0.24271684604696075</v>
      </c>
      <c r="W548" s="76">
        <f t="shared" si="91"/>
        <v>42.23770491803279</v>
      </c>
      <c r="X548" s="79">
        <f t="shared" si="92"/>
        <v>14878.415300546449</v>
      </c>
      <c r="Z548" s="69">
        <f t="shared" si="93"/>
        <v>1</v>
      </c>
      <c r="AA548" s="69">
        <f t="shared" si="93"/>
        <v>1</v>
      </c>
      <c r="AB548" s="82" t="s">
        <v>1264</v>
      </c>
      <c r="AD548" s="91">
        <f t="shared" si="94"/>
        <v>1.2106672877605682</v>
      </c>
      <c r="AE548" s="91">
        <f t="shared" si="95"/>
        <v>3.6005589845114709</v>
      </c>
      <c r="AF548" s="96">
        <f t="shared" si="96"/>
        <v>1268.3125655059976</v>
      </c>
      <c r="AH548" s="4">
        <f t="shared" si="97"/>
        <v>1095</v>
      </c>
      <c r="AI548" s="4" t="str">
        <f t="shared" si="98"/>
        <v>×</v>
      </c>
      <c r="AJ548" s="4" t="s">
        <v>1264</v>
      </c>
    </row>
    <row r="549" spans="1:36" s="4" customFormat="1" x14ac:dyDescent="0.2">
      <c r="A549" s="11"/>
      <c r="B549" s="23" t="s">
        <v>445</v>
      </c>
      <c r="C549" s="28" t="s">
        <v>443</v>
      </c>
      <c r="D549" s="49">
        <v>36</v>
      </c>
      <c r="E549" s="49">
        <v>1244</v>
      </c>
      <c r="F549" s="48">
        <v>36</v>
      </c>
      <c r="G549" s="48">
        <v>1251</v>
      </c>
      <c r="H549" s="60">
        <v>2379</v>
      </c>
      <c r="I549" s="60">
        <v>2104</v>
      </c>
      <c r="J549" s="49">
        <v>466047</v>
      </c>
      <c r="K549" s="49">
        <v>371131</v>
      </c>
      <c r="L549" s="69">
        <f t="shared" si="88"/>
        <v>0.79633813756981597</v>
      </c>
      <c r="M549" s="49">
        <v>79347375</v>
      </c>
      <c r="N549" s="49">
        <v>26102001</v>
      </c>
      <c r="O549" s="69">
        <f t="shared" si="89"/>
        <v>0.32895859503858821</v>
      </c>
      <c r="P549" s="49">
        <v>8727474</v>
      </c>
      <c r="Q549" s="49">
        <v>12658418</v>
      </c>
      <c r="R549" s="74">
        <v>9823889</v>
      </c>
      <c r="S549" s="60">
        <v>487</v>
      </c>
      <c r="T549" s="60">
        <v>14</v>
      </c>
      <c r="V549" s="69">
        <f t="shared" si="90"/>
        <v>0.26196227491061264</v>
      </c>
      <c r="W549" s="76">
        <f t="shared" si="91"/>
        <v>70.330963999234768</v>
      </c>
      <c r="X549" s="79">
        <f t="shared" si="92"/>
        <v>26470.138576405636</v>
      </c>
      <c r="Z549" s="69">
        <f t="shared" si="93"/>
        <v>1</v>
      </c>
      <c r="AA549" s="69">
        <f t="shared" si="93"/>
        <v>1.0056270096463023</v>
      </c>
      <c r="AB549" s="83"/>
      <c r="AD549" s="91">
        <f t="shared" si="94"/>
        <v>1.4504102790796054</v>
      </c>
      <c r="AE549" s="91">
        <f t="shared" si="95"/>
        <v>2.9907853062638745</v>
      </c>
      <c r="AF549" s="96">
        <f t="shared" si="96"/>
        <v>1125.6279881211906</v>
      </c>
      <c r="AH549" s="4">
        <f t="shared" si="97"/>
        <v>454060</v>
      </c>
      <c r="AI549" s="4" t="str">
        <f t="shared" si="98"/>
        <v>×</v>
      </c>
      <c r="AJ549" s="4" t="s">
        <v>1287</v>
      </c>
    </row>
    <row r="550" spans="1:36" s="4" customFormat="1" x14ac:dyDescent="0.2">
      <c r="A550" s="11"/>
      <c r="B550" s="23" t="s">
        <v>445</v>
      </c>
      <c r="C550" s="28" t="s">
        <v>531</v>
      </c>
      <c r="D550" s="49">
        <v>20</v>
      </c>
      <c r="E550" s="49">
        <v>527</v>
      </c>
      <c r="F550" s="48">
        <v>19</v>
      </c>
      <c r="G550" s="48">
        <v>524</v>
      </c>
      <c r="H550" s="60">
        <v>923</v>
      </c>
      <c r="I550" s="60">
        <v>775</v>
      </c>
      <c r="J550" s="49">
        <v>190686</v>
      </c>
      <c r="K550" s="49">
        <v>137119</v>
      </c>
      <c r="L550" s="69">
        <f t="shared" si="88"/>
        <v>0.71908268042750911</v>
      </c>
      <c r="M550" s="49">
        <v>26043009</v>
      </c>
      <c r="N550" s="49">
        <v>8940775</v>
      </c>
      <c r="O550" s="69">
        <f t="shared" si="89"/>
        <v>0.3433080639798573</v>
      </c>
      <c r="P550" s="49">
        <v>3307988</v>
      </c>
      <c r="Q550" s="49">
        <v>4468826</v>
      </c>
      <c r="R550" s="74">
        <v>3345576</v>
      </c>
      <c r="S550" s="60">
        <v>168</v>
      </c>
      <c r="T550" s="60">
        <v>4</v>
      </c>
      <c r="V550" s="69">
        <f t="shared" si="90"/>
        <v>0.24686688285901459</v>
      </c>
      <c r="W550" s="76">
        <f t="shared" si="91"/>
        <v>65.204493906752532</v>
      </c>
      <c r="X550" s="79">
        <f t="shared" si="92"/>
        <v>24399.069421451441</v>
      </c>
      <c r="Z550" s="69">
        <f t="shared" si="93"/>
        <v>0.95</v>
      </c>
      <c r="AA550" s="69">
        <f t="shared" si="93"/>
        <v>0.9943074003795066</v>
      </c>
      <c r="AB550" s="82" t="s">
        <v>1259</v>
      </c>
      <c r="AD550" s="91">
        <f t="shared" si="94"/>
        <v>1.3509196526710496</v>
      </c>
      <c r="AE550" s="91">
        <f t="shared" si="95"/>
        <v>2.7027833837365796</v>
      </c>
      <c r="AF550" s="96">
        <f t="shared" si="96"/>
        <v>1011.362798172182</v>
      </c>
      <c r="AH550" s="4">
        <f t="shared" si="97"/>
        <v>192355</v>
      </c>
      <c r="AI550" s="4" t="str">
        <f t="shared" si="98"/>
        <v/>
      </c>
      <c r="AJ550" s="4" t="s">
        <v>1264</v>
      </c>
    </row>
    <row r="551" spans="1:36" s="4" customFormat="1" x14ac:dyDescent="0.2">
      <c r="A551" s="11"/>
      <c r="B551" s="23" t="s">
        <v>445</v>
      </c>
      <c r="C551" s="28" t="s">
        <v>833</v>
      </c>
      <c r="D551" s="49">
        <v>24</v>
      </c>
      <c r="E551" s="49">
        <v>215</v>
      </c>
      <c r="F551" s="48">
        <v>22</v>
      </c>
      <c r="G551" s="53">
        <v>195</v>
      </c>
      <c r="H551" s="60">
        <v>242</v>
      </c>
      <c r="I551" s="60">
        <v>199</v>
      </c>
      <c r="J551" s="49">
        <v>70000</v>
      </c>
      <c r="K551" s="49">
        <v>46261</v>
      </c>
      <c r="L551" s="69">
        <f t="shared" si="88"/>
        <v>0.66087142857142855</v>
      </c>
      <c r="M551" s="49">
        <v>4782895</v>
      </c>
      <c r="N551" s="49">
        <v>1967852</v>
      </c>
      <c r="O551" s="69">
        <f t="shared" si="89"/>
        <v>0.41143533362116458</v>
      </c>
      <c r="P551" s="49">
        <v>580131</v>
      </c>
      <c r="Q551" s="49">
        <v>835537</v>
      </c>
      <c r="R551" s="74">
        <v>714719</v>
      </c>
      <c r="S551" s="60">
        <v>6</v>
      </c>
      <c r="T551" s="60">
        <v>0</v>
      </c>
      <c r="V551" s="69">
        <f t="shared" si="90"/>
        <v>0.27190585669498135</v>
      </c>
      <c r="W551" s="76">
        <f t="shared" si="91"/>
        <v>42.538034197271998</v>
      </c>
      <c r="X551" s="79">
        <f t="shared" si="92"/>
        <v>15449.709258338557</v>
      </c>
      <c r="Z551" s="69">
        <f t="shared" si="93"/>
        <v>0.91666666666666663</v>
      </c>
      <c r="AA551" s="69">
        <f t="shared" si="93"/>
        <v>0.90697674418604646</v>
      </c>
      <c r="AB551" s="82" t="s">
        <v>1264</v>
      </c>
      <c r="AD551" s="91">
        <f t="shared" si="94"/>
        <v>1.4402557353425347</v>
      </c>
      <c r="AE551" s="91">
        <f t="shared" si="95"/>
        <v>3.3920821331733695</v>
      </c>
      <c r="AF551" s="96">
        <f t="shared" si="96"/>
        <v>1231.9958767933449</v>
      </c>
      <c r="AH551" s="4">
        <f t="shared" si="97"/>
        <v>78475</v>
      </c>
      <c r="AI551" s="4" t="str">
        <f t="shared" si="98"/>
        <v/>
      </c>
      <c r="AJ551" s="4" t="s">
        <v>1264</v>
      </c>
    </row>
    <row r="552" spans="1:36" s="4" customFormat="1" x14ac:dyDescent="0.2">
      <c r="A552" s="11"/>
      <c r="B552" s="23" t="s">
        <v>445</v>
      </c>
      <c r="C552" s="28" t="s">
        <v>834</v>
      </c>
      <c r="D552" s="49">
        <v>8</v>
      </c>
      <c r="E552" s="49">
        <v>173</v>
      </c>
      <c r="F552" s="48">
        <v>8</v>
      </c>
      <c r="G552" s="48">
        <v>173</v>
      </c>
      <c r="H552" s="60">
        <v>310</v>
      </c>
      <c r="I552" s="60">
        <v>260</v>
      </c>
      <c r="J552" s="49">
        <v>63023</v>
      </c>
      <c r="K552" s="49">
        <v>48359</v>
      </c>
      <c r="L552" s="69">
        <f t="shared" si="88"/>
        <v>0.76732304079463054</v>
      </c>
      <c r="M552" s="49">
        <v>9472738</v>
      </c>
      <c r="N552" s="49">
        <v>3261816</v>
      </c>
      <c r="O552" s="69">
        <f t="shared" si="89"/>
        <v>0.34433719163350662</v>
      </c>
      <c r="P552" s="49">
        <v>1090224</v>
      </c>
      <c r="Q552" s="49">
        <v>1601493</v>
      </c>
      <c r="R552" s="74">
        <v>1208578</v>
      </c>
      <c r="S552" s="60">
        <v>27</v>
      </c>
      <c r="T552" s="60">
        <v>0</v>
      </c>
      <c r="V552" s="69">
        <f t="shared" si="90"/>
        <v>0.26421786094290572</v>
      </c>
      <c r="W552" s="76">
        <f t="shared" si="91"/>
        <v>67.450029984077418</v>
      </c>
      <c r="X552" s="79">
        <f t="shared" si="92"/>
        <v>24991.790566388881</v>
      </c>
      <c r="Z552" s="69">
        <f t="shared" si="93"/>
        <v>1</v>
      </c>
      <c r="AA552" s="69">
        <f t="shared" si="93"/>
        <v>1</v>
      </c>
      <c r="AB552" s="82" t="s">
        <v>1259</v>
      </c>
      <c r="AD552" s="91">
        <f t="shared" si="94"/>
        <v>1.4689577554704354</v>
      </c>
      <c r="AE552" s="91">
        <f t="shared" si="95"/>
        <v>2.9918768986923787</v>
      </c>
      <c r="AF552" s="96">
        <f t="shared" si="96"/>
        <v>1108.5593419334007</v>
      </c>
      <c r="AH552" s="4">
        <f t="shared" si="97"/>
        <v>63145</v>
      </c>
      <c r="AI552" s="4" t="str">
        <f t="shared" si="98"/>
        <v/>
      </c>
      <c r="AJ552" s="4" t="s">
        <v>1264</v>
      </c>
    </row>
    <row r="553" spans="1:36" s="4" customFormat="1" x14ac:dyDescent="0.2">
      <c r="A553" s="11"/>
      <c r="B553" s="23" t="s">
        <v>445</v>
      </c>
      <c r="C553" s="28" t="s">
        <v>835</v>
      </c>
      <c r="D553" s="49">
        <v>5</v>
      </c>
      <c r="E553" s="49">
        <v>129</v>
      </c>
      <c r="F553" s="48">
        <v>5</v>
      </c>
      <c r="G553" s="48">
        <v>129</v>
      </c>
      <c r="H553" s="60">
        <v>217</v>
      </c>
      <c r="I553" s="60">
        <v>171</v>
      </c>
      <c r="J553" s="49">
        <v>47824</v>
      </c>
      <c r="K553" s="49">
        <v>35820</v>
      </c>
      <c r="L553" s="69">
        <f t="shared" si="88"/>
        <v>0.74899631983941117</v>
      </c>
      <c r="M553" s="49">
        <v>6059662</v>
      </c>
      <c r="N553" s="49">
        <v>2546656</v>
      </c>
      <c r="O553" s="69">
        <f t="shared" si="89"/>
        <v>0.42026370447724642</v>
      </c>
      <c r="P553" s="49">
        <v>776648</v>
      </c>
      <c r="Q553" s="49">
        <v>1110585</v>
      </c>
      <c r="R553" s="74">
        <v>891461</v>
      </c>
      <c r="S553" s="60">
        <v>1</v>
      </c>
      <c r="T553" s="60">
        <v>0</v>
      </c>
      <c r="V553" s="69">
        <f t="shared" si="90"/>
        <v>0.31477596801553542</v>
      </c>
      <c r="W553" s="76">
        <f t="shared" si="91"/>
        <v>71.095924064768283</v>
      </c>
      <c r="X553" s="79">
        <f t="shared" si="92"/>
        <v>24887.241764377442</v>
      </c>
      <c r="Z553" s="69">
        <f t="shared" si="93"/>
        <v>1</v>
      </c>
      <c r="AA553" s="69">
        <f t="shared" si="93"/>
        <v>1</v>
      </c>
      <c r="AB553" s="82" t="s">
        <v>1264</v>
      </c>
      <c r="AD553" s="91">
        <f t="shared" si="94"/>
        <v>1.4299721366693792</v>
      </c>
      <c r="AE553" s="91">
        <f t="shared" si="95"/>
        <v>3.2790350326016418</v>
      </c>
      <c r="AF553" s="96">
        <f t="shared" si="96"/>
        <v>1147.8314500262668</v>
      </c>
      <c r="AH553" s="4">
        <f t="shared" si="97"/>
        <v>47085</v>
      </c>
      <c r="AI553" s="4" t="str">
        <f t="shared" si="98"/>
        <v>×</v>
      </c>
      <c r="AJ553" s="4" t="s">
        <v>1264</v>
      </c>
    </row>
    <row r="554" spans="1:36" s="4" customFormat="1" x14ac:dyDescent="0.2">
      <c r="A554" s="11"/>
      <c r="B554" s="23" t="s">
        <v>445</v>
      </c>
      <c r="C554" s="28" t="s">
        <v>836</v>
      </c>
      <c r="D554" s="49">
        <v>5</v>
      </c>
      <c r="E554" s="49">
        <v>31</v>
      </c>
      <c r="F554" s="48">
        <v>5</v>
      </c>
      <c r="G554" s="48">
        <v>31</v>
      </c>
      <c r="H554" s="60">
        <v>45</v>
      </c>
      <c r="I554" s="60">
        <v>38</v>
      </c>
      <c r="J554" s="49">
        <v>11017</v>
      </c>
      <c r="K554" s="49">
        <v>8065</v>
      </c>
      <c r="L554" s="69">
        <f t="shared" si="88"/>
        <v>0.73205046745938096</v>
      </c>
      <c r="M554" s="49">
        <v>1158844</v>
      </c>
      <c r="N554" s="49">
        <v>452618</v>
      </c>
      <c r="O554" s="69">
        <f t="shared" si="89"/>
        <v>0.39057716137806298</v>
      </c>
      <c r="P554" s="49">
        <v>147936</v>
      </c>
      <c r="Q554" s="49">
        <v>215068</v>
      </c>
      <c r="R554" s="74">
        <v>163977</v>
      </c>
      <c r="S554" s="60">
        <v>0</v>
      </c>
      <c r="T554" s="60">
        <v>0</v>
      </c>
      <c r="V554" s="69">
        <f t="shared" si="90"/>
        <v>0.28592219356576909</v>
      </c>
      <c r="W554" s="76">
        <f t="shared" si="91"/>
        <v>56.12126472411655</v>
      </c>
      <c r="X554" s="79">
        <f t="shared" si="92"/>
        <v>20331.928084314943</v>
      </c>
      <c r="Z554" s="69">
        <f t="shared" si="93"/>
        <v>1</v>
      </c>
      <c r="AA554" s="69">
        <f t="shared" si="93"/>
        <v>1</v>
      </c>
      <c r="AB554" s="82" t="s">
        <v>1264</v>
      </c>
      <c r="AD554" s="91">
        <f t="shared" si="94"/>
        <v>1.4537908284663639</v>
      </c>
      <c r="AE554" s="91">
        <f t="shared" si="95"/>
        <v>3.059552779580359</v>
      </c>
      <c r="AF554" s="96">
        <f t="shared" si="96"/>
        <v>1108.4320246593122</v>
      </c>
      <c r="AH554" s="4">
        <f t="shared" si="97"/>
        <v>11315</v>
      </c>
      <c r="AI554" s="4" t="str">
        <f t="shared" si="98"/>
        <v/>
      </c>
      <c r="AJ554" s="4" t="s">
        <v>1264</v>
      </c>
    </row>
    <row r="555" spans="1:36" s="4" customFormat="1" x14ac:dyDescent="0.2">
      <c r="A555" s="11"/>
      <c r="B555" s="23" t="s">
        <v>445</v>
      </c>
      <c r="C555" s="28" t="s">
        <v>837</v>
      </c>
      <c r="D555" s="49">
        <v>4</v>
      </c>
      <c r="E555" s="49">
        <v>30</v>
      </c>
      <c r="F555" s="48">
        <v>4</v>
      </c>
      <c r="G555" s="48">
        <v>30</v>
      </c>
      <c r="H555" s="60">
        <v>38</v>
      </c>
      <c r="I555" s="60">
        <v>29</v>
      </c>
      <c r="J555" s="49">
        <v>10614</v>
      </c>
      <c r="K555" s="49">
        <v>6655</v>
      </c>
      <c r="L555" s="69">
        <f t="shared" si="88"/>
        <v>0.62700207273412478</v>
      </c>
      <c r="M555" s="49">
        <v>798715</v>
      </c>
      <c r="N555" s="49">
        <v>332167</v>
      </c>
      <c r="O555" s="69">
        <f t="shared" si="89"/>
        <v>0.41587675203295293</v>
      </c>
      <c r="P555" s="49">
        <v>85697</v>
      </c>
      <c r="Q555" s="49">
        <v>108983</v>
      </c>
      <c r="R555" s="74">
        <v>111846</v>
      </c>
      <c r="S555" s="60">
        <v>0</v>
      </c>
      <c r="T555" s="60">
        <v>0</v>
      </c>
      <c r="V555" s="69">
        <f t="shared" si="90"/>
        <v>0.26075558552659711</v>
      </c>
      <c r="W555" s="76">
        <f t="shared" si="91"/>
        <v>49.912396694214877</v>
      </c>
      <c r="X555" s="79">
        <f t="shared" si="92"/>
        <v>16806.311044327573</v>
      </c>
      <c r="Z555" s="69">
        <f t="shared" si="93"/>
        <v>1</v>
      </c>
      <c r="AA555" s="69">
        <f t="shared" si="93"/>
        <v>1</v>
      </c>
      <c r="AB555" s="82" t="s">
        <v>1264</v>
      </c>
      <c r="AD555" s="91">
        <f t="shared" si="94"/>
        <v>1.2717247978342299</v>
      </c>
      <c r="AE555" s="91">
        <f t="shared" si="95"/>
        <v>3.8760633394401203</v>
      </c>
      <c r="AF555" s="96">
        <f t="shared" si="96"/>
        <v>1305.1332018623755</v>
      </c>
      <c r="AH555" s="4">
        <f t="shared" si="97"/>
        <v>10950</v>
      </c>
      <c r="AI555" s="4" t="str">
        <f t="shared" si="98"/>
        <v/>
      </c>
      <c r="AJ555" s="4" t="s">
        <v>1264</v>
      </c>
    </row>
    <row r="556" spans="1:36" s="4" customFormat="1" x14ac:dyDescent="0.2">
      <c r="A556" s="11"/>
      <c r="B556" s="23" t="s">
        <v>445</v>
      </c>
      <c r="C556" s="28" t="s">
        <v>838</v>
      </c>
      <c r="D556" s="49">
        <v>5</v>
      </c>
      <c r="E556" s="49">
        <v>37</v>
      </c>
      <c r="F556" s="48">
        <v>3</v>
      </c>
      <c r="G556" s="53">
        <v>25</v>
      </c>
      <c r="H556" s="60">
        <v>36</v>
      </c>
      <c r="I556" s="60">
        <v>28</v>
      </c>
      <c r="J556" s="49">
        <v>9059</v>
      </c>
      <c r="K556" s="49">
        <v>6164</v>
      </c>
      <c r="L556" s="69">
        <f t="shared" si="88"/>
        <v>0.68042830334474003</v>
      </c>
      <c r="M556" s="49">
        <v>817132</v>
      </c>
      <c r="N556" s="49">
        <v>361136</v>
      </c>
      <c r="O556" s="69">
        <f t="shared" si="89"/>
        <v>0.44195552248596309</v>
      </c>
      <c r="P556" s="49">
        <v>102134</v>
      </c>
      <c r="Q556" s="49">
        <v>145320</v>
      </c>
      <c r="R556" s="74">
        <v>114606</v>
      </c>
      <c r="S556" s="60">
        <v>5</v>
      </c>
      <c r="T556" s="60">
        <v>0</v>
      </c>
      <c r="V556" s="69">
        <f t="shared" si="90"/>
        <v>0.30071904631896196</v>
      </c>
      <c r="W556" s="76">
        <f t="shared" si="91"/>
        <v>58.587929915639194</v>
      </c>
      <c r="X556" s="79">
        <f t="shared" si="92"/>
        <v>18592.79688513952</v>
      </c>
      <c r="Z556" s="69">
        <f t="shared" si="93"/>
        <v>0.6</v>
      </c>
      <c r="AA556" s="69">
        <f t="shared" si="93"/>
        <v>0.67567567567567566</v>
      </c>
      <c r="AB556" s="82" t="s">
        <v>1264</v>
      </c>
      <c r="AD556" s="91">
        <f t="shared" si="94"/>
        <v>1.4228366655570133</v>
      </c>
      <c r="AE556" s="91">
        <f t="shared" si="95"/>
        <v>3.5359038126382987</v>
      </c>
      <c r="AF556" s="96">
        <f t="shared" si="96"/>
        <v>1122.114085417197</v>
      </c>
      <c r="AH556" s="4">
        <f t="shared" si="97"/>
        <v>13505</v>
      </c>
      <c r="AI556" s="4" t="str">
        <f t="shared" si="98"/>
        <v/>
      </c>
      <c r="AJ556" s="4" t="s">
        <v>1264</v>
      </c>
    </row>
    <row r="557" spans="1:36" s="4" customFormat="1" x14ac:dyDescent="0.2">
      <c r="A557" s="11"/>
      <c r="B557" s="23" t="s">
        <v>445</v>
      </c>
      <c r="C557" s="28" t="s">
        <v>840</v>
      </c>
      <c r="D557" s="49">
        <v>9</v>
      </c>
      <c r="E557" s="49">
        <v>92</v>
      </c>
      <c r="F557" s="48">
        <v>9</v>
      </c>
      <c r="G557" s="48">
        <v>92</v>
      </c>
      <c r="H557" s="60">
        <v>106</v>
      </c>
      <c r="I557" s="60">
        <v>85</v>
      </c>
      <c r="J557" s="49">
        <v>32431</v>
      </c>
      <c r="K557" s="49">
        <v>21959</v>
      </c>
      <c r="L557" s="69">
        <f t="shared" si="88"/>
        <v>0.67709907187567453</v>
      </c>
      <c r="M557" s="49">
        <v>2672984</v>
      </c>
      <c r="N557" s="49">
        <v>1064879</v>
      </c>
      <c r="O557" s="69">
        <f t="shared" si="89"/>
        <v>0.39838584892389928</v>
      </c>
      <c r="P557" s="49">
        <v>356010</v>
      </c>
      <c r="Q557" s="49">
        <v>527967</v>
      </c>
      <c r="R557" s="74">
        <v>358520</v>
      </c>
      <c r="S557" s="60">
        <v>4</v>
      </c>
      <c r="T557" s="60">
        <v>0</v>
      </c>
      <c r="V557" s="69">
        <f t="shared" si="90"/>
        <v>0.2697466885547749</v>
      </c>
      <c r="W557" s="76">
        <f t="shared" si="91"/>
        <v>48.493966027596883</v>
      </c>
      <c r="X557" s="79">
        <f t="shared" si="92"/>
        <v>16326.790837469831</v>
      </c>
      <c r="Z557" s="69">
        <f t="shared" si="93"/>
        <v>1</v>
      </c>
      <c r="AA557" s="69">
        <f t="shared" si="93"/>
        <v>1</v>
      </c>
      <c r="AB557" s="82" t="s">
        <v>1264</v>
      </c>
      <c r="AD557" s="91">
        <f t="shared" si="94"/>
        <v>1.4830117131541249</v>
      </c>
      <c r="AE557" s="91">
        <f t="shared" si="95"/>
        <v>2.9911491250245779</v>
      </c>
      <c r="AF557" s="96">
        <f t="shared" si="96"/>
        <v>1007.050363753827</v>
      </c>
      <c r="AH557" s="4">
        <f t="shared" si="97"/>
        <v>33580</v>
      </c>
      <c r="AI557" s="4" t="str">
        <f t="shared" si="98"/>
        <v/>
      </c>
      <c r="AJ557" s="4" t="s">
        <v>1264</v>
      </c>
    </row>
    <row r="558" spans="1:36" s="4" customFormat="1" x14ac:dyDescent="0.2">
      <c r="A558" s="11"/>
      <c r="B558" s="23" t="s">
        <v>445</v>
      </c>
      <c r="C558" s="28" t="s">
        <v>842</v>
      </c>
      <c r="D558" s="49">
        <v>6</v>
      </c>
      <c r="E558" s="49">
        <v>48</v>
      </c>
      <c r="F558" s="48">
        <v>6</v>
      </c>
      <c r="G558" s="48">
        <v>48</v>
      </c>
      <c r="H558" s="60">
        <v>60</v>
      </c>
      <c r="I558" s="60">
        <v>43</v>
      </c>
      <c r="J558" s="49">
        <v>18056</v>
      </c>
      <c r="K558" s="49">
        <v>11989</v>
      </c>
      <c r="L558" s="69">
        <f t="shared" si="88"/>
        <v>0.66398980948161279</v>
      </c>
      <c r="M558" s="49">
        <v>1227151</v>
      </c>
      <c r="N558" s="49">
        <v>485400</v>
      </c>
      <c r="O558" s="69">
        <f t="shared" si="89"/>
        <v>0.39555034384521548</v>
      </c>
      <c r="P558" s="49">
        <v>111334</v>
      </c>
      <c r="Q558" s="49">
        <v>183131</v>
      </c>
      <c r="R558" s="74">
        <v>161049</v>
      </c>
      <c r="S558" s="60">
        <v>0</v>
      </c>
      <c r="T558" s="60">
        <v>0</v>
      </c>
      <c r="V558" s="69">
        <f t="shared" si="90"/>
        <v>0.26264139745017107</v>
      </c>
      <c r="W558" s="76">
        <f t="shared" si="91"/>
        <v>40.487113187088163</v>
      </c>
      <c r="X558" s="79">
        <f t="shared" si="92"/>
        <v>13433.063641671532</v>
      </c>
      <c r="Z558" s="69">
        <f t="shared" si="93"/>
        <v>1</v>
      </c>
      <c r="AA558" s="69">
        <f t="shared" si="93"/>
        <v>1</v>
      </c>
      <c r="AB558" s="82" t="s">
        <v>1264</v>
      </c>
      <c r="AD558" s="91">
        <f t="shared" si="94"/>
        <v>1.6448793719798085</v>
      </c>
      <c r="AE558" s="91">
        <f t="shared" si="95"/>
        <v>4.3598541326099847</v>
      </c>
      <c r="AF558" s="96">
        <f t="shared" si="96"/>
        <v>1446.5392422799864</v>
      </c>
      <c r="AH558" s="4">
        <f t="shared" si="97"/>
        <v>17520</v>
      </c>
      <c r="AI558" s="4" t="str">
        <f t="shared" si="98"/>
        <v>×</v>
      </c>
      <c r="AJ558" s="4" t="s">
        <v>1264</v>
      </c>
    </row>
    <row r="559" spans="1:36" s="4" customFormat="1" x14ac:dyDescent="0.2">
      <c r="A559" s="11"/>
      <c r="B559" s="23" t="s">
        <v>445</v>
      </c>
      <c r="C559" s="28" t="s">
        <v>843</v>
      </c>
      <c r="D559" s="49">
        <v>13</v>
      </c>
      <c r="E559" s="49">
        <v>59</v>
      </c>
      <c r="F559" s="48">
        <v>12</v>
      </c>
      <c r="G559" s="48">
        <v>56</v>
      </c>
      <c r="H559" s="60">
        <v>67</v>
      </c>
      <c r="I559" s="60">
        <v>58</v>
      </c>
      <c r="J559" s="49">
        <v>20498</v>
      </c>
      <c r="K559" s="49">
        <v>10172</v>
      </c>
      <c r="L559" s="69">
        <f t="shared" si="88"/>
        <v>0.49624353595472731</v>
      </c>
      <c r="M559" s="49">
        <v>1528878</v>
      </c>
      <c r="N559" s="49">
        <v>626446</v>
      </c>
      <c r="O559" s="69">
        <f t="shared" si="89"/>
        <v>0.40974230775771514</v>
      </c>
      <c r="P559" s="49">
        <v>142724</v>
      </c>
      <c r="Q559" s="49">
        <v>226441</v>
      </c>
      <c r="R559" s="74">
        <v>202611</v>
      </c>
      <c r="S559" s="60">
        <v>0</v>
      </c>
      <c r="T559" s="60">
        <v>0</v>
      </c>
      <c r="V559" s="69">
        <f t="shared" si="90"/>
        <v>0.20333197163193867</v>
      </c>
      <c r="W559" s="76">
        <f t="shared" si="91"/>
        <v>61.585332284703107</v>
      </c>
      <c r="X559" s="79">
        <f t="shared" si="92"/>
        <v>19918.501769563507</v>
      </c>
      <c r="Z559" s="69">
        <f t="shared" si="93"/>
        <v>0.92307692307692313</v>
      </c>
      <c r="AA559" s="69">
        <f t="shared" si="93"/>
        <v>0.94915254237288138</v>
      </c>
      <c r="AB559" s="82" t="s">
        <v>1264</v>
      </c>
      <c r="AD559" s="91">
        <f t="shared" si="94"/>
        <v>1.5865656792130265</v>
      </c>
      <c r="AE559" s="91">
        <f t="shared" si="95"/>
        <v>4.389212746279533</v>
      </c>
      <c r="AF559" s="96">
        <f t="shared" si="96"/>
        <v>1419.6000672626888</v>
      </c>
      <c r="AH559" s="4">
        <f t="shared" si="97"/>
        <v>21535</v>
      </c>
      <c r="AI559" s="4" t="str">
        <f t="shared" si="98"/>
        <v/>
      </c>
      <c r="AJ559" s="4" t="s">
        <v>1264</v>
      </c>
    </row>
    <row r="560" spans="1:36" s="4" customFormat="1" x14ac:dyDescent="0.2">
      <c r="A560" s="11"/>
      <c r="B560" s="23" t="s">
        <v>445</v>
      </c>
      <c r="C560" s="28" t="s">
        <v>328</v>
      </c>
      <c r="D560" s="49">
        <v>4</v>
      </c>
      <c r="E560" s="49">
        <v>46</v>
      </c>
      <c r="F560" s="48">
        <v>4</v>
      </c>
      <c r="G560" s="48">
        <v>46</v>
      </c>
      <c r="H560" s="60">
        <v>76</v>
      </c>
      <c r="I560" s="60">
        <v>48</v>
      </c>
      <c r="J560" s="49">
        <v>16836</v>
      </c>
      <c r="K560" s="49">
        <v>12245</v>
      </c>
      <c r="L560" s="69">
        <f t="shared" si="88"/>
        <v>0.72731052506533622</v>
      </c>
      <c r="M560" s="49">
        <v>1799220</v>
      </c>
      <c r="N560" s="49">
        <v>734128</v>
      </c>
      <c r="O560" s="69">
        <f t="shared" si="89"/>
        <v>0.40802570002556665</v>
      </c>
      <c r="P560" s="49">
        <v>218665</v>
      </c>
      <c r="Q560" s="49">
        <v>317842</v>
      </c>
      <c r="R560" s="74">
        <v>214608</v>
      </c>
      <c r="S560" s="60">
        <v>0</v>
      </c>
      <c r="T560" s="60">
        <v>0</v>
      </c>
      <c r="V560" s="69">
        <f t="shared" si="90"/>
        <v>0.29676138612574626</v>
      </c>
      <c r="W560" s="76">
        <f t="shared" si="91"/>
        <v>59.953287055941203</v>
      </c>
      <c r="X560" s="79">
        <f t="shared" si="92"/>
        <v>17526.173948550429</v>
      </c>
      <c r="Z560" s="69">
        <f t="shared" si="93"/>
        <v>1</v>
      </c>
      <c r="AA560" s="69">
        <f t="shared" si="93"/>
        <v>1</v>
      </c>
      <c r="AB560" s="82" t="s">
        <v>1264</v>
      </c>
      <c r="AD560" s="91">
        <f t="shared" si="94"/>
        <v>1.4535568106464225</v>
      </c>
      <c r="AE560" s="91">
        <f t="shared" si="95"/>
        <v>3.3573182722429289</v>
      </c>
      <c r="AF560" s="96">
        <f t="shared" si="96"/>
        <v>981.44650492762901</v>
      </c>
      <c r="AH560" s="4">
        <f t="shared" si="97"/>
        <v>16790</v>
      </c>
      <c r="AI560" s="4" t="str">
        <f t="shared" si="98"/>
        <v>×</v>
      </c>
      <c r="AJ560" s="4" t="s">
        <v>1264</v>
      </c>
    </row>
    <row r="561" spans="1:36" s="4" customFormat="1" x14ac:dyDescent="0.2">
      <c r="A561" s="11"/>
      <c r="B561" s="23" t="s">
        <v>445</v>
      </c>
      <c r="C561" s="28" t="s">
        <v>585</v>
      </c>
      <c r="D561" s="49">
        <v>4</v>
      </c>
      <c r="E561" s="49">
        <v>31</v>
      </c>
      <c r="F561" s="48">
        <v>3</v>
      </c>
      <c r="G561" s="53">
        <v>28</v>
      </c>
      <c r="H561" s="60">
        <v>52</v>
      </c>
      <c r="I561" s="60">
        <v>43</v>
      </c>
      <c r="J561" s="49">
        <v>10241</v>
      </c>
      <c r="K561" s="49">
        <v>8017</v>
      </c>
      <c r="L561" s="69">
        <f t="shared" si="88"/>
        <v>0.78283370764573768</v>
      </c>
      <c r="M561" s="49">
        <v>1123366</v>
      </c>
      <c r="N561" s="49">
        <v>406333</v>
      </c>
      <c r="O561" s="69">
        <f t="shared" si="89"/>
        <v>0.36171025293626474</v>
      </c>
      <c r="P561" s="49">
        <v>115747</v>
      </c>
      <c r="Q561" s="49">
        <v>147001</v>
      </c>
      <c r="R561" s="74">
        <v>131848</v>
      </c>
      <c r="S561" s="60">
        <v>0</v>
      </c>
      <c r="T561" s="60">
        <v>0</v>
      </c>
      <c r="V561" s="69">
        <f t="shared" si="90"/>
        <v>0.28315897839957371</v>
      </c>
      <c r="W561" s="76">
        <f t="shared" si="91"/>
        <v>50.683921666458772</v>
      </c>
      <c r="X561" s="79">
        <f t="shared" si="92"/>
        <v>16446.052139204192</v>
      </c>
      <c r="Z561" s="69">
        <f t="shared" si="93"/>
        <v>0.75</v>
      </c>
      <c r="AA561" s="69">
        <f t="shared" si="93"/>
        <v>0.90322580645161288</v>
      </c>
      <c r="AB561" s="82" t="s">
        <v>1264</v>
      </c>
      <c r="AD561" s="91">
        <f t="shared" si="94"/>
        <v>1.270019957320708</v>
      </c>
      <c r="AE561" s="91">
        <f t="shared" si="95"/>
        <v>3.5105272706852015</v>
      </c>
      <c r="AF561" s="96">
        <f t="shared" si="96"/>
        <v>1139.105117195262</v>
      </c>
      <c r="AH561" s="4">
        <f t="shared" si="97"/>
        <v>11315</v>
      </c>
      <c r="AI561" s="4" t="str">
        <f t="shared" si="98"/>
        <v/>
      </c>
      <c r="AJ561" s="4" t="s">
        <v>1264</v>
      </c>
    </row>
    <row r="562" spans="1:36" s="4" customFormat="1" x14ac:dyDescent="0.2">
      <c r="A562" s="11"/>
      <c r="B562" s="23" t="s">
        <v>445</v>
      </c>
      <c r="C562" s="28" t="s">
        <v>845</v>
      </c>
      <c r="D562" s="49">
        <v>4</v>
      </c>
      <c r="E562" s="49">
        <v>40</v>
      </c>
      <c r="F562" s="48">
        <v>4</v>
      </c>
      <c r="G562" s="53">
        <v>40</v>
      </c>
      <c r="H562" s="60">
        <v>42</v>
      </c>
      <c r="I562" s="60">
        <v>34</v>
      </c>
      <c r="J562" s="49">
        <v>13832</v>
      </c>
      <c r="K562" s="49">
        <v>11278</v>
      </c>
      <c r="L562" s="69">
        <f t="shared" si="88"/>
        <v>0.81535569693464427</v>
      </c>
      <c r="M562" s="49">
        <v>1131632</v>
      </c>
      <c r="N562" s="49">
        <v>453563</v>
      </c>
      <c r="O562" s="69">
        <f t="shared" si="89"/>
        <v>0.40080432508094505</v>
      </c>
      <c r="P562" s="49">
        <v>84986</v>
      </c>
      <c r="Q562" s="49">
        <v>135946</v>
      </c>
      <c r="R562" s="74">
        <v>147631</v>
      </c>
      <c r="S562" s="60">
        <v>0</v>
      </c>
      <c r="T562" s="60">
        <v>0</v>
      </c>
      <c r="V562" s="69">
        <f t="shared" si="90"/>
        <v>0.32679808981079367</v>
      </c>
      <c r="W562" s="76">
        <f t="shared" si="91"/>
        <v>40.216616421351304</v>
      </c>
      <c r="X562" s="79">
        <f t="shared" si="92"/>
        <v>13090.175563043093</v>
      </c>
      <c r="Z562" s="69">
        <f t="shared" si="93"/>
        <v>1</v>
      </c>
      <c r="AA562" s="69">
        <f t="shared" si="93"/>
        <v>1</v>
      </c>
      <c r="AB562" s="82" t="s">
        <v>1264</v>
      </c>
      <c r="AD562" s="91">
        <f t="shared" si="94"/>
        <v>1.5996281740521969</v>
      </c>
      <c r="AE562" s="91">
        <f t="shared" si="95"/>
        <v>5.3369143152989906</v>
      </c>
      <c r="AF562" s="96">
        <f t="shared" si="96"/>
        <v>1737.1214082319441</v>
      </c>
      <c r="AH562" s="4">
        <f t="shared" si="97"/>
        <v>14600</v>
      </c>
      <c r="AI562" s="4" t="str">
        <f t="shared" si="98"/>
        <v/>
      </c>
      <c r="AJ562" s="4" t="s">
        <v>1264</v>
      </c>
    </row>
    <row r="563" spans="1:36" s="4" customFormat="1" x14ac:dyDescent="0.2">
      <c r="A563" s="11"/>
      <c r="B563" s="23" t="s">
        <v>348</v>
      </c>
      <c r="C563" s="28" t="s">
        <v>846</v>
      </c>
      <c r="D563" s="49">
        <v>14</v>
      </c>
      <c r="E563" s="49">
        <v>1038</v>
      </c>
      <c r="F563" s="48">
        <v>14</v>
      </c>
      <c r="G563" s="48">
        <v>1038</v>
      </c>
      <c r="H563" s="60">
        <v>1324</v>
      </c>
      <c r="I563" s="60">
        <v>1160</v>
      </c>
      <c r="J563" s="49">
        <v>380632</v>
      </c>
      <c r="K563" s="49">
        <v>292699</v>
      </c>
      <c r="L563" s="69">
        <f t="shared" si="88"/>
        <v>0.76898158851594189</v>
      </c>
      <c r="M563" s="49">
        <v>38880501</v>
      </c>
      <c r="N563" s="49">
        <v>14336099</v>
      </c>
      <c r="O563" s="69">
        <f t="shared" si="89"/>
        <v>0.3687220748518647</v>
      </c>
      <c r="P563" s="49">
        <v>3961874</v>
      </c>
      <c r="Q563" s="49">
        <v>5519768</v>
      </c>
      <c r="R563" s="74">
        <v>4524755</v>
      </c>
      <c r="S563" s="60">
        <v>243</v>
      </c>
      <c r="T563" s="60">
        <v>3</v>
      </c>
      <c r="V563" s="69">
        <f t="shared" si="90"/>
        <v>0.28354048684048094</v>
      </c>
      <c r="W563" s="76">
        <f t="shared" si="91"/>
        <v>48.978981820915003</v>
      </c>
      <c r="X563" s="79">
        <f t="shared" si="92"/>
        <v>15458.730641375611</v>
      </c>
      <c r="Z563" s="69">
        <f t="shared" si="93"/>
        <v>1</v>
      </c>
      <c r="AA563" s="69">
        <f t="shared" si="93"/>
        <v>1</v>
      </c>
      <c r="AB563" s="83"/>
      <c r="AD563" s="91">
        <f t="shared" si="94"/>
        <v>1.3932214906380163</v>
      </c>
      <c r="AE563" s="91">
        <f t="shared" si="95"/>
        <v>3.618514622120744</v>
      </c>
      <c r="AF563" s="96">
        <f t="shared" si="96"/>
        <v>1142.0744324529251</v>
      </c>
      <c r="AH563" s="4">
        <f t="shared" si="97"/>
        <v>378870</v>
      </c>
      <c r="AI563" s="4" t="str">
        <f t="shared" si="98"/>
        <v>×</v>
      </c>
      <c r="AJ563" s="4" t="s">
        <v>1287</v>
      </c>
    </row>
    <row r="564" spans="1:36" s="4" customFormat="1" x14ac:dyDescent="0.2">
      <c r="A564" s="11"/>
      <c r="B564" s="23" t="s">
        <v>348</v>
      </c>
      <c r="C564" s="28" t="s">
        <v>797</v>
      </c>
      <c r="D564" s="49">
        <v>5</v>
      </c>
      <c r="E564" s="49">
        <v>276</v>
      </c>
      <c r="F564" s="48">
        <v>5</v>
      </c>
      <c r="G564" s="48">
        <v>276</v>
      </c>
      <c r="H564" s="60">
        <v>457</v>
      </c>
      <c r="I564" s="60">
        <v>402</v>
      </c>
      <c r="J564" s="49">
        <v>100683</v>
      </c>
      <c r="K564" s="49">
        <v>90630</v>
      </c>
      <c r="L564" s="69">
        <f t="shared" si="88"/>
        <v>0.90015196209886472</v>
      </c>
      <c r="M564" s="49">
        <v>11109543</v>
      </c>
      <c r="N564" s="49">
        <v>4023014</v>
      </c>
      <c r="O564" s="69">
        <f t="shared" si="89"/>
        <v>0.36212236632956007</v>
      </c>
      <c r="P564" s="49">
        <v>1442421</v>
      </c>
      <c r="Q564" s="49">
        <v>1953435</v>
      </c>
      <c r="R564" s="74">
        <v>1348446</v>
      </c>
      <c r="S564" s="60">
        <v>87</v>
      </c>
      <c r="T564" s="60">
        <v>0</v>
      </c>
      <c r="V564" s="69">
        <f t="shared" si="90"/>
        <v>0.32596515857143737</v>
      </c>
      <c r="W564" s="76">
        <f t="shared" si="91"/>
        <v>44.389429548714553</v>
      </c>
      <c r="X564" s="79">
        <f t="shared" si="92"/>
        <v>14878.583250579279</v>
      </c>
      <c r="Z564" s="69">
        <f t="shared" si="93"/>
        <v>1</v>
      </c>
      <c r="AA564" s="69">
        <f t="shared" si="93"/>
        <v>1</v>
      </c>
      <c r="AB564" s="82" t="s">
        <v>1259</v>
      </c>
      <c r="AD564" s="91">
        <f t="shared" si="94"/>
        <v>1.3542752081396485</v>
      </c>
      <c r="AE564" s="91">
        <f t="shared" si="95"/>
        <v>2.7890705972805443</v>
      </c>
      <c r="AF564" s="96">
        <f t="shared" si="96"/>
        <v>934.84911825327003</v>
      </c>
      <c r="AH564" s="4">
        <f t="shared" si="97"/>
        <v>100740</v>
      </c>
      <c r="AI564" s="4" t="str">
        <f t="shared" si="98"/>
        <v/>
      </c>
      <c r="AJ564" s="4" t="s">
        <v>1264</v>
      </c>
    </row>
    <row r="565" spans="1:36" s="4" customFormat="1" x14ac:dyDescent="0.2">
      <c r="A565" s="11"/>
      <c r="B565" s="23" t="s">
        <v>348</v>
      </c>
      <c r="C565" s="28" t="s">
        <v>850</v>
      </c>
      <c r="D565" s="49">
        <v>6</v>
      </c>
      <c r="E565" s="49">
        <v>108</v>
      </c>
      <c r="F565" s="48">
        <v>6</v>
      </c>
      <c r="G565" s="48">
        <v>108</v>
      </c>
      <c r="H565" s="60">
        <v>173</v>
      </c>
      <c r="I565" s="60">
        <v>144</v>
      </c>
      <c r="J565" s="49">
        <v>40136</v>
      </c>
      <c r="K565" s="49">
        <v>30279</v>
      </c>
      <c r="L565" s="69">
        <f t="shared" si="88"/>
        <v>0.75441000597966912</v>
      </c>
      <c r="M565" s="49">
        <v>4042354</v>
      </c>
      <c r="N565" s="49">
        <v>1681779</v>
      </c>
      <c r="O565" s="69">
        <f t="shared" si="89"/>
        <v>0.41603951558918395</v>
      </c>
      <c r="P565" s="49">
        <v>566847</v>
      </c>
      <c r="Q565" s="49">
        <v>785376</v>
      </c>
      <c r="R565" s="74">
        <v>521220</v>
      </c>
      <c r="S565" s="60">
        <v>11</v>
      </c>
      <c r="T565" s="60">
        <v>0</v>
      </c>
      <c r="V565" s="69">
        <f t="shared" si="90"/>
        <v>0.31386437344341489</v>
      </c>
      <c r="W565" s="76">
        <f t="shared" si="91"/>
        <v>55.542752402655303</v>
      </c>
      <c r="X565" s="79">
        <f t="shared" si="92"/>
        <v>17213.910631130486</v>
      </c>
      <c r="Z565" s="69">
        <f t="shared" si="93"/>
        <v>1</v>
      </c>
      <c r="AA565" s="69">
        <f t="shared" si="93"/>
        <v>1</v>
      </c>
      <c r="AB565" s="82" t="s">
        <v>1264</v>
      </c>
      <c r="AD565" s="91">
        <f t="shared" si="94"/>
        <v>1.3855167267357857</v>
      </c>
      <c r="AE565" s="91">
        <f t="shared" si="95"/>
        <v>2.966901121466639</v>
      </c>
      <c r="AF565" s="96">
        <f t="shared" si="96"/>
        <v>919.50738029838737</v>
      </c>
      <c r="AH565" s="4">
        <f t="shared" si="97"/>
        <v>39420</v>
      </c>
      <c r="AI565" s="4" t="str">
        <f t="shared" si="98"/>
        <v>×</v>
      </c>
      <c r="AJ565" s="4" t="s">
        <v>1264</v>
      </c>
    </row>
    <row r="566" spans="1:36" s="4" customFormat="1" x14ac:dyDescent="0.2">
      <c r="A566" s="11"/>
      <c r="B566" s="23" t="s">
        <v>348</v>
      </c>
      <c r="C566" s="28" t="s">
        <v>851</v>
      </c>
      <c r="D566" s="49">
        <v>4</v>
      </c>
      <c r="E566" s="49">
        <v>39</v>
      </c>
      <c r="F566" s="48">
        <v>4</v>
      </c>
      <c r="G566" s="48">
        <v>39</v>
      </c>
      <c r="H566" s="60">
        <v>57</v>
      </c>
      <c r="I566" s="60">
        <v>44</v>
      </c>
      <c r="J566" s="49">
        <v>11712</v>
      </c>
      <c r="K566" s="49">
        <v>8517</v>
      </c>
      <c r="L566" s="69">
        <f t="shared" si="88"/>
        <v>0.72720286885245899</v>
      </c>
      <c r="M566" s="49">
        <v>1025587</v>
      </c>
      <c r="N566" s="49">
        <v>424935</v>
      </c>
      <c r="O566" s="69">
        <f t="shared" si="89"/>
        <v>0.41433345001447952</v>
      </c>
      <c r="P566" s="49">
        <v>123361</v>
      </c>
      <c r="Q566" s="49">
        <v>162795</v>
      </c>
      <c r="R566" s="74">
        <v>132187</v>
      </c>
      <c r="S566" s="60">
        <v>0</v>
      </c>
      <c r="T566" s="60">
        <v>0</v>
      </c>
      <c r="V566" s="69">
        <f t="shared" si="90"/>
        <v>0.30130447351206641</v>
      </c>
      <c r="W566" s="76">
        <f t="shared" si="91"/>
        <v>49.892567805565342</v>
      </c>
      <c r="X566" s="79">
        <f t="shared" si="92"/>
        <v>15520.371022660562</v>
      </c>
      <c r="Z566" s="69">
        <f t="shared" si="93"/>
        <v>1</v>
      </c>
      <c r="AA566" s="69">
        <f t="shared" si="93"/>
        <v>1</v>
      </c>
      <c r="AB566" s="82" t="s">
        <v>1264</v>
      </c>
      <c r="AD566" s="91">
        <f t="shared" si="94"/>
        <v>1.3196634268528951</v>
      </c>
      <c r="AE566" s="91">
        <f t="shared" si="95"/>
        <v>3.444646200987346</v>
      </c>
      <c r="AF566" s="96">
        <f t="shared" si="96"/>
        <v>1071.5461126287887</v>
      </c>
      <c r="AH566" s="4">
        <f t="shared" si="97"/>
        <v>14235</v>
      </c>
      <c r="AI566" s="4" t="str">
        <f t="shared" si="98"/>
        <v/>
      </c>
      <c r="AJ566" s="4" t="s">
        <v>1264</v>
      </c>
    </row>
    <row r="567" spans="1:36" s="4" customFormat="1" x14ac:dyDescent="0.2">
      <c r="A567" s="11"/>
      <c r="B567" s="23" t="s">
        <v>348</v>
      </c>
      <c r="C567" s="28" t="s">
        <v>3</v>
      </c>
      <c r="D567" s="49">
        <v>3</v>
      </c>
      <c r="E567" s="49">
        <v>81</v>
      </c>
      <c r="F567" s="48">
        <v>3</v>
      </c>
      <c r="G567" s="48">
        <v>81</v>
      </c>
      <c r="H567" s="60">
        <v>105</v>
      </c>
      <c r="I567" s="60">
        <v>92</v>
      </c>
      <c r="J567" s="49">
        <v>27816</v>
      </c>
      <c r="K567" s="49">
        <v>21159</v>
      </c>
      <c r="L567" s="69">
        <f t="shared" si="88"/>
        <v>0.76067730802415878</v>
      </c>
      <c r="M567" s="49">
        <v>3135507</v>
      </c>
      <c r="N567" s="49">
        <v>1246129</v>
      </c>
      <c r="O567" s="69">
        <f t="shared" si="89"/>
        <v>0.39742504162803655</v>
      </c>
      <c r="P567" s="49">
        <v>368554</v>
      </c>
      <c r="Q567" s="49">
        <v>471991</v>
      </c>
      <c r="R567" s="74">
        <v>380193</v>
      </c>
      <c r="S567" s="60">
        <v>0</v>
      </c>
      <c r="T567" s="60">
        <v>0</v>
      </c>
      <c r="V567" s="69">
        <f t="shared" si="90"/>
        <v>0.3023122108070041</v>
      </c>
      <c r="W567" s="76">
        <f t="shared" si="91"/>
        <v>58.893567748948435</v>
      </c>
      <c r="X567" s="79">
        <f t="shared" si="92"/>
        <v>17968.3822486885</v>
      </c>
      <c r="Z567" s="69">
        <f t="shared" si="93"/>
        <v>1</v>
      </c>
      <c r="AA567" s="69">
        <f t="shared" si="93"/>
        <v>1</v>
      </c>
      <c r="AB567" s="82" t="s">
        <v>1264</v>
      </c>
      <c r="AD567" s="91">
        <f t="shared" si="94"/>
        <v>1.2806562945999773</v>
      </c>
      <c r="AE567" s="91">
        <f t="shared" si="95"/>
        <v>3.3811300379320262</v>
      </c>
      <c r="AF567" s="96">
        <f t="shared" si="96"/>
        <v>1031.5801754966708</v>
      </c>
      <c r="AH567" s="4">
        <f t="shared" si="97"/>
        <v>29565</v>
      </c>
      <c r="AI567" s="4" t="str">
        <f t="shared" si="98"/>
        <v/>
      </c>
      <c r="AJ567" s="4" t="s">
        <v>1264</v>
      </c>
    </row>
    <row r="568" spans="1:36" s="4" customFormat="1" x14ac:dyDescent="0.2">
      <c r="A568" s="11"/>
      <c r="B568" s="23" t="s">
        <v>348</v>
      </c>
      <c r="C568" s="28" t="s">
        <v>503</v>
      </c>
      <c r="D568" s="49">
        <v>5</v>
      </c>
      <c r="E568" s="49">
        <v>108</v>
      </c>
      <c r="F568" s="48">
        <v>5</v>
      </c>
      <c r="G568" s="48">
        <v>108</v>
      </c>
      <c r="H568" s="60">
        <v>132</v>
      </c>
      <c r="I568" s="60">
        <v>111</v>
      </c>
      <c r="J568" s="49">
        <v>39894</v>
      </c>
      <c r="K568" s="49">
        <v>30034</v>
      </c>
      <c r="L568" s="69">
        <f t="shared" si="88"/>
        <v>0.75284503935428881</v>
      </c>
      <c r="M568" s="49">
        <v>3383335</v>
      </c>
      <c r="N568" s="49">
        <v>1282884</v>
      </c>
      <c r="O568" s="69">
        <f t="shared" si="89"/>
        <v>0.37917735015894083</v>
      </c>
      <c r="P568" s="49">
        <v>393547</v>
      </c>
      <c r="Q568" s="49">
        <v>548433</v>
      </c>
      <c r="R568" s="74">
        <v>402715</v>
      </c>
      <c r="S568" s="60">
        <v>1</v>
      </c>
      <c r="T568" s="60">
        <v>0</v>
      </c>
      <c r="V568" s="69">
        <f t="shared" si="90"/>
        <v>0.28546178710266273</v>
      </c>
      <c r="W568" s="76">
        <f t="shared" si="91"/>
        <v>42.714390357594723</v>
      </c>
      <c r="X568" s="79">
        <f t="shared" si="92"/>
        <v>13408.636878204701</v>
      </c>
      <c r="Z568" s="69">
        <f t="shared" si="93"/>
        <v>1</v>
      </c>
      <c r="AA568" s="69">
        <f t="shared" si="93"/>
        <v>1</v>
      </c>
      <c r="AB568" s="82" t="s">
        <v>1264</v>
      </c>
      <c r="AD568" s="91">
        <f t="shared" si="94"/>
        <v>1.3935641740376625</v>
      </c>
      <c r="AE568" s="91">
        <f t="shared" si="95"/>
        <v>3.2597987025691975</v>
      </c>
      <c r="AF568" s="96">
        <f t="shared" si="96"/>
        <v>1023.2958198131355</v>
      </c>
      <c r="AH568" s="4">
        <f t="shared" si="97"/>
        <v>39420</v>
      </c>
      <c r="AI568" s="4" t="str">
        <f t="shared" si="98"/>
        <v>×</v>
      </c>
      <c r="AJ568" s="4" t="s">
        <v>1264</v>
      </c>
    </row>
    <row r="569" spans="1:36" s="4" customFormat="1" x14ac:dyDescent="0.2">
      <c r="A569" s="11"/>
      <c r="B569" s="23" t="s">
        <v>348</v>
      </c>
      <c r="C569" s="28" t="s">
        <v>749</v>
      </c>
      <c r="D569" s="49">
        <v>9</v>
      </c>
      <c r="E569" s="49">
        <v>260</v>
      </c>
      <c r="F569" s="48">
        <v>9</v>
      </c>
      <c r="G569" s="48">
        <v>260</v>
      </c>
      <c r="H569" s="60">
        <v>305</v>
      </c>
      <c r="I569" s="60">
        <v>273</v>
      </c>
      <c r="J569" s="49">
        <v>93294</v>
      </c>
      <c r="K569" s="49">
        <v>65894</v>
      </c>
      <c r="L569" s="69">
        <f t="shared" si="88"/>
        <v>0.70630479987994943</v>
      </c>
      <c r="M569" s="49">
        <v>9028749</v>
      </c>
      <c r="N569" s="49">
        <v>3767789</v>
      </c>
      <c r="O569" s="69">
        <f t="shared" si="89"/>
        <v>0.41731019435804451</v>
      </c>
      <c r="P569" s="49">
        <v>1060083</v>
      </c>
      <c r="Q569" s="49">
        <v>1425968</v>
      </c>
      <c r="R569" s="74">
        <v>1224628</v>
      </c>
      <c r="S569" s="60">
        <v>24</v>
      </c>
      <c r="T569" s="60">
        <v>1</v>
      </c>
      <c r="V569" s="69">
        <f t="shared" si="90"/>
        <v>0.29474819331392144</v>
      </c>
      <c r="W569" s="76">
        <f t="shared" si="91"/>
        <v>57.179545937414638</v>
      </c>
      <c r="X569" s="79">
        <f t="shared" si="92"/>
        <v>18584.818041096307</v>
      </c>
      <c r="Z569" s="69">
        <f t="shared" si="93"/>
        <v>1</v>
      </c>
      <c r="AA569" s="69">
        <f t="shared" si="93"/>
        <v>1</v>
      </c>
      <c r="AB569" s="82" t="s">
        <v>1259</v>
      </c>
      <c r="AD569" s="91">
        <f t="shared" si="94"/>
        <v>1.3451475026012114</v>
      </c>
      <c r="AE569" s="91">
        <f t="shared" si="95"/>
        <v>3.5542396208598759</v>
      </c>
      <c r="AF569" s="96">
        <f t="shared" si="96"/>
        <v>1155.2189781366176</v>
      </c>
      <c r="AH569" s="4">
        <f t="shared" si="97"/>
        <v>94900</v>
      </c>
      <c r="AI569" s="4" t="str">
        <f t="shared" si="98"/>
        <v/>
      </c>
      <c r="AJ569" s="4" t="s">
        <v>1264</v>
      </c>
    </row>
    <row r="570" spans="1:36" s="4" customFormat="1" x14ac:dyDescent="0.2">
      <c r="A570" s="11"/>
      <c r="B570" s="23" t="s">
        <v>348</v>
      </c>
      <c r="C570" s="28" t="s">
        <v>1</v>
      </c>
      <c r="D570" s="49">
        <v>2</v>
      </c>
      <c r="E570" s="49">
        <v>20</v>
      </c>
      <c r="F570" s="48">
        <v>2</v>
      </c>
      <c r="G570" s="48">
        <v>20</v>
      </c>
      <c r="H570" s="60">
        <v>37</v>
      </c>
      <c r="I570" s="60">
        <v>30</v>
      </c>
      <c r="J570" s="49">
        <v>7320</v>
      </c>
      <c r="K570" s="49">
        <v>5742</v>
      </c>
      <c r="L570" s="69">
        <f t="shared" si="88"/>
        <v>0.78442622950819674</v>
      </c>
      <c r="M570" s="49">
        <v>814773</v>
      </c>
      <c r="N570" s="49">
        <v>267871</v>
      </c>
      <c r="O570" s="69">
        <f t="shared" si="89"/>
        <v>0.32876764448502832</v>
      </c>
      <c r="P570" s="49">
        <v>87809</v>
      </c>
      <c r="Q570" s="49">
        <v>112505</v>
      </c>
      <c r="R570" s="74">
        <v>82635</v>
      </c>
      <c r="S570" s="60">
        <v>3</v>
      </c>
      <c r="T570" s="60">
        <v>1</v>
      </c>
      <c r="V570" s="69">
        <f t="shared" si="90"/>
        <v>0.25789396374768203</v>
      </c>
      <c r="W570" s="76">
        <f t="shared" si="91"/>
        <v>46.651166840822015</v>
      </c>
      <c r="X570" s="79">
        <f t="shared" si="92"/>
        <v>14391.327063740857</v>
      </c>
      <c r="Z570" s="69">
        <f t="shared" si="93"/>
        <v>1</v>
      </c>
      <c r="AA570" s="69">
        <f t="shared" si="93"/>
        <v>1</v>
      </c>
      <c r="AB570" s="82" t="s">
        <v>1264</v>
      </c>
      <c r="AD570" s="91">
        <f t="shared" si="94"/>
        <v>1.2812467970253618</v>
      </c>
      <c r="AE570" s="91">
        <f t="shared" si="95"/>
        <v>3.0506098463711009</v>
      </c>
      <c r="AF570" s="96">
        <f t="shared" si="96"/>
        <v>941.07665501258407</v>
      </c>
      <c r="AH570" s="4">
        <f t="shared" si="97"/>
        <v>7300</v>
      </c>
      <c r="AI570" s="4" t="str">
        <f t="shared" si="98"/>
        <v>×</v>
      </c>
      <c r="AJ570" s="4" t="s">
        <v>1264</v>
      </c>
    </row>
    <row r="571" spans="1:36" s="4" customFormat="1" x14ac:dyDescent="0.2">
      <c r="A571" s="11"/>
      <c r="B571" s="23" t="s">
        <v>348</v>
      </c>
      <c r="C571" s="28" t="s">
        <v>852</v>
      </c>
      <c r="D571" s="49">
        <v>7</v>
      </c>
      <c r="E571" s="49">
        <v>76</v>
      </c>
      <c r="F571" s="48">
        <v>7</v>
      </c>
      <c r="G571" s="48">
        <v>76</v>
      </c>
      <c r="H571" s="60">
        <v>104</v>
      </c>
      <c r="I571" s="60">
        <v>90</v>
      </c>
      <c r="J571" s="49">
        <v>30195</v>
      </c>
      <c r="K571" s="49">
        <v>20471</v>
      </c>
      <c r="L571" s="69">
        <f t="shared" si="88"/>
        <v>0.67795992714025499</v>
      </c>
      <c r="M571" s="49">
        <v>2445665</v>
      </c>
      <c r="N571" s="49">
        <v>1011485</v>
      </c>
      <c r="O571" s="69">
        <f t="shared" si="89"/>
        <v>0.41358280876571402</v>
      </c>
      <c r="P571" s="49">
        <v>282266</v>
      </c>
      <c r="Q571" s="49">
        <v>388124</v>
      </c>
      <c r="R571" s="74">
        <v>300575</v>
      </c>
      <c r="S571" s="60">
        <v>5</v>
      </c>
      <c r="T571" s="60">
        <v>1</v>
      </c>
      <c r="V571" s="69">
        <f t="shared" si="90"/>
        <v>0.28039257089726549</v>
      </c>
      <c r="W571" s="76">
        <f t="shared" si="91"/>
        <v>49.410629671242248</v>
      </c>
      <c r="X571" s="79">
        <f t="shared" si="92"/>
        <v>14682.96614723267</v>
      </c>
      <c r="Z571" s="69">
        <f t="shared" si="93"/>
        <v>1</v>
      </c>
      <c r="AA571" s="69">
        <f t="shared" si="93"/>
        <v>1</v>
      </c>
      <c r="AB571" s="82" t="s">
        <v>1264</v>
      </c>
      <c r="AD571" s="91">
        <f t="shared" si="94"/>
        <v>1.3750292277497114</v>
      </c>
      <c r="AE571" s="91">
        <f t="shared" si="95"/>
        <v>3.5834461111150473</v>
      </c>
      <c r="AF571" s="96">
        <f t="shared" si="96"/>
        <v>1064.8643478137642</v>
      </c>
      <c r="AH571" s="4">
        <f t="shared" si="97"/>
        <v>27740</v>
      </c>
      <c r="AI571" s="4" t="str">
        <f t="shared" si="98"/>
        <v>×</v>
      </c>
      <c r="AJ571" s="4" t="s">
        <v>1264</v>
      </c>
    </row>
    <row r="572" spans="1:36" s="4" customFormat="1" x14ac:dyDescent="0.2">
      <c r="A572" s="11"/>
      <c r="B572" s="23" t="s">
        <v>348</v>
      </c>
      <c r="C572" s="28" t="s">
        <v>853</v>
      </c>
      <c r="D572" s="49">
        <v>6</v>
      </c>
      <c r="E572" s="49">
        <v>29</v>
      </c>
      <c r="F572" s="48">
        <v>6</v>
      </c>
      <c r="G572" s="48">
        <v>29</v>
      </c>
      <c r="H572" s="60">
        <v>33</v>
      </c>
      <c r="I572" s="60">
        <v>24</v>
      </c>
      <c r="J572" s="49">
        <v>9506</v>
      </c>
      <c r="K572" s="49">
        <v>6318</v>
      </c>
      <c r="L572" s="69">
        <f t="shared" si="88"/>
        <v>0.66463286345466022</v>
      </c>
      <c r="M572" s="49">
        <v>751237</v>
      </c>
      <c r="N572" s="49">
        <v>296049</v>
      </c>
      <c r="O572" s="69">
        <f t="shared" si="89"/>
        <v>0.39408202737618087</v>
      </c>
      <c r="P572" s="49">
        <v>76030</v>
      </c>
      <c r="Q572" s="49">
        <v>107727</v>
      </c>
      <c r="R572" s="74">
        <v>89458</v>
      </c>
      <c r="S572" s="60">
        <v>0</v>
      </c>
      <c r="T572" s="60">
        <v>0</v>
      </c>
      <c r="V572" s="69">
        <f t="shared" si="90"/>
        <v>0.26191986629104891</v>
      </c>
      <c r="W572" s="76">
        <f t="shared" si="91"/>
        <v>46.858024691358025</v>
      </c>
      <c r="X572" s="79">
        <f t="shared" si="92"/>
        <v>14159.227603672049</v>
      </c>
      <c r="Z572" s="69">
        <f t="shared" si="93"/>
        <v>1</v>
      </c>
      <c r="AA572" s="69">
        <f t="shared" si="93"/>
        <v>1</v>
      </c>
      <c r="AB572" s="82" t="s">
        <v>1264</v>
      </c>
      <c r="AD572" s="91">
        <f t="shared" si="94"/>
        <v>1.4169012232013678</v>
      </c>
      <c r="AE572" s="91">
        <f t="shared" si="95"/>
        <v>3.893844535051953</v>
      </c>
      <c r="AF572" s="96">
        <f t="shared" si="96"/>
        <v>1176.6144942785743</v>
      </c>
      <c r="AH572" s="4">
        <f t="shared" si="97"/>
        <v>10585</v>
      </c>
      <c r="AI572" s="4" t="str">
        <f t="shared" si="98"/>
        <v/>
      </c>
      <c r="AJ572" s="4" t="s">
        <v>1264</v>
      </c>
    </row>
    <row r="573" spans="1:36" s="4" customFormat="1" x14ac:dyDescent="0.2">
      <c r="A573" s="11"/>
      <c r="B573" s="23" t="s">
        <v>348</v>
      </c>
      <c r="C573" s="28" t="s">
        <v>854</v>
      </c>
      <c r="D573" s="49">
        <v>5</v>
      </c>
      <c r="E573" s="49">
        <v>48</v>
      </c>
      <c r="F573" s="48">
        <v>5</v>
      </c>
      <c r="G573" s="48">
        <v>48</v>
      </c>
      <c r="H573" s="60">
        <v>55</v>
      </c>
      <c r="I573" s="60">
        <v>47</v>
      </c>
      <c r="J573" s="49">
        <v>17470</v>
      </c>
      <c r="K573" s="49">
        <v>12528</v>
      </c>
      <c r="L573" s="69">
        <f t="shared" si="88"/>
        <v>0.7171150543789353</v>
      </c>
      <c r="M573" s="49">
        <v>1330193</v>
      </c>
      <c r="N573" s="49">
        <v>628881</v>
      </c>
      <c r="O573" s="69">
        <f t="shared" si="89"/>
        <v>0.47277425155597724</v>
      </c>
      <c r="P573" s="49">
        <v>119623</v>
      </c>
      <c r="Q573" s="49">
        <v>182709</v>
      </c>
      <c r="R573" s="74">
        <v>177333</v>
      </c>
      <c r="S573" s="60">
        <v>0</v>
      </c>
      <c r="T573" s="60">
        <v>0</v>
      </c>
      <c r="V573" s="69">
        <f t="shared" si="90"/>
        <v>0.33903353311352508</v>
      </c>
      <c r="W573" s="76">
        <f t="shared" si="91"/>
        <v>50.19803639846743</v>
      </c>
      <c r="X573" s="79">
        <f t="shared" si="92"/>
        <v>14154.932950191571</v>
      </c>
      <c r="Z573" s="69">
        <f t="shared" si="93"/>
        <v>1</v>
      </c>
      <c r="AA573" s="69">
        <f t="shared" si="93"/>
        <v>1</v>
      </c>
      <c r="AB573" s="82" t="s">
        <v>1264</v>
      </c>
      <c r="AD573" s="91">
        <f t="shared" si="94"/>
        <v>1.5273734984074969</v>
      </c>
      <c r="AE573" s="91">
        <f t="shared" si="95"/>
        <v>5.2571913428019696</v>
      </c>
      <c r="AF573" s="96">
        <f t="shared" si="96"/>
        <v>1482.4323081681616</v>
      </c>
      <c r="AH573" s="4">
        <f t="shared" si="97"/>
        <v>17520</v>
      </c>
      <c r="AI573" s="4" t="str">
        <f t="shared" si="98"/>
        <v/>
      </c>
      <c r="AJ573" s="4" t="s">
        <v>1264</v>
      </c>
    </row>
    <row r="574" spans="1:36" s="4" customFormat="1" x14ac:dyDescent="0.2">
      <c r="A574" s="11"/>
      <c r="B574" s="23" t="s">
        <v>855</v>
      </c>
      <c r="C574" s="28" t="s">
        <v>856</v>
      </c>
      <c r="D574" s="49">
        <v>62</v>
      </c>
      <c r="E574" s="49">
        <v>1941</v>
      </c>
      <c r="F574" s="48">
        <v>61</v>
      </c>
      <c r="G574" s="48">
        <v>1931</v>
      </c>
      <c r="H574" s="60">
        <v>2984</v>
      </c>
      <c r="I574" s="60">
        <v>2589</v>
      </c>
      <c r="J574" s="49">
        <v>708191</v>
      </c>
      <c r="K574" s="49">
        <v>519270</v>
      </c>
      <c r="L574" s="69">
        <f t="shared" si="88"/>
        <v>0.73323439580565131</v>
      </c>
      <c r="M574" s="49">
        <v>79887524</v>
      </c>
      <c r="N574" s="49">
        <v>29775764</v>
      </c>
      <c r="O574" s="69">
        <f t="shared" si="89"/>
        <v>0.37272107719848724</v>
      </c>
      <c r="P574" s="49">
        <v>8231074</v>
      </c>
      <c r="Q574" s="49">
        <v>11341382</v>
      </c>
      <c r="R574" s="74">
        <v>11040679</v>
      </c>
      <c r="S574" s="60">
        <v>334</v>
      </c>
      <c r="T574" s="60">
        <v>3</v>
      </c>
      <c r="V574" s="69">
        <f t="shared" si="90"/>
        <v>0.2732919138436643</v>
      </c>
      <c r="W574" s="76">
        <f t="shared" si="91"/>
        <v>57.341583376663394</v>
      </c>
      <c r="X574" s="79">
        <f t="shared" si="92"/>
        <v>21261.92346948601</v>
      </c>
      <c r="Z574" s="69">
        <f t="shared" si="93"/>
        <v>0.9838709677419355</v>
      </c>
      <c r="AA574" s="69">
        <f t="shared" si="93"/>
        <v>0.99484801648634724</v>
      </c>
      <c r="AB574" s="83"/>
      <c r="AD574" s="91">
        <f t="shared" si="94"/>
        <v>1.3778738959217229</v>
      </c>
      <c r="AE574" s="91">
        <f t="shared" si="95"/>
        <v>3.6174822386483223</v>
      </c>
      <c r="AF574" s="96">
        <f t="shared" si="96"/>
        <v>1341.3412393085034</v>
      </c>
      <c r="AH574" s="4">
        <f t="shared" si="97"/>
        <v>708465</v>
      </c>
      <c r="AI574" s="4" t="str">
        <f t="shared" si="98"/>
        <v/>
      </c>
      <c r="AJ574" s="4" t="s">
        <v>1287</v>
      </c>
    </row>
    <row r="575" spans="1:36" s="4" customFormat="1" x14ac:dyDescent="0.2">
      <c r="A575" s="11"/>
      <c r="B575" s="23" t="s">
        <v>855</v>
      </c>
      <c r="C575" s="28" t="s">
        <v>857</v>
      </c>
      <c r="D575" s="49">
        <v>13</v>
      </c>
      <c r="E575" s="49">
        <v>90</v>
      </c>
      <c r="F575" s="48">
        <v>12</v>
      </c>
      <c r="G575" s="48">
        <v>81</v>
      </c>
      <c r="H575" s="60">
        <v>91</v>
      </c>
      <c r="I575" s="60">
        <v>80</v>
      </c>
      <c r="J575" s="49">
        <v>27399</v>
      </c>
      <c r="K575" s="49">
        <v>18106</v>
      </c>
      <c r="L575" s="69">
        <f t="shared" si="88"/>
        <v>0.66082703748311977</v>
      </c>
      <c r="M575" s="49">
        <v>2372596</v>
      </c>
      <c r="N575" s="49">
        <v>964476</v>
      </c>
      <c r="O575" s="69">
        <f t="shared" si="89"/>
        <v>0.40650662818280059</v>
      </c>
      <c r="P575" s="49">
        <v>181846</v>
      </c>
      <c r="Q575" s="49">
        <v>290470</v>
      </c>
      <c r="R575" s="74">
        <v>321263</v>
      </c>
      <c r="S575" s="60">
        <v>3</v>
      </c>
      <c r="T575" s="60">
        <v>0</v>
      </c>
      <c r="V575" s="69">
        <f t="shared" si="90"/>
        <v>0.2686305708192922</v>
      </c>
      <c r="W575" s="76">
        <f t="shared" si="91"/>
        <v>53.268308847895725</v>
      </c>
      <c r="X575" s="79">
        <f t="shared" si="92"/>
        <v>17743.455208218271</v>
      </c>
      <c r="Z575" s="69">
        <f t="shared" si="93"/>
        <v>0.92307692307692313</v>
      </c>
      <c r="AA575" s="69">
        <f t="shared" si="93"/>
        <v>0.9</v>
      </c>
      <c r="AB575" s="82" t="s">
        <v>1264</v>
      </c>
      <c r="AD575" s="91">
        <f t="shared" si="94"/>
        <v>1.5973406068871463</v>
      </c>
      <c r="AE575" s="91">
        <f t="shared" si="95"/>
        <v>5.3038065176028066</v>
      </c>
      <c r="AF575" s="96">
        <f t="shared" si="96"/>
        <v>1766.6761985416231</v>
      </c>
      <c r="AH575" s="4">
        <f t="shared" si="97"/>
        <v>32850</v>
      </c>
      <c r="AI575" s="4" t="str">
        <f t="shared" si="98"/>
        <v/>
      </c>
      <c r="AJ575" s="4" t="s">
        <v>1264</v>
      </c>
    </row>
    <row r="576" spans="1:36" s="4" customFormat="1" x14ac:dyDescent="0.2">
      <c r="A576" s="11"/>
      <c r="B576" s="23" t="s">
        <v>855</v>
      </c>
      <c r="C576" s="28" t="s">
        <v>157</v>
      </c>
      <c r="D576" s="49">
        <v>27</v>
      </c>
      <c r="E576" s="49">
        <v>187</v>
      </c>
      <c r="F576" s="48">
        <v>27</v>
      </c>
      <c r="G576" s="48">
        <v>187</v>
      </c>
      <c r="H576" s="60">
        <v>227</v>
      </c>
      <c r="I576" s="60">
        <v>183</v>
      </c>
      <c r="J576" s="49">
        <v>66387</v>
      </c>
      <c r="K576" s="49">
        <v>41570</v>
      </c>
      <c r="L576" s="69">
        <f t="shared" si="88"/>
        <v>0.62617681172518713</v>
      </c>
      <c r="M576" s="49">
        <v>4289457</v>
      </c>
      <c r="N576" s="49">
        <v>1850876</v>
      </c>
      <c r="O576" s="69">
        <f t="shared" si="89"/>
        <v>0.4314942427444779</v>
      </c>
      <c r="P576" s="49">
        <v>436385</v>
      </c>
      <c r="Q576" s="49">
        <v>789023</v>
      </c>
      <c r="R576" s="74">
        <v>602296</v>
      </c>
      <c r="S576" s="60">
        <v>1</v>
      </c>
      <c r="T576" s="60">
        <v>0</v>
      </c>
      <c r="V576" s="69">
        <f t="shared" si="90"/>
        <v>0.27019168919951114</v>
      </c>
      <c r="W576" s="76">
        <f t="shared" si="91"/>
        <v>44.52432042338225</v>
      </c>
      <c r="X576" s="79">
        <f t="shared" si="92"/>
        <v>14488.717825354823</v>
      </c>
      <c r="Z576" s="69">
        <f t="shared" si="93"/>
        <v>1</v>
      </c>
      <c r="AA576" s="69">
        <f t="shared" si="93"/>
        <v>1</v>
      </c>
      <c r="AB576" s="82" t="s">
        <v>1264</v>
      </c>
      <c r="AD576" s="91">
        <f t="shared" si="94"/>
        <v>1.8080891873002052</v>
      </c>
      <c r="AE576" s="91">
        <f t="shared" si="95"/>
        <v>4.2413831822817007</v>
      </c>
      <c r="AF576" s="96">
        <f t="shared" si="96"/>
        <v>1380.1940946641153</v>
      </c>
      <c r="AH576" s="4">
        <f t="shared" si="97"/>
        <v>68255</v>
      </c>
      <c r="AI576" s="4" t="str">
        <f t="shared" si="98"/>
        <v/>
      </c>
      <c r="AJ576" s="4" t="s">
        <v>1264</v>
      </c>
    </row>
    <row r="577" spans="1:36" s="4" customFormat="1" x14ac:dyDescent="0.2">
      <c r="A577" s="11"/>
      <c r="B577" s="23" t="s">
        <v>855</v>
      </c>
      <c r="C577" s="28" t="s">
        <v>859</v>
      </c>
      <c r="D577" s="49">
        <v>12</v>
      </c>
      <c r="E577" s="49">
        <v>268</v>
      </c>
      <c r="F577" s="48">
        <v>12</v>
      </c>
      <c r="G577" s="48">
        <v>268</v>
      </c>
      <c r="H577" s="60">
        <v>354</v>
      </c>
      <c r="I577" s="60">
        <v>287</v>
      </c>
      <c r="J577" s="49">
        <v>99198</v>
      </c>
      <c r="K577" s="49">
        <v>66212</v>
      </c>
      <c r="L577" s="69">
        <f t="shared" si="88"/>
        <v>0.66747313453900281</v>
      </c>
      <c r="M577" s="49">
        <v>8905906</v>
      </c>
      <c r="N577" s="49">
        <v>3620592</v>
      </c>
      <c r="O577" s="69">
        <f t="shared" si="89"/>
        <v>0.40653831289034492</v>
      </c>
      <c r="P577" s="49">
        <v>1092815</v>
      </c>
      <c r="Q577" s="49">
        <v>1473564</v>
      </c>
      <c r="R577" s="74">
        <v>1164984</v>
      </c>
      <c r="S577" s="60">
        <v>5</v>
      </c>
      <c r="T577" s="60">
        <v>0</v>
      </c>
      <c r="V577" s="69">
        <f t="shared" si="90"/>
        <v>0.27135340201511643</v>
      </c>
      <c r="W577" s="76">
        <f t="shared" si="91"/>
        <v>54.68180994381683</v>
      </c>
      <c r="X577" s="79">
        <f t="shared" si="92"/>
        <v>17594.756237540023</v>
      </c>
      <c r="Z577" s="69">
        <f t="shared" si="93"/>
        <v>1</v>
      </c>
      <c r="AA577" s="69">
        <f t="shared" si="93"/>
        <v>1</v>
      </c>
      <c r="AB577" s="82" t="s">
        <v>1259</v>
      </c>
      <c r="AD577" s="91">
        <f t="shared" si="94"/>
        <v>1.3484112132428636</v>
      </c>
      <c r="AE577" s="91">
        <f t="shared" si="95"/>
        <v>3.3130877595933437</v>
      </c>
      <c r="AF577" s="96">
        <f t="shared" si="96"/>
        <v>1066.0395400868399</v>
      </c>
      <c r="AH577" s="4">
        <f t="shared" si="97"/>
        <v>97820</v>
      </c>
      <c r="AI577" s="4" t="str">
        <f t="shared" si="98"/>
        <v>×</v>
      </c>
      <c r="AJ577" s="4" t="s">
        <v>1264</v>
      </c>
    </row>
    <row r="578" spans="1:36" s="4" customFormat="1" x14ac:dyDescent="0.2">
      <c r="A578" s="11"/>
      <c r="B578" s="23" t="s">
        <v>855</v>
      </c>
      <c r="C578" s="28" t="s">
        <v>667</v>
      </c>
      <c r="D578" s="49">
        <v>5</v>
      </c>
      <c r="E578" s="49">
        <v>71</v>
      </c>
      <c r="F578" s="48">
        <v>5</v>
      </c>
      <c r="G578" s="48">
        <v>71</v>
      </c>
      <c r="H578" s="60">
        <v>99</v>
      </c>
      <c r="I578" s="60">
        <v>78</v>
      </c>
      <c r="J578" s="49">
        <v>27237</v>
      </c>
      <c r="K578" s="49">
        <v>17925</v>
      </c>
      <c r="L578" s="69">
        <f t="shared" si="88"/>
        <v>0.65811212688622089</v>
      </c>
      <c r="M578" s="49">
        <v>2192608</v>
      </c>
      <c r="N578" s="49">
        <v>859567</v>
      </c>
      <c r="O578" s="69">
        <f t="shared" si="89"/>
        <v>0.39202949181978719</v>
      </c>
      <c r="P578" s="49">
        <v>252250</v>
      </c>
      <c r="Q578" s="49">
        <v>327043</v>
      </c>
      <c r="R578" s="74">
        <v>274889</v>
      </c>
      <c r="S578" s="60">
        <v>3</v>
      </c>
      <c r="T578" s="60">
        <v>0</v>
      </c>
      <c r="V578" s="69">
        <f t="shared" si="90"/>
        <v>0.25799936266364448</v>
      </c>
      <c r="W578" s="76">
        <f t="shared" si="91"/>
        <v>47.953528591352857</v>
      </c>
      <c r="X578" s="79">
        <f t="shared" si="92"/>
        <v>15335.509065550907</v>
      </c>
      <c r="Z578" s="69">
        <f t="shared" si="93"/>
        <v>1</v>
      </c>
      <c r="AA578" s="69">
        <f t="shared" si="93"/>
        <v>1</v>
      </c>
      <c r="AB578" s="82" t="s">
        <v>1264</v>
      </c>
      <c r="AD578" s="91">
        <f t="shared" si="94"/>
        <v>1.2965034687809713</v>
      </c>
      <c r="AE578" s="91">
        <f t="shared" si="95"/>
        <v>3.4075996035678888</v>
      </c>
      <c r="AF578" s="96">
        <f t="shared" si="96"/>
        <v>1089.7482656095144</v>
      </c>
      <c r="AH578" s="4">
        <f t="shared" si="97"/>
        <v>25915</v>
      </c>
      <c r="AI578" s="4" t="str">
        <f t="shared" si="98"/>
        <v>×</v>
      </c>
      <c r="AJ578" s="4" t="s">
        <v>1264</v>
      </c>
    </row>
    <row r="579" spans="1:36" s="4" customFormat="1" x14ac:dyDescent="0.2">
      <c r="A579" s="11"/>
      <c r="B579" s="23" t="s">
        <v>855</v>
      </c>
      <c r="C579" s="28" t="s">
        <v>860</v>
      </c>
      <c r="D579" s="49">
        <v>3</v>
      </c>
      <c r="E579" s="49">
        <v>74</v>
      </c>
      <c r="F579" s="48">
        <v>3</v>
      </c>
      <c r="G579" s="48">
        <v>74</v>
      </c>
      <c r="H579" s="60">
        <v>103</v>
      </c>
      <c r="I579" s="60">
        <v>85</v>
      </c>
      <c r="J579" s="49">
        <v>29004</v>
      </c>
      <c r="K579" s="49">
        <v>19581</v>
      </c>
      <c r="L579" s="69">
        <f t="shared" si="88"/>
        <v>0.67511377741001244</v>
      </c>
      <c r="M579" s="49">
        <v>2256684</v>
      </c>
      <c r="N579" s="49">
        <v>910652</v>
      </c>
      <c r="O579" s="69">
        <f t="shared" si="89"/>
        <v>0.40353545290346365</v>
      </c>
      <c r="P579" s="49">
        <v>255839</v>
      </c>
      <c r="Q579" s="49">
        <v>367730</v>
      </c>
      <c r="R579" s="74">
        <v>325567</v>
      </c>
      <c r="S579" s="60">
        <v>9</v>
      </c>
      <c r="T579" s="60">
        <v>0</v>
      </c>
      <c r="V579" s="69">
        <f t="shared" si="90"/>
        <v>0.27243234392851751</v>
      </c>
      <c r="W579" s="76">
        <f t="shared" si="91"/>
        <v>46.506919973443644</v>
      </c>
      <c r="X579" s="79">
        <f t="shared" si="92"/>
        <v>16626.678923446198</v>
      </c>
      <c r="Z579" s="69">
        <f t="shared" si="93"/>
        <v>1</v>
      </c>
      <c r="AA579" s="69">
        <f t="shared" si="93"/>
        <v>1</v>
      </c>
      <c r="AB579" s="82" t="s">
        <v>1264</v>
      </c>
      <c r="AD579" s="91">
        <f t="shared" si="94"/>
        <v>1.4373492704396125</v>
      </c>
      <c r="AE579" s="91">
        <f t="shared" si="95"/>
        <v>3.5594729497848254</v>
      </c>
      <c r="AF579" s="96">
        <f t="shared" si="96"/>
        <v>1272.5464061382354</v>
      </c>
      <c r="AH579" s="4">
        <f t="shared" si="97"/>
        <v>27010</v>
      </c>
      <c r="AI579" s="4" t="str">
        <f t="shared" si="98"/>
        <v>×</v>
      </c>
      <c r="AJ579" s="4" t="s">
        <v>1264</v>
      </c>
    </row>
    <row r="580" spans="1:36" s="4" customFormat="1" x14ac:dyDescent="0.2">
      <c r="A580" s="11"/>
      <c r="B580" s="23" t="s">
        <v>855</v>
      </c>
      <c r="C580" s="28" t="s">
        <v>862</v>
      </c>
      <c r="D580" s="49">
        <v>6</v>
      </c>
      <c r="E580" s="49">
        <v>77</v>
      </c>
      <c r="F580" s="48">
        <v>6</v>
      </c>
      <c r="G580" s="48">
        <v>77</v>
      </c>
      <c r="H580" s="60">
        <v>94</v>
      </c>
      <c r="I580" s="60">
        <v>71</v>
      </c>
      <c r="J580" s="49">
        <v>23828</v>
      </c>
      <c r="K580" s="49">
        <v>15084</v>
      </c>
      <c r="L580" s="69">
        <f t="shared" si="88"/>
        <v>0.63303676347154603</v>
      </c>
      <c r="M580" s="49">
        <v>1754739</v>
      </c>
      <c r="N580" s="49">
        <v>714943</v>
      </c>
      <c r="O580" s="69">
        <f t="shared" si="89"/>
        <v>0.40743552174995823</v>
      </c>
      <c r="P580" s="49">
        <v>181449</v>
      </c>
      <c r="Q580" s="49">
        <v>277553</v>
      </c>
      <c r="R580" s="74">
        <v>262669</v>
      </c>
      <c r="S580" s="60">
        <v>3</v>
      </c>
      <c r="T580" s="60">
        <v>1</v>
      </c>
      <c r="V580" s="69">
        <f t="shared" si="90"/>
        <v>0.25792166401193428</v>
      </c>
      <c r="W580" s="76">
        <f t="shared" si="91"/>
        <v>47.397440997083002</v>
      </c>
      <c r="X580" s="79">
        <f t="shared" si="92"/>
        <v>17413.749668522938</v>
      </c>
      <c r="Z580" s="69">
        <f t="shared" si="93"/>
        <v>1</v>
      </c>
      <c r="AA580" s="69">
        <f t="shared" si="93"/>
        <v>1</v>
      </c>
      <c r="AB580" s="82" t="s">
        <v>1264</v>
      </c>
      <c r="AD580" s="91">
        <f t="shared" si="94"/>
        <v>1.5296474491454899</v>
      </c>
      <c r="AE580" s="91">
        <f t="shared" si="95"/>
        <v>3.9401870498046283</v>
      </c>
      <c r="AF580" s="96">
        <f t="shared" si="96"/>
        <v>1447.6188901564626</v>
      </c>
      <c r="AH580" s="4">
        <f t="shared" si="97"/>
        <v>28105</v>
      </c>
      <c r="AI580" s="4" t="str">
        <f t="shared" si="98"/>
        <v/>
      </c>
      <c r="AJ580" s="4" t="s">
        <v>1264</v>
      </c>
    </row>
    <row r="581" spans="1:36" s="4" customFormat="1" x14ac:dyDescent="0.2">
      <c r="A581" s="11"/>
      <c r="B581" s="23" t="s">
        <v>855</v>
      </c>
      <c r="C581" s="28" t="s">
        <v>865</v>
      </c>
      <c r="D581" s="49">
        <v>5</v>
      </c>
      <c r="E581" s="49">
        <v>66</v>
      </c>
      <c r="F581" s="48">
        <v>5</v>
      </c>
      <c r="G581" s="48">
        <v>66</v>
      </c>
      <c r="H581" s="60">
        <v>73</v>
      </c>
      <c r="I581" s="60">
        <v>58</v>
      </c>
      <c r="J581" s="49">
        <v>24511</v>
      </c>
      <c r="K581" s="49">
        <v>13502</v>
      </c>
      <c r="L581" s="69">
        <f t="shared" ref="L581:L634" si="99">IF(K581="","",IF(K581=0,0,K581/J581))</f>
        <v>0.55085471828974741</v>
      </c>
      <c r="M581" s="49">
        <v>1502930</v>
      </c>
      <c r="N581" s="49">
        <v>600688</v>
      </c>
      <c r="O581" s="69">
        <f t="shared" ref="O581:O644" si="100">IF(N581="","",IF(N581=0,0,N581/M581))</f>
        <v>0.3996779623801508</v>
      </c>
      <c r="P581" s="49">
        <v>166214</v>
      </c>
      <c r="Q581" s="49">
        <v>235172</v>
      </c>
      <c r="R581" s="74">
        <v>225410</v>
      </c>
      <c r="S581" s="60">
        <v>1</v>
      </c>
      <c r="T581" s="60">
        <v>0</v>
      </c>
      <c r="V581" s="69">
        <f t="shared" ref="V581:V644" si="101">IF(O581="","",L581*O581)</f>
        <v>0.22016449137353825</v>
      </c>
      <c r="W581" s="76">
        <f t="shared" ref="W581:W644" si="102">IF(N581="","",IF(N581=0,0,N581/K581))</f>
        <v>44.488816471633832</v>
      </c>
      <c r="X581" s="79">
        <f t="shared" ref="X581:X644" si="103">IF(R581="","",IF(R581=0,0,R581*1000/K581))</f>
        <v>16694.563768330619</v>
      </c>
      <c r="Z581" s="69">
        <f t="shared" ref="Z581:AA644" si="104">F581/D581</f>
        <v>1</v>
      </c>
      <c r="AA581" s="69">
        <f t="shared" si="104"/>
        <v>1</v>
      </c>
      <c r="AB581" s="82" t="s">
        <v>1264</v>
      </c>
      <c r="AD581" s="91">
        <f t="shared" ref="AD581:AD644" si="105">Q581/P581</f>
        <v>1.4148747999566824</v>
      </c>
      <c r="AE581" s="91">
        <f t="shared" ref="AE581:AE644" si="106">N581/P581</f>
        <v>3.6139434704657849</v>
      </c>
      <c r="AF581" s="96">
        <f t="shared" ref="AF581:AF644" si="107">R581/P581*1000</f>
        <v>1356.1432851625013</v>
      </c>
      <c r="AH581" s="4">
        <f t="shared" ref="AH581:AH644" si="108">E581*365</f>
        <v>24090</v>
      </c>
      <c r="AI581" s="4" t="str">
        <f t="shared" ref="AI581:AI644" si="109">IF(AH581&lt;J581,"×","")</f>
        <v>×</v>
      </c>
      <c r="AJ581" s="4" t="s">
        <v>1264</v>
      </c>
    </row>
    <row r="582" spans="1:36" s="4" customFormat="1" x14ac:dyDescent="0.2">
      <c r="A582" s="11"/>
      <c r="B582" s="23" t="s">
        <v>855</v>
      </c>
      <c r="C582" s="28" t="s">
        <v>867</v>
      </c>
      <c r="D582" s="49">
        <v>3</v>
      </c>
      <c r="E582" s="49">
        <v>39</v>
      </c>
      <c r="F582" s="48">
        <v>3</v>
      </c>
      <c r="G582" s="48">
        <v>39</v>
      </c>
      <c r="H582" s="60">
        <v>39</v>
      </c>
      <c r="I582" s="60">
        <v>33</v>
      </c>
      <c r="J582" s="49">
        <v>14640</v>
      </c>
      <c r="K582" s="49">
        <v>8469</v>
      </c>
      <c r="L582" s="69">
        <f t="shared" si="99"/>
        <v>0.57848360655737707</v>
      </c>
      <c r="M582" s="49">
        <v>1119521</v>
      </c>
      <c r="N582" s="49">
        <v>524264</v>
      </c>
      <c r="O582" s="69">
        <f t="shared" si="100"/>
        <v>0.4682931360823066</v>
      </c>
      <c r="P582" s="49">
        <v>125127</v>
      </c>
      <c r="Q582" s="49">
        <v>173278</v>
      </c>
      <c r="R582" s="74">
        <v>151611</v>
      </c>
      <c r="S582" s="60">
        <v>3</v>
      </c>
      <c r="T582" s="60">
        <v>0</v>
      </c>
      <c r="V582" s="69">
        <f t="shared" si="101"/>
        <v>0.27089990228695732</v>
      </c>
      <c r="W582" s="76">
        <f t="shared" si="102"/>
        <v>61.90388475616956</v>
      </c>
      <c r="X582" s="79">
        <f t="shared" si="103"/>
        <v>17901.87743535246</v>
      </c>
      <c r="Z582" s="69">
        <f t="shared" si="104"/>
        <v>1</v>
      </c>
      <c r="AA582" s="69">
        <f t="shared" si="104"/>
        <v>1</v>
      </c>
      <c r="AB582" s="82" t="s">
        <v>1264</v>
      </c>
      <c r="AD582" s="91">
        <f t="shared" si="105"/>
        <v>1.3848170259016839</v>
      </c>
      <c r="AE582" s="91">
        <f t="shared" si="106"/>
        <v>4.1898551072110735</v>
      </c>
      <c r="AF582" s="96">
        <f t="shared" si="107"/>
        <v>1211.6569565321633</v>
      </c>
      <c r="AH582" s="4">
        <f t="shared" si="108"/>
        <v>14235</v>
      </c>
      <c r="AI582" s="4" t="str">
        <f t="shared" si="109"/>
        <v>×</v>
      </c>
      <c r="AJ582" s="4" t="s">
        <v>1264</v>
      </c>
    </row>
    <row r="583" spans="1:36" s="4" customFormat="1" x14ac:dyDescent="0.2">
      <c r="A583" s="11"/>
      <c r="B583" s="23" t="s">
        <v>855</v>
      </c>
      <c r="C583" s="28" t="s">
        <v>648</v>
      </c>
      <c r="D583" s="49">
        <v>4</v>
      </c>
      <c r="E583" s="49">
        <v>72</v>
      </c>
      <c r="F583" s="48">
        <v>4</v>
      </c>
      <c r="G583" s="48">
        <v>72</v>
      </c>
      <c r="H583" s="60">
        <v>109</v>
      </c>
      <c r="I583" s="60">
        <v>78</v>
      </c>
      <c r="J583" s="49">
        <v>26438</v>
      </c>
      <c r="K583" s="49">
        <v>19276</v>
      </c>
      <c r="L583" s="69">
        <f t="shared" si="99"/>
        <v>0.72910205007943107</v>
      </c>
      <c r="M583" s="49">
        <v>1662755</v>
      </c>
      <c r="N583" s="49">
        <v>727585</v>
      </c>
      <c r="O583" s="69">
        <f t="shared" si="100"/>
        <v>0.43757799555556892</v>
      </c>
      <c r="P583" s="49">
        <v>289731</v>
      </c>
      <c r="Q583" s="49">
        <v>376740</v>
      </c>
      <c r="R583" s="74">
        <v>289649</v>
      </c>
      <c r="S583" s="60">
        <v>2</v>
      </c>
      <c r="T583" s="60">
        <v>0</v>
      </c>
      <c r="V583" s="69">
        <f t="shared" si="101"/>
        <v>0.3190390136292135</v>
      </c>
      <c r="W583" s="76">
        <f t="shared" si="102"/>
        <v>37.745642249429345</v>
      </c>
      <c r="X583" s="79">
        <f t="shared" si="103"/>
        <v>15026.405893338868</v>
      </c>
      <c r="Z583" s="69">
        <f t="shared" si="104"/>
        <v>1</v>
      </c>
      <c r="AA583" s="69">
        <f t="shared" si="104"/>
        <v>1</v>
      </c>
      <c r="AB583" s="82" t="s">
        <v>1264</v>
      </c>
      <c r="AD583" s="91">
        <f t="shared" si="105"/>
        <v>1.3003095975232197</v>
      </c>
      <c r="AE583" s="91">
        <f t="shared" si="106"/>
        <v>2.511243187646472</v>
      </c>
      <c r="AF583" s="96">
        <f t="shared" si="107"/>
        <v>999.71697885279798</v>
      </c>
      <c r="AH583" s="4">
        <f t="shared" si="108"/>
        <v>26280</v>
      </c>
      <c r="AI583" s="4" t="str">
        <f t="shared" si="109"/>
        <v>×</v>
      </c>
      <c r="AJ583" s="4" t="s">
        <v>1264</v>
      </c>
    </row>
    <row r="584" spans="1:36" s="4" customFormat="1" x14ac:dyDescent="0.2">
      <c r="A584" s="11"/>
      <c r="B584" s="23" t="s">
        <v>855</v>
      </c>
      <c r="C584" s="28" t="s">
        <v>870</v>
      </c>
      <c r="D584" s="49">
        <v>7</v>
      </c>
      <c r="E584" s="49">
        <v>63</v>
      </c>
      <c r="F584" s="48">
        <v>7</v>
      </c>
      <c r="G584" s="48">
        <v>63</v>
      </c>
      <c r="H584" s="60">
        <v>81</v>
      </c>
      <c r="I584" s="60">
        <v>64</v>
      </c>
      <c r="J584" s="49">
        <v>21851</v>
      </c>
      <c r="K584" s="49">
        <v>14128</v>
      </c>
      <c r="L584" s="69">
        <f t="shared" si="99"/>
        <v>0.64656079813280853</v>
      </c>
      <c r="M584" s="49">
        <v>1746152</v>
      </c>
      <c r="N584" s="49">
        <v>677989</v>
      </c>
      <c r="O584" s="69">
        <f t="shared" si="100"/>
        <v>0.3882760492786424</v>
      </c>
      <c r="P584" s="49">
        <v>168971</v>
      </c>
      <c r="Q584" s="49">
        <v>234071</v>
      </c>
      <c r="R584" s="74">
        <v>228785</v>
      </c>
      <c r="S584" s="60">
        <v>2</v>
      </c>
      <c r="T584" s="60">
        <v>0</v>
      </c>
      <c r="V584" s="69">
        <f t="shared" si="101"/>
        <v>0.25104407231745274</v>
      </c>
      <c r="W584" s="76">
        <f t="shared" si="102"/>
        <v>47.989028878822197</v>
      </c>
      <c r="X584" s="79">
        <f t="shared" si="103"/>
        <v>16193.728765571914</v>
      </c>
      <c r="Z584" s="69">
        <f t="shared" si="104"/>
        <v>1</v>
      </c>
      <c r="AA584" s="69">
        <f t="shared" si="104"/>
        <v>1</v>
      </c>
      <c r="AB584" s="82" t="s">
        <v>1264</v>
      </c>
      <c r="AD584" s="91">
        <f t="shared" si="105"/>
        <v>1.3852732125631027</v>
      </c>
      <c r="AE584" s="91">
        <f t="shared" si="106"/>
        <v>4.0124577590237376</v>
      </c>
      <c r="AF584" s="96">
        <f t="shared" si="107"/>
        <v>1353.9897378840155</v>
      </c>
      <c r="AH584" s="4">
        <f t="shared" si="108"/>
        <v>22995</v>
      </c>
      <c r="AI584" s="4" t="str">
        <f t="shared" si="109"/>
        <v/>
      </c>
      <c r="AJ584" s="4" t="s">
        <v>1264</v>
      </c>
    </row>
    <row r="585" spans="1:36" s="4" customFormat="1" x14ac:dyDescent="0.2">
      <c r="A585" s="11"/>
      <c r="B585" s="23" t="s">
        <v>855</v>
      </c>
      <c r="C585" s="28" t="s">
        <v>871</v>
      </c>
      <c r="D585" s="49">
        <v>4</v>
      </c>
      <c r="E585" s="49">
        <v>80</v>
      </c>
      <c r="F585" s="48">
        <v>4</v>
      </c>
      <c r="G585" s="48">
        <v>80</v>
      </c>
      <c r="H585" s="60">
        <v>118</v>
      </c>
      <c r="I585" s="60">
        <v>97</v>
      </c>
      <c r="J585" s="49">
        <v>30100</v>
      </c>
      <c r="K585" s="49">
        <v>23493</v>
      </c>
      <c r="L585" s="69">
        <f t="shared" si="99"/>
        <v>0.78049833887043185</v>
      </c>
      <c r="M585" s="49">
        <v>2706695</v>
      </c>
      <c r="N585" s="49">
        <v>1116576</v>
      </c>
      <c r="O585" s="69">
        <f t="shared" si="100"/>
        <v>0.41252376052713735</v>
      </c>
      <c r="P585" s="49">
        <v>359763</v>
      </c>
      <c r="Q585" s="49">
        <v>497673</v>
      </c>
      <c r="R585" s="74">
        <v>395710</v>
      </c>
      <c r="S585" s="60">
        <v>0</v>
      </c>
      <c r="T585" s="60">
        <v>0</v>
      </c>
      <c r="V585" s="69">
        <f t="shared" si="101"/>
        <v>0.32197410983601454</v>
      </c>
      <c r="W585" s="76">
        <f t="shared" si="102"/>
        <v>47.528029625845996</v>
      </c>
      <c r="X585" s="79">
        <f t="shared" si="103"/>
        <v>16843.740688715789</v>
      </c>
      <c r="Z585" s="69">
        <f t="shared" si="104"/>
        <v>1</v>
      </c>
      <c r="AA585" s="69">
        <f t="shared" si="104"/>
        <v>1</v>
      </c>
      <c r="AB585" s="82" t="s">
        <v>1264</v>
      </c>
      <c r="AD585" s="91">
        <f t="shared" si="105"/>
        <v>1.3833356959998666</v>
      </c>
      <c r="AE585" s="91">
        <f t="shared" si="106"/>
        <v>3.1036432317942646</v>
      </c>
      <c r="AF585" s="96">
        <f t="shared" si="107"/>
        <v>1099.9185574947951</v>
      </c>
      <c r="AH585" s="4">
        <f t="shared" si="108"/>
        <v>29200</v>
      </c>
      <c r="AI585" s="4" t="str">
        <f t="shared" si="109"/>
        <v>×</v>
      </c>
      <c r="AJ585" s="4" t="s">
        <v>1264</v>
      </c>
    </row>
    <row r="586" spans="1:36" s="4" customFormat="1" ht="26.4" x14ac:dyDescent="0.2">
      <c r="A586" s="11"/>
      <c r="B586" s="23" t="s">
        <v>855</v>
      </c>
      <c r="C586" s="32" t="s">
        <v>872</v>
      </c>
      <c r="D586" s="49">
        <v>3</v>
      </c>
      <c r="E586" s="49">
        <v>13</v>
      </c>
      <c r="F586" s="48">
        <v>2</v>
      </c>
      <c r="G586" s="48">
        <v>10</v>
      </c>
      <c r="H586" s="60">
        <v>10</v>
      </c>
      <c r="I586" s="60">
        <v>8</v>
      </c>
      <c r="J586" s="49">
        <v>3650</v>
      </c>
      <c r="K586" s="49">
        <v>2386</v>
      </c>
      <c r="L586" s="69">
        <f t="shared" si="99"/>
        <v>0.65369863013698626</v>
      </c>
      <c r="M586" s="49">
        <v>121491</v>
      </c>
      <c r="N586" s="49">
        <v>44181</v>
      </c>
      <c r="O586" s="69">
        <f t="shared" si="100"/>
        <v>0.36365656715312245</v>
      </c>
      <c r="P586" s="49">
        <v>8950</v>
      </c>
      <c r="Q586" s="49">
        <v>15139</v>
      </c>
      <c r="R586" s="74">
        <v>18601</v>
      </c>
      <c r="S586" s="60">
        <v>0</v>
      </c>
      <c r="T586" s="60">
        <v>0</v>
      </c>
      <c r="V586" s="69">
        <f t="shared" si="101"/>
        <v>0.23772179978831509</v>
      </c>
      <c r="W586" s="76">
        <f t="shared" si="102"/>
        <v>18.516764459346184</v>
      </c>
      <c r="X586" s="79">
        <f t="shared" si="103"/>
        <v>7795.8927074601843</v>
      </c>
      <c r="Z586" s="69">
        <f t="shared" si="104"/>
        <v>0.66666666666666663</v>
      </c>
      <c r="AA586" s="69">
        <f t="shared" si="104"/>
        <v>0.76923076923076927</v>
      </c>
      <c r="AB586" s="82" t="s">
        <v>1264</v>
      </c>
      <c r="AD586" s="91">
        <f t="shared" si="105"/>
        <v>1.6915083798882682</v>
      </c>
      <c r="AE586" s="91">
        <f t="shared" si="106"/>
        <v>4.9364245810055865</v>
      </c>
      <c r="AF586" s="96">
        <f t="shared" si="107"/>
        <v>2078.3240223463686</v>
      </c>
      <c r="AH586" s="4">
        <f t="shared" si="108"/>
        <v>4745</v>
      </c>
      <c r="AI586" s="4" t="str">
        <f t="shared" si="109"/>
        <v/>
      </c>
      <c r="AJ586" s="4" t="s">
        <v>1264</v>
      </c>
    </row>
    <row r="587" spans="1:36" s="4" customFormat="1" x14ac:dyDescent="0.2">
      <c r="A587" s="11"/>
      <c r="B587" s="23" t="s">
        <v>855</v>
      </c>
      <c r="C587" s="28" t="s">
        <v>710</v>
      </c>
      <c r="D587" s="49">
        <v>6</v>
      </c>
      <c r="E587" s="49">
        <v>40</v>
      </c>
      <c r="F587" s="48">
        <v>6</v>
      </c>
      <c r="G587" s="53">
        <v>40</v>
      </c>
      <c r="H587" s="60">
        <v>31</v>
      </c>
      <c r="I587" s="60">
        <v>20</v>
      </c>
      <c r="J587" s="49">
        <v>11608</v>
      </c>
      <c r="K587" s="49">
        <v>6538</v>
      </c>
      <c r="L587" s="69">
        <f t="shared" si="99"/>
        <v>0.5632322536181944</v>
      </c>
      <c r="M587" s="49">
        <v>965803</v>
      </c>
      <c r="N587" s="49">
        <v>552659</v>
      </c>
      <c r="O587" s="69">
        <f t="shared" si="100"/>
        <v>0.57222746253635581</v>
      </c>
      <c r="P587" s="49">
        <v>69042</v>
      </c>
      <c r="Q587" s="49">
        <v>85110</v>
      </c>
      <c r="R587" s="74">
        <v>89459</v>
      </c>
      <c r="S587" s="60">
        <v>0</v>
      </c>
      <c r="T587" s="60">
        <v>0</v>
      </c>
      <c r="V587" s="69">
        <f t="shared" si="101"/>
        <v>0.32229696330657259</v>
      </c>
      <c r="W587" s="76">
        <f t="shared" si="102"/>
        <v>84.530284490669928</v>
      </c>
      <c r="X587" s="79">
        <f t="shared" si="103"/>
        <v>13682.930559804221</v>
      </c>
      <c r="Z587" s="69">
        <f t="shared" si="104"/>
        <v>1</v>
      </c>
      <c r="AA587" s="69">
        <f t="shared" si="104"/>
        <v>1</v>
      </c>
      <c r="AB587" s="82" t="s">
        <v>1264</v>
      </c>
      <c r="AD587" s="91">
        <f t="shared" si="105"/>
        <v>1.2327279047536281</v>
      </c>
      <c r="AE587" s="91">
        <f t="shared" si="106"/>
        <v>8.0046783117522669</v>
      </c>
      <c r="AF587" s="96">
        <f t="shared" si="107"/>
        <v>1295.7185481301237</v>
      </c>
      <c r="AH587" s="4">
        <f t="shared" si="108"/>
        <v>14600</v>
      </c>
      <c r="AI587" s="4" t="str">
        <f t="shared" si="109"/>
        <v/>
      </c>
      <c r="AJ587" s="4" t="s">
        <v>1264</v>
      </c>
    </row>
    <row r="588" spans="1:36" s="6" customFormat="1" ht="26.4" x14ac:dyDescent="0.2">
      <c r="A588" s="17"/>
      <c r="B588" s="26" t="s">
        <v>855</v>
      </c>
      <c r="C588" s="118" t="s">
        <v>331</v>
      </c>
      <c r="D588" s="50"/>
      <c r="E588" s="50"/>
      <c r="F588" s="50"/>
      <c r="G588" s="50"/>
      <c r="H588" s="61"/>
      <c r="I588" s="61"/>
      <c r="J588" s="50"/>
      <c r="K588" s="50"/>
      <c r="L588" s="68" t="str">
        <f t="shared" si="99"/>
        <v/>
      </c>
      <c r="M588" s="50"/>
      <c r="N588" s="50"/>
      <c r="O588" s="68" t="str">
        <f t="shared" si="100"/>
        <v/>
      </c>
      <c r="P588" s="50"/>
      <c r="Q588" s="50"/>
      <c r="R588" s="75"/>
      <c r="S588" s="50"/>
      <c r="T588" s="50"/>
      <c r="V588" s="68" t="str">
        <f t="shared" si="101"/>
        <v/>
      </c>
      <c r="W588" s="77" t="str">
        <f t="shared" si="102"/>
        <v/>
      </c>
      <c r="X588" s="80" t="str">
        <f t="shared" si="103"/>
        <v/>
      </c>
      <c r="Z588" s="68" t="e">
        <f t="shared" si="104"/>
        <v>#DIV/0!</v>
      </c>
      <c r="AA588" s="68" t="e">
        <f t="shared" si="104"/>
        <v>#DIV/0!</v>
      </c>
      <c r="AB588" s="82" t="s">
        <v>1264</v>
      </c>
      <c r="AD588" s="92" t="e">
        <f t="shared" si="105"/>
        <v>#DIV/0!</v>
      </c>
      <c r="AE588" s="92" t="e">
        <f t="shared" si="106"/>
        <v>#DIV/0!</v>
      </c>
      <c r="AF588" s="97" t="e">
        <f t="shared" si="107"/>
        <v>#DIV/0!</v>
      </c>
      <c r="AH588" s="6">
        <f t="shared" si="108"/>
        <v>0</v>
      </c>
      <c r="AI588" s="6" t="str">
        <f t="shared" si="109"/>
        <v/>
      </c>
      <c r="AJ588" s="6" t="e">
        <v>#VALUE!</v>
      </c>
    </row>
    <row r="589" spans="1:36" s="4" customFormat="1" x14ac:dyDescent="0.2">
      <c r="A589" s="11"/>
      <c r="B589" s="23" t="s">
        <v>855</v>
      </c>
      <c r="C589" s="28" t="s">
        <v>873</v>
      </c>
      <c r="D589" s="49">
        <v>3</v>
      </c>
      <c r="E589" s="49">
        <v>48</v>
      </c>
      <c r="F589" s="48">
        <v>3</v>
      </c>
      <c r="G589" s="48">
        <v>48</v>
      </c>
      <c r="H589" s="60">
        <v>48</v>
      </c>
      <c r="I589" s="60">
        <v>46</v>
      </c>
      <c r="J589" s="49">
        <v>17698</v>
      </c>
      <c r="K589" s="49">
        <v>10988</v>
      </c>
      <c r="L589" s="69">
        <f t="shared" si="99"/>
        <v>0.62086111425019774</v>
      </c>
      <c r="M589" s="49">
        <v>1799266</v>
      </c>
      <c r="N589" s="49">
        <v>673674</v>
      </c>
      <c r="O589" s="69">
        <f t="shared" si="100"/>
        <v>0.37441601186261508</v>
      </c>
      <c r="P589" s="49">
        <v>156070</v>
      </c>
      <c r="Q589" s="49">
        <v>233321</v>
      </c>
      <c r="R589" s="74">
        <v>244327</v>
      </c>
      <c r="S589" s="60">
        <v>5</v>
      </c>
      <c r="T589" s="60">
        <v>0</v>
      </c>
      <c r="V589" s="69">
        <f t="shared" si="101"/>
        <v>0.23246034231813845</v>
      </c>
      <c r="W589" s="76">
        <f t="shared" si="102"/>
        <v>61.309974517655625</v>
      </c>
      <c r="X589" s="79">
        <f t="shared" si="103"/>
        <v>22235.802693847832</v>
      </c>
      <c r="Z589" s="69">
        <f t="shared" si="104"/>
        <v>1</v>
      </c>
      <c r="AA589" s="69">
        <f t="shared" si="104"/>
        <v>1</v>
      </c>
      <c r="AB589" s="82" t="s">
        <v>1264</v>
      </c>
      <c r="AD589" s="91">
        <f t="shared" si="105"/>
        <v>1.4949766130582431</v>
      </c>
      <c r="AE589" s="91">
        <f t="shared" si="106"/>
        <v>4.3164861920932918</v>
      </c>
      <c r="AF589" s="96">
        <f t="shared" si="107"/>
        <v>1565.4962516819376</v>
      </c>
      <c r="AH589" s="4">
        <f t="shared" si="108"/>
        <v>17520</v>
      </c>
      <c r="AI589" s="4" t="str">
        <f t="shared" si="109"/>
        <v>×</v>
      </c>
      <c r="AJ589" s="4" t="s">
        <v>1264</v>
      </c>
    </row>
    <row r="590" spans="1:36" s="4" customFormat="1" x14ac:dyDescent="0.2">
      <c r="A590" s="11"/>
      <c r="B590" s="23" t="s">
        <v>855</v>
      </c>
      <c r="C590" s="28" t="s">
        <v>769</v>
      </c>
      <c r="D590" s="49">
        <v>7</v>
      </c>
      <c r="E590" s="49">
        <v>62</v>
      </c>
      <c r="F590" s="48">
        <v>6</v>
      </c>
      <c r="G590" s="48">
        <v>46</v>
      </c>
      <c r="H590" s="60">
        <v>45</v>
      </c>
      <c r="I590" s="60">
        <v>34</v>
      </c>
      <c r="J590" s="49">
        <v>16815</v>
      </c>
      <c r="K590" s="49">
        <v>10213</v>
      </c>
      <c r="L590" s="69">
        <f t="shared" si="99"/>
        <v>0.60737436812369905</v>
      </c>
      <c r="M590" s="49">
        <v>1057649</v>
      </c>
      <c r="N590" s="49">
        <v>380492</v>
      </c>
      <c r="O590" s="69">
        <f t="shared" si="100"/>
        <v>0.35975262114368756</v>
      </c>
      <c r="P590" s="49">
        <v>85329</v>
      </c>
      <c r="Q590" s="49">
        <v>116883</v>
      </c>
      <c r="R590" s="74">
        <v>133373</v>
      </c>
      <c r="S590" s="60">
        <v>0</v>
      </c>
      <c r="T590" s="60">
        <v>0</v>
      </c>
      <c r="V590" s="69">
        <f t="shared" si="101"/>
        <v>0.21850452094799172</v>
      </c>
      <c r="W590" s="76">
        <f t="shared" si="102"/>
        <v>37.25565455791638</v>
      </c>
      <c r="X590" s="79">
        <f t="shared" si="103"/>
        <v>13059.140311367864</v>
      </c>
      <c r="Z590" s="69">
        <f t="shared" si="104"/>
        <v>0.8571428571428571</v>
      </c>
      <c r="AA590" s="69">
        <f t="shared" si="104"/>
        <v>0.74193548387096775</v>
      </c>
      <c r="AB590" s="82" t="s">
        <v>1264</v>
      </c>
      <c r="AD590" s="91">
        <f t="shared" si="105"/>
        <v>1.3697922160109692</v>
      </c>
      <c r="AE590" s="91">
        <f t="shared" si="106"/>
        <v>4.4591170645384333</v>
      </c>
      <c r="AF590" s="96">
        <f t="shared" si="107"/>
        <v>1563.044217089149</v>
      </c>
      <c r="AH590" s="4">
        <f t="shared" si="108"/>
        <v>22630</v>
      </c>
      <c r="AI590" s="4" t="str">
        <f t="shared" si="109"/>
        <v/>
      </c>
      <c r="AJ590" s="4" t="s">
        <v>1264</v>
      </c>
    </row>
    <row r="591" spans="1:36" s="4" customFormat="1" x14ac:dyDescent="0.2">
      <c r="A591" s="11"/>
      <c r="B591" s="23" t="s">
        <v>855</v>
      </c>
      <c r="C591" s="28" t="s">
        <v>876</v>
      </c>
      <c r="D591" s="49">
        <v>2</v>
      </c>
      <c r="E591" s="49">
        <v>15</v>
      </c>
      <c r="F591" s="48">
        <v>2</v>
      </c>
      <c r="G591" s="48">
        <v>15</v>
      </c>
      <c r="H591" s="60">
        <v>19</v>
      </c>
      <c r="I591" s="60">
        <v>16</v>
      </c>
      <c r="J591" s="49">
        <v>5485</v>
      </c>
      <c r="K591" s="49">
        <v>3506</v>
      </c>
      <c r="L591" s="69">
        <f t="shared" si="99"/>
        <v>0.63919781221513217</v>
      </c>
      <c r="M591" s="49">
        <v>275391</v>
      </c>
      <c r="N591" s="49">
        <v>128941</v>
      </c>
      <c r="O591" s="69">
        <f t="shared" si="100"/>
        <v>0.46821065321669919</v>
      </c>
      <c r="P591" s="49">
        <v>34592</v>
      </c>
      <c r="Q591" s="49">
        <v>41552</v>
      </c>
      <c r="R591" s="74">
        <v>45079</v>
      </c>
      <c r="S591" s="60">
        <v>0</v>
      </c>
      <c r="T591" s="60">
        <v>0</v>
      </c>
      <c r="V591" s="69">
        <f t="shared" si="101"/>
        <v>0.29927922519193206</v>
      </c>
      <c r="W591" s="76">
        <f t="shared" si="102"/>
        <v>36.777239018824872</v>
      </c>
      <c r="X591" s="79">
        <f t="shared" si="103"/>
        <v>12857.672561323445</v>
      </c>
      <c r="Z591" s="69">
        <f t="shared" si="104"/>
        <v>1</v>
      </c>
      <c r="AA591" s="69">
        <f t="shared" si="104"/>
        <v>1</v>
      </c>
      <c r="AB591" s="82" t="s">
        <v>1264</v>
      </c>
      <c r="AD591" s="91">
        <f t="shared" si="105"/>
        <v>1.2012025901942647</v>
      </c>
      <c r="AE591" s="91">
        <f t="shared" si="106"/>
        <v>3.7274803422756708</v>
      </c>
      <c r="AF591" s="96">
        <f t="shared" si="107"/>
        <v>1303.1625809435707</v>
      </c>
      <c r="AH591" s="4">
        <f t="shared" si="108"/>
        <v>5475</v>
      </c>
      <c r="AI591" s="4" t="str">
        <f t="shared" si="109"/>
        <v>×</v>
      </c>
      <c r="AJ591" s="4" t="s">
        <v>1264</v>
      </c>
    </row>
    <row r="592" spans="1:36" s="4" customFormat="1" x14ac:dyDescent="0.2">
      <c r="A592" s="11"/>
      <c r="B592" s="23" t="s">
        <v>855</v>
      </c>
      <c r="C592" s="28" t="s">
        <v>877</v>
      </c>
      <c r="D592" s="49">
        <v>8</v>
      </c>
      <c r="E592" s="49">
        <v>58</v>
      </c>
      <c r="F592" s="48">
        <v>8</v>
      </c>
      <c r="G592" s="48">
        <v>58</v>
      </c>
      <c r="H592" s="60">
        <v>73</v>
      </c>
      <c r="I592" s="60">
        <v>55.4</v>
      </c>
      <c r="J592" s="49">
        <v>20707.8</v>
      </c>
      <c r="K592" s="49">
        <v>14800.6</v>
      </c>
      <c r="L592" s="69">
        <f t="shared" si="99"/>
        <v>0.71473551029080828</v>
      </c>
      <c r="M592" s="49">
        <v>1782358.8</v>
      </c>
      <c r="N592" s="49">
        <v>640746.6</v>
      </c>
      <c r="O592" s="69">
        <f t="shared" si="100"/>
        <v>0.35949361037743915</v>
      </c>
      <c r="P592" s="49">
        <v>160760.20000000001</v>
      </c>
      <c r="Q592" s="49">
        <v>253615.6</v>
      </c>
      <c r="R592" s="74">
        <v>212880.8</v>
      </c>
      <c r="S592" s="60">
        <v>0</v>
      </c>
      <c r="T592" s="60">
        <v>0</v>
      </c>
      <c r="V592" s="69">
        <f t="shared" si="101"/>
        <v>0.25694284905940401</v>
      </c>
      <c r="W592" s="76">
        <f t="shared" si="102"/>
        <v>43.291934110779287</v>
      </c>
      <c r="X592" s="79">
        <f t="shared" si="103"/>
        <v>14383.254732916233</v>
      </c>
      <c r="Z592" s="69">
        <f t="shared" si="104"/>
        <v>1</v>
      </c>
      <c r="AA592" s="69">
        <f t="shared" si="104"/>
        <v>1</v>
      </c>
      <c r="AB592" s="82" t="s">
        <v>1264</v>
      </c>
      <c r="AD592" s="91">
        <f t="shared" si="105"/>
        <v>1.5776019188829076</v>
      </c>
      <c r="AE592" s="91">
        <f t="shared" si="106"/>
        <v>3.9857290548282469</v>
      </c>
      <c r="AF592" s="96">
        <f t="shared" si="107"/>
        <v>1324.2133314091423</v>
      </c>
      <c r="AH592" s="4">
        <f t="shared" si="108"/>
        <v>21170</v>
      </c>
      <c r="AI592" s="4" t="str">
        <f t="shared" si="109"/>
        <v/>
      </c>
      <c r="AJ592" s="4" t="s">
        <v>1264</v>
      </c>
    </row>
    <row r="593" spans="1:36" s="4" customFormat="1" x14ac:dyDescent="0.2">
      <c r="A593" s="11"/>
      <c r="B593" s="23" t="s">
        <v>878</v>
      </c>
      <c r="C593" s="28" t="s">
        <v>879</v>
      </c>
      <c r="D593" s="49">
        <v>8</v>
      </c>
      <c r="E593" s="49">
        <v>387</v>
      </c>
      <c r="F593" s="48">
        <v>8</v>
      </c>
      <c r="G593" s="48">
        <v>387</v>
      </c>
      <c r="H593" s="60">
        <v>524</v>
      </c>
      <c r="I593" s="60">
        <v>430</v>
      </c>
      <c r="J593" s="49">
        <v>142254</v>
      </c>
      <c r="K593" s="49">
        <v>90904</v>
      </c>
      <c r="L593" s="69">
        <f t="shared" si="99"/>
        <v>0.63902596763535646</v>
      </c>
      <c r="M593" s="49">
        <v>13439355</v>
      </c>
      <c r="N593" s="49">
        <v>5319281</v>
      </c>
      <c r="O593" s="69">
        <f t="shared" si="100"/>
        <v>0.39579883111949943</v>
      </c>
      <c r="P593" s="49">
        <v>1487291</v>
      </c>
      <c r="Q593" s="49">
        <v>2236650</v>
      </c>
      <c r="R593" s="74">
        <v>1821770</v>
      </c>
      <c r="S593" s="60">
        <v>24</v>
      </c>
      <c r="T593" s="60">
        <v>0</v>
      </c>
      <c r="V593" s="69">
        <f t="shared" si="101"/>
        <v>0.25292573104508115</v>
      </c>
      <c r="W593" s="76">
        <f t="shared" si="102"/>
        <v>58.515367860600193</v>
      </c>
      <c r="X593" s="79">
        <f t="shared" si="103"/>
        <v>20040.592273167298</v>
      </c>
      <c r="Z593" s="69">
        <f t="shared" si="104"/>
        <v>1</v>
      </c>
      <c r="AA593" s="69">
        <f t="shared" si="104"/>
        <v>1</v>
      </c>
      <c r="AB593" s="82" t="s">
        <v>1259</v>
      </c>
      <c r="AD593" s="91">
        <f t="shared" si="105"/>
        <v>1.5038415481570184</v>
      </c>
      <c r="AE593" s="91">
        <f t="shared" si="106"/>
        <v>3.5764897387263153</v>
      </c>
      <c r="AF593" s="96">
        <f t="shared" si="107"/>
        <v>1224.8914301236275</v>
      </c>
      <c r="AH593" s="4">
        <f t="shared" si="108"/>
        <v>141255</v>
      </c>
      <c r="AI593" s="4" t="str">
        <f t="shared" si="109"/>
        <v>×</v>
      </c>
      <c r="AJ593" s="4" t="s">
        <v>1264</v>
      </c>
    </row>
    <row r="594" spans="1:36" s="4" customFormat="1" x14ac:dyDescent="0.2">
      <c r="A594" s="11"/>
      <c r="B594" s="23" t="s">
        <v>878</v>
      </c>
      <c r="C594" s="28" t="s">
        <v>880</v>
      </c>
      <c r="D594" s="49">
        <v>23</v>
      </c>
      <c r="E594" s="49">
        <v>841</v>
      </c>
      <c r="F594" s="48">
        <v>23</v>
      </c>
      <c r="G594" s="48">
        <v>841</v>
      </c>
      <c r="H594" s="60">
        <v>1323</v>
      </c>
      <c r="I594" s="60">
        <v>1154</v>
      </c>
      <c r="J594" s="49">
        <v>307784</v>
      </c>
      <c r="K594" s="49">
        <v>224561</v>
      </c>
      <c r="L594" s="69">
        <f t="shared" si="99"/>
        <v>0.72960582746341596</v>
      </c>
      <c r="M594" s="49">
        <v>35993337</v>
      </c>
      <c r="N594" s="49">
        <v>14508197</v>
      </c>
      <c r="O594" s="69">
        <f t="shared" si="100"/>
        <v>0.40308007562621939</v>
      </c>
      <c r="P594" s="49">
        <v>3656383</v>
      </c>
      <c r="Q594" s="49">
        <v>5121809</v>
      </c>
      <c r="R594" s="74">
        <v>4989521</v>
      </c>
      <c r="S594" s="60">
        <v>158</v>
      </c>
      <c r="T594" s="60">
        <v>0</v>
      </c>
      <c r="V594" s="69">
        <f t="shared" si="101"/>
        <v>0.29408957211128406</v>
      </c>
      <c r="W594" s="76">
        <f t="shared" si="102"/>
        <v>64.606930856203888</v>
      </c>
      <c r="X594" s="79">
        <f t="shared" si="103"/>
        <v>22219.000627891754</v>
      </c>
      <c r="Z594" s="69">
        <f t="shared" si="104"/>
        <v>1</v>
      </c>
      <c r="AA594" s="69">
        <f t="shared" si="104"/>
        <v>1</v>
      </c>
      <c r="AB594" s="83"/>
      <c r="AD594" s="91">
        <f t="shared" si="105"/>
        <v>1.4007856944964463</v>
      </c>
      <c r="AE594" s="91">
        <f t="shared" si="106"/>
        <v>3.96790954339302</v>
      </c>
      <c r="AF594" s="96">
        <f t="shared" si="107"/>
        <v>1364.6056772498941</v>
      </c>
      <c r="AH594" s="4">
        <f t="shared" si="108"/>
        <v>306965</v>
      </c>
      <c r="AI594" s="4" t="str">
        <f t="shared" si="109"/>
        <v>×</v>
      </c>
      <c r="AJ594" s="4" t="s">
        <v>1287</v>
      </c>
    </row>
    <row r="595" spans="1:36" s="4" customFormat="1" x14ac:dyDescent="0.2">
      <c r="A595" s="11"/>
      <c r="B595" s="23" t="s">
        <v>878</v>
      </c>
      <c r="C595" s="28" t="s">
        <v>881</v>
      </c>
      <c r="D595" s="49">
        <v>6</v>
      </c>
      <c r="E595" s="49">
        <v>158</v>
      </c>
      <c r="F595" s="48">
        <v>6</v>
      </c>
      <c r="G595" s="48">
        <v>158</v>
      </c>
      <c r="H595" s="60">
        <v>196</v>
      </c>
      <c r="I595" s="60">
        <v>165</v>
      </c>
      <c r="J595" s="49">
        <v>58802</v>
      </c>
      <c r="K595" s="49">
        <v>39378</v>
      </c>
      <c r="L595" s="69">
        <f t="shared" si="99"/>
        <v>0.66967109962246185</v>
      </c>
      <c r="M595" s="49">
        <v>4496959</v>
      </c>
      <c r="N595" s="49">
        <v>1773291</v>
      </c>
      <c r="O595" s="69">
        <f t="shared" si="100"/>
        <v>0.39433114689282245</v>
      </c>
      <c r="P595" s="49">
        <v>506225</v>
      </c>
      <c r="Q595" s="49">
        <v>752122</v>
      </c>
      <c r="R595" s="74">
        <v>636465</v>
      </c>
      <c r="S595" s="60">
        <v>20</v>
      </c>
      <c r="T595" s="60">
        <v>0</v>
      </c>
      <c r="V595" s="69">
        <f t="shared" si="101"/>
        <v>0.26407217275510292</v>
      </c>
      <c r="W595" s="76">
        <f t="shared" si="102"/>
        <v>45.032530854792014</v>
      </c>
      <c r="X595" s="79">
        <f t="shared" si="103"/>
        <v>16162.959012646656</v>
      </c>
      <c r="Z595" s="69">
        <f t="shared" si="104"/>
        <v>1</v>
      </c>
      <c r="AA595" s="69">
        <f t="shared" si="104"/>
        <v>1</v>
      </c>
      <c r="AB595" s="82" t="s">
        <v>1264</v>
      </c>
      <c r="AD595" s="91">
        <f t="shared" si="105"/>
        <v>1.4857464566151415</v>
      </c>
      <c r="AE595" s="91">
        <f t="shared" si="106"/>
        <v>3.5029700232110228</v>
      </c>
      <c r="AF595" s="96">
        <f t="shared" si="107"/>
        <v>1257.2769025630894</v>
      </c>
      <c r="AH595" s="4">
        <f t="shared" si="108"/>
        <v>57670</v>
      </c>
      <c r="AI595" s="4" t="str">
        <f t="shared" si="109"/>
        <v>×</v>
      </c>
      <c r="AJ595" s="4" t="s">
        <v>1264</v>
      </c>
    </row>
    <row r="596" spans="1:36" s="4" customFormat="1" x14ac:dyDescent="0.2">
      <c r="A596" s="11"/>
      <c r="B596" s="23" t="s">
        <v>878</v>
      </c>
      <c r="C596" s="28" t="s">
        <v>353</v>
      </c>
      <c r="D596" s="49">
        <v>5</v>
      </c>
      <c r="E596" s="49">
        <v>86</v>
      </c>
      <c r="F596" s="48">
        <v>5</v>
      </c>
      <c r="G596" s="48">
        <v>86</v>
      </c>
      <c r="H596" s="60">
        <v>107</v>
      </c>
      <c r="I596" s="60">
        <v>86</v>
      </c>
      <c r="J596" s="49">
        <v>31473</v>
      </c>
      <c r="K596" s="49">
        <v>21800</v>
      </c>
      <c r="L596" s="69">
        <f t="shared" si="99"/>
        <v>0.69265719823340643</v>
      </c>
      <c r="M596" s="49">
        <v>2462063</v>
      </c>
      <c r="N596" s="49">
        <v>1008132</v>
      </c>
      <c r="O596" s="69">
        <f t="shared" si="100"/>
        <v>0.40946637027565908</v>
      </c>
      <c r="P596" s="49">
        <v>198055</v>
      </c>
      <c r="Q596" s="49">
        <v>303936</v>
      </c>
      <c r="R596" s="74">
        <v>329012</v>
      </c>
      <c r="S596" s="60">
        <v>7</v>
      </c>
      <c r="T596" s="60">
        <v>0</v>
      </c>
      <c r="V596" s="69">
        <f t="shared" si="101"/>
        <v>0.28361982880594061</v>
      </c>
      <c r="W596" s="76">
        <f t="shared" si="102"/>
        <v>46.244587155963302</v>
      </c>
      <c r="X596" s="79">
        <f t="shared" si="103"/>
        <v>15092.293577981651</v>
      </c>
      <c r="Z596" s="69">
        <f t="shared" si="104"/>
        <v>1</v>
      </c>
      <c r="AA596" s="69">
        <f t="shared" si="104"/>
        <v>1</v>
      </c>
      <c r="AB596" s="82" t="s">
        <v>1264</v>
      </c>
      <c r="AD596" s="91">
        <f t="shared" si="105"/>
        <v>1.5346040241347101</v>
      </c>
      <c r="AE596" s="91">
        <f t="shared" si="106"/>
        <v>5.0901618237358308</v>
      </c>
      <c r="AF596" s="96">
        <f t="shared" si="107"/>
        <v>1661.2153189770518</v>
      </c>
      <c r="AH596" s="4">
        <f t="shared" si="108"/>
        <v>31390</v>
      </c>
      <c r="AI596" s="4" t="str">
        <f t="shared" si="109"/>
        <v>×</v>
      </c>
      <c r="AJ596" s="4" t="s">
        <v>1264</v>
      </c>
    </row>
    <row r="597" spans="1:36" s="4" customFormat="1" x14ac:dyDescent="0.2">
      <c r="A597" s="11"/>
      <c r="B597" s="23" t="s">
        <v>878</v>
      </c>
      <c r="C597" s="28" t="s">
        <v>882</v>
      </c>
      <c r="D597" s="49">
        <v>4</v>
      </c>
      <c r="E597" s="49">
        <v>29</v>
      </c>
      <c r="F597" s="48">
        <v>3</v>
      </c>
      <c r="G597" s="53">
        <v>23</v>
      </c>
      <c r="H597" s="60">
        <v>26</v>
      </c>
      <c r="I597" s="60">
        <v>21</v>
      </c>
      <c r="J597" s="49">
        <v>8418</v>
      </c>
      <c r="K597" s="49">
        <v>5461</v>
      </c>
      <c r="L597" s="69">
        <f t="shared" si="99"/>
        <v>0.64872891423140888</v>
      </c>
      <c r="M597" s="49">
        <v>643708</v>
      </c>
      <c r="N597" s="49">
        <v>222750</v>
      </c>
      <c r="O597" s="69">
        <f t="shared" si="100"/>
        <v>0.34604199419612619</v>
      </c>
      <c r="P597" s="49">
        <v>52363</v>
      </c>
      <c r="Q597" s="49">
        <v>80065</v>
      </c>
      <c r="R597" s="74">
        <v>80530</v>
      </c>
      <c r="S597" s="60">
        <v>2</v>
      </c>
      <c r="T597" s="60">
        <v>0</v>
      </c>
      <c r="V597" s="69">
        <f t="shared" si="101"/>
        <v>0.22448744717332444</v>
      </c>
      <c r="W597" s="76">
        <f t="shared" si="102"/>
        <v>40.789232741256178</v>
      </c>
      <c r="X597" s="79">
        <f t="shared" si="103"/>
        <v>14746.383446255264</v>
      </c>
      <c r="Z597" s="69">
        <f t="shared" si="104"/>
        <v>0.75</v>
      </c>
      <c r="AA597" s="69">
        <f t="shared" si="104"/>
        <v>0.7931034482758621</v>
      </c>
      <c r="AB597" s="82" t="s">
        <v>1264</v>
      </c>
      <c r="AD597" s="91">
        <f t="shared" si="105"/>
        <v>1.5290376792773523</v>
      </c>
      <c r="AE597" s="91">
        <f t="shared" si="106"/>
        <v>4.2539579474056106</v>
      </c>
      <c r="AF597" s="96">
        <f t="shared" si="107"/>
        <v>1537.9179955311956</v>
      </c>
      <c r="AH597" s="4">
        <f t="shared" si="108"/>
        <v>10585</v>
      </c>
      <c r="AI597" s="4" t="str">
        <f t="shared" si="109"/>
        <v/>
      </c>
      <c r="AJ597" s="4" t="s">
        <v>1264</v>
      </c>
    </row>
    <row r="598" spans="1:36" s="4" customFormat="1" x14ac:dyDescent="0.2">
      <c r="A598" s="11"/>
      <c r="B598" s="23" t="s">
        <v>878</v>
      </c>
      <c r="C598" s="28" t="s">
        <v>336</v>
      </c>
      <c r="D598" s="49">
        <v>5</v>
      </c>
      <c r="E598" s="49">
        <v>54</v>
      </c>
      <c r="F598" s="48">
        <v>5</v>
      </c>
      <c r="G598" s="48">
        <v>54</v>
      </c>
      <c r="H598" s="60">
        <v>67</v>
      </c>
      <c r="I598" s="60">
        <v>55</v>
      </c>
      <c r="J598" s="49">
        <v>19978</v>
      </c>
      <c r="K598" s="49">
        <v>12795</v>
      </c>
      <c r="L598" s="69">
        <f t="shared" si="99"/>
        <v>0.64045449994994497</v>
      </c>
      <c r="M598" s="49">
        <v>1342099</v>
      </c>
      <c r="N598" s="49">
        <v>523958</v>
      </c>
      <c r="O598" s="69">
        <f t="shared" si="100"/>
        <v>0.3904019003069073</v>
      </c>
      <c r="P598" s="49">
        <v>139557</v>
      </c>
      <c r="Q598" s="49">
        <v>184339</v>
      </c>
      <c r="R598" s="74">
        <v>170742</v>
      </c>
      <c r="S598" s="60">
        <v>4</v>
      </c>
      <c r="T598" s="60">
        <v>0</v>
      </c>
      <c r="V598" s="69">
        <f t="shared" si="101"/>
        <v>0.25003465384056855</v>
      </c>
      <c r="W598" s="76">
        <f t="shared" si="102"/>
        <v>40.950214927706135</v>
      </c>
      <c r="X598" s="79">
        <f t="shared" si="103"/>
        <v>13344.431418522861</v>
      </c>
      <c r="Z598" s="69">
        <f t="shared" si="104"/>
        <v>1</v>
      </c>
      <c r="AA598" s="69">
        <f t="shared" si="104"/>
        <v>1</v>
      </c>
      <c r="AB598" s="82" t="s">
        <v>1264</v>
      </c>
      <c r="AD598" s="91">
        <f t="shared" si="105"/>
        <v>1.3208868061078987</v>
      </c>
      <c r="AE598" s="91">
        <f t="shared" si="106"/>
        <v>3.7544372550284115</v>
      </c>
      <c r="AF598" s="96">
        <f t="shared" si="107"/>
        <v>1223.4570820524946</v>
      </c>
      <c r="AH598" s="4">
        <f t="shared" si="108"/>
        <v>19710</v>
      </c>
      <c r="AI598" s="4" t="str">
        <f t="shared" si="109"/>
        <v>×</v>
      </c>
      <c r="AJ598" s="4" t="s">
        <v>1264</v>
      </c>
    </row>
    <row r="599" spans="1:36" s="4" customFormat="1" x14ac:dyDescent="0.2">
      <c r="A599" s="11"/>
      <c r="B599" s="23" t="s">
        <v>878</v>
      </c>
      <c r="C599" s="28" t="s">
        <v>884</v>
      </c>
      <c r="D599" s="49">
        <v>5</v>
      </c>
      <c r="E599" s="49">
        <v>50</v>
      </c>
      <c r="F599" s="48">
        <v>4</v>
      </c>
      <c r="G599" s="53">
        <v>49</v>
      </c>
      <c r="H599" s="60">
        <v>56</v>
      </c>
      <c r="I599" s="60">
        <v>41</v>
      </c>
      <c r="J599" s="49">
        <v>17934</v>
      </c>
      <c r="K599" s="49">
        <v>11674</v>
      </c>
      <c r="L599" s="69">
        <f t="shared" si="99"/>
        <v>0.65094234415077501</v>
      </c>
      <c r="M599" s="49">
        <v>1237936</v>
      </c>
      <c r="N599" s="49">
        <v>518465</v>
      </c>
      <c r="O599" s="69">
        <f t="shared" si="100"/>
        <v>0.41881405823887502</v>
      </c>
      <c r="P599" s="49">
        <v>100919</v>
      </c>
      <c r="Q599" s="49">
        <v>151804</v>
      </c>
      <c r="R599" s="74">
        <v>159937</v>
      </c>
      <c r="S599" s="60">
        <v>0</v>
      </c>
      <c r="T599" s="60">
        <v>0</v>
      </c>
      <c r="V599" s="69">
        <f t="shared" si="101"/>
        <v>0.2726238048333125</v>
      </c>
      <c r="W599" s="76">
        <f t="shared" si="102"/>
        <v>44.411941065615899</v>
      </c>
      <c r="X599" s="79">
        <f t="shared" si="103"/>
        <v>13700.274113414425</v>
      </c>
      <c r="Z599" s="69">
        <f t="shared" si="104"/>
        <v>0.8</v>
      </c>
      <c r="AA599" s="69">
        <f t="shared" si="104"/>
        <v>0.98</v>
      </c>
      <c r="AB599" s="82" t="s">
        <v>1264</v>
      </c>
      <c r="AD599" s="91">
        <f t="shared" si="105"/>
        <v>1.5042162526382545</v>
      </c>
      <c r="AE599" s="91">
        <f t="shared" si="106"/>
        <v>5.1374369543891634</v>
      </c>
      <c r="AF599" s="96">
        <f t="shared" si="107"/>
        <v>1584.8056362032919</v>
      </c>
      <c r="AH599" s="4">
        <f t="shared" si="108"/>
        <v>18250</v>
      </c>
      <c r="AI599" s="4" t="str">
        <f t="shared" si="109"/>
        <v/>
      </c>
      <c r="AJ599" s="4" t="s">
        <v>1264</v>
      </c>
    </row>
    <row r="600" spans="1:36" s="4" customFormat="1" x14ac:dyDescent="0.2">
      <c r="A600" s="11"/>
      <c r="B600" s="23" t="s">
        <v>878</v>
      </c>
      <c r="C600" s="28" t="s">
        <v>861</v>
      </c>
      <c r="D600" s="49">
        <v>10</v>
      </c>
      <c r="E600" s="49">
        <v>91</v>
      </c>
      <c r="F600" s="48">
        <v>10</v>
      </c>
      <c r="G600" s="48">
        <v>91</v>
      </c>
      <c r="H600" s="60">
        <v>170</v>
      </c>
      <c r="I600" s="60">
        <v>128</v>
      </c>
      <c r="J600" s="49">
        <v>32232</v>
      </c>
      <c r="K600" s="49">
        <v>23112</v>
      </c>
      <c r="L600" s="69">
        <f t="shared" si="99"/>
        <v>0.7170513775130305</v>
      </c>
      <c r="M600" s="49">
        <v>3160578</v>
      </c>
      <c r="N600" s="49">
        <v>1275991</v>
      </c>
      <c r="O600" s="69">
        <f t="shared" si="100"/>
        <v>0.40372077512404375</v>
      </c>
      <c r="P600" s="49">
        <v>485843</v>
      </c>
      <c r="Q600" s="49">
        <v>723410</v>
      </c>
      <c r="R600" s="74">
        <v>492816</v>
      </c>
      <c r="S600" s="60">
        <v>1</v>
      </c>
      <c r="T600" s="60">
        <v>0</v>
      </c>
      <c r="V600" s="69">
        <f t="shared" si="101"/>
        <v>0.28948853793332396</v>
      </c>
      <c r="W600" s="76">
        <f t="shared" si="102"/>
        <v>55.209025614399444</v>
      </c>
      <c r="X600" s="79">
        <f t="shared" si="103"/>
        <v>21322.949117341639</v>
      </c>
      <c r="Z600" s="69">
        <f t="shared" si="104"/>
        <v>1</v>
      </c>
      <c r="AA600" s="69">
        <f t="shared" si="104"/>
        <v>1</v>
      </c>
      <c r="AB600" s="82" t="s">
        <v>1264</v>
      </c>
      <c r="AD600" s="91">
        <f t="shared" si="105"/>
        <v>1.4889789499900175</v>
      </c>
      <c r="AE600" s="91">
        <f t="shared" si="106"/>
        <v>2.6263443128747355</v>
      </c>
      <c r="AF600" s="96">
        <f t="shared" si="107"/>
        <v>1014.352373091719</v>
      </c>
      <c r="AH600" s="4">
        <f t="shared" si="108"/>
        <v>33215</v>
      </c>
      <c r="AI600" s="4" t="str">
        <f t="shared" si="109"/>
        <v/>
      </c>
      <c r="AJ600" s="4" t="s">
        <v>1264</v>
      </c>
    </row>
    <row r="601" spans="1:36" s="4" customFormat="1" x14ac:dyDescent="0.2">
      <c r="A601" s="11"/>
      <c r="B601" s="23" t="s">
        <v>878</v>
      </c>
      <c r="C601" s="28" t="s">
        <v>886</v>
      </c>
      <c r="D601" s="49">
        <v>3</v>
      </c>
      <c r="E601" s="49">
        <v>54</v>
      </c>
      <c r="F601" s="48">
        <v>3</v>
      </c>
      <c r="G601" s="48">
        <v>54</v>
      </c>
      <c r="H601" s="60">
        <v>88</v>
      </c>
      <c r="I601" s="60">
        <v>62</v>
      </c>
      <c r="J601" s="49">
        <v>19517</v>
      </c>
      <c r="K601" s="49">
        <v>15195</v>
      </c>
      <c r="L601" s="69">
        <f t="shared" si="99"/>
        <v>0.77855203156222785</v>
      </c>
      <c r="M601" s="49">
        <v>1787578</v>
      </c>
      <c r="N601" s="49">
        <v>721630</v>
      </c>
      <c r="O601" s="69">
        <f t="shared" si="100"/>
        <v>0.40369147528107863</v>
      </c>
      <c r="P601" s="49">
        <v>214295</v>
      </c>
      <c r="Q601" s="49">
        <v>304900</v>
      </c>
      <c r="R601" s="74">
        <v>254065</v>
      </c>
      <c r="S601" s="60">
        <v>3</v>
      </c>
      <c r="T601" s="60">
        <v>0</v>
      </c>
      <c r="V601" s="69">
        <f t="shared" si="101"/>
        <v>0.31429481820443667</v>
      </c>
      <c r="W601" s="76">
        <f t="shared" si="102"/>
        <v>47.491280026324446</v>
      </c>
      <c r="X601" s="79">
        <f t="shared" si="103"/>
        <v>16720.302731161566</v>
      </c>
      <c r="Z601" s="69">
        <f t="shared" si="104"/>
        <v>1</v>
      </c>
      <c r="AA601" s="69">
        <f t="shared" si="104"/>
        <v>1</v>
      </c>
      <c r="AB601" s="82" t="s">
        <v>1264</v>
      </c>
      <c r="AD601" s="91">
        <f t="shared" si="105"/>
        <v>1.4228050117828228</v>
      </c>
      <c r="AE601" s="91">
        <f t="shared" si="106"/>
        <v>3.3674607433677872</v>
      </c>
      <c r="AF601" s="96">
        <f t="shared" si="107"/>
        <v>1185.5852913040435</v>
      </c>
      <c r="AH601" s="4">
        <f t="shared" si="108"/>
        <v>19710</v>
      </c>
      <c r="AI601" s="4" t="str">
        <f t="shared" si="109"/>
        <v/>
      </c>
      <c r="AJ601" s="4" t="s">
        <v>1264</v>
      </c>
    </row>
    <row r="602" spans="1:36" s="4" customFormat="1" x14ac:dyDescent="0.2">
      <c r="A602" s="11"/>
      <c r="B602" s="23" t="s">
        <v>878</v>
      </c>
      <c r="C602" s="28" t="s">
        <v>697</v>
      </c>
      <c r="D602" s="49">
        <v>2</v>
      </c>
      <c r="E602" s="49">
        <v>30</v>
      </c>
      <c r="F602" s="48">
        <v>2</v>
      </c>
      <c r="G602" s="48">
        <v>30</v>
      </c>
      <c r="H602" s="60">
        <v>45</v>
      </c>
      <c r="I602" s="60">
        <v>33</v>
      </c>
      <c r="J602" s="49">
        <v>11499</v>
      </c>
      <c r="K602" s="49">
        <v>7851</v>
      </c>
      <c r="L602" s="69">
        <f t="shared" si="99"/>
        <v>0.68275502217584139</v>
      </c>
      <c r="M602" s="49">
        <v>931309</v>
      </c>
      <c r="N602" s="49">
        <v>418087</v>
      </c>
      <c r="O602" s="69">
        <f t="shared" si="100"/>
        <v>0.44892404132248265</v>
      </c>
      <c r="P602" s="49">
        <v>113465</v>
      </c>
      <c r="Q602" s="49">
        <v>172176</v>
      </c>
      <c r="R602" s="74">
        <v>134667</v>
      </c>
      <c r="S602" s="60">
        <v>0</v>
      </c>
      <c r="T602" s="60">
        <v>0</v>
      </c>
      <c r="V602" s="69">
        <f t="shared" si="101"/>
        <v>0.30650514378839999</v>
      </c>
      <c r="W602" s="76">
        <f t="shared" si="102"/>
        <v>53.252706661571771</v>
      </c>
      <c r="X602" s="79">
        <f t="shared" si="103"/>
        <v>17152.846771111959</v>
      </c>
      <c r="Z602" s="69">
        <f t="shared" si="104"/>
        <v>1</v>
      </c>
      <c r="AA602" s="69">
        <f t="shared" si="104"/>
        <v>1</v>
      </c>
      <c r="AB602" s="82" t="s">
        <v>1264</v>
      </c>
      <c r="AD602" s="91">
        <f t="shared" si="105"/>
        <v>1.5174370951394702</v>
      </c>
      <c r="AE602" s="91">
        <f t="shared" si="106"/>
        <v>3.6847221610188163</v>
      </c>
      <c r="AF602" s="96">
        <f t="shared" si="107"/>
        <v>1186.8593839509981</v>
      </c>
      <c r="AH602" s="4">
        <f t="shared" si="108"/>
        <v>10950</v>
      </c>
      <c r="AI602" s="4" t="str">
        <f t="shared" si="109"/>
        <v>×</v>
      </c>
      <c r="AJ602" s="4" t="s">
        <v>1264</v>
      </c>
    </row>
    <row r="603" spans="1:36" s="4" customFormat="1" x14ac:dyDescent="0.2">
      <c r="A603" s="11"/>
      <c r="B603" s="23" t="s">
        <v>878</v>
      </c>
      <c r="C603" s="28" t="s">
        <v>888</v>
      </c>
      <c r="D603" s="49">
        <v>9</v>
      </c>
      <c r="E603" s="49">
        <v>136</v>
      </c>
      <c r="F603" s="48">
        <v>9</v>
      </c>
      <c r="G603" s="48">
        <v>136</v>
      </c>
      <c r="H603" s="60">
        <v>181</v>
      </c>
      <c r="I603" s="60">
        <v>148</v>
      </c>
      <c r="J603" s="49">
        <v>49722</v>
      </c>
      <c r="K603" s="49">
        <v>36319</v>
      </c>
      <c r="L603" s="69">
        <f t="shared" si="99"/>
        <v>0.73044125336873011</v>
      </c>
      <c r="M603" s="49">
        <v>3902471</v>
      </c>
      <c r="N603" s="49">
        <v>1495545</v>
      </c>
      <c r="O603" s="69">
        <f t="shared" si="100"/>
        <v>0.38323026615700667</v>
      </c>
      <c r="P603" s="49">
        <v>460014</v>
      </c>
      <c r="Q603" s="49">
        <v>640122</v>
      </c>
      <c r="R603" s="74">
        <v>522540</v>
      </c>
      <c r="S603" s="60">
        <v>4</v>
      </c>
      <c r="T603" s="60">
        <v>0</v>
      </c>
      <c r="V603" s="69">
        <f t="shared" si="101"/>
        <v>0.27992719594055598</v>
      </c>
      <c r="W603" s="76">
        <f t="shared" si="102"/>
        <v>41.178033536165643</v>
      </c>
      <c r="X603" s="79">
        <f t="shared" si="103"/>
        <v>14387.510669346622</v>
      </c>
      <c r="Z603" s="69">
        <f t="shared" si="104"/>
        <v>1</v>
      </c>
      <c r="AA603" s="69">
        <f t="shared" si="104"/>
        <v>1</v>
      </c>
      <c r="AB603" s="82" t="s">
        <v>1264</v>
      </c>
      <c r="AD603" s="91">
        <f t="shared" si="105"/>
        <v>1.3915272143891273</v>
      </c>
      <c r="AE603" s="91">
        <f t="shared" si="106"/>
        <v>3.2510858365180191</v>
      </c>
      <c r="AF603" s="96">
        <f t="shared" si="107"/>
        <v>1135.9219502015158</v>
      </c>
      <c r="AH603" s="4">
        <f t="shared" si="108"/>
        <v>49640</v>
      </c>
      <c r="AI603" s="4" t="str">
        <f t="shared" si="109"/>
        <v>×</v>
      </c>
      <c r="AJ603" s="4" t="s">
        <v>1264</v>
      </c>
    </row>
    <row r="604" spans="1:36" s="4" customFormat="1" x14ac:dyDescent="0.2">
      <c r="A604" s="11"/>
      <c r="B604" s="23" t="s">
        <v>878</v>
      </c>
      <c r="C604" s="28" t="s">
        <v>787</v>
      </c>
      <c r="D604" s="49">
        <v>6</v>
      </c>
      <c r="E604" s="49">
        <v>56</v>
      </c>
      <c r="F604" s="48">
        <v>6</v>
      </c>
      <c r="G604" s="48">
        <v>56</v>
      </c>
      <c r="H604" s="60">
        <v>82</v>
      </c>
      <c r="I604" s="60">
        <v>65</v>
      </c>
      <c r="J604" s="49">
        <v>21197</v>
      </c>
      <c r="K604" s="49">
        <v>14914</v>
      </c>
      <c r="L604" s="69">
        <f t="shared" si="99"/>
        <v>0.70359013067886966</v>
      </c>
      <c r="M604" s="49">
        <v>1574122</v>
      </c>
      <c r="N604" s="49">
        <v>568165</v>
      </c>
      <c r="O604" s="69">
        <f t="shared" si="100"/>
        <v>0.36094089276434738</v>
      </c>
      <c r="P604" s="49">
        <v>110215</v>
      </c>
      <c r="Q604" s="49">
        <v>182831</v>
      </c>
      <c r="R604" s="74">
        <v>194531</v>
      </c>
      <c r="S604" s="60">
        <v>0</v>
      </c>
      <c r="T604" s="60">
        <v>0</v>
      </c>
      <c r="V604" s="69">
        <f t="shared" si="101"/>
        <v>0.25395444990741506</v>
      </c>
      <c r="W604" s="76">
        <f t="shared" si="102"/>
        <v>38.096084216172727</v>
      </c>
      <c r="X604" s="79">
        <f t="shared" si="103"/>
        <v>13043.516159313396</v>
      </c>
      <c r="Z604" s="69">
        <f t="shared" si="104"/>
        <v>1</v>
      </c>
      <c r="AA604" s="69">
        <f t="shared" si="104"/>
        <v>1</v>
      </c>
      <c r="AB604" s="82" t="s">
        <v>1264</v>
      </c>
      <c r="AD604" s="91">
        <f t="shared" si="105"/>
        <v>1.6588576872476524</v>
      </c>
      <c r="AE604" s="91">
        <f t="shared" si="106"/>
        <v>5.1550605634441773</v>
      </c>
      <c r="AF604" s="96">
        <f t="shared" si="107"/>
        <v>1765.0138365921152</v>
      </c>
      <c r="AH604" s="4">
        <f t="shared" si="108"/>
        <v>20440</v>
      </c>
      <c r="AI604" s="4" t="str">
        <f t="shared" si="109"/>
        <v>×</v>
      </c>
      <c r="AJ604" s="4" t="s">
        <v>1264</v>
      </c>
    </row>
    <row r="605" spans="1:36" s="4" customFormat="1" x14ac:dyDescent="0.2">
      <c r="A605" s="11"/>
      <c r="B605" s="23" t="s">
        <v>878</v>
      </c>
      <c r="C605" s="28" t="s">
        <v>889</v>
      </c>
      <c r="D605" s="49">
        <v>4</v>
      </c>
      <c r="E605" s="49">
        <v>71</v>
      </c>
      <c r="F605" s="48">
        <v>4</v>
      </c>
      <c r="G605" s="48">
        <v>71</v>
      </c>
      <c r="H605" s="60">
        <v>86</v>
      </c>
      <c r="I605" s="60">
        <v>81</v>
      </c>
      <c r="J605" s="49">
        <v>24926</v>
      </c>
      <c r="K605" s="49">
        <v>17396</v>
      </c>
      <c r="L605" s="69">
        <f t="shared" si="99"/>
        <v>0.6979058011714675</v>
      </c>
      <c r="M605" s="49">
        <v>2556778</v>
      </c>
      <c r="N605" s="49">
        <v>1050176</v>
      </c>
      <c r="O605" s="69">
        <f t="shared" si="100"/>
        <v>0.41074195726027052</v>
      </c>
      <c r="P605" s="49">
        <v>300626</v>
      </c>
      <c r="Q605" s="49">
        <v>556497</v>
      </c>
      <c r="R605" s="74">
        <v>349764</v>
      </c>
      <c r="S605" s="60">
        <v>0</v>
      </c>
      <c r="T605" s="60">
        <v>0</v>
      </c>
      <c r="V605" s="69">
        <f t="shared" si="101"/>
        <v>0.28665919475646578</v>
      </c>
      <c r="W605" s="76">
        <f t="shared" si="102"/>
        <v>60.368820418487012</v>
      </c>
      <c r="X605" s="79">
        <f t="shared" si="103"/>
        <v>20106.001379627502</v>
      </c>
      <c r="Z605" s="69">
        <f t="shared" si="104"/>
        <v>1</v>
      </c>
      <c r="AA605" s="69">
        <f t="shared" si="104"/>
        <v>1</v>
      </c>
      <c r="AB605" s="82" t="s">
        <v>1264</v>
      </c>
      <c r="AD605" s="91">
        <f t="shared" si="105"/>
        <v>1.8511273143374158</v>
      </c>
      <c r="AE605" s="91">
        <f t="shared" si="106"/>
        <v>3.4932973195931156</v>
      </c>
      <c r="AF605" s="96">
        <f t="shared" si="107"/>
        <v>1163.4522629446556</v>
      </c>
      <c r="AH605" s="4">
        <f t="shared" si="108"/>
        <v>25915</v>
      </c>
      <c r="AI605" s="4" t="str">
        <f t="shared" si="109"/>
        <v/>
      </c>
      <c r="AJ605" s="4" t="s">
        <v>1264</v>
      </c>
    </row>
    <row r="606" spans="1:36" s="4" customFormat="1" x14ac:dyDescent="0.2">
      <c r="A606" s="11"/>
      <c r="B606" s="23" t="s">
        <v>878</v>
      </c>
      <c r="C606" s="28" t="s">
        <v>890</v>
      </c>
      <c r="D606" s="49">
        <v>5</v>
      </c>
      <c r="E606" s="49">
        <v>56</v>
      </c>
      <c r="F606" s="48">
        <v>5</v>
      </c>
      <c r="G606" s="48">
        <v>56</v>
      </c>
      <c r="H606" s="60">
        <v>56</v>
      </c>
      <c r="I606" s="60">
        <v>47</v>
      </c>
      <c r="J606" s="49">
        <v>20496</v>
      </c>
      <c r="K606" s="49">
        <v>13484</v>
      </c>
      <c r="L606" s="69">
        <f t="shared" si="99"/>
        <v>0.65788446526151445</v>
      </c>
      <c r="M606" s="49">
        <v>1475924</v>
      </c>
      <c r="N606" s="49">
        <v>600251</v>
      </c>
      <c r="O606" s="69">
        <f t="shared" si="100"/>
        <v>0.40669506017925044</v>
      </c>
      <c r="P606" s="49">
        <v>71477</v>
      </c>
      <c r="Q606" s="49">
        <v>116327</v>
      </c>
      <c r="R606" s="74">
        <v>177863</v>
      </c>
      <c r="S606" s="60">
        <v>3</v>
      </c>
      <c r="T606" s="60">
        <v>0</v>
      </c>
      <c r="V606" s="69">
        <f t="shared" si="101"/>
        <v>0.26755836219052564</v>
      </c>
      <c r="W606" s="76">
        <f t="shared" si="102"/>
        <v>44.51579649955503</v>
      </c>
      <c r="X606" s="79">
        <f t="shared" si="103"/>
        <v>13190.670424206466</v>
      </c>
      <c r="Z606" s="69">
        <f t="shared" si="104"/>
        <v>1</v>
      </c>
      <c r="AA606" s="69">
        <f t="shared" si="104"/>
        <v>1</v>
      </c>
      <c r="AB606" s="82" t="s">
        <v>1264</v>
      </c>
      <c r="AD606" s="91">
        <f t="shared" si="105"/>
        <v>1.6274745722400212</v>
      </c>
      <c r="AE606" s="91">
        <f t="shared" si="106"/>
        <v>8.3978202778516167</v>
      </c>
      <c r="AF606" s="96">
        <f t="shared" si="107"/>
        <v>2488.3948682793066</v>
      </c>
      <c r="AH606" s="4">
        <f t="shared" si="108"/>
        <v>20440</v>
      </c>
      <c r="AI606" s="4" t="str">
        <f t="shared" si="109"/>
        <v>×</v>
      </c>
      <c r="AJ606" s="4" t="s">
        <v>1264</v>
      </c>
    </row>
    <row r="607" spans="1:36" s="4" customFormat="1" x14ac:dyDescent="0.2">
      <c r="A607" s="11"/>
      <c r="B607" s="23" t="s">
        <v>878</v>
      </c>
      <c r="C607" s="28" t="s">
        <v>798</v>
      </c>
      <c r="D607" s="49">
        <v>3</v>
      </c>
      <c r="E607" s="49">
        <v>33</v>
      </c>
      <c r="F607" s="48">
        <v>3</v>
      </c>
      <c r="G607" s="48">
        <v>33</v>
      </c>
      <c r="H607" s="60">
        <v>41</v>
      </c>
      <c r="I607" s="60">
        <v>35</v>
      </c>
      <c r="J607" s="49">
        <v>12066</v>
      </c>
      <c r="K607" s="49">
        <v>7404</v>
      </c>
      <c r="L607" s="69">
        <f t="shared" si="99"/>
        <v>0.61362506215813029</v>
      </c>
      <c r="M607" s="49">
        <v>949173</v>
      </c>
      <c r="N607" s="49">
        <v>374194</v>
      </c>
      <c r="O607" s="69">
        <f t="shared" si="100"/>
        <v>0.39423161004369067</v>
      </c>
      <c r="P607" s="49">
        <v>100929</v>
      </c>
      <c r="Q607" s="49">
        <v>143718</v>
      </c>
      <c r="R607" s="74">
        <v>125123</v>
      </c>
      <c r="S607" s="60">
        <v>3</v>
      </c>
      <c r="T607" s="60">
        <v>0</v>
      </c>
      <c r="V607" s="69">
        <f t="shared" si="101"/>
        <v>0.24191039621775948</v>
      </c>
      <c r="W607" s="76">
        <f t="shared" si="102"/>
        <v>50.539438141545112</v>
      </c>
      <c r="X607" s="79">
        <f t="shared" si="103"/>
        <v>16899.378714208535</v>
      </c>
      <c r="Z607" s="69">
        <f t="shared" si="104"/>
        <v>1</v>
      </c>
      <c r="AA607" s="69">
        <f t="shared" si="104"/>
        <v>1</v>
      </c>
      <c r="AB607" s="82" t="s">
        <v>1264</v>
      </c>
      <c r="AD607" s="91">
        <f t="shared" si="105"/>
        <v>1.4239514906518445</v>
      </c>
      <c r="AE607" s="91">
        <f t="shared" si="106"/>
        <v>3.7074973496220114</v>
      </c>
      <c r="AF607" s="96">
        <f t="shared" si="107"/>
        <v>1239.7130656203865</v>
      </c>
      <c r="AH607" s="4">
        <f t="shared" si="108"/>
        <v>12045</v>
      </c>
      <c r="AI607" s="4" t="str">
        <f t="shared" si="109"/>
        <v>×</v>
      </c>
      <c r="AJ607" s="4" t="s">
        <v>1264</v>
      </c>
    </row>
    <row r="608" spans="1:36" s="4" customFormat="1" x14ac:dyDescent="0.2">
      <c r="A608" s="11"/>
      <c r="B608" s="23" t="s">
        <v>878</v>
      </c>
      <c r="C608" s="28" t="s">
        <v>892</v>
      </c>
      <c r="D608" s="49">
        <v>3</v>
      </c>
      <c r="E608" s="49">
        <v>28</v>
      </c>
      <c r="F608" s="53">
        <v>2</v>
      </c>
      <c r="G608" s="48">
        <v>13</v>
      </c>
      <c r="H608" s="60">
        <v>28</v>
      </c>
      <c r="I608" s="60">
        <v>22</v>
      </c>
      <c r="J608" s="49">
        <v>4754</v>
      </c>
      <c r="K608" s="49">
        <v>4021</v>
      </c>
      <c r="L608" s="69">
        <f t="shared" si="99"/>
        <v>0.84581405132519982</v>
      </c>
      <c r="M608" s="49">
        <v>701433</v>
      </c>
      <c r="N608" s="49">
        <v>285789</v>
      </c>
      <c r="O608" s="69">
        <f t="shared" si="100"/>
        <v>0.40743592046567528</v>
      </c>
      <c r="P608" s="49">
        <v>79033</v>
      </c>
      <c r="Q608" s="49">
        <v>112864</v>
      </c>
      <c r="R608" s="74">
        <v>96333</v>
      </c>
      <c r="S608" s="60">
        <v>0</v>
      </c>
      <c r="T608" s="60">
        <v>0</v>
      </c>
      <c r="V608" s="69">
        <f t="shared" si="101"/>
        <v>0.34461502654448473</v>
      </c>
      <c r="W608" s="76">
        <f t="shared" si="102"/>
        <v>71.074110917682162</v>
      </c>
      <c r="X608" s="79">
        <f t="shared" si="103"/>
        <v>23957.473265356875</v>
      </c>
      <c r="Z608" s="69">
        <f t="shared" si="104"/>
        <v>0.66666666666666663</v>
      </c>
      <c r="AA608" s="69">
        <f t="shared" si="104"/>
        <v>0.4642857142857143</v>
      </c>
      <c r="AB608" s="82" t="s">
        <v>1264</v>
      </c>
      <c r="AD608" s="91">
        <f t="shared" si="105"/>
        <v>1.428061695747346</v>
      </c>
      <c r="AE608" s="91">
        <f t="shared" si="106"/>
        <v>3.6160717674895295</v>
      </c>
      <c r="AF608" s="96">
        <f t="shared" si="107"/>
        <v>1218.8959042425315</v>
      </c>
      <c r="AH608" s="4">
        <f t="shared" si="108"/>
        <v>10220</v>
      </c>
      <c r="AI608" s="4" t="str">
        <f t="shared" si="109"/>
        <v/>
      </c>
      <c r="AJ608" s="4" t="s">
        <v>1264</v>
      </c>
    </row>
    <row r="609" spans="1:36" s="4" customFormat="1" x14ac:dyDescent="0.2">
      <c r="A609" s="11"/>
      <c r="B609" s="23" t="s">
        <v>894</v>
      </c>
      <c r="C609" s="28" t="s">
        <v>15</v>
      </c>
      <c r="D609" s="49">
        <v>35</v>
      </c>
      <c r="E609" s="49">
        <v>1786</v>
      </c>
      <c r="F609" s="48">
        <v>35</v>
      </c>
      <c r="G609" s="48">
        <v>1786</v>
      </c>
      <c r="H609" s="60">
        <v>2184</v>
      </c>
      <c r="I609" s="60">
        <v>1910</v>
      </c>
      <c r="J609" s="49">
        <v>651512</v>
      </c>
      <c r="K609" s="49">
        <v>435673</v>
      </c>
      <c r="L609" s="69">
        <f t="shared" si="99"/>
        <v>0.66871063004211739</v>
      </c>
      <c r="M609" s="49">
        <v>59368752</v>
      </c>
      <c r="N609" s="49">
        <v>21605870</v>
      </c>
      <c r="O609" s="69">
        <f t="shared" si="100"/>
        <v>0.36392663265011871</v>
      </c>
      <c r="P609" s="49">
        <v>6968777</v>
      </c>
      <c r="Q609" s="49">
        <v>9658989</v>
      </c>
      <c r="R609" s="74">
        <v>8058477</v>
      </c>
      <c r="S609" s="60">
        <v>314</v>
      </c>
      <c r="T609" s="60">
        <v>1</v>
      </c>
      <c r="V609" s="69">
        <f t="shared" si="101"/>
        <v>0.24336160780856708</v>
      </c>
      <c r="W609" s="76">
        <f t="shared" si="102"/>
        <v>49.591941662669022</v>
      </c>
      <c r="X609" s="79">
        <f t="shared" si="103"/>
        <v>18496.617876251225</v>
      </c>
      <c r="Z609" s="69">
        <f t="shared" si="104"/>
        <v>1</v>
      </c>
      <c r="AA609" s="69">
        <f t="shared" si="104"/>
        <v>1</v>
      </c>
      <c r="AB609" s="83"/>
      <c r="AD609" s="91">
        <f t="shared" si="105"/>
        <v>1.386037894454077</v>
      </c>
      <c r="AE609" s="91">
        <f t="shared" si="106"/>
        <v>3.1003818891033532</v>
      </c>
      <c r="AF609" s="96">
        <f t="shared" si="107"/>
        <v>1156.3689008846172</v>
      </c>
      <c r="AH609" s="4">
        <f t="shared" si="108"/>
        <v>651890</v>
      </c>
      <c r="AI609" s="4" t="str">
        <f t="shared" si="109"/>
        <v/>
      </c>
      <c r="AJ609" s="4" t="s">
        <v>1287</v>
      </c>
    </row>
    <row r="610" spans="1:36" s="4" customFormat="1" x14ac:dyDescent="0.2">
      <c r="A610" s="11"/>
      <c r="B610" s="23" t="s">
        <v>894</v>
      </c>
      <c r="C610" s="28" t="s">
        <v>266</v>
      </c>
      <c r="D610" s="49">
        <v>13</v>
      </c>
      <c r="E610" s="49">
        <v>194</v>
      </c>
      <c r="F610" s="48">
        <v>13</v>
      </c>
      <c r="G610" s="48">
        <v>194</v>
      </c>
      <c r="H610" s="60">
        <v>284</v>
      </c>
      <c r="I610" s="60">
        <v>215</v>
      </c>
      <c r="J610" s="49">
        <v>70925</v>
      </c>
      <c r="K610" s="49">
        <v>50145</v>
      </c>
      <c r="L610" s="69">
        <f t="shared" si="99"/>
        <v>0.70701445188579481</v>
      </c>
      <c r="M610" s="49">
        <v>7039624</v>
      </c>
      <c r="N610" s="49">
        <v>3002678</v>
      </c>
      <c r="O610" s="69">
        <f t="shared" si="100"/>
        <v>0.42653954245283554</v>
      </c>
      <c r="P610" s="49">
        <v>717289</v>
      </c>
      <c r="Q610" s="49">
        <v>1053932</v>
      </c>
      <c r="R610" s="74">
        <v>1025210</v>
      </c>
      <c r="S610" s="60">
        <v>7</v>
      </c>
      <c r="T610" s="60">
        <v>0</v>
      </c>
      <c r="V610" s="69">
        <f t="shared" si="101"/>
        <v>0.30156962081490923</v>
      </c>
      <c r="W610" s="76">
        <f t="shared" si="102"/>
        <v>59.879908266028515</v>
      </c>
      <c r="X610" s="79">
        <f t="shared" si="103"/>
        <v>20444.909761691095</v>
      </c>
      <c r="Z610" s="69">
        <f t="shared" si="104"/>
        <v>1</v>
      </c>
      <c r="AA610" s="69">
        <f t="shared" si="104"/>
        <v>1</v>
      </c>
      <c r="AB610" s="82" t="s">
        <v>1259</v>
      </c>
      <c r="AD610" s="91">
        <f t="shared" si="105"/>
        <v>1.4693268682497571</v>
      </c>
      <c r="AE610" s="91">
        <f t="shared" si="106"/>
        <v>4.1861481216078875</v>
      </c>
      <c r="AF610" s="96">
        <f t="shared" si="107"/>
        <v>1429.2844306827512</v>
      </c>
      <c r="AH610" s="4">
        <f t="shared" si="108"/>
        <v>70810</v>
      </c>
      <c r="AI610" s="4" t="str">
        <f t="shared" si="109"/>
        <v>×</v>
      </c>
      <c r="AJ610" s="4" t="s">
        <v>1264</v>
      </c>
    </row>
    <row r="611" spans="1:36" s="4" customFormat="1" x14ac:dyDescent="0.2">
      <c r="A611" s="11"/>
      <c r="B611" s="23" t="s">
        <v>894</v>
      </c>
      <c r="C611" s="28" t="s">
        <v>593</v>
      </c>
      <c r="D611" s="49">
        <v>13</v>
      </c>
      <c r="E611" s="49">
        <v>350</v>
      </c>
      <c r="F611" s="48">
        <v>13</v>
      </c>
      <c r="G611" s="48">
        <v>350</v>
      </c>
      <c r="H611" s="60">
        <v>372</v>
      </c>
      <c r="I611" s="60">
        <v>305</v>
      </c>
      <c r="J611" s="49">
        <v>129222</v>
      </c>
      <c r="K611" s="49">
        <v>81428</v>
      </c>
      <c r="L611" s="69">
        <f t="shared" si="99"/>
        <v>0.63014037857330796</v>
      </c>
      <c r="M611" s="49">
        <v>10028958</v>
      </c>
      <c r="N611" s="49">
        <v>4199867</v>
      </c>
      <c r="O611" s="69">
        <f t="shared" si="100"/>
        <v>0.41877401420965171</v>
      </c>
      <c r="P611" s="49">
        <v>856585</v>
      </c>
      <c r="Q611" s="49">
        <v>1415499</v>
      </c>
      <c r="R611" s="74">
        <v>1355552</v>
      </c>
      <c r="S611" s="60">
        <v>30</v>
      </c>
      <c r="T611" s="60">
        <v>0</v>
      </c>
      <c r="V611" s="69">
        <f t="shared" si="101"/>
        <v>0.2638864158507338</v>
      </c>
      <c r="W611" s="76">
        <f t="shared" si="102"/>
        <v>51.577675983691115</v>
      </c>
      <c r="X611" s="79">
        <f t="shared" si="103"/>
        <v>16647.246647344895</v>
      </c>
      <c r="Z611" s="69">
        <f t="shared" si="104"/>
        <v>1</v>
      </c>
      <c r="AA611" s="69">
        <f t="shared" si="104"/>
        <v>1</v>
      </c>
      <c r="AB611" s="82" t="s">
        <v>1259</v>
      </c>
      <c r="AD611" s="91">
        <f t="shared" si="105"/>
        <v>1.6524909962233754</v>
      </c>
      <c r="AE611" s="91">
        <f t="shared" si="106"/>
        <v>4.9030358925267192</v>
      </c>
      <c r="AF611" s="96">
        <f t="shared" si="107"/>
        <v>1582.5072818225863</v>
      </c>
      <c r="AH611" s="4">
        <f t="shared" si="108"/>
        <v>127750</v>
      </c>
      <c r="AI611" s="4" t="str">
        <f t="shared" si="109"/>
        <v>×</v>
      </c>
      <c r="AJ611" s="4" t="s">
        <v>1264</v>
      </c>
    </row>
    <row r="612" spans="1:36" s="4" customFormat="1" x14ac:dyDescent="0.2">
      <c r="A612" s="11"/>
      <c r="B612" s="23" t="s">
        <v>894</v>
      </c>
      <c r="C612" s="30" t="s">
        <v>895</v>
      </c>
      <c r="D612" s="49">
        <v>7</v>
      </c>
      <c r="E612" s="49">
        <v>114</v>
      </c>
      <c r="F612" s="48">
        <v>7</v>
      </c>
      <c r="G612" s="48">
        <v>114</v>
      </c>
      <c r="H612" s="60">
        <v>163</v>
      </c>
      <c r="I612" s="60">
        <v>136</v>
      </c>
      <c r="J612" s="49">
        <v>41720</v>
      </c>
      <c r="K612" s="49">
        <v>31480</v>
      </c>
      <c r="L612" s="69">
        <f t="shared" si="99"/>
        <v>0.75455417066155317</v>
      </c>
      <c r="M612" s="49">
        <v>4449995</v>
      </c>
      <c r="N612" s="49">
        <v>1767412</v>
      </c>
      <c r="O612" s="69">
        <f t="shared" si="100"/>
        <v>0.3971716822153733</v>
      </c>
      <c r="P612" s="49">
        <v>580077</v>
      </c>
      <c r="Q612" s="49">
        <v>787496</v>
      </c>
      <c r="R612" s="74">
        <v>623055</v>
      </c>
      <c r="S612" s="60">
        <v>18</v>
      </c>
      <c r="T612" s="60">
        <v>0</v>
      </c>
      <c r="V612" s="69">
        <f t="shared" si="101"/>
        <v>0.29968754928427493</v>
      </c>
      <c r="W612" s="76">
        <f t="shared" si="102"/>
        <v>56.143964421855145</v>
      </c>
      <c r="X612" s="79">
        <f t="shared" si="103"/>
        <v>19792.090216010165</v>
      </c>
      <c r="Z612" s="69">
        <f t="shared" si="104"/>
        <v>1</v>
      </c>
      <c r="AA612" s="69">
        <f t="shared" si="104"/>
        <v>1</v>
      </c>
      <c r="AB612" s="82" t="s">
        <v>1264</v>
      </c>
      <c r="AD612" s="91">
        <f t="shared" si="105"/>
        <v>1.3575714948187914</v>
      </c>
      <c r="AE612" s="91">
        <f t="shared" si="106"/>
        <v>3.0468575723567732</v>
      </c>
      <c r="AF612" s="96">
        <f t="shared" si="107"/>
        <v>1074.090163892035</v>
      </c>
      <c r="AH612" s="4">
        <f t="shared" si="108"/>
        <v>41610</v>
      </c>
      <c r="AI612" s="4" t="str">
        <f t="shared" si="109"/>
        <v>×</v>
      </c>
      <c r="AJ612" s="4" t="s">
        <v>1264</v>
      </c>
    </row>
    <row r="613" spans="1:36" s="4" customFormat="1" x14ac:dyDescent="0.2">
      <c r="A613" s="11"/>
      <c r="B613" s="23" t="s">
        <v>894</v>
      </c>
      <c r="C613" s="28" t="s">
        <v>896</v>
      </c>
      <c r="D613" s="49">
        <v>3</v>
      </c>
      <c r="E613" s="49">
        <v>31</v>
      </c>
      <c r="F613" s="48">
        <v>3</v>
      </c>
      <c r="G613" s="48">
        <v>31</v>
      </c>
      <c r="H613" s="60">
        <v>31</v>
      </c>
      <c r="I613" s="60">
        <v>20</v>
      </c>
      <c r="J613" s="49">
        <v>11103</v>
      </c>
      <c r="K613" s="49">
        <v>6219</v>
      </c>
      <c r="L613" s="69">
        <f t="shared" si="99"/>
        <v>0.56011888678735477</v>
      </c>
      <c r="M613" s="49">
        <v>838403</v>
      </c>
      <c r="N613" s="49">
        <v>297612</v>
      </c>
      <c r="O613" s="69">
        <f t="shared" si="100"/>
        <v>0.35497487485135432</v>
      </c>
      <c r="P613" s="49">
        <v>106795</v>
      </c>
      <c r="Q613" s="49">
        <v>140137</v>
      </c>
      <c r="R613" s="74">
        <v>109600</v>
      </c>
      <c r="S613" s="60">
        <v>1</v>
      </c>
      <c r="T613" s="60">
        <v>0</v>
      </c>
      <c r="V613" s="69">
        <f t="shared" si="101"/>
        <v>0.19882813173922115</v>
      </c>
      <c r="W613" s="76">
        <f t="shared" si="102"/>
        <v>47.855282199710565</v>
      </c>
      <c r="X613" s="79">
        <f t="shared" si="103"/>
        <v>17623.412124135713</v>
      </c>
      <c r="Z613" s="69">
        <f t="shared" si="104"/>
        <v>1</v>
      </c>
      <c r="AA613" s="69">
        <f t="shared" si="104"/>
        <v>1</v>
      </c>
      <c r="AB613" s="82" t="s">
        <v>1264</v>
      </c>
      <c r="AD613" s="91">
        <f t="shared" si="105"/>
        <v>1.3122056276042886</v>
      </c>
      <c r="AE613" s="91">
        <f t="shared" si="106"/>
        <v>2.7867596797602885</v>
      </c>
      <c r="AF613" s="96">
        <f t="shared" si="107"/>
        <v>1026.265274591507</v>
      </c>
      <c r="AH613" s="4">
        <f t="shared" si="108"/>
        <v>11315</v>
      </c>
      <c r="AI613" s="4" t="str">
        <f t="shared" si="109"/>
        <v/>
      </c>
      <c r="AJ613" s="4" t="s">
        <v>1264</v>
      </c>
    </row>
    <row r="614" spans="1:36" s="4" customFormat="1" x14ac:dyDescent="0.2">
      <c r="A614" s="11"/>
      <c r="B614" s="23" t="s">
        <v>894</v>
      </c>
      <c r="C614" s="28" t="s">
        <v>899</v>
      </c>
      <c r="D614" s="49">
        <v>3</v>
      </c>
      <c r="E614" s="49">
        <v>77</v>
      </c>
      <c r="F614" s="48">
        <v>3</v>
      </c>
      <c r="G614" s="48">
        <v>77</v>
      </c>
      <c r="H614" s="60">
        <v>97</v>
      </c>
      <c r="I614" s="60">
        <v>78</v>
      </c>
      <c r="J614" s="49">
        <v>27790</v>
      </c>
      <c r="K614" s="49">
        <v>19340</v>
      </c>
      <c r="L614" s="69">
        <f t="shared" si="99"/>
        <v>0.69593378913278159</v>
      </c>
      <c r="M614" s="49">
        <v>2446664</v>
      </c>
      <c r="N614" s="49">
        <v>970088</v>
      </c>
      <c r="O614" s="69">
        <f t="shared" si="100"/>
        <v>0.39649416511625624</v>
      </c>
      <c r="P614" s="49">
        <v>319656</v>
      </c>
      <c r="Q614" s="49">
        <v>439724</v>
      </c>
      <c r="R614" s="74">
        <v>350650</v>
      </c>
      <c r="S614" s="60">
        <v>8</v>
      </c>
      <c r="T614" s="60">
        <v>0</v>
      </c>
      <c r="V614" s="69">
        <f t="shared" si="101"/>
        <v>0.27593368669839496</v>
      </c>
      <c r="W614" s="76">
        <f t="shared" si="102"/>
        <v>50.159669079627712</v>
      </c>
      <c r="X614" s="79">
        <f t="shared" si="103"/>
        <v>18130.816959669079</v>
      </c>
      <c r="Z614" s="69">
        <f t="shared" si="104"/>
        <v>1</v>
      </c>
      <c r="AA614" s="69">
        <f t="shared" si="104"/>
        <v>1</v>
      </c>
      <c r="AB614" s="82" t="s">
        <v>1264</v>
      </c>
      <c r="AD614" s="91">
        <f t="shared" si="105"/>
        <v>1.3756162875090723</v>
      </c>
      <c r="AE614" s="91">
        <f t="shared" si="106"/>
        <v>3.0347873964511849</v>
      </c>
      <c r="AF614" s="96">
        <f t="shared" si="107"/>
        <v>1096.9604825187075</v>
      </c>
      <c r="AH614" s="4">
        <f t="shared" si="108"/>
        <v>28105</v>
      </c>
      <c r="AI614" s="4" t="str">
        <f t="shared" si="109"/>
        <v/>
      </c>
      <c r="AJ614" s="4" t="s">
        <v>1264</v>
      </c>
    </row>
    <row r="615" spans="1:36" s="4" customFormat="1" ht="26.4" x14ac:dyDescent="0.2">
      <c r="A615" s="11"/>
      <c r="B615" s="23" t="s">
        <v>894</v>
      </c>
      <c r="C615" s="28" t="s">
        <v>110</v>
      </c>
      <c r="D615" s="49">
        <v>2</v>
      </c>
      <c r="E615" s="49">
        <v>43</v>
      </c>
      <c r="F615" s="48">
        <v>2</v>
      </c>
      <c r="G615" s="48">
        <v>43</v>
      </c>
      <c r="H615" s="60">
        <v>58</v>
      </c>
      <c r="I615" s="60">
        <v>39</v>
      </c>
      <c r="J615" s="49">
        <v>15647</v>
      </c>
      <c r="K615" s="49">
        <v>10097</v>
      </c>
      <c r="L615" s="69">
        <f t="shared" si="99"/>
        <v>0.64529941841886629</v>
      </c>
      <c r="M615" s="49">
        <v>1401401</v>
      </c>
      <c r="N615" s="49">
        <v>563915</v>
      </c>
      <c r="O615" s="69">
        <f t="shared" si="100"/>
        <v>0.40239374739992334</v>
      </c>
      <c r="P615" s="49">
        <v>151677</v>
      </c>
      <c r="Q615" s="49">
        <v>199728</v>
      </c>
      <c r="R615" s="74">
        <v>173468</v>
      </c>
      <c r="S615" s="60">
        <v>2</v>
      </c>
      <c r="T615" s="60">
        <v>0</v>
      </c>
      <c r="V615" s="69">
        <f t="shared" si="101"/>
        <v>0.25966445117255871</v>
      </c>
      <c r="W615" s="76">
        <f t="shared" si="102"/>
        <v>55.849757353669403</v>
      </c>
      <c r="X615" s="79">
        <f t="shared" si="103"/>
        <v>17180.152520550659</v>
      </c>
      <c r="Z615" s="69">
        <f t="shared" si="104"/>
        <v>1</v>
      </c>
      <c r="AA615" s="69">
        <f t="shared" si="104"/>
        <v>1</v>
      </c>
      <c r="AB615" s="82" t="s">
        <v>1264</v>
      </c>
      <c r="AD615" s="91">
        <f t="shared" si="105"/>
        <v>1.3167981961668547</v>
      </c>
      <c r="AE615" s="91">
        <f t="shared" si="106"/>
        <v>3.7178675738576055</v>
      </c>
      <c r="AF615" s="96">
        <f t="shared" si="107"/>
        <v>1143.6671347666422</v>
      </c>
      <c r="AH615" s="4">
        <f t="shared" si="108"/>
        <v>15695</v>
      </c>
      <c r="AI615" s="4" t="str">
        <f t="shared" si="109"/>
        <v/>
      </c>
      <c r="AJ615" s="4" t="s">
        <v>1264</v>
      </c>
    </row>
    <row r="616" spans="1:36" s="4" customFormat="1" x14ac:dyDescent="0.2">
      <c r="A616" s="11"/>
      <c r="B616" s="23" t="s">
        <v>894</v>
      </c>
      <c r="C616" s="28" t="s">
        <v>901</v>
      </c>
      <c r="D616" s="49">
        <v>2</v>
      </c>
      <c r="E616" s="49">
        <v>26</v>
      </c>
      <c r="F616" s="48">
        <v>2</v>
      </c>
      <c r="G616" s="48">
        <v>26</v>
      </c>
      <c r="H616" s="60">
        <v>37</v>
      </c>
      <c r="I616" s="60">
        <v>28</v>
      </c>
      <c r="J616" s="49">
        <v>10709</v>
      </c>
      <c r="K616" s="49">
        <v>9012</v>
      </c>
      <c r="L616" s="69">
        <f t="shared" si="99"/>
        <v>0.84153515734428985</v>
      </c>
      <c r="M616" s="49">
        <v>826541</v>
      </c>
      <c r="N616" s="49">
        <v>335540</v>
      </c>
      <c r="O616" s="69">
        <f t="shared" si="100"/>
        <v>0.40595687328275304</v>
      </c>
      <c r="P616" s="49">
        <v>131757</v>
      </c>
      <c r="Q616" s="49">
        <v>174119</v>
      </c>
      <c r="R616" s="74">
        <v>121586</v>
      </c>
      <c r="S616" s="60">
        <v>1</v>
      </c>
      <c r="T616" s="60">
        <v>0</v>
      </c>
      <c r="V616" s="69">
        <f t="shared" si="101"/>
        <v>0.34162698123299751</v>
      </c>
      <c r="W616" s="76">
        <f t="shared" si="102"/>
        <v>37.232578783843763</v>
      </c>
      <c r="X616" s="79">
        <f t="shared" si="103"/>
        <v>13491.566799822458</v>
      </c>
      <c r="Z616" s="69">
        <f t="shared" si="104"/>
        <v>1</v>
      </c>
      <c r="AA616" s="69">
        <f t="shared" si="104"/>
        <v>1</v>
      </c>
      <c r="AB616" s="82" t="s">
        <v>1264</v>
      </c>
      <c r="AD616" s="91">
        <f t="shared" si="105"/>
        <v>1.3215161243804883</v>
      </c>
      <c r="AE616" s="91">
        <f t="shared" si="106"/>
        <v>2.5466578625803562</v>
      </c>
      <c r="AF616" s="96">
        <f t="shared" si="107"/>
        <v>922.80486046282169</v>
      </c>
      <c r="AH616" s="4">
        <f t="shared" si="108"/>
        <v>9490</v>
      </c>
      <c r="AI616" s="4" t="str">
        <f t="shared" si="109"/>
        <v>×</v>
      </c>
      <c r="AJ616" s="4" t="s">
        <v>1264</v>
      </c>
    </row>
    <row r="617" spans="1:36" s="4" customFormat="1" x14ac:dyDescent="0.2">
      <c r="A617" s="11"/>
      <c r="B617" s="23" t="s">
        <v>894</v>
      </c>
      <c r="C617" s="28" t="s">
        <v>902</v>
      </c>
      <c r="D617" s="49">
        <v>6</v>
      </c>
      <c r="E617" s="49">
        <v>119</v>
      </c>
      <c r="F617" s="48">
        <v>6</v>
      </c>
      <c r="G617" s="48">
        <v>119</v>
      </c>
      <c r="H617" s="60">
        <v>108</v>
      </c>
      <c r="I617" s="60">
        <v>95</v>
      </c>
      <c r="J617" s="49">
        <v>44279</v>
      </c>
      <c r="K617" s="49">
        <v>23997</v>
      </c>
      <c r="L617" s="69">
        <f t="shared" si="99"/>
        <v>0.54194990853451974</v>
      </c>
      <c r="M617" s="49">
        <v>1986228</v>
      </c>
      <c r="N617" s="49">
        <v>858801</v>
      </c>
      <c r="O617" s="69">
        <f t="shared" si="100"/>
        <v>0.43237785390196898</v>
      </c>
      <c r="P617" s="49">
        <v>219785</v>
      </c>
      <c r="Q617" s="49">
        <v>339986</v>
      </c>
      <c r="R617" s="74">
        <v>270328</v>
      </c>
      <c r="S617" s="60">
        <v>3</v>
      </c>
      <c r="T617" s="60">
        <v>0</v>
      </c>
      <c r="V617" s="69">
        <f t="shared" si="101"/>
        <v>0.23432713837452404</v>
      </c>
      <c r="W617" s="76">
        <f t="shared" si="102"/>
        <v>35.787848481060131</v>
      </c>
      <c r="X617" s="79">
        <f t="shared" si="103"/>
        <v>11265.074801016794</v>
      </c>
      <c r="Z617" s="69">
        <f t="shared" si="104"/>
        <v>1</v>
      </c>
      <c r="AA617" s="69">
        <f t="shared" si="104"/>
        <v>1</v>
      </c>
      <c r="AB617" s="82" t="s">
        <v>1264</v>
      </c>
      <c r="AD617" s="91">
        <f t="shared" si="105"/>
        <v>1.5469026548672566</v>
      </c>
      <c r="AE617" s="91">
        <f t="shared" si="106"/>
        <v>3.9074595627545099</v>
      </c>
      <c r="AF617" s="96">
        <f t="shared" si="107"/>
        <v>1229.9656482471505</v>
      </c>
      <c r="AH617" s="4">
        <f t="shared" si="108"/>
        <v>43435</v>
      </c>
      <c r="AI617" s="4" t="str">
        <f t="shared" si="109"/>
        <v>×</v>
      </c>
      <c r="AJ617" s="4" t="s">
        <v>1264</v>
      </c>
    </row>
    <row r="618" spans="1:36" s="4" customFormat="1" x14ac:dyDescent="0.2">
      <c r="A618" s="11"/>
      <c r="B618" s="23" t="s">
        <v>894</v>
      </c>
      <c r="C618" s="28" t="s">
        <v>903</v>
      </c>
      <c r="D618" s="49">
        <v>3</v>
      </c>
      <c r="E618" s="49">
        <v>30</v>
      </c>
      <c r="F618" s="48">
        <v>3</v>
      </c>
      <c r="G618" s="48">
        <v>30</v>
      </c>
      <c r="H618" s="60">
        <v>29</v>
      </c>
      <c r="I618" s="60">
        <v>21</v>
      </c>
      <c r="J618" s="49">
        <v>10965</v>
      </c>
      <c r="K618" s="49">
        <v>5750</v>
      </c>
      <c r="L618" s="69">
        <f t="shared" si="99"/>
        <v>0.5243958048335613</v>
      </c>
      <c r="M618" s="49">
        <v>538571</v>
      </c>
      <c r="N618" s="49">
        <v>205577</v>
      </c>
      <c r="O618" s="69">
        <f t="shared" si="100"/>
        <v>0.38170826130630875</v>
      </c>
      <c r="P618" s="49">
        <v>67355</v>
      </c>
      <c r="Q618" s="49">
        <v>88842</v>
      </c>
      <c r="R618" s="74">
        <v>70878</v>
      </c>
      <c r="S618" s="60">
        <v>0</v>
      </c>
      <c r="T618" s="60">
        <v>0</v>
      </c>
      <c r="V618" s="69">
        <f t="shared" si="101"/>
        <v>0.20016621089934111</v>
      </c>
      <c r="W618" s="76">
        <f t="shared" si="102"/>
        <v>35.752521739130437</v>
      </c>
      <c r="X618" s="79">
        <f t="shared" si="103"/>
        <v>12326.608695652174</v>
      </c>
      <c r="Z618" s="69">
        <f t="shared" si="104"/>
        <v>1</v>
      </c>
      <c r="AA618" s="69">
        <f t="shared" si="104"/>
        <v>1</v>
      </c>
      <c r="AB618" s="82" t="s">
        <v>1264</v>
      </c>
      <c r="AD618" s="91">
        <f t="shared" si="105"/>
        <v>1.3190112092643456</v>
      </c>
      <c r="AE618" s="91">
        <f t="shared" si="106"/>
        <v>3.052141637591864</v>
      </c>
      <c r="AF618" s="96">
        <f t="shared" si="107"/>
        <v>1052.3049513770322</v>
      </c>
      <c r="AH618" s="4">
        <f t="shared" si="108"/>
        <v>10950</v>
      </c>
      <c r="AI618" s="4" t="str">
        <f t="shared" si="109"/>
        <v>×</v>
      </c>
      <c r="AJ618" s="4" t="s">
        <v>1264</v>
      </c>
    </row>
    <row r="619" spans="1:36" s="4" customFormat="1" x14ac:dyDescent="0.2">
      <c r="A619" s="11"/>
      <c r="B619" s="23" t="s">
        <v>894</v>
      </c>
      <c r="C619" s="28" t="s">
        <v>868</v>
      </c>
      <c r="D619" s="49">
        <v>2</v>
      </c>
      <c r="E619" s="49">
        <v>25</v>
      </c>
      <c r="F619" s="48">
        <v>2</v>
      </c>
      <c r="G619" s="48">
        <v>25</v>
      </c>
      <c r="H619" s="60">
        <v>30</v>
      </c>
      <c r="I619" s="60">
        <v>25</v>
      </c>
      <c r="J619" s="49">
        <v>9300</v>
      </c>
      <c r="K619" s="49">
        <v>4831</v>
      </c>
      <c r="L619" s="69">
        <f t="shared" si="99"/>
        <v>0.5194623655913978</v>
      </c>
      <c r="M619" s="49">
        <v>670899</v>
      </c>
      <c r="N619" s="49">
        <v>284804</v>
      </c>
      <c r="O619" s="69">
        <f t="shared" si="100"/>
        <v>0.42451099196749437</v>
      </c>
      <c r="P619" s="49">
        <v>98374</v>
      </c>
      <c r="Q619" s="49">
        <v>138910</v>
      </c>
      <c r="R619" s="74">
        <v>100542</v>
      </c>
      <c r="S619" s="60">
        <v>0</v>
      </c>
      <c r="T619" s="60">
        <v>0</v>
      </c>
      <c r="V619" s="69">
        <f t="shared" si="101"/>
        <v>0.22051748410698549</v>
      </c>
      <c r="W619" s="76">
        <f t="shared" si="102"/>
        <v>58.953425791761539</v>
      </c>
      <c r="X619" s="79">
        <f t="shared" si="103"/>
        <v>20811.840198716622</v>
      </c>
      <c r="Z619" s="69">
        <f t="shared" si="104"/>
        <v>1</v>
      </c>
      <c r="AA619" s="69">
        <f t="shared" si="104"/>
        <v>1</v>
      </c>
      <c r="AB619" s="82" t="s">
        <v>1264</v>
      </c>
      <c r="AD619" s="91">
        <f t="shared" si="105"/>
        <v>1.4120600971801491</v>
      </c>
      <c r="AE619" s="91">
        <f t="shared" si="106"/>
        <v>2.8951145627909813</v>
      </c>
      <c r="AF619" s="96">
        <f t="shared" si="107"/>
        <v>1022.0383434647366</v>
      </c>
      <c r="AH619" s="4">
        <f t="shared" si="108"/>
        <v>9125</v>
      </c>
      <c r="AI619" s="4" t="str">
        <f t="shared" si="109"/>
        <v>×</v>
      </c>
      <c r="AJ619" s="4" t="s">
        <v>1264</v>
      </c>
    </row>
    <row r="620" spans="1:36" s="4" customFormat="1" x14ac:dyDescent="0.2">
      <c r="A620" s="11"/>
      <c r="B620" s="23" t="s">
        <v>894</v>
      </c>
      <c r="C620" s="28" t="s">
        <v>122</v>
      </c>
      <c r="D620" s="49">
        <v>6</v>
      </c>
      <c r="E620" s="49">
        <v>42</v>
      </c>
      <c r="F620" s="48">
        <v>6</v>
      </c>
      <c r="G620" s="48">
        <v>42</v>
      </c>
      <c r="H620" s="60">
        <v>39</v>
      </c>
      <c r="I620" s="60">
        <v>31</v>
      </c>
      <c r="J620" s="49">
        <v>15727</v>
      </c>
      <c r="K620" s="49">
        <v>7660</v>
      </c>
      <c r="L620" s="69">
        <f t="shared" si="99"/>
        <v>0.48706046925669233</v>
      </c>
      <c r="M620" s="49">
        <v>851363</v>
      </c>
      <c r="N620" s="49">
        <v>351818</v>
      </c>
      <c r="O620" s="69">
        <f t="shared" si="100"/>
        <v>0.41324088549772542</v>
      </c>
      <c r="P620" s="49">
        <v>107087</v>
      </c>
      <c r="Q620" s="49">
        <v>146530</v>
      </c>
      <c r="R620" s="74">
        <v>124311</v>
      </c>
      <c r="S620" s="60">
        <v>3</v>
      </c>
      <c r="T620" s="60">
        <v>0</v>
      </c>
      <c r="V620" s="69">
        <f t="shared" si="101"/>
        <v>0.2012732996065732</v>
      </c>
      <c r="W620" s="76">
        <f t="shared" si="102"/>
        <v>45.929242819843346</v>
      </c>
      <c r="X620" s="79">
        <f t="shared" si="103"/>
        <v>16228.590078328982</v>
      </c>
      <c r="Z620" s="69">
        <f t="shared" si="104"/>
        <v>1</v>
      </c>
      <c r="AA620" s="69">
        <f t="shared" si="104"/>
        <v>1</v>
      </c>
      <c r="AB620" s="82" t="s">
        <v>1264</v>
      </c>
      <c r="AD620" s="91">
        <f t="shared" si="105"/>
        <v>1.368326687646493</v>
      </c>
      <c r="AE620" s="91">
        <f t="shared" si="106"/>
        <v>3.2853474277923556</v>
      </c>
      <c r="AF620" s="96">
        <f t="shared" si="107"/>
        <v>1160.8411852045533</v>
      </c>
      <c r="AH620" s="4">
        <f t="shared" si="108"/>
        <v>15330</v>
      </c>
      <c r="AI620" s="4" t="str">
        <f t="shared" si="109"/>
        <v>×</v>
      </c>
      <c r="AJ620" s="4" t="s">
        <v>1264</v>
      </c>
    </row>
    <row r="621" spans="1:36" s="4" customFormat="1" x14ac:dyDescent="0.2">
      <c r="A621" s="11"/>
      <c r="B621" s="23" t="s">
        <v>894</v>
      </c>
      <c r="C621" s="28" t="s">
        <v>904</v>
      </c>
      <c r="D621" s="49">
        <v>2</v>
      </c>
      <c r="E621" s="49">
        <v>42</v>
      </c>
      <c r="F621" s="48">
        <v>2</v>
      </c>
      <c r="G621" s="48">
        <v>42</v>
      </c>
      <c r="H621" s="60">
        <v>48</v>
      </c>
      <c r="I621" s="60">
        <v>37</v>
      </c>
      <c r="J621" s="49">
        <v>15738</v>
      </c>
      <c r="K621" s="49">
        <v>11558</v>
      </c>
      <c r="L621" s="69">
        <f t="shared" si="99"/>
        <v>0.7344008133180836</v>
      </c>
      <c r="M621" s="49">
        <v>928672</v>
      </c>
      <c r="N621" s="49">
        <v>360572</v>
      </c>
      <c r="O621" s="69">
        <f t="shared" si="100"/>
        <v>0.38826625547017679</v>
      </c>
      <c r="P621" s="49">
        <v>140483</v>
      </c>
      <c r="Q621" s="49">
        <v>201285</v>
      </c>
      <c r="R621" s="74">
        <v>137584</v>
      </c>
      <c r="S621" s="60">
        <v>1</v>
      </c>
      <c r="T621" s="60">
        <v>0</v>
      </c>
      <c r="V621" s="69">
        <f t="shared" si="101"/>
        <v>0.28514305380126465</v>
      </c>
      <c r="W621" s="76">
        <f t="shared" si="102"/>
        <v>31.196746842014189</v>
      </c>
      <c r="X621" s="79">
        <f t="shared" si="103"/>
        <v>11903.789582972833</v>
      </c>
      <c r="Z621" s="69">
        <f t="shared" si="104"/>
        <v>1</v>
      </c>
      <c r="AA621" s="69">
        <f t="shared" si="104"/>
        <v>1</v>
      </c>
      <c r="AB621" s="82" t="s">
        <v>1264</v>
      </c>
      <c r="AD621" s="91">
        <f t="shared" si="105"/>
        <v>1.4328068164831331</v>
      </c>
      <c r="AE621" s="91">
        <f t="shared" si="106"/>
        <v>2.5666593110910219</v>
      </c>
      <c r="AF621" s="96">
        <f t="shared" si="107"/>
        <v>979.3640511663333</v>
      </c>
      <c r="AH621" s="4">
        <f t="shared" si="108"/>
        <v>15330</v>
      </c>
      <c r="AI621" s="4" t="str">
        <f t="shared" si="109"/>
        <v>×</v>
      </c>
      <c r="AJ621" s="4" t="s">
        <v>1264</v>
      </c>
    </row>
    <row r="622" spans="1:36" s="4" customFormat="1" x14ac:dyDescent="0.2">
      <c r="A622" s="11"/>
      <c r="B622" s="23" t="s">
        <v>894</v>
      </c>
      <c r="C622" s="28" t="s">
        <v>906</v>
      </c>
      <c r="D622" s="49">
        <v>11</v>
      </c>
      <c r="E622" s="49">
        <v>219</v>
      </c>
      <c r="F622" s="48">
        <v>11</v>
      </c>
      <c r="G622" s="48">
        <v>219</v>
      </c>
      <c r="H622" s="60">
        <v>222</v>
      </c>
      <c r="I622" s="60">
        <v>195</v>
      </c>
      <c r="J622" s="49">
        <v>81740</v>
      </c>
      <c r="K622" s="49">
        <v>48292</v>
      </c>
      <c r="L622" s="69">
        <f t="shared" si="99"/>
        <v>0.59080009787129928</v>
      </c>
      <c r="M622" s="49">
        <v>5733227</v>
      </c>
      <c r="N622" s="49">
        <v>1684514</v>
      </c>
      <c r="O622" s="69">
        <f t="shared" si="100"/>
        <v>0.29381603065777789</v>
      </c>
      <c r="P622" s="49">
        <v>651105</v>
      </c>
      <c r="Q622" s="49">
        <v>915992</v>
      </c>
      <c r="R622" s="74">
        <v>542116</v>
      </c>
      <c r="S622" s="60">
        <v>0</v>
      </c>
      <c r="T622" s="60">
        <v>0</v>
      </c>
      <c r="V622" s="69">
        <f t="shared" si="101"/>
        <v>0.17358653966877186</v>
      </c>
      <c r="W622" s="76">
        <f t="shared" si="102"/>
        <v>34.881843783649465</v>
      </c>
      <c r="X622" s="79">
        <f t="shared" si="103"/>
        <v>11225.793092023523</v>
      </c>
      <c r="Z622" s="69">
        <f t="shared" si="104"/>
        <v>1</v>
      </c>
      <c r="AA622" s="69">
        <f t="shared" si="104"/>
        <v>1</v>
      </c>
      <c r="AB622" s="82" t="s">
        <v>1264</v>
      </c>
      <c r="AD622" s="91">
        <f t="shared" si="105"/>
        <v>1.4068268558834596</v>
      </c>
      <c r="AE622" s="91">
        <f t="shared" si="106"/>
        <v>2.5871618248976738</v>
      </c>
      <c r="AF622" s="96">
        <f t="shared" si="107"/>
        <v>832.60917977899112</v>
      </c>
      <c r="AH622" s="4">
        <f t="shared" si="108"/>
        <v>79935</v>
      </c>
      <c r="AI622" s="4" t="str">
        <f t="shared" si="109"/>
        <v>×</v>
      </c>
      <c r="AJ622" s="4" t="s">
        <v>1264</v>
      </c>
    </row>
    <row r="623" spans="1:36" s="4" customFormat="1" x14ac:dyDescent="0.2">
      <c r="A623" s="11"/>
      <c r="B623" s="23" t="s">
        <v>894</v>
      </c>
      <c r="C623" s="28" t="s">
        <v>282</v>
      </c>
      <c r="D623" s="49">
        <v>5</v>
      </c>
      <c r="E623" s="49">
        <v>42</v>
      </c>
      <c r="F623" s="48">
        <v>5</v>
      </c>
      <c r="G623" s="48">
        <v>42</v>
      </c>
      <c r="H623" s="60">
        <v>36</v>
      </c>
      <c r="I623" s="60">
        <v>31</v>
      </c>
      <c r="J623" s="49">
        <v>13196</v>
      </c>
      <c r="K623" s="49">
        <v>5750</v>
      </c>
      <c r="L623" s="69">
        <f t="shared" si="99"/>
        <v>0.43573810245528949</v>
      </c>
      <c r="M623" s="49">
        <v>686136</v>
      </c>
      <c r="N623" s="49">
        <v>285090</v>
      </c>
      <c r="O623" s="69">
        <f t="shared" si="100"/>
        <v>0.41550071705900871</v>
      </c>
      <c r="P623" s="49">
        <v>63679</v>
      </c>
      <c r="Q623" s="49">
        <v>87881</v>
      </c>
      <c r="R623" s="74">
        <v>88708</v>
      </c>
      <c r="S623" s="60">
        <v>0</v>
      </c>
      <c r="T623" s="60">
        <v>0</v>
      </c>
      <c r="V623" s="69">
        <f t="shared" si="101"/>
        <v>0.18104949402010459</v>
      </c>
      <c r="W623" s="76">
        <f t="shared" si="102"/>
        <v>49.580869565217391</v>
      </c>
      <c r="X623" s="79">
        <f t="shared" si="103"/>
        <v>15427.478260869566</v>
      </c>
      <c r="Z623" s="69">
        <f t="shared" si="104"/>
        <v>1</v>
      </c>
      <c r="AA623" s="69">
        <f t="shared" si="104"/>
        <v>1</v>
      </c>
      <c r="AB623" s="82" t="s">
        <v>1264</v>
      </c>
      <c r="AD623" s="91">
        <f t="shared" si="105"/>
        <v>1.3800625009814853</v>
      </c>
      <c r="AE623" s="91">
        <f t="shared" si="106"/>
        <v>4.4769861335762187</v>
      </c>
      <c r="AF623" s="96">
        <f t="shared" si="107"/>
        <v>1393.0495139684981</v>
      </c>
      <c r="AH623" s="4">
        <f t="shared" si="108"/>
        <v>15330</v>
      </c>
      <c r="AI623" s="4" t="str">
        <f t="shared" si="109"/>
        <v/>
      </c>
      <c r="AJ623" s="4" t="s">
        <v>1264</v>
      </c>
    </row>
    <row r="624" spans="1:36" s="4" customFormat="1" x14ac:dyDescent="0.2">
      <c r="A624" s="11"/>
      <c r="B624" s="23" t="s">
        <v>894</v>
      </c>
      <c r="C624" s="28" t="s">
        <v>784</v>
      </c>
      <c r="D624" s="49">
        <v>6</v>
      </c>
      <c r="E624" s="49">
        <v>65</v>
      </c>
      <c r="F624" s="48">
        <v>6</v>
      </c>
      <c r="G624" s="48">
        <v>65</v>
      </c>
      <c r="H624" s="60">
        <v>65</v>
      </c>
      <c r="I624" s="60">
        <v>49</v>
      </c>
      <c r="J624" s="49">
        <v>24517</v>
      </c>
      <c r="K624" s="49">
        <v>14441</v>
      </c>
      <c r="L624" s="69">
        <f t="shared" si="99"/>
        <v>0.58901986376799775</v>
      </c>
      <c r="M624" s="49">
        <v>1569731</v>
      </c>
      <c r="N624" s="49">
        <v>629646</v>
      </c>
      <c r="O624" s="69">
        <f t="shared" si="100"/>
        <v>0.401117134082209</v>
      </c>
      <c r="P624" s="49">
        <v>193536</v>
      </c>
      <c r="Q624" s="49">
        <v>277750</v>
      </c>
      <c r="R624" s="74">
        <v>213079</v>
      </c>
      <c r="S624" s="60">
        <v>1</v>
      </c>
      <c r="T624" s="60">
        <v>0</v>
      </c>
      <c r="V624" s="69">
        <f t="shared" si="101"/>
        <v>0.23626595967211245</v>
      </c>
      <c r="W624" s="76">
        <f t="shared" si="102"/>
        <v>43.601274149989614</v>
      </c>
      <c r="X624" s="79">
        <f t="shared" si="103"/>
        <v>14755.14161069178</v>
      </c>
      <c r="Z624" s="69">
        <f t="shared" si="104"/>
        <v>1</v>
      </c>
      <c r="AA624" s="69">
        <f t="shared" si="104"/>
        <v>1</v>
      </c>
      <c r="AB624" s="82" t="s">
        <v>1264</v>
      </c>
      <c r="AD624" s="91">
        <f t="shared" si="105"/>
        <v>1.4351335152116402</v>
      </c>
      <c r="AE624" s="91">
        <f t="shared" si="106"/>
        <v>3.2533792162698414</v>
      </c>
      <c r="AF624" s="96">
        <f t="shared" si="107"/>
        <v>1100.9786292989418</v>
      </c>
      <c r="AH624" s="4">
        <f t="shared" si="108"/>
        <v>23725</v>
      </c>
      <c r="AI624" s="4" t="str">
        <f t="shared" si="109"/>
        <v>×</v>
      </c>
      <c r="AJ624" s="4" t="s">
        <v>1264</v>
      </c>
    </row>
    <row r="625" spans="1:36" s="4" customFormat="1" x14ac:dyDescent="0.2">
      <c r="A625" s="11"/>
      <c r="B625" s="23" t="s">
        <v>894</v>
      </c>
      <c r="C625" s="28" t="s">
        <v>911</v>
      </c>
      <c r="D625" s="49">
        <v>1</v>
      </c>
      <c r="E625" s="49">
        <v>7</v>
      </c>
      <c r="F625" s="48">
        <v>1</v>
      </c>
      <c r="G625" s="48">
        <v>7</v>
      </c>
      <c r="H625" s="60">
        <v>5</v>
      </c>
      <c r="I625" s="60">
        <v>5</v>
      </c>
      <c r="J625" s="49">
        <v>2562</v>
      </c>
      <c r="K625" s="49">
        <v>1023</v>
      </c>
      <c r="L625" s="69">
        <f t="shared" si="99"/>
        <v>0.39929742388758782</v>
      </c>
      <c r="M625" s="49">
        <v>153951</v>
      </c>
      <c r="N625" s="49">
        <v>51990</v>
      </c>
      <c r="O625" s="69">
        <f t="shared" si="100"/>
        <v>0.33770485414190227</v>
      </c>
      <c r="P625" s="49">
        <v>7777</v>
      </c>
      <c r="Q625" s="49">
        <v>10521</v>
      </c>
      <c r="R625" s="74">
        <v>16539</v>
      </c>
      <c r="S625" s="60">
        <v>0</v>
      </c>
      <c r="T625" s="60">
        <v>0</v>
      </c>
      <c r="V625" s="69">
        <f t="shared" si="101"/>
        <v>0.13484467829319516</v>
      </c>
      <c r="W625" s="76">
        <f t="shared" si="102"/>
        <v>50.821114369501466</v>
      </c>
      <c r="X625" s="79">
        <f t="shared" si="103"/>
        <v>16167.155425219942</v>
      </c>
      <c r="Z625" s="69">
        <f t="shared" si="104"/>
        <v>1</v>
      </c>
      <c r="AA625" s="69">
        <f t="shared" si="104"/>
        <v>1</v>
      </c>
      <c r="AB625" s="82" t="s">
        <v>1264</v>
      </c>
      <c r="AD625" s="91">
        <f t="shared" si="105"/>
        <v>1.3528352835283528</v>
      </c>
      <c r="AE625" s="91">
        <f t="shared" si="106"/>
        <v>6.6850970811366848</v>
      </c>
      <c r="AF625" s="96">
        <f t="shared" si="107"/>
        <v>2126.6555226951268</v>
      </c>
      <c r="AH625" s="4">
        <f t="shared" si="108"/>
        <v>2555</v>
      </c>
      <c r="AI625" s="4" t="str">
        <f t="shared" si="109"/>
        <v>×</v>
      </c>
      <c r="AJ625" s="4" t="s">
        <v>1264</v>
      </c>
    </row>
    <row r="626" spans="1:36" s="4" customFormat="1" x14ac:dyDescent="0.2">
      <c r="A626" s="11"/>
      <c r="B626" s="23" t="s">
        <v>894</v>
      </c>
      <c r="C626" s="28" t="s">
        <v>543</v>
      </c>
      <c r="D626" s="49">
        <v>11</v>
      </c>
      <c r="E626" s="49">
        <v>98</v>
      </c>
      <c r="F626" s="48">
        <v>11</v>
      </c>
      <c r="G626" s="48">
        <v>98</v>
      </c>
      <c r="H626" s="60">
        <v>84</v>
      </c>
      <c r="I626" s="60">
        <v>66</v>
      </c>
      <c r="J626" s="49">
        <v>35829</v>
      </c>
      <c r="K626" s="49">
        <v>15932</v>
      </c>
      <c r="L626" s="69">
        <f t="shared" si="99"/>
        <v>0.44466772726004072</v>
      </c>
      <c r="M626" s="49">
        <v>2003530</v>
      </c>
      <c r="N626" s="49">
        <v>816233</v>
      </c>
      <c r="O626" s="69">
        <f t="shared" si="100"/>
        <v>0.40739744351220097</v>
      </c>
      <c r="P626" s="49">
        <v>191170</v>
      </c>
      <c r="Q626" s="49">
        <v>287349</v>
      </c>
      <c r="R626" s="74">
        <v>271495</v>
      </c>
      <c r="S626" s="60">
        <v>0</v>
      </c>
      <c r="T626" s="60">
        <v>0</v>
      </c>
      <c r="V626" s="69">
        <f t="shared" si="101"/>
        <v>0.18115649529812122</v>
      </c>
      <c r="W626" s="76">
        <f t="shared" si="102"/>
        <v>51.232299774039667</v>
      </c>
      <c r="X626" s="79">
        <f t="shared" si="103"/>
        <v>17040.8611599297</v>
      </c>
      <c r="Z626" s="69">
        <f t="shared" si="104"/>
        <v>1</v>
      </c>
      <c r="AA626" s="69">
        <f t="shared" si="104"/>
        <v>1</v>
      </c>
      <c r="AB626" s="82" t="s">
        <v>1264</v>
      </c>
      <c r="AD626" s="91">
        <f t="shared" si="105"/>
        <v>1.5031071820892399</v>
      </c>
      <c r="AE626" s="91">
        <f t="shared" si="106"/>
        <v>4.2696709734791023</v>
      </c>
      <c r="AF626" s="96">
        <f t="shared" si="107"/>
        <v>1420.175759794947</v>
      </c>
      <c r="AH626" s="4">
        <f t="shared" si="108"/>
        <v>35770</v>
      </c>
      <c r="AI626" s="4" t="str">
        <f t="shared" si="109"/>
        <v>×</v>
      </c>
      <c r="AJ626" s="4" t="s">
        <v>1264</v>
      </c>
    </row>
    <row r="627" spans="1:36" s="4" customFormat="1" x14ac:dyDescent="0.2">
      <c r="A627" s="11"/>
      <c r="B627" s="23" t="s">
        <v>894</v>
      </c>
      <c r="C627" s="28" t="s">
        <v>912</v>
      </c>
      <c r="D627" s="49">
        <v>4</v>
      </c>
      <c r="E627" s="49">
        <v>31</v>
      </c>
      <c r="F627" s="48">
        <v>4</v>
      </c>
      <c r="G627" s="48">
        <v>31</v>
      </c>
      <c r="H627" s="60">
        <v>25</v>
      </c>
      <c r="I627" s="60">
        <v>19</v>
      </c>
      <c r="J627" s="49">
        <v>11346</v>
      </c>
      <c r="K627" s="49">
        <v>6465</v>
      </c>
      <c r="L627" s="69">
        <f t="shared" si="99"/>
        <v>0.56980433632998417</v>
      </c>
      <c r="M627" s="49">
        <v>574556</v>
      </c>
      <c r="N627" s="49">
        <v>216345</v>
      </c>
      <c r="O627" s="69">
        <f t="shared" si="100"/>
        <v>0.37654293054114829</v>
      </c>
      <c r="P627" s="49">
        <v>54748</v>
      </c>
      <c r="Q627" s="49">
        <v>76506</v>
      </c>
      <c r="R627" s="74">
        <v>85618</v>
      </c>
      <c r="S627" s="60">
        <v>0</v>
      </c>
      <c r="T627" s="60">
        <v>0</v>
      </c>
      <c r="V627" s="69">
        <f t="shared" si="101"/>
        <v>0.21455579463674632</v>
      </c>
      <c r="W627" s="76">
        <f t="shared" si="102"/>
        <v>33.464037122969835</v>
      </c>
      <c r="X627" s="79">
        <f t="shared" si="103"/>
        <v>13243.310131477185</v>
      </c>
      <c r="Z627" s="69">
        <f t="shared" si="104"/>
        <v>1</v>
      </c>
      <c r="AA627" s="69">
        <f t="shared" si="104"/>
        <v>1</v>
      </c>
      <c r="AB627" s="82" t="s">
        <v>1264</v>
      </c>
      <c r="AD627" s="91">
        <f t="shared" si="105"/>
        <v>1.3974209103528896</v>
      </c>
      <c r="AE627" s="91">
        <f t="shared" si="106"/>
        <v>3.951651201870388</v>
      </c>
      <c r="AF627" s="96">
        <f t="shared" si="107"/>
        <v>1563.8562139256228</v>
      </c>
      <c r="AH627" s="4">
        <f t="shared" si="108"/>
        <v>11315</v>
      </c>
      <c r="AI627" s="4" t="str">
        <f t="shared" si="109"/>
        <v>×</v>
      </c>
      <c r="AJ627" s="4" t="s">
        <v>1264</v>
      </c>
    </row>
    <row r="628" spans="1:36" s="4" customFormat="1" x14ac:dyDescent="0.2">
      <c r="A628" s="11"/>
      <c r="B628" s="23" t="s">
        <v>894</v>
      </c>
      <c r="C628" s="28" t="s">
        <v>915</v>
      </c>
      <c r="D628" s="49">
        <v>8</v>
      </c>
      <c r="E628" s="49">
        <v>79</v>
      </c>
      <c r="F628" s="48">
        <v>8</v>
      </c>
      <c r="G628" s="48">
        <v>79</v>
      </c>
      <c r="H628" s="60">
        <v>60</v>
      </c>
      <c r="I628" s="60">
        <v>50</v>
      </c>
      <c r="J628" s="49">
        <v>28513</v>
      </c>
      <c r="K628" s="49">
        <v>13590</v>
      </c>
      <c r="L628" s="69">
        <f t="shared" si="99"/>
        <v>0.47662469750640057</v>
      </c>
      <c r="M628" s="49">
        <v>1581838</v>
      </c>
      <c r="N628" s="49">
        <v>708325</v>
      </c>
      <c r="O628" s="69">
        <f t="shared" si="100"/>
        <v>0.44778605647354536</v>
      </c>
      <c r="P628" s="49">
        <v>78536</v>
      </c>
      <c r="Q628" s="49">
        <v>142790</v>
      </c>
      <c r="R628" s="74">
        <v>222866</v>
      </c>
      <c r="S628" s="60">
        <v>0</v>
      </c>
      <c r="T628" s="60">
        <v>0</v>
      </c>
      <c r="V628" s="69">
        <f t="shared" si="101"/>
        <v>0.21342589371428755</v>
      </c>
      <c r="W628" s="76">
        <f t="shared" si="102"/>
        <v>52.121044885945551</v>
      </c>
      <c r="X628" s="79">
        <f t="shared" si="103"/>
        <v>16399.26416482708</v>
      </c>
      <c r="Z628" s="69">
        <f t="shared" si="104"/>
        <v>1</v>
      </c>
      <c r="AA628" s="69">
        <f t="shared" si="104"/>
        <v>1</v>
      </c>
      <c r="AB628" s="82" t="s">
        <v>1264</v>
      </c>
      <c r="AD628" s="91">
        <f t="shared" si="105"/>
        <v>1.8181470917795661</v>
      </c>
      <c r="AE628" s="91">
        <f t="shared" si="106"/>
        <v>9.0191122542528266</v>
      </c>
      <c r="AF628" s="96">
        <f t="shared" si="107"/>
        <v>2837.7559335845981</v>
      </c>
      <c r="AH628" s="4">
        <f t="shared" si="108"/>
        <v>28835</v>
      </c>
      <c r="AI628" s="4" t="str">
        <f t="shared" si="109"/>
        <v/>
      </c>
      <c r="AJ628" s="4" t="s">
        <v>1264</v>
      </c>
    </row>
    <row r="629" spans="1:36" s="4" customFormat="1" x14ac:dyDescent="0.2">
      <c r="A629" s="11"/>
      <c r="B629" s="23" t="s">
        <v>894</v>
      </c>
      <c r="C629" s="28" t="s">
        <v>916</v>
      </c>
      <c r="D629" s="49">
        <v>16</v>
      </c>
      <c r="E629" s="49">
        <v>121</v>
      </c>
      <c r="F629" s="48">
        <v>16</v>
      </c>
      <c r="G629" s="48">
        <v>121</v>
      </c>
      <c r="H629" s="60">
        <v>101</v>
      </c>
      <c r="I629" s="60">
        <v>80</v>
      </c>
      <c r="J629" s="49">
        <v>42257</v>
      </c>
      <c r="K629" s="49">
        <v>21649</v>
      </c>
      <c r="L629" s="69">
        <f t="shared" si="99"/>
        <v>0.51231748586033088</v>
      </c>
      <c r="M629" s="49">
        <v>2340838</v>
      </c>
      <c r="N629" s="49">
        <v>863013</v>
      </c>
      <c r="O629" s="69">
        <f t="shared" si="100"/>
        <v>0.36867694389786904</v>
      </c>
      <c r="P629" s="49">
        <v>255919</v>
      </c>
      <c r="Q629" s="49">
        <v>380132</v>
      </c>
      <c r="R629" s="74">
        <v>239122</v>
      </c>
      <c r="S629" s="60">
        <v>0</v>
      </c>
      <c r="T629" s="60">
        <v>0</v>
      </c>
      <c r="V629" s="69">
        <f t="shared" si="101"/>
        <v>0.18887964499242652</v>
      </c>
      <c r="W629" s="76">
        <f t="shared" si="102"/>
        <v>39.863873620028642</v>
      </c>
      <c r="X629" s="79">
        <f t="shared" si="103"/>
        <v>11045.406254330454</v>
      </c>
      <c r="Z629" s="69">
        <f t="shared" si="104"/>
        <v>1</v>
      </c>
      <c r="AA629" s="69">
        <f t="shared" si="104"/>
        <v>1</v>
      </c>
      <c r="AB629" s="82" t="s">
        <v>1264</v>
      </c>
      <c r="AD629" s="91">
        <f t="shared" si="105"/>
        <v>1.4853606023780961</v>
      </c>
      <c r="AE629" s="91">
        <f t="shared" si="106"/>
        <v>3.3722115200512661</v>
      </c>
      <c r="AF629" s="96">
        <f t="shared" si="107"/>
        <v>934.36595172691364</v>
      </c>
      <c r="AH629" s="4">
        <f t="shared" si="108"/>
        <v>44165</v>
      </c>
      <c r="AI629" s="4" t="str">
        <f t="shared" si="109"/>
        <v/>
      </c>
      <c r="AJ629" s="4" t="s">
        <v>1264</v>
      </c>
    </row>
    <row r="630" spans="1:36" s="4" customFormat="1" x14ac:dyDescent="0.2">
      <c r="A630" s="14" t="s">
        <v>917</v>
      </c>
      <c r="B630" s="23" t="s">
        <v>917</v>
      </c>
      <c r="C630" s="30" t="s">
        <v>919</v>
      </c>
      <c r="D630" s="48">
        <v>95</v>
      </c>
      <c r="E630" s="48">
        <v>2962</v>
      </c>
      <c r="F630" s="48">
        <v>94</v>
      </c>
      <c r="G630" s="48">
        <v>2950</v>
      </c>
      <c r="H630" s="53">
        <v>7133</v>
      </c>
      <c r="I630" s="53">
        <v>6398</v>
      </c>
      <c r="J630" s="53">
        <v>1076774</v>
      </c>
      <c r="K630" s="48">
        <v>878076</v>
      </c>
      <c r="L630" s="66">
        <f t="shared" si="99"/>
        <v>0.81546916994652541</v>
      </c>
      <c r="M630" s="48">
        <v>247168853</v>
      </c>
      <c r="N630" s="53">
        <v>84860746</v>
      </c>
      <c r="O630" s="66">
        <f t="shared" si="100"/>
        <v>0.34333106688001663</v>
      </c>
      <c r="P630" s="48">
        <v>26510565</v>
      </c>
      <c r="Q630" s="53">
        <v>38285100</v>
      </c>
      <c r="R630" s="53">
        <v>22462484</v>
      </c>
      <c r="S630" s="53">
        <v>1262</v>
      </c>
      <c r="T630" s="53">
        <v>12</v>
      </c>
      <c r="V630" s="69">
        <f t="shared" si="101"/>
        <v>0.27997590012550216</v>
      </c>
      <c r="W630" s="76">
        <f t="shared" si="102"/>
        <v>96.643964759314684</v>
      </c>
      <c r="X630" s="79">
        <f t="shared" si="103"/>
        <v>25581.480418551469</v>
      </c>
      <c r="Z630" s="69">
        <f t="shared" si="104"/>
        <v>0.98947368421052628</v>
      </c>
      <c r="AA630" s="69">
        <f t="shared" si="104"/>
        <v>0.99594868332207964</v>
      </c>
      <c r="AB630" s="82" t="s">
        <v>1259</v>
      </c>
      <c r="AD630" s="91">
        <f t="shared" si="105"/>
        <v>1.4441450040766766</v>
      </c>
      <c r="AE630" s="91">
        <f t="shared" si="106"/>
        <v>3.2010161231946586</v>
      </c>
      <c r="AF630" s="96">
        <f t="shared" si="107"/>
        <v>847.30310349854869</v>
      </c>
      <c r="AH630" s="4">
        <f t="shared" si="108"/>
        <v>1081130</v>
      </c>
      <c r="AI630" s="4" t="str">
        <f t="shared" si="109"/>
        <v/>
      </c>
      <c r="AJ630" s="4" t="s">
        <v>1264</v>
      </c>
    </row>
    <row r="631" spans="1:36" s="4" customFormat="1" x14ac:dyDescent="0.2">
      <c r="A631" s="11">
        <f>COUNTA(C630:C646)-1</f>
        <v>16</v>
      </c>
      <c r="B631" s="23" t="s">
        <v>917</v>
      </c>
      <c r="C631" s="30" t="s">
        <v>1010</v>
      </c>
      <c r="D631" s="48">
        <v>15</v>
      </c>
      <c r="E631" s="48">
        <v>166</v>
      </c>
      <c r="F631" s="48">
        <v>15</v>
      </c>
      <c r="G631" s="48">
        <v>166</v>
      </c>
      <c r="H631" s="48">
        <v>344</v>
      </c>
      <c r="I631" s="48">
        <v>307</v>
      </c>
      <c r="J631" s="48">
        <v>60374</v>
      </c>
      <c r="K631" s="48">
        <v>50671</v>
      </c>
      <c r="L631" s="69">
        <f t="shared" si="99"/>
        <v>0.83928512273495215</v>
      </c>
      <c r="M631" s="48">
        <v>11126720</v>
      </c>
      <c r="N631" s="48">
        <v>3762206</v>
      </c>
      <c r="O631" s="69">
        <f t="shared" si="100"/>
        <v>0.33812354404532513</v>
      </c>
      <c r="P631" s="48">
        <v>1137995</v>
      </c>
      <c r="Q631" s="48">
        <v>1677088</v>
      </c>
      <c r="R631" s="48">
        <v>961414</v>
      </c>
      <c r="S631" s="48">
        <v>8</v>
      </c>
      <c r="T631" s="48">
        <v>1</v>
      </c>
      <c r="V631" s="69">
        <f t="shared" si="101"/>
        <v>0.2837820601636577</v>
      </c>
      <c r="W631" s="76">
        <f t="shared" si="102"/>
        <v>74.247715655897849</v>
      </c>
      <c r="X631" s="79">
        <f t="shared" si="103"/>
        <v>18973.653569102644</v>
      </c>
      <c r="Z631" s="69">
        <f t="shared" si="104"/>
        <v>1</v>
      </c>
      <c r="AA631" s="69">
        <f t="shared" si="104"/>
        <v>1</v>
      </c>
      <c r="AB631" s="82" t="s">
        <v>1264</v>
      </c>
      <c r="AD631" s="91">
        <f t="shared" si="105"/>
        <v>1.473721765034117</v>
      </c>
      <c r="AE631" s="91">
        <f t="shared" si="106"/>
        <v>3.3059951933004976</v>
      </c>
      <c r="AF631" s="96">
        <f t="shared" si="107"/>
        <v>844.83147992741624</v>
      </c>
      <c r="AH631" s="4">
        <f t="shared" si="108"/>
        <v>60590</v>
      </c>
      <c r="AI631" s="4" t="str">
        <f t="shared" si="109"/>
        <v/>
      </c>
      <c r="AJ631" s="4" t="s">
        <v>1264</v>
      </c>
    </row>
    <row r="632" spans="1:36" s="4" customFormat="1" x14ac:dyDescent="0.2">
      <c r="A632" s="12">
        <f>SUBTOTAL(3,C630:C646)-2</f>
        <v>15</v>
      </c>
      <c r="B632" s="23" t="s">
        <v>917</v>
      </c>
      <c r="C632" s="30" t="s">
        <v>815</v>
      </c>
      <c r="D632" s="48">
        <v>12</v>
      </c>
      <c r="E632" s="48">
        <v>281</v>
      </c>
      <c r="F632" s="48">
        <v>12</v>
      </c>
      <c r="G632" s="48">
        <v>281</v>
      </c>
      <c r="H632" s="48">
        <v>435</v>
      </c>
      <c r="I632" s="48">
        <v>380</v>
      </c>
      <c r="J632" s="48">
        <v>102965</v>
      </c>
      <c r="K632" s="48">
        <v>78338</v>
      </c>
      <c r="L632" s="69">
        <f t="shared" si="99"/>
        <v>0.76082163842082262</v>
      </c>
      <c r="M632" s="48">
        <v>15764792</v>
      </c>
      <c r="N632" s="48">
        <v>6459555</v>
      </c>
      <c r="O632" s="69">
        <f t="shared" si="100"/>
        <v>0.40974565347896758</v>
      </c>
      <c r="P632" s="48">
        <v>1579764</v>
      </c>
      <c r="Q632" s="48">
        <v>2958330</v>
      </c>
      <c r="R632" s="48">
        <v>1523707</v>
      </c>
      <c r="S632" s="48">
        <v>39</v>
      </c>
      <c r="T632" s="48">
        <v>1</v>
      </c>
      <c r="V632" s="69">
        <f t="shared" si="101"/>
        <v>0.31174335941567877</v>
      </c>
      <c r="W632" s="76">
        <f t="shared" si="102"/>
        <v>82.457491894099931</v>
      </c>
      <c r="X632" s="79">
        <f t="shared" si="103"/>
        <v>19450.419974980214</v>
      </c>
      <c r="Z632" s="69">
        <f t="shared" si="104"/>
        <v>1</v>
      </c>
      <c r="AA632" s="69">
        <f t="shared" si="104"/>
        <v>1</v>
      </c>
      <c r="AB632" s="82" t="s">
        <v>1264</v>
      </c>
      <c r="AD632" s="91">
        <f t="shared" si="105"/>
        <v>1.8726404703487356</v>
      </c>
      <c r="AE632" s="91">
        <f t="shared" si="106"/>
        <v>4.088936701937758</v>
      </c>
      <c r="AF632" s="96">
        <f t="shared" si="107"/>
        <v>964.51558587232023</v>
      </c>
      <c r="AH632" s="4">
        <f t="shared" si="108"/>
        <v>102565</v>
      </c>
      <c r="AI632" s="4" t="str">
        <f t="shared" si="109"/>
        <v>×</v>
      </c>
      <c r="AJ632" s="4" t="s">
        <v>1264</v>
      </c>
    </row>
    <row r="633" spans="1:36" s="4" customFormat="1" x14ac:dyDescent="0.2">
      <c r="A633" s="11"/>
      <c r="B633" s="23" t="s">
        <v>917</v>
      </c>
      <c r="C633" s="30" t="s">
        <v>863</v>
      </c>
      <c r="D633" s="48">
        <v>1</v>
      </c>
      <c r="E633" s="48">
        <v>5</v>
      </c>
      <c r="F633" s="48">
        <v>1</v>
      </c>
      <c r="G633" s="48">
        <v>5</v>
      </c>
      <c r="H633" s="48">
        <v>8</v>
      </c>
      <c r="I633" s="48">
        <v>7</v>
      </c>
      <c r="J633" s="48">
        <v>2105</v>
      </c>
      <c r="K633" s="48">
        <v>1650</v>
      </c>
      <c r="L633" s="69">
        <f t="shared" si="99"/>
        <v>0.78384798099762465</v>
      </c>
      <c r="M633" s="48">
        <v>167445</v>
      </c>
      <c r="N633" s="48">
        <v>93378</v>
      </c>
      <c r="O633" s="69">
        <f t="shared" si="100"/>
        <v>0.55766371047209529</v>
      </c>
      <c r="P633" s="48">
        <v>42474</v>
      </c>
      <c r="Q633" s="48">
        <v>63663</v>
      </c>
      <c r="R633" s="48">
        <v>28037</v>
      </c>
      <c r="S633" s="48">
        <v>0</v>
      </c>
      <c r="T633" s="48">
        <v>0</v>
      </c>
      <c r="V633" s="69">
        <f t="shared" si="101"/>
        <v>0.43712357352919579</v>
      </c>
      <c r="W633" s="76">
        <f t="shared" si="102"/>
        <v>56.592727272727274</v>
      </c>
      <c r="X633" s="79">
        <f t="shared" si="103"/>
        <v>16992.121212121212</v>
      </c>
      <c r="Z633" s="69">
        <f t="shared" si="104"/>
        <v>1</v>
      </c>
      <c r="AA633" s="69">
        <f t="shared" si="104"/>
        <v>1</v>
      </c>
      <c r="AB633" s="82" t="s">
        <v>1264</v>
      </c>
      <c r="AD633" s="91">
        <f t="shared" si="105"/>
        <v>1.49886989687809</v>
      </c>
      <c r="AE633" s="91">
        <f t="shared" si="106"/>
        <v>2.1984743607854216</v>
      </c>
      <c r="AF633" s="96">
        <f t="shared" si="107"/>
        <v>660.09794227056545</v>
      </c>
      <c r="AH633" s="4">
        <f t="shared" si="108"/>
        <v>1825</v>
      </c>
      <c r="AI633" s="4" t="str">
        <f t="shared" si="109"/>
        <v>×</v>
      </c>
      <c r="AJ633" s="4" t="s">
        <v>1264</v>
      </c>
    </row>
    <row r="634" spans="1:36" s="4" customFormat="1" x14ac:dyDescent="0.2">
      <c r="A634" s="11"/>
      <c r="B634" s="23" t="s">
        <v>917</v>
      </c>
      <c r="C634" s="30" t="s">
        <v>921</v>
      </c>
      <c r="D634" s="48">
        <v>2</v>
      </c>
      <c r="E634" s="48">
        <v>23</v>
      </c>
      <c r="F634" s="48">
        <v>2</v>
      </c>
      <c r="G634" s="48">
        <v>23</v>
      </c>
      <c r="H634" s="48">
        <v>26</v>
      </c>
      <c r="I634" s="48">
        <v>23</v>
      </c>
      <c r="J634" s="48">
        <v>8405</v>
      </c>
      <c r="K634" s="48">
        <v>4895</v>
      </c>
      <c r="L634" s="69">
        <f t="shared" si="99"/>
        <v>0.58239143367043422</v>
      </c>
      <c r="M634" s="48">
        <v>747534</v>
      </c>
      <c r="N634" s="48">
        <v>290033</v>
      </c>
      <c r="O634" s="69">
        <f t="shared" si="100"/>
        <v>0.38798636583754048</v>
      </c>
      <c r="P634" s="48">
        <v>55182</v>
      </c>
      <c r="Q634" s="48">
        <v>88819</v>
      </c>
      <c r="R634" s="48">
        <v>70049</v>
      </c>
      <c r="S634" s="48">
        <v>0</v>
      </c>
      <c r="T634" s="48">
        <v>0</v>
      </c>
      <c r="V634" s="69">
        <f t="shared" si="101"/>
        <v>0.22595993584470678</v>
      </c>
      <c r="W634" s="76">
        <f t="shared" si="102"/>
        <v>59.250868232890703</v>
      </c>
      <c r="X634" s="79">
        <f t="shared" si="103"/>
        <v>14310.316649642493</v>
      </c>
      <c r="Z634" s="69">
        <f t="shared" si="104"/>
        <v>1</v>
      </c>
      <c r="AA634" s="69">
        <f t="shared" si="104"/>
        <v>1</v>
      </c>
      <c r="AB634" s="82" t="s">
        <v>1264</v>
      </c>
      <c r="AD634" s="91">
        <f t="shared" si="105"/>
        <v>1.6095647131310935</v>
      </c>
      <c r="AE634" s="91">
        <f t="shared" si="106"/>
        <v>5.2559349063100287</v>
      </c>
      <c r="AF634" s="96">
        <f t="shared" si="107"/>
        <v>1269.4175636983073</v>
      </c>
      <c r="AH634" s="4">
        <f t="shared" si="108"/>
        <v>8395</v>
      </c>
      <c r="AI634" s="4" t="str">
        <f t="shared" si="109"/>
        <v>×</v>
      </c>
      <c r="AJ634" s="4" t="s">
        <v>1264</v>
      </c>
    </row>
    <row r="635" spans="1:36" s="7" customFormat="1" ht="39.6" x14ac:dyDescent="0.2">
      <c r="A635" s="16"/>
      <c r="B635" s="25" t="s">
        <v>917</v>
      </c>
      <c r="C635" s="29" t="s">
        <v>1281</v>
      </c>
      <c r="D635" s="51">
        <v>0</v>
      </c>
      <c r="E635" s="51">
        <v>0</v>
      </c>
      <c r="F635" s="51"/>
      <c r="G635" s="51"/>
      <c r="H635" s="51"/>
      <c r="I635" s="51"/>
      <c r="J635" s="51"/>
      <c r="K635" s="51"/>
      <c r="L635" s="67">
        <f>K635</f>
        <v>0</v>
      </c>
      <c r="M635" s="51"/>
      <c r="N635" s="51"/>
      <c r="O635" s="67" t="str">
        <f t="shared" si="100"/>
        <v/>
      </c>
      <c r="P635" s="51"/>
      <c r="Q635" s="51"/>
      <c r="R635" s="51"/>
      <c r="S635" s="51"/>
      <c r="T635" s="51"/>
      <c r="V635" s="67" t="str">
        <f t="shared" si="101"/>
        <v/>
      </c>
      <c r="W635" s="78" t="str">
        <f t="shared" si="102"/>
        <v/>
      </c>
      <c r="X635" s="51" t="str">
        <f t="shared" si="103"/>
        <v/>
      </c>
      <c r="Z635" s="67" t="e">
        <f t="shared" si="104"/>
        <v>#DIV/0!</v>
      </c>
      <c r="AA635" s="67" t="e">
        <f t="shared" si="104"/>
        <v>#DIV/0!</v>
      </c>
      <c r="AB635" s="253" t="s">
        <v>1264</v>
      </c>
      <c r="AD635" s="94" t="e">
        <f t="shared" si="105"/>
        <v>#DIV/0!</v>
      </c>
      <c r="AE635" s="94" t="e">
        <f t="shared" si="106"/>
        <v>#DIV/0!</v>
      </c>
      <c r="AF635" s="99" t="e">
        <f t="shared" si="107"/>
        <v>#DIV/0!</v>
      </c>
      <c r="AH635" s="7">
        <f t="shared" si="108"/>
        <v>0</v>
      </c>
      <c r="AI635" s="7" t="str">
        <f t="shared" si="109"/>
        <v/>
      </c>
      <c r="AJ635" s="7" t="e">
        <v>#VALUE!</v>
      </c>
    </row>
    <row r="636" spans="1:36" s="4" customFormat="1" x14ac:dyDescent="0.2">
      <c r="A636" s="11"/>
      <c r="B636" s="23" t="s">
        <v>917</v>
      </c>
      <c r="C636" s="30" t="s">
        <v>308</v>
      </c>
      <c r="D636" s="48">
        <v>3</v>
      </c>
      <c r="E636" s="48">
        <v>9</v>
      </c>
      <c r="F636" s="48">
        <v>3</v>
      </c>
      <c r="G636" s="48">
        <v>9</v>
      </c>
      <c r="H636" s="48">
        <v>67</v>
      </c>
      <c r="I636" s="48">
        <v>4</v>
      </c>
      <c r="J636" s="48">
        <v>2014</v>
      </c>
      <c r="K636" s="48">
        <v>1342</v>
      </c>
      <c r="L636" s="69">
        <f t="shared" ref="L636:L642" si="110">IF(K636="","",IF(K636=0,0,K636/J636))</f>
        <v>0.66633565044687193</v>
      </c>
      <c r="M636" s="48">
        <v>272127</v>
      </c>
      <c r="N636" s="48">
        <v>53692</v>
      </c>
      <c r="O636" s="69">
        <f t="shared" si="100"/>
        <v>0.19730493482822359</v>
      </c>
      <c r="P636" s="48">
        <v>3293</v>
      </c>
      <c r="Q636" s="48">
        <v>8776</v>
      </c>
      <c r="R636" s="48">
        <v>14495</v>
      </c>
      <c r="S636" s="48">
        <v>0</v>
      </c>
      <c r="T636" s="48">
        <v>0</v>
      </c>
      <c r="V636" s="69">
        <f t="shared" si="101"/>
        <v>0.13147131208514204</v>
      </c>
      <c r="W636" s="76">
        <f t="shared" si="102"/>
        <v>40.008941877794335</v>
      </c>
      <c r="X636" s="79">
        <f t="shared" si="103"/>
        <v>10801.043219076006</v>
      </c>
      <c r="Z636" s="69">
        <f t="shared" si="104"/>
        <v>1</v>
      </c>
      <c r="AA636" s="69">
        <f t="shared" si="104"/>
        <v>1</v>
      </c>
      <c r="AB636" s="82" t="s">
        <v>1264</v>
      </c>
      <c r="AD636" s="91">
        <f t="shared" si="105"/>
        <v>2.6650470695414517</v>
      </c>
      <c r="AE636" s="91">
        <f t="shared" si="106"/>
        <v>16.304889158821744</v>
      </c>
      <c r="AF636" s="96">
        <f t="shared" si="107"/>
        <v>4401.7613118736717</v>
      </c>
      <c r="AH636" s="4">
        <f t="shared" si="108"/>
        <v>3285</v>
      </c>
      <c r="AI636" s="4" t="str">
        <f t="shared" si="109"/>
        <v/>
      </c>
      <c r="AJ636" s="4" t="s">
        <v>1264</v>
      </c>
    </row>
    <row r="637" spans="1:36" s="4" customFormat="1" x14ac:dyDescent="0.2">
      <c r="A637" s="11"/>
      <c r="B637" s="23" t="s">
        <v>917</v>
      </c>
      <c r="C637" s="30" t="s">
        <v>858</v>
      </c>
      <c r="D637" s="48">
        <v>1</v>
      </c>
      <c r="E637" s="48">
        <v>4</v>
      </c>
      <c r="F637" s="48">
        <v>1</v>
      </c>
      <c r="G637" s="48">
        <v>4</v>
      </c>
      <c r="H637" s="53">
        <v>7</v>
      </c>
      <c r="I637" s="53">
        <v>5</v>
      </c>
      <c r="J637" s="53">
        <v>1460</v>
      </c>
      <c r="K637" s="53">
        <v>801</v>
      </c>
      <c r="L637" s="69">
        <f t="shared" si="110"/>
        <v>0.54863013698630136</v>
      </c>
      <c r="M637" s="53">
        <v>57915</v>
      </c>
      <c r="N637" s="53">
        <v>29834</v>
      </c>
      <c r="O637" s="69">
        <f t="shared" si="100"/>
        <v>0.51513424846758182</v>
      </c>
      <c r="P637" s="53">
        <v>4689</v>
      </c>
      <c r="Q637" s="53">
        <v>8395</v>
      </c>
      <c r="R637" s="53">
        <v>8259</v>
      </c>
      <c r="S637" s="53">
        <v>0</v>
      </c>
      <c r="T637" s="53">
        <v>0</v>
      </c>
      <c r="V637" s="69">
        <f t="shared" si="101"/>
        <v>0.28261817330310485</v>
      </c>
      <c r="W637" s="76">
        <f t="shared" si="102"/>
        <v>37.245942571785271</v>
      </c>
      <c r="X637" s="79">
        <f t="shared" si="103"/>
        <v>10310.861423220973</v>
      </c>
      <c r="Z637" s="69">
        <f t="shared" si="104"/>
        <v>1</v>
      </c>
      <c r="AA637" s="69">
        <f t="shared" si="104"/>
        <v>1</v>
      </c>
      <c r="AB637" s="82" t="s">
        <v>1264</v>
      </c>
      <c r="AD637" s="91">
        <f t="shared" si="105"/>
        <v>1.7903604179995736</v>
      </c>
      <c r="AE637" s="91">
        <f t="shared" si="106"/>
        <v>6.3625506504585196</v>
      </c>
      <c r="AF637" s="96">
        <f t="shared" si="107"/>
        <v>1761.3563659628919</v>
      </c>
      <c r="AH637" s="4">
        <f t="shared" si="108"/>
        <v>1460</v>
      </c>
      <c r="AI637" s="4" t="str">
        <f t="shared" si="109"/>
        <v/>
      </c>
      <c r="AJ637" s="4" t="s">
        <v>1264</v>
      </c>
    </row>
    <row r="638" spans="1:36" s="4" customFormat="1" x14ac:dyDescent="0.2">
      <c r="A638" s="18"/>
      <c r="B638" s="23" t="s">
        <v>917</v>
      </c>
      <c r="C638" s="30" t="s">
        <v>922</v>
      </c>
      <c r="D638" s="48">
        <v>1</v>
      </c>
      <c r="E638" s="48">
        <v>2</v>
      </c>
      <c r="F638" s="48">
        <v>1</v>
      </c>
      <c r="G638" s="48">
        <v>2</v>
      </c>
      <c r="H638" s="53">
        <v>3</v>
      </c>
      <c r="I638" s="53">
        <v>3</v>
      </c>
      <c r="J638" s="53">
        <v>730</v>
      </c>
      <c r="K638" s="53">
        <v>320</v>
      </c>
      <c r="L638" s="69">
        <f t="shared" si="110"/>
        <v>0.43835616438356162</v>
      </c>
      <c r="M638" s="53">
        <v>14240</v>
      </c>
      <c r="N638" s="53">
        <v>4371</v>
      </c>
      <c r="O638" s="69">
        <f t="shared" si="100"/>
        <v>0.30695224719101122</v>
      </c>
      <c r="P638" s="53">
        <v>1912</v>
      </c>
      <c r="Q638" s="53">
        <v>3082</v>
      </c>
      <c r="R638" s="53">
        <v>3016</v>
      </c>
      <c r="S638" s="53">
        <v>0</v>
      </c>
      <c r="T638" s="53">
        <v>0</v>
      </c>
      <c r="V638" s="69">
        <f t="shared" si="101"/>
        <v>0.13455440972756655</v>
      </c>
      <c r="W638" s="76">
        <f t="shared" si="102"/>
        <v>13.659375000000001</v>
      </c>
      <c r="X638" s="79">
        <f t="shared" si="103"/>
        <v>9425</v>
      </c>
      <c r="Z638" s="69">
        <f t="shared" si="104"/>
        <v>1</v>
      </c>
      <c r="AA638" s="69">
        <f t="shared" si="104"/>
        <v>1</v>
      </c>
      <c r="AB638" s="82" t="s">
        <v>1264</v>
      </c>
      <c r="AD638" s="91">
        <f t="shared" si="105"/>
        <v>1.6119246861924685</v>
      </c>
      <c r="AE638" s="91">
        <f t="shared" si="106"/>
        <v>2.2860878661087867</v>
      </c>
      <c r="AF638" s="96">
        <f t="shared" si="107"/>
        <v>1577.4058577405858</v>
      </c>
      <c r="AH638" s="4">
        <f t="shared" si="108"/>
        <v>730</v>
      </c>
      <c r="AI638" s="4" t="str">
        <f t="shared" si="109"/>
        <v/>
      </c>
      <c r="AJ638" s="4" t="e">
        <v>#DIV/0!</v>
      </c>
    </row>
    <row r="639" spans="1:36" s="4" customFormat="1" x14ac:dyDescent="0.2">
      <c r="A639" s="18"/>
      <c r="B639" s="23" t="s">
        <v>917</v>
      </c>
      <c r="C639" s="30" t="s">
        <v>923</v>
      </c>
      <c r="D639" s="48">
        <v>1</v>
      </c>
      <c r="E639" s="48">
        <v>1</v>
      </c>
      <c r="F639" s="48">
        <v>1</v>
      </c>
      <c r="G639" s="48">
        <v>1</v>
      </c>
      <c r="H639" s="48">
        <v>2</v>
      </c>
      <c r="I639" s="48">
        <v>2</v>
      </c>
      <c r="J639" s="48">
        <v>365</v>
      </c>
      <c r="K639" s="48">
        <v>362</v>
      </c>
      <c r="L639" s="69">
        <f t="shared" si="110"/>
        <v>0.99178082191780825</v>
      </c>
      <c r="M639" s="48">
        <v>17625</v>
      </c>
      <c r="N639" s="48">
        <v>7935</v>
      </c>
      <c r="O639" s="69">
        <f t="shared" si="100"/>
        <v>0.4502127659574468</v>
      </c>
      <c r="P639" s="48">
        <v>2557</v>
      </c>
      <c r="Q639" s="48">
        <v>39</v>
      </c>
      <c r="R639" s="48">
        <v>3520</v>
      </c>
      <c r="S639" s="48">
        <v>0</v>
      </c>
      <c r="T639" s="48">
        <v>0</v>
      </c>
      <c r="V639" s="69">
        <f t="shared" si="101"/>
        <v>0.44651238705916646</v>
      </c>
      <c r="W639" s="76">
        <f t="shared" si="102"/>
        <v>21.91988950276243</v>
      </c>
      <c r="X639" s="79">
        <f t="shared" si="103"/>
        <v>9723.7569060773476</v>
      </c>
      <c r="Z639" s="69">
        <f t="shared" si="104"/>
        <v>1</v>
      </c>
      <c r="AA639" s="69">
        <f t="shared" si="104"/>
        <v>1</v>
      </c>
      <c r="AB639" s="82" t="s">
        <v>1264</v>
      </c>
      <c r="AD639" s="91">
        <f t="shared" si="105"/>
        <v>1.5252248728979272E-2</v>
      </c>
      <c r="AE639" s="91">
        <f t="shared" si="106"/>
        <v>3.1032459913961672</v>
      </c>
      <c r="AF639" s="96">
        <f t="shared" si="107"/>
        <v>1376.6132186155651</v>
      </c>
      <c r="AH639" s="4">
        <f t="shared" si="108"/>
        <v>365</v>
      </c>
      <c r="AI639" s="4" t="str">
        <f t="shared" si="109"/>
        <v/>
      </c>
      <c r="AJ639" s="4" t="e">
        <v>#DIV/0!</v>
      </c>
    </row>
    <row r="640" spans="1:36" s="4" customFormat="1" x14ac:dyDescent="0.2">
      <c r="A640" s="18"/>
      <c r="B640" s="23" t="s">
        <v>917</v>
      </c>
      <c r="C640" s="28" t="s">
        <v>637</v>
      </c>
      <c r="D640" s="48">
        <v>1</v>
      </c>
      <c r="E640" s="48">
        <v>1</v>
      </c>
      <c r="F640" s="48">
        <v>1</v>
      </c>
      <c r="G640" s="48">
        <v>1</v>
      </c>
      <c r="H640" s="48">
        <v>2</v>
      </c>
      <c r="I640" s="48">
        <v>1</v>
      </c>
      <c r="J640" s="48">
        <v>366</v>
      </c>
      <c r="K640" s="48">
        <v>154</v>
      </c>
      <c r="L640" s="69">
        <f t="shared" si="110"/>
        <v>0.42076502732240439</v>
      </c>
      <c r="M640" s="48">
        <v>13227</v>
      </c>
      <c r="N640" s="48">
        <v>2611</v>
      </c>
      <c r="O640" s="69">
        <f t="shared" si="100"/>
        <v>0.19739925909125275</v>
      </c>
      <c r="P640" s="48">
        <v>1348</v>
      </c>
      <c r="Q640" s="48">
        <v>4319</v>
      </c>
      <c r="R640" s="48">
        <v>1176</v>
      </c>
      <c r="S640" s="48">
        <v>0</v>
      </c>
      <c r="T640" s="48">
        <v>0</v>
      </c>
      <c r="V640" s="69">
        <f t="shared" si="101"/>
        <v>8.3058704644953352E-2</v>
      </c>
      <c r="W640" s="76">
        <f t="shared" si="102"/>
        <v>16.954545454545453</v>
      </c>
      <c r="X640" s="79">
        <f t="shared" si="103"/>
        <v>7636.363636363636</v>
      </c>
      <c r="Z640" s="69">
        <f t="shared" si="104"/>
        <v>1</v>
      </c>
      <c r="AA640" s="69">
        <f t="shared" si="104"/>
        <v>1</v>
      </c>
      <c r="AB640" s="82" t="s">
        <v>1264</v>
      </c>
      <c r="AD640" s="91">
        <f t="shared" si="105"/>
        <v>3.2040059347181007</v>
      </c>
      <c r="AE640" s="91">
        <f t="shared" si="106"/>
        <v>1.9369436201780414</v>
      </c>
      <c r="AF640" s="96">
        <f t="shared" si="107"/>
        <v>872.40356083086056</v>
      </c>
      <c r="AH640" s="4">
        <f t="shared" si="108"/>
        <v>365</v>
      </c>
      <c r="AI640" s="4" t="str">
        <f t="shared" si="109"/>
        <v>×</v>
      </c>
      <c r="AJ640" s="4" t="e">
        <v>#DIV/0!</v>
      </c>
    </row>
    <row r="641" spans="1:36" s="4" customFormat="1" x14ac:dyDescent="0.2">
      <c r="A641" s="19" t="s">
        <v>925</v>
      </c>
      <c r="B641" s="23" t="s">
        <v>917</v>
      </c>
      <c r="C641" s="28" t="s">
        <v>926</v>
      </c>
      <c r="D641" s="48">
        <v>0</v>
      </c>
      <c r="E641" s="48">
        <v>0</v>
      </c>
      <c r="F641" s="48">
        <v>1</v>
      </c>
      <c r="G641" s="48">
        <v>1</v>
      </c>
      <c r="H641" s="48">
        <v>1</v>
      </c>
      <c r="I641" s="48">
        <v>1</v>
      </c>
      <c r="J641" s="48">
        <v>182</v>
      </c>
      <c r="K641" s="48">
        <v>14</v>
      </c>
      <c r="L641" s="69">
        <f t="shared" si="110"/>
        <v>7.6923076923076927E-2</v>
      </c>
      <c r="M641" s="48">
        <v>1546</v>
      </c>
      <c r="N641" s="48">
        <v>742</v>
      </c>
      <c r="O641" s="69">
        <f t="shared" si="100"/>
        <v>0.47994825355756793</v>
      </c>
      <c r="P641" s="48">
        <v>212</v>
      </c>
      <c r="Q641" s="48">
        <v>672</v>
      </c>
      <c r="R641" s="48">
        <v>368</v>
      </c>
      <c r="S641" s="48">
        <v>0</v>
      </c>
      <c r="T641" s="48">
        <v>0</v>
      </c>
      <c r="V641" s="69">
        <f t="shared" si="101"/>
        <v>3.6919096427505224E-2</v>
      </c>
      <c r="W641" s="76">
        <f t="shared" si="102"/>
        <v>53</v>
      </c>
      <c r="X641" s="79">
        <f t="shared" si="103"/>
        <v>26285.714285714286</v>
      </c>
      <c r="Z641" s="69" t="e">
        <f t="shared" si="104"/>
        <v>#DIV/0!</v>
      </c>
      <c r="AA641" s="69" t="e">
        <f t="shared" si="104"/>
        <v>#DIV/0!</v>
      </c>
      <c r="AB641" s="82" t="s">
        <v>1264</v>
      </c>
      <c r="AD641" s="91">
        <f t="shared" si="105"/>
        <v>3.1698113207547172</v>
      </c>
      <c r="AE641" s="91">
        <f t="shared" si="106"/>
        <v>3.5</v>
      </c>
      <c r="AF641" s="96">
        <f t="shared" si="107"/>
        <v>1735.8490566037735</v>
      </c>
      <c r="AH641" s="4">
        <f t="shared" si="108"/>
        <v>0</v>
      </c>
      <c r="AI641" s="4" t="str">
        <f t="shared" si="109"/>
        <v>×</v>
      </c>
      <c r="AJ641" s="4" t="e">
        <v>#DIV/0!</v>
      </c>
    </row>
    <row r="642" spans="1:36" s="4" customFormat="1" x14ac:dyDescent="0.2">
      <c r="A642" s="11"/>
      <c r="B642" s="23" t="s">
        <v>927</v>
      </c>
      <c r="C642" s="28" t="s">
        <v>1279</v>
      </c>
      <c r="D642" s="48">
        <v>1</v>
      </c>
      <c r="E642" s="48">
        <v>3</v>
      </c>
      <c r="F642" s="48">
        <v>1</v>
      </c>
      <c r="G642" s="48">
        <v>3</v>
      </c>
      <c r="H642" s="48">
        <v>4</v>
      </c>
      <c r="I642" s="48">
        <v>4</v>
      </c>
      <c r="J642" s="48">
        <v>1095</v>
      </c>
      <c r="K642" s="48">
        <v>746</v>
      </c>
      <c r="L642" s="69">
        <f t="shared" si="110"/>
        <v>0.68127853881278544</v>
      </c>
      <c r="M642" s="48">
        <v>112619</v>
      </c>
      <c r="N642" s="48">
        <v>42586</v>
      </c>
      <c r="O642" s="69">
        <f t="shared" si="100"/>
        <v>0.37814223177261386</v>
      </c>
      <c r="P642" s="48">
        <v>11758</v>
      </c>
      <c r="Q642" s="48">
        <v>18772</v>
      </c>
      <c r="R642" s="48">
        <v>10937</v>
      </c>
      <c r="S642" s="48">
        <v>0</v>
      </c>
      <c r="T642" s="48">
        <v>0</v>
      </c>
      <c r="V642" s="69">
        <f t="shared" si="101"/>
        <v>0.25762018712545204</v>
      </c>
      <c r="W642" s="76">
        <f t="shared" si="102"/>
        <v>57.085790884718499</v>
      </c>
      <c r="X642" s="79">
        <f t="shared" si="103"/>
        <v>14660.857908847185</v>
      </c>
      <c r="Z642" s="69">
        <f t="shared" si="104"/>
        <v>1</v>
      </c>
      <c r="AA642" s="69">
        <f t="shared" si="104"/>
        <v>1</v>
      </c>
      <c r="AB642" s="82" t="s">
        <v>1264</v>
      </c>
      <c r="AD642" s="91">
        <f t="shared" si="105"/>
        <v>1.5965300221126042</v>
      </c>
      <c r="AE642" s="91">
        <f t="shared" si="106"/>
        <v>3.621874468447015</v>
      </c>
      <c r="AF642" s="96">
        <f t="shared" si="107"/>
        <v>930.17519986392233</v>
      </c>
      <c r="AH642" s="4">
        <f t="shared" si="108"/>
        <v>1095</v>
      </c>
      <c r="AI642" s="4" t="str">
        <f t="shared" si="109"/>
        <v/>
      </c>
      <c r="AJ642" s="4" t="e">
        <v>#DIV/0!</v>
      </c>
    </row>
    <row r="643" spans="1:36" s="7" customFormat="1" ht="26.4" x14ac:dyDescent="0.2">
      <c r="A643" s="256"/>
      <c r="B643" s="25" t="s">
        <v>927</v>
      </c>
      <c r="C643" s="33" t="s">
        <v>1280</v>
      </c>
      <c r="D643" s="51">
        <v>0</v>
      </c>
      <c r="E643" s="51">
        <v>0</v>
      </c>
      <c r="F643" s="51"/>
      <c r="G643" s="51"/>
      <c r="H643" s="51"/>
      <c r="I643" s="51"/>
      <c r="J643" s="51"/>
      <c r="K643" s="51"/>
      <c r="L643" s="67">
        <v>0</v>
      </c>
      <c r="M643" s="51"/>
      <c r="N643" s="51"/>
      <c r="O643" s="67" t="str">
        <f t="shared" si="100"/>
        <v/>
      </c>
      <c r="P643" s="51"/>
      <c r="Q643" s="51"/>
      <c r="R643" s="51"/>
      <c r="S643" s="51"/>
      <c r="T643" s="51"/>
      <c r="V643" s="67" t="str">
        <f t="shared" si="101"/>
        <v/>
      </c>
      <c r="W643" s="78" t="str">
        <f t="shared" si="102"/>
        <v/>
      </c>
      <c r="X643" s="51" t="str">
        <f t="shared" si="103"/>
        <v/>
      </c>
      <c r="Z643" s="67" t="e">
        <f t="shared" si="104"/>
        <v>#DIV/0!</v>
      </c>
      <c r="AA643" s="67" t="e">
        <f t="shared" si="104"/>
        <v>#DIV/0!</v>
      </c>
      <c r="AB643" s="253" t="s">
        <v>1264</v>
      </c>
      <c r="AD643" s="94" t="e">
        <f t="shared" si="105"/>
        <v>#DIV/0!</v>
      </c>
      <c r="AE643" s="94" t="e">
        <f t="shared" si="106"/>
        <v>#DIV/0!</v>
      </c>
      <c r="AF643" s="99" t="e">
        <f t="shared" si="107"/>
        <v>#DIV/0!</v>
      </c>
      <c r="AH643" s="7">
        <f t="shared" si="108"/>
        <v>0</v>
      </c>
      <c r="AI643" s="7" t="str">
        <f t="shared" si="109"/>
        <v/>
      </c>
      <c r="AJ643" s="7" t="e">
        <v>#VALUE!</v>
      </c>
    </row>
    <row r="644" spans="1:36" s="4" customFormat="1" x14ac:dyDescent="0.2">
      <c r="A644" s="18"/>
      <c r="B644" s="23" t="s">
        <v>927</v>
      </c>
      <c r="C644" s="28" t="s">
        <v>1256</v>
      </c>
      <c r="D644" s="48">
        <v>1</v>
      </c>
      <c r="E644" s="48">
        <v>3</v>
      </c>
      <c r="F644" s="48">
        <v>1</v>
      </c>
      <c r="G644" s="48">
        <v>3</v>
      </c>
      <c r="H644" s="53">
        <v>3</v>
      </c>
      <c r="I644" s="53">
        <v>2</v>
      </c>
      <c r="J644" s="53">
        <v>1095</v>
      </c>
      <c r="K644" s="53">
        <v>116</v>
      </c>
      <c r="L644" s="69">
        <f>IF(K644="","",IF(K644=0,0,K644/J644))</f>
        <v>0.10593607305936073</v>
      </c>
      <c r="M644" s="48">
        <v>5902</v>
      </c>
      <c r="N644" s="48">
        <v>2566</v>
      </c>
      <c r="O644" s="69">
        <f t="shared" si="100"/>
        <v>0.43476787529650968</v>
      </c>
      <c r="P644" s="53">
        <v>114</v>
      </c>
      <c r="Q644" s="53">
        <v>507</v>
      </c>
      <c r="R644" s="53">
        <v>4738</v>
      </c>
      <c r="S644" s="53">
        <v>0</v>
      </c>
      <c r="T644" s="53">
        <v>0</v>
      </c>
      <c r="V644" s="69">
        <f t="shared" si="101"/>
        <v>4.6057601401274087E-2</v>
      </c>
      <c r="W644" s="76">
        <f t="shared" si="102"/>
        <v>22.120689655172413</v>
      </c>
      <c r="X644" s="79">
        <f t="shared" si="103"/>
        <v>40844.827586206899</v>
      </c>
      <c r="Z644" s="69">
        <f t="shared" si="104"/>
        <v>1</v>
      </c>
      <c r="AA644" s="69">
        <f t="shared" si="104"/>
        <v>1</v>
      </c>
      <c r="AB644" s="82" t="s">
        <v>1264</v>
      </c>
      <c r="AD644" s="91">
        <f t="shared" si="105"/>
        <v>4.4473684210526319</v>
      </c>
      <c r="AE644" s="91">
        <f t="shared" si="106"/>
        <v>22.508771929824562</v>
      </c>
      <c r="AF644" s="96">
        <f t="shared" si="107"/>
        <v>41561.403508771931</v>
      </c>
      <c r="AH644" s="4">
        <f t="shared" si="108"/>
        <v>1095</v>
      </c>
      <c r="AI644" s="4" t="str">
        <f t="shared" si="109"/>
        <v/>
      </c>
      <c r="AJ644" s="4" t="e">
        <v>#DIV/0!</v>
      </c>
    </row>
    <row r="645" spans="1:36" s="4" customFormat="1" x14ac:dyDescent="0.2">
      <c r="A645" s="11"/>
      <c r="B645" s="21" t="s">
        <v>927</v>
      </c>
      <c r="C645" s="30" t="s">
        <v>1084</v>
      </c>
      <c r="D645" s="48">
        <v>1</v>
      </c>
      <c r="E645" s="48">
        <v>1</v>
      </c>
      <c r="F645" s="48">
        <v>1</v>
      </c>
      <c r="G645" s="48">
        <v>1</v>
      </c>
      <c r="H645" s="53">
        <v>2</v>
      </c>
      <c r="I645" s="53">
        <v>2</v>
      </c>
      <c r="J645" s="53">
        <v>365</v>
      </c>
      <c r="K645" s="53">
        <v>9</v>
      </c>
      <c r="L645" s="69">
        <f>IF(K645="","",IF(K645=0,0,K645/J645))</f>
        <v>2.4657534246575342E-2</v>
      </c>
      <c r="M645" s="48">
        <v>342</v>
      </c>
      <c r="N645" s="48">
        <v>283</v>
      </c>
      <c r="O645" s="69">
        <f>IF(N645="","",IF(N645=0,0,N645/M645))</f>
        <v>0.82748538011695905</v>
      </c>
      <c r="P645" s="53">
        <v>13</v>
      </c>
      <c r="Q645" s="53">
        <v>46</v>
      </c>
      <c r="R645" s="53">
        <v>351</v>
      </c>
      <c r="S645" s="53">
        <v>0</v>
      </c>
      <c r="T645" s="53">
        <v>0</v>
      </c>
      <c r="V645" s="69">
        <f>IF(O645="","",L645*O645)</f>
        <v>2.0403749098774331E-2</v>
      </c>
      <c r="W645" s="76">
        <f>IF(N645="","",IF(N645=0,0,N645/K645))</f>
        <v>31.444444444444443</v>
      </c>
      <c r="X645" s="79">
        <f>IF(R645="","",IF(R645=0,0,R645*1000/K645))</f>
        <v>39000</v>
      </c>
      <c r="Z645" s="69">
        <f t="shared" ref="Z645:AA647" si="111">F645/D645</f>
        <v>1</v>
      </c>
      <c r="AA645" s="69">
        <f t="shared" si="111"/>
        <v>1</v>
      </c>
      <c r="AB645" s="88" t="s">
        <v>1264</v>
      </c>
      <c r="AD645" s="91">
        <f>Q645/P645</f>
        <v>3.5384615384615383</v>
      </c>
      <c r="AE645" s="91">
        <f>N645/P645</f>
        <v>21.76923076923077</v>
      </c>
      <c r="AF645" s="96">
        <f>R645/P645*1000</f>
        <v>27000</v>
      </c>
      <c r="AH645" s="4">
        <f>E645*365</f>
        <v>365</v>
      </c>
      <c r="AI645" s="4" t="str">
        <f>IF(AH645&lt;J645,"×","")</f>
        <v/>
      </c>
      <c r="AJ645" s="4" t="e">
        <v>#DIV/0!</v>
      </c>
    </row>
    <row r="646" spans="1:36" s="4" customFormat="1" x14ac:dyDescent="0.2">
      <c r="A646" s="13"/>
      <c r="B646" s="21" t="s">
        <v>927</v>
      </c>
      <c r="C646" s="35" t="s">
        <v>1260</v>
      </c>
      <c r="D646" s="48">
        <v>2</v>
      </c>
      <c r="E646" s="48">
        <v>5</v>
      </c>
      <c r="F646" s="48">
        <v>2</v>
      </c>
      <c r="G646" s="48">
        <v>5</v>
      </c>
      <c r="H646" s="48">
        <v>10</v>
      </c>
      <c r="I646" s="48">
        <v>6</v>
      </c>
      <c r="J646" s="48">
        <v>1825</v>
      </c>
      <c r="K646" s="48">
        <v>1235</v>
      </c>
      <c r="L646" s="69">
        <f>IF(K646="","",IF(K646=0,0,K646/J646))</f>
        <v>0.67671232876712328</v>
      </c>
      <c r="M646" s="48">
        <v>33892</v>
      </c>
      <c r="N646" s="48">
        <v>19090</v>
      </c>
      <c r="O646" s="69">
        <f>IF(N646="","",IF(N646=0,0,N646/M646))</f>
        <v>0.56325976631653485</v>
      </c>
      <c r="P646" s="48">
        <v>6877</v>
      </c>
      <c r="Q646" s="48">
        <v>24384</v>
      </c>
      <c r="R646" s="48">
        <v>1049</v>
      </c>
      <c r="S646" s="48">
        <v>0</v>
      </c>
      <c r="T646" s="48">
        <v>0</v>
      </c>
      <c r="V646" s="69">
        <f>IF(O646="","",L646*O646)</f>
        <v>0.38116482816488795</v>
      </c>
      <c r="W646" s="76">
        <f>IF(N646="","",IF(N646=0,0,N646/K646))</f>
        <v>15.457489878542511</v>
      </c>
      <c r="X646" s="79">
        <f>IF(R646="","",IF(R646=0,0,R646*1000/K646))</f>
        <v>849.39271255060726</v>
      </c>
      <c r="Z646" s="69">
        <f t="shared" si="111"/>
        <v>1</v>
      </c>
      <c r="AA646" s="69">
        <f t="shared" si="111"/>
        <v>1</v>
      </c>
      <c r="AB646" s="89" t="s">
        <v>1264</v>
      </c>
      <c r="AD646" s="91">
        <f>Q646/P646</f>
        <v>3.5457321506470847</v>
      </c>
      <c r="AE646" s="91">
        <f>N646/P646</f>
        <v>2.7759197324414715</v>
      </c>
      <c r="AF646" s="96">
        <f>R646/P646*1000</f>
        <v>152.53744365275557</v>
      </c>
      <c r="AH646" s="4">
        <f>E646*365</f>
        <v>1825</v>
      </c>
      <c r="AI646" s="4" t="str">
        <f>IF(AH646&lt;J646,"×","")</f>
        <v/>
      </c>
      <c r="AJ646" s="4" t="e">
        <v>#DIV/0!</v>
      </c>
    </row>
    <row r="647" spans="1:36" s="4" customFormat="1" x14ac:dyDescent="0.2">
      <c r="A647" s="341" t="s">
        <v>1199</v>
      </c>
      <c r="B647" s="337"/>
      <c r="C647" s="338"/>
      <c r="D647" s="52">
        <f t="shared" ref="D647:K647" si="112">SUBTOTAL(9,D5:D646)</f>
        <v>6784</v>
      </c>
      <c r="E647" s="52">
        <f t="shared" si="112"/>
        <v>190127</v>
      </c>
      <c r="F647" s="52">
        <f t="shared" si="112"/>
        <v>6700</v>
      </c>
      <c r="G647" s="52">
        <f t="shared" si="112"/>
        <v>189536</v>
      </c>
      <c r="H647" s="52">
        <f t="shared" si="112"/>
        <v>338102</v>
      </c>
      <c r="I647" s="52">
        <f t="shared" si="112"/>
        <v>296461.40000000002</v>
      </c>
      <c r="J647" s="52">
        <f t="shared" si="112"/>
        <v>69671450.799999997</v>
      </c>
      <c r="K647" s="52">
        <f t="shared" si="112"/>
        <v>50827501.600000001</v>
      </c>
      <c r="L647" s="69">
        <f>IF(K647="","",IF(K647=0,0,K647/J647))</f>
        <v>0.7295312644759796</v>
      </c>
      <c r="M647" s="52">
        <f>SUBTOTAL(9,M5:M646)</f>
        <v>9091155731.8999977</v>
      </c>
      <c r="N647" s="52">
        <f>SUBTOTAL(9,N5:N646)</f>
        <v>3848866844.6999998</v>
      </c>
      <c r="O647" s="69">
        <f>IF(N647="","",IF(N647=0,0,N647/M647))</f>
        <v>0.42336386683980054</v>
      </c>
      <c r="P647" s="52">
        <f>SUBTOTAL(9,P5:P646)</f>
        <v>1020471877.2</v>
      </c>
      <c r="Q647" s="52">
        <f>SUBTOTAL(9,Q5:Q646)</f>
        <v>1421999506.5999999</v>
      </c>
      <c r="R647" s="52">
        <f>SUBTOTAL(9,R5:R646)</f>
        <v>1501883841.5310001</v>
      </c>
      <c r="S647" s="52">
        <f>SUBTOTAL(9,S5:S646)</f>
        <v>68079</v>
      </c>
      <c r="T647" s="52">
        <f>SUBTOTAL(9,T5:T646)</f>
        <v>460</v>
      </c>
      <c r="V647" s="69">
        <f>IF(O647="","",L647*O647)</f>
        <v>0.30885717710907995</v>
      </c>
      <c r="W647" s="76">
        <f>IF(N647="","",IF(N647=0,0,N647/K647))</f>
        <v>75.724100605802732</v>
      </c>
      <c r="X647" s="79">
        <f>IF(R647="","",IF(R647=0,0,R647*1000/K647))</f>
        <v>29548.645797120986</v>
      </c>
      <c r="Z647" s="69">
        <f t="shared" si="111"/>
        <v>0.98761792452830188</v>
      </c>
      <c r="AA647" s="69">
        <f t="shared" si="111"/>
        <v>0.9968915514366713</v>
      </c>
      <c r="AB647" s="90"/>
      <c r="AD647" s="91">
        <f>Q647/P647</f>
        <v>1.3934725085239221</v>
      </c>
      <c r="AE647" s="91">
        <f>N647/P647</f>
        <v>3.7716540070272497</v>
      </c>
      <c r="AF647" s="96">
        <f>R647/P647*1000</f>
        <v>1471.7542688701153</v>
      </c>
      <c r="AJ647" s="4">
        <v>29</v>
      </c>
    </row>
  </sheetData>
  <protectedRanges>
    <protectedRange sqref="C60:C177 C587:C640 C474:C585 C642:C645 C316:C400" name="範囲1"/>
    <protectedRange sqref="C586" name="範囲1_1"/>
    <protectedRange sqref="C641" name="範囲1_3"/>
    <protectedRange sqref="C178:C267" name="範囲1_4"/>
    <protectedRange sqref="C646" name="範囲1_5"/>
    <protectedRange sqref="C268:C315" name="範囲1_6"/>
    <protectedRange sqref="AB587:AB640 AB451:AB585 AB5:AB449 AB642:AB646" name="範囲1_7"/>
    <protectedRange sqref="AB586" name="範囲1_1_1"/>
    <protectedRange sqref="AB450" name="範囲1_2_1"/>
    <protectedRange sqref="AB641" name="範囲1_3_1"/>
    <protectedRange sqref="C451:C473 C401:C449" name="範囲1_8"/>
    <protectedRange sqref="C450" name="範囲1_2_2"/>
    <protectedRange sqref="C5:C59" name="範囲1_2"/>
  </protectedRanges>
  <autoFilter ref="A4:AJ646" xr:uid="{00000000-0009-0000-0000-00000E000000}"/>
  <mergeCells count="26">
    <mergeCell ref="J3:J4"/>
    <mergeCell ref="K3:K4"/>
    <mergeCell ref="M3:M4"/>
    <mergeCell ref="N3:N4"/>
    <mergeCell ref="P3:P4"/>
    <mergeCell ref="E3:E4"/>
    <mergeCell ref="F3:F4"/>
    <mergeCell ref="G3:G4"/>
    <mergeCell ref="H3:H4"/>
    <mergeCell ref="I3:I4"/>
    <mergeCell ref="A647:C647"/>
    <mergeCell ref="A3:A4"/>
    <mergeCell ref="B3:B4"/>
    <mergeCell ref="C3:C4"/>
    <mergeCell ref="D3:D4"/>
    <mergeCell ref="Q3:Q4"/>
    <mergeCell ref="S3:S4"/>
    <mergeCell ref="T3:T4"/>
    <mergeCell ref="V3:V4"/>
    <mergeCell ref="W3:W4"/>
    <mergeCell ref="X3:X4"/>
    <mergeCell ref="AB3:AB4"/>
    <mergeCell ref="AD3:AD4"/>
    <mergeCell ref="AE3:AE4"/>
    <mergeCell ref="AF3:AF4"/>
    <mergeCell ref="Z3:AA3"/>
  </mergeCells>
  <phoneticPr fontId="2"/>
  <dataValidations count="1">
    <dataValidation imeMode="off" allowBlank="1" showInputMessage="1" showErrorMessage="1" sqref="G394:J394 H392:J392 P393:R394 P376:R377" xr:uid="{00000000-0002-0000-0E00-000000000000}"/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Header>&amp;R&amp;KFF0000（平成26年６月30日取りまとめ時点）</oddHeader>
  </headerFooter>
  <colBreaks count="1" manualBreakCount="1">
    <brk id="24" max="6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R5輸送実績</vt:lpstr>
      <vt:lpstr>【個タク】R5輸送実績</vt:lpstr>
      <vt:lpstr>H27輸送実績(2)</vt:lpstr>
      <vt:lpstr>【個タク】H27輸送実績</vt:lpstr>
      <vt:lpstr>（参考）H27輸送実績</vt:lpstr>
      <vt:lpstr>'H27輸送実績(2)'!Print_Area</vt:lpstr>
      <vt:lpstr>'R5輸送実績'!Print_Area</vt:lpstr>
      <vt:lpstr>'（参考）H27輸送実績'!Print_Titles</vt:lpstr>
      <vt:lpstr>'H27輸送実績(2)'!Print_Titles</vt:lpstr>
      <vt:lpstr>'R5輸送実績'!Print_Titles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本間 美紅</cp:lastModifiedBy>
  <cp:lastPrinted>2021-08-04T01:14:52Z</cp:lastPrinted>
  <dcterms:created xsi:type="dcterms:W3CDTF">2014-05-09T02:22:18Z</dcterms:created>
  <dcterms:modified xsi:type="dcterms:W3CDTF">2025-02-13T07:53:24Z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2021-01-28T09:17:09Z</vt:filetime>
  </property>
</Properties>
</file>