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ds010059\G\02 鉄道・生活交通担当\09_★山形県地域公共交通網形成計画\★山形県地域公共交通情報共有基盤（R4～）\01_HP掲載データ\運輸支局\R6\"/>
    </mc:Choice>
  </mc:AlternateContent>
  <bookViews>
    <workbookView xWindow="28680" yWindow="-120" windowWidth="29040" windowHeight="15720" tabRatio="897"/>
  </bookViews>
  <sheets>
    <sheet name="R5貸切" sheetId="16" r:id="rId1"/>
  </sheets>
  <definedNames>
    <definedName name="_xlnm._FilterDatabase" localSheetId="0" hidden="1">'R5貸切'!$A$6:$N$43</definedName>
    <definedName name="_xlnm.Print_Area" localSheetId="0">'R5貸切'!$A$1:$N$44</definedName>
    <definedName name="_xlnm.Print_Titles" localSheetId="0">'R5貸切'!$3:$5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6" l="1"/>
  <c r="J42" i="16"/>
  <c r="L41" i="16"/>
  <c r="J41" i="16"/>
  <c r="L40" i="16"/>
  <c r="J40" i="16"/>
  <c r="L39" i="16"/>
  <c r="J39" i="16"/>
  <c r="L38" i="16"/>
  <c r="J38" i="16"/>
  <c r="L37" i="16"/>
  <c r="J37" i="16"/>
  <c r="L36" i="16"/>
  <c r="J36" i="16"/>
  <c r="L35" i="16"/>
  <c r="J35" i="16"/>
  <c r="L34" i="16"/>
  <c r="J34" i="16"/>
  <c r="L33" i="16"/>
  <c r="J33" i="16"/>
  <c r="L32" i="16"/>
  <c r="J32" i="16"/>
  <c r="L31" i="16"/>
  <c r="J31" i="16"/>
  <c r="L30" i="16"/>
  <c r="J30" i="16"/>
  <c r="L29" i="16"/>
  <c r="J29" i="16"/>
  <c r="L28" i="16"/>
  <c r="J28" i="16"/>
  <c r="L27" i="16"/>
  <c r="J27" i="16"/>
  <c r="L26" i="16"/>
  <c r="J26" i="16"/>
  <c r="L25" i="16"/>
  <c r="J25" i="16"/>
  <c r="L24" i="16"/>
  <c r="J24" i="16"/>
  <c r="L23" i="16"/>
  <c r="J23" i="16"/>
  <c r="L22" i="16"/>
  <c r="J22" i="16"/>
  <c r="L21" i="16"/>
  <c r="J21" i="16"/>
  <c r="L20" i="16"/>
  <c r="J20" i="16"/>
  <c r="L19" i="16"/>
  <c r="J19" i="16"/>
  <c r="L18" i="16"/>
  <c r="J18" i="16"/>
  <c r="L17" i="16"/>
  <c r="J17" i="16"/>
  <c r="L16" i="16"/>
  <c r="J16" i="16"/>
  <c r="L15" i="16"/>
  <c r="J15" i="16"/>
  <c r="L14" i="16"/>
  <c r="J14" i="16"/>
  <c r="L13" i="16"/>
  <c r="J13" i="16"/>
  <c r="L12" i="16"/>
  <c r="J12" i="16"/>
  <c r="L11" i="16"/>
  <c r="J11" i="16"/>
  <c r="L10" i="16"/>
  <c r="J10" i="16"/>
  <c r="L9" i="16"/>
  <c r="J9" i="16"/>
  <c r="L8" i="16"/>
  <c r="J8" i="16"/>
  <c r="L7" i="16"/>
  <c r="J7" i="16"/>
  <c r="J43" i="16"/>
  <c r="L43" i="16"/>
  <c r="G44" i="16"/>
  <c r="Q5" i="16"/>
  <c r="S5" i="16"/>
  <c r="I44" i="16"/>
  <c r="M44" i="16"/>
  <c r="N44" i="16"/>
  <c r="C44" i="16"/>
  <c r="D44" i="16"/>
  <c r="E44" i="16"/>
  <c r="F44" i="16"/>
  <c r="H44" i="16"/>
  <c r="K44" i="16"/>
  <c r="L44" i="16" l="1"/>
  <c r="J44" i="16"/>
</calcChain>
</file>

<file path=xl/sharedStrings.xml><?xml version="1.0" encoding="utf-8"?>
<sst xmlns="http://schemas.openxmlformats.org/spreadsheetml/2006/main" count="110" uniqueCount="69">
  <si>
    <t>←　輸送実績報告書　→</t>
    <phoneticPr fontId="2"/>
  </si>
  <si>
    <t>←　輸送実績報告書　→</t>
    <rPh sb="2" eb="4">
      <t>ユソウ</t>
    </rPh>
    <rPh sb="4" eb="6">
      <t>ジッセキ</t>
    </rPh>
    <rPh sb="6" eb="9">
      <t>ホウコクショ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</si>
  <si>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</si>
  <si>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保有車両数
(両)</t>
    <rPh sb="0" eb="2">
      <t>ホユウ</t>
    </rPh>
    <rPh sb="2" eb="5">
      <t>シャリョウスウ</t>
    </rPh>
    <rPh sb="7" eb="8">
      <t>リョウ</t>
    </rPh>
    <phoneticPr fontId="2"/>
  </si>
  <si>
    <t>配置車両数
(両)</t>
    <rPh sb="0" eb="2">
      <t>ハイチ</t>
    </rPh>
    <rPh sb="2" eb="5">
      <t>シャリョウスウ</t>
    </rPh>
    <rPh sb="7" eb="8">
      <t>リョウ</t>
    </rPh>
    <phoneticPr fontId="2"/>
  </si>
  <si>
    <t>延実在車両数
(日車)</t>
    <rPh sb="0" eb="1">
      <t>ノ</t>
    </rPh>
    <rPh sb="1" eb="3">
      <t>ジツザイ</t>
    </rPh>
    <rPh sb="3" eb="6">
      <t>シャリョウスウ</t>
    </rPh>
    <rPh sb="8" eb="9">
      <t>ニチ</t>
    </rPh>
    <rPh sb="9" eb="10">
      <t>シャ</t>
    </rPh>
    <phoneticPr fontId="2"/>
  </si>
  <si>
    <t>延実働車両数
(日車)</t>
    <rPh sb="0" eb="1">
      <t>ノ</t>
    </rPh>
    <rPh sb="1" eb="3">
      <t>ジツドウ</t>
    </rPh>
    <rPh sb="3" eb="6">
      <t>シャリョウスウ</t>
    </rPh>
    <rPh sb="8" eb="9">
      <t>ニチ</t>
    </rPh>
    <rPh sb="9" eb="10">
      <t>シャ</t>
    </rPh>
    <phoneticPr fontId="2"/>
  </si>
  <si>
    <t>実働率
(%)</t>
    <rPh sb="0" eb="2">
      <t>ジツドウ</t>
    </rPh>
    <rPh sb="2" eb="3">
      <t>リツ</t>
    </rPh>
    <phoneticPr fontId="2"/>
  </si>
  <si>
    <t>走行キロ　(km)</t>
    <rPh sb="0" eb="2">
      <t>ソウコウ</t>
    </rPh>
    <phoneticPr fontId="2"/>
  </si>
  <si>
    <t>実車</t>
    <rPh sb="0" eb="2">
      <t>ジッシャ</t>
    </rPh>
    <phoneticPr fontId="2"/>
  </si>
  <si>
    <t>空車</t>
    <rPh sb="0" eb="2">
      <t>クウシャ</t>
    </rPh>
    <phoneticPr fontId="2"/>
  </si>
  <si>
    <t>計</t>
    <rPh sb="0" eb="1">
      <t>ケイ</t>
    </rPh>
    <phoneticPr fontId="2"/>
  </si>
  <si>
    <t>合　　　計</t>
    <rPh sb="0" eb="1">
      <t>ゴウ</t>
    </rPh>
    <rPh sb="4" eb="5">
      <t>ケイ</t>
    </rPh>
    <phoneticPr fontId="2"/>
  </si>
  <si>
    <t>輸送人員
(人)</t>
    <rPh sb="0" eb="2">
      <t>ユソウ</t>
    </rPh>
    <rPh sb="2" eb="4">
      <t>ジンイン</t>
    </rPh>
    <phoneticPr fontId="2"/>
  </si>
  <si>
    <t>管内
事業者</t>
    <rPh sb="0" eb="2">
      <t>カンナイ</t>
    </rPh>
    <rPh sb="3" eb="6">
      <t>ジギョウシャ</t>
    </rPh>
    <phoneticPr fontId="2"/>
  </si>
  <si>
    <t>従業員数
(人)</t>
    <rPh sb="0" eb="3">
      <t>ジュウギョウイン</t>
    </rPh>
    <phoneticPr fontId="2"/>
  </si>
  <si>
    <t>運転者数
(人)</t>
    <phoneticPr fontId="2"/>
  </si>
  <si>
    <t>事業者名</t>
    <phoneticPr fontId="2"/>
  </si>
  <si>
    <t>管内事業者</t>
    <phoneticPr fontId="2"/>
  </si>
  <si>
    <t>従業員数
(人)</t>
    <phoneticPr fontId="2"/>
  </si>
  <si>
    <t>運転者数
(人)</t>
    <phoneticPr fontId="2"/>
  </si>
  <si>
    <t>保有車両数
(両)</t>
    <phoneticPr fontId="2"/>
  </si>
  <si>
    <t>配置車両数
(両)</t>
    <phoneticPr fontId="2"/>
  </si>
  <si>
    <t>延実在車両数
(日車)</t>
    <phoneticPr fontId="2"/>
  </si>
  <si>
    <t>延実働車両数
(日車)</t>
    <phoneticPr fontId="2"/>
  </si>
  <si>
    <t>実働率
(%)</t>
    <phoneticPr fontId="2"/>
  </si>
  <si>
    <t>輸送人キロ
(人キロ)</t>
    <phoneticPr fontId="2"/>
  </si>
  <si>
    <t>事業者名</t>
    <rPh sb="0" eb="3">
      <t>ジギョウシャ</t>
    </rPh>
    <rPh sb="3" eb="4">
      <t>メイ</t>
    </rPh>
    <phoneticPr fontId="2"/>
  </si>
  <si>
    <t>局管内</t>
    <phoneticPr fontId="2"/>
  </si>
  <si>
    <t>局管外</t>
    <rPh sb="2" eb="3">
      <t>ガイ</t>
    </rPh>
    <phoneticPr fontId="2"/>
  </si>
  <si>
    <t>支局管内</t>
  </si>
  <si>
    <t>株式会社　赤湯観光バス</t>
  </si>
  <si>
    <t>庄交ハイヤー　株式会社</t>
  </si>
  <si>
    <t>株式会社　楯岡交通</t>
  </si>
  <si>
    <t>庄内交通　株式会社</t>
  </si>
  <si>
    <t>最上川交通　株式会社</t>
  </si>
  <si>
    <t>有限会社　ヨネザワバス観光</t>
  </si>
  <si>
    <t>山寺観光タクシー　株式会社</t>
  </si>
  <si>
    <t>株式会社　新庄輸送サービス</t>
  </si>
  <si>
    <t>松山観光バス　株式会社</t>
  </si>
  <si>
    <t>八千代交通　株式会社</t>
  </si>
  <si>
    <t>株式会社　夢たび山形</t>
  </si>
  <si>
    <t>青空観光　株式会社</t>
  </si>
  <si>
    <t>有限会社　庄内霊柩社</t>
  </si>
  <si>
    <t>いでは観光バス　株式会社</t>
  </si>
  <si>
    <t>山交バス　株式会社</t>
  </si>
  <si>
    <t>八千代観光バス　株式会社</t>
  </si>
  <si>
    <t>朝日観光バス　株式会社</t>
  </si>
  <si>
    <t>有限会社　サイトシーイング蔵王</t>
  </si>
  <si>
    <t>トランスオーシャンバス　株式会社</t>
  </si>
  <si>
    <t>株式会社　のぞみ観光バス</t>
  </si>
  <si>
    <t>庄内みどり観光バス　株式会社</t>
  </si>
  <si>
    <t>うるしやまタクシー株式会社</t>
  </si>
  <si>
    <t>有限会社　河北レンタカー</t>
  </si>
  <si>
    <t>有限会社　三愛サービス</t>
  </si>
  <si>
    <t>天童タクシー　株式会社</t>
  </si>
  <si>
    <t>有限会社　平和観光バス</t>
  </si>
  <si>
    <t>あけぼの観光　株式会社</t>
  </si>
  <si>
    <t>大和交通　株式会社</t>
  </si>
  <si>
    <t>有限会社　ジェイ・ツアーズ</t>
  </si>
  <si>
    <t>有限会社　酒田スワンタクシー</t>
  </si>
  <si>
    <t>蛸井　悟</t>
  </si>
  <si>
    <t>鶴岡タクシー株式会社</t>
  </si>
  <si>
    <t>R6.3.31現在</t>
    <rPh sb="7" eb="9">
      <t>ゲンザイ</t>
    </rPh>
    <phoneticPr fontId="2"/>
  </si>
  <si>
    <t>有限会社　毘龍レンタカー</t>
  </si>
  <si>
    <t>株式会社　マツキトラベルサービス</t>
  </si>
  <si>
    <t>ジェイアールバス東北　株式会社</t>
  </si>
  <si>
    <t>局管内</t>
  </si>
  <si>
    <t>山交ハイヤー株式会社</t>
    <rPh sb="0" eb="2">
      <t>ヤマコウ</t>
    </rPh>
    <rPh sb="6" eb="10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</si>
</sst>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176" fontId="1" fillId="0" borderId="0" xfId="1" applyNumberFormat="1">
      <alignment vertical="center"/>
    </xf>
    <xf numFmtId="176" fontId="1" fillId="2" borderId="1" xfId="1" applyNumberFormat="1" applyFill="1" applyBorder="1" applyAlignment="1">
      <alignment horizontal="center" vertical="center"/>
    </xf>
    <xf numFmtId="177" fontId="1" fillId="0" borderId="2" xfId="1" applyNumberFormat="1" applyBorder="1" applyAlignment="1">
      <alignment horizontal="right" vertical="center"/>
    </xf>
    <xf numFmtId="176" fontId="1" fillId="0" borderId="3" xfId="1" applyNumberFormat="1" applyBorder="1" applyAlignment="1">
      <alignment horizontal="right" vertical="center"/>
    </xf>
    <xf numFmtId="177" fontId="1" fillId="0" borderId="3" xfId="1" applyNumberFormat="1" applyBorder="1" applyAlignment="1">
      <alignment horizontal="right" vertical="center"/>
    </xf>
    <xf numFmtId="176" fontId="1" fillId="0" borderId="3" xfId="1" applyNumberFormat="1" applyFill="1" applyBorder="1" applyAlignment="1" applyProtection="1">
      <alignment horizontal="right" vertical="center"/>
    </xf>
    <xf numFmtId="176" fontId="1" fillId="0" borderId="0" xfId="1" applyNumberFormat="1" applyFill="1" applyProtection="1">
      <alignment vertical="center"/>
    </xf>
    <xf numFmtId="176" fontId="1" fillId="0" borderId="0" xfId="1" applyNumberFormat="1" applyAlignment="1">
      <alignment vertical="center" shrinkToFit="1"/>
    </xf>
    <xf numFmtId="176" fontId="1" fillId="0" borderId="4" xfId="1" applyNumberFormat="1" applyFill="1" applyBorder="1" applyAlignment="1" applyProtection="1">
      <alignment horizontal="right" vertical="center"/>
    </xf>
    <xf numFmtId="177" fontId="1" fillId="0" borderId="4" xfId="1" applyNumberFormat="1" applyFill="1" applyBorder="1" applyAlignment="1" applyProtection="1">
      <alignment horizontal="right" vertical="center"/>
    </xf>
    <xf numFmtId="176" fontId="4" fillId="0" borderId="5" xfId="1" applyNumberFormat="1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>
      <alignment vertical="center"/>
    </xf>
    <xf numFmtId="176" fontId="1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" xfId="1" applyNumberFormat="1" applyFont="1" applyFill="1" applyBorder="1" applyAlignment="1">
      <alignment vertical="center" shrinkToFit="1"/>
    </xf>
    <xf numFmtId="176" fontId="1" fillId="0" borderId="7" xfId="1" applyNumberFormat="1" applyFill="1" applyBorder="1" applyProtection="1">
      <alignment vertical="center"/>
    </xf>
    <xf numFmtId="176" fontId="0" fillId="4" borderId="8" xfId="0" applyNumberFormat="1" applyFill="1" applyBorder="1" applyAlignment="1">
      <alignment horizontal="center" vertical="center" wrapTex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6" borderId="8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/>
    </xf>
    <xf numFmtId="176" fontId="0" fillId="0" borderId="0" xfId="0" applyNumberFormat="1"/>
    <xf numFmtId="176" fontId="0" fillId="4" borderId="3" xfId="0" applyNumberFormat="1" applyFill="1" applyBorder="1" applyAlignment="1">
      <alignment horizontal="center" vertical="center" wrapText="1"/>
    </xf>
    <xf numFmtId="176" fontId="0" fillId="4" borderId="3" xfId="0" applyNumberFormat="1" applyFill="1" applyBorder="1" applyAlignment="1">
      <alignment horizontal="center" vertical="center" shrinkToFit="1"/>
    </xf>
    <xf numFmtId="176" fontId="1" fillId="7" borderId="3" xfId="1" applyNumberFormat="1" applyFill="1" applyBorder="1" applyAlignment="1" applyProtection="1">
      <alignment horizontal="right" vertical="center"/>
      <protection locked="0"/>
    </xf>
    <xf numFmtId="176" fontId="1" fillId="0" borderId="2" xfId="1" applyNumberFormat="1" applyBorder="1" applyAlignment="1">
      <alignment horizontal="right" vertical="center"/>
    </xf>
    <xf numFmtId="176" fontId="1" fillId="7" borderId="22" xfId="1" applyNumberFormat="1" applyFill="1" applyBorder="1" applyAlignment="1" applyProtection="1">
      <alignment horizontal="right" vertical="center"/>
      <protection locked="0"/>
    </xf>
    <xf numFmtId="177" fontId="1" fillId="0" borderId="22" xfId="1" applyNumberFormat="1" applyBorder="1" applyAlignment="1">
      <alignment horizontal="right" vertical="center"/>
    </xf>
    <xf numFmtId="176" fontId="1" fillId="0" borderId="22" xfId="1" applyNumberFormat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distributed" vertical="center" shrinkToFit="1"/>
    </xf>
    <xf numFmtId="176" fontId="5" fillId="5" borderId="2" xfId="0" applyNumberFormat="1" applyFont="1" applyFill="1" applyBorder="1" applyAlignment="1">
      <alignment horizontal="center" vertical="center" wrapText="1"/>
    </xf>
    <xf numFmtId="176" fontId="5" fillId="5" borderId="16" xfId="0" applyNumberFormat="1" applyFont="1" applyFill="1" applyBorder="1" applyAlignment="1">
      <alignment horizontal="center" vertical="center" wrapText="1"/>
    </xf>
    <xf numFmtId="176" fontId="0" fillId="0" borderId="0" xfId="1" applyNumberFormat="1" applyFont="1" applyAlignment="1">
      <alignment horizontal="right" vertical="center"/>
    </xf>
    <xf numFmtId="176" fontId="3" fillId="0" borderId="5" xfId="1" applyNumberFormat="1" applyFont="1" applyFill="1" applyBorder="1" applyAlignment="1">
      <alignment horizontal="distributed" vertical="center"/>
    </xf>
    <xf numFmtId="176" fontId="1" fillId="2" borderId="17" xfId="1" applyNumberFormat="1" applyFill="1" applyBorder="1" applyAlignment="1">
      <alignment horizontal="center" vertical="center"/>
    </xf>
    <xf numFmtId="176" fontId="5" fillId="2" borderId="17" xfId="1" applyNumberFormat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/>
    </xf>
    <xf numFmtId="176" fontId="1" fillId="2" borderId="17" xfId="1" applyNumberFormat="1" applyFill="1" applyBorder="1" applyAlignment="1">
      <alignment horizontal="center" vertical="center" wrapText="1"/>
    </xf>
    <xf numFmtId="176" fontId="1" fillId="2" borderId="1" xfId="1" applyNumberForma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 wrapText="1"/>
    </xf>
    <xf numFmtId="176" fontId="1" fillId="2" borderId="16" xfId="1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176" fontId="1" fillId="4" borderId="18" xfId="1" applyNumberFormat="1" applyFill="1" applyBorder="1" applyAlignment="1">
      <alignment horizontal="center" vertical="center"/>
    </xf>
    <xf numFmtId="176" fontId="1" fillId="4" borderId="13" xfId="1" applyNumberFormat="1" applyFill="1" applyBorder="1" applyAlignment="1">
      <alignment horizontal="center" vertical="center"/>
    </xf>
    <xf numFmtId="176" fontId="1" fillId="4" borderId="19" xfId="1" applyNumberFormat="1" applyFill="1" applyBorder="1" applyAlignment="1">
      <alignment horizontal="center" vertical="center"/>
    </xf>
    <xf numFmtId="176" fontId="1" fillId="4" borderId="5" xfId="1" applyNumberFormat="1" applyFill="1" applyBorder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176" fontId="0" fillId="4" borderId="12" xfId="0" applyNumberFormat="1" applyFill="1" applyBorder="1" applyAlignment="1">
      <alignment horizontal="center" vertical="center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16" xfId="1" applyNumberFormat="1" applyFont="1" applyFill="1" applyBorder="1" applyAlignment="1">
      <alignment horizontal="center" vertical="center" wrapText="1"/>
    </xf>
    <xf numFmtId="176" fontId="1" fillId="0" borderId="14" xfId="1" applyNumberFormat="1" applyFill="1" applyBorder="1" applyAlignment="1" applyProtection="1">
      <alignment horizontal="center" vertical="center" shrinkToFit="1"/>
    </xf>
    <xf numFmtId="176" fontId="1" fillId="0" borderId="15" xfId="1" applyNumberFormat="1" applyFill="1" applyBorder="1" applyAlignment="1" applyProtection="1">
      <alignment horizontal="center" vertical="center" shrinkToFit="1"/>
    </xf>
    <xf numFmtId="176" fontId="0" fillId="4" borderId="2" xfId="0" applyNumberFormat="1" applyFill="1" applyBorder="1" applyAlignment="1">
      <alignment horizontal="center" vertical="center" wrapText="1"/>
    </xf>
    <xf numFmtId="176" fontId="0" fillId="4" borderId="16" xfId="0" applyNumberForma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left" vertical="center"/>
    </xf>
    <xf numFmtId="176" fontId="1" fillId="7" borderId="9" xfId="1" applyNumberFormat="1" applyFont="1" applyFill="1" applyBorder="1" applyAlignment="1" applyProtection="1">
      <alignment horizontal="left" vertical="center" shrinkToFit="1"/>
      <protection locked="0"/>
    </xf>
    <xf numFmtId="176" fontId="1" fillId="7" borderId="10" xfId="1" applyNumberFormat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_6自動車旅客82-8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4"/>
  <sheetViews>
    <sheetView tabSelected="1" view="pageBreakPreview" zoomScale="75" zoomScaleNormal="75" workbookViewId="0">
      <pane xSplit="2" ySplit="5" topLeftCell="C6" activePane="bottomRight" state="frozenSplit"/>
      <selection activeCell="F210" sqref="F210"/>
      <selection pane="topRight" activeCell="F210" sqref="F210"/>
      <selection pane="bottomLeft" activeCell="F210" sqref="F210"/>
      <selection pane="bottomRight" activeCell="A2" sqref="A2:N2"/>
    </sheetView>
  </sheetViews>
  <sheetFormatPr defaultColWidth="9" defaultRowHeight="18" customHeight="1" x14ac:dyDescent="0.15"/>
  <cols>
    <col min="1" max="1" width="15.625" style="8" customWidth="1"/>
    <col min="2" max="2" width="8.625" style="8" customWidth="1"/>
    <col min="3" max="3" width="9" style="1"/>
    <col min="4" max="7" width="12.75" style="1" customWidth="1"/>
    <col min="8" max="9" width="12.625" style="1" customWidth="1"/>
    <col min="10" max="10" width="9" style="1"/>
    <col min="11" max="14" width="10.625" style="1" customWidth="1"/>
    <col min="15" max="16384" width="9" style="1"/>
  </cols>
  <sheetData>
    <row r="2" spans="1:19" ht="18" customHeight="1" x14ac:dyDescent="0.15">
      <c r="A2" s="33" t="s">
        <v>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9" s="12" customFormat="1" ht="21.75" customHeight="1" thickBot="1" x14ac:dyDescent="0.2">
      <c r="A3" s="14"/>
      <c r="B3" s="14"/>
      <c r="C3" s="14"/>
      <c r="D3" s="30" t="s">
        <v>0</v>
      </c>
      <c r="E3" s="30"/>
      <c r="F3" s="30"/>
      <c r="G3" s="11"/>
      <c r="H3" s="34" t="s">
        <v>1</v>
      </c>
      <c r="I3" s="34"/>
      <c r="J3" s="34"/>
      <c r="K3" s="34"/>
      <c r="L3" s="34"/>
      <c r="M3" s="34"/>
      <c r="N3" s="34"/>
    </row>
    <row r="4" spans="1:19" ht="25.5" customHeight="1" x14ac:dyDescent="0.15">
      <c r="A4" s="46" t="s">
        <v>2</v>
      </c>
      <c r="B4" s="47"/>
      <c r="C4" s="56" t="s">
        <v>14</v>
      </c>
      <c r="D4" s="31" t="s">
        <v>15</v>
      </c>
      <c r="E4" s="31" t="s">
        <v>16</v>
      </c>
      <c r="F4" s="31" t="s">
        <v>3</v>
      </c>
      <c r="G4" s="52" t="s">
        <v>4</v>
      </c>
      <c r="H4" s="36" t="s">
        <v>5</v>
      </c>
      <c r="I4" s="36" t="s">
        <v>6</v>
      </c>
      <c r="J4" s="38" t="s">
        <v>7</v>
      </c>
      <c r="K4" s="35" t="s">
        <v>8</v>
      </c>
      <c r="L4" s="35"/>
      <c r="M4" s="35"/>
      <c r="N4" s="40" t="s">
        <v>13</v>
      </c>
      <c r="P4" s="23" t="s">
        <v>18</v>
      </c>
      <c r="Q4" s="24" t="s">
        <v>27</v>
      </c>
      <c r="R4" s="23" t="s">
        <v>18</v>
      </c>
      <c r="S4" s="24" t="s">
        <v>27</v>
      </c>
    </row>
    <row r="5" spans="1:19" ht="25.5" customHeight="1" thickBot="1" x14ac:dyDescent="0.2">
      <c r="A5" s="48"/>
      <c r="B5" s="49"/>
      <c r="C5" s="57"/>
      <c r="D5" s="32"/>
      <c r="E5" s="32"/>
      <c r="F5" s="32"/>
      <c r="G5" s="53"/>
      <c r="H5" s="37"/>
      <c r="I5" s="37"/>
      <c r="J5" s="39"/>
      <c r="K5" s="2" t="s">
        <v>9</v>
      </c>
      <c r="L5" s="2" t="s">
        <v>10</v>
      </c>
      <c r="M5" s="2" t="s">
        <v>11</v>
      </c>
      <c r="N5" s="41"/>
      <c r="P5" s="23" t="s">
        <v>28</v>
      </c>
      <c r="Q5" s="24">
        <f>DCOUNTA($A$6:$N$43,$A$6,P4:P5)</f>
        <v>1</v>
      </c>
      <c r="R5" s="23" t="s">
        <v>29</v>
      </c>
      <c r="S5" s="24">
        <f>DCOUNTA($A$6:$N$43,$A$6,R4:R5)</f>
        <v>0</v>
      </c>
    </row>
    <row r="6" spans="1:19" s="22" customFormat="1" ht="25.5" customHeight="1" thickBot="1" x14ac:dyDescent="0.2">
      <c r="A6" s="50" t="s">
        <v>17</v>
      </c>
      <c r="B6" s="51"/>
      <c r="C6" s="16" t="s">
        <v>18</v>
      </c>
      <c r="D6" s="17" t="s">
        <v>19</v>
      </c>
      <c r="E6" s="17" t="s">
        <v>20</v>
      </c>
      <c r="F6" s="17" t="s">
        <v>21</v>
      </c>
      <c r="G6" s="18" t="s">
        <v>22</v>
      </c>
      <c r="H6" s="19" t="s">
        <v>23</v>
      </c>
      <c r="I6" s="19" t="s">
        <v>24</v>
      </c>
      <c r="J6" s="20" t="s">
        <v>25</v>
      </c>
      <c r="K6" s="21" t="s">
        <v>9</v>
      </c>
      <c r="L6" s="21" t="s">
        <v>10</v>
      </c>
      <c r="M6" s="21" t="s">
        <v>11</v>
      </c>
      <c r="N6" s="20" t="s">
        <v>26</v>
      </c>
    </row>
    <row r="7" spans="1:19" ht="25.5" customHeight="1" x14ac:dyDescent="0.15">
      <c r="A7" s="58" t="s">
        <v>45</v>
      </c>
      <c r="B7" s="59"/>
      <c r="C7" s="13" t="s">
        <v>30</v>
      </c>
      <c r="D7" s="25">
        <v>375</v>
      </c>
      <c r="E7" s="25">
        <v>214</v>
      </c>
      <c r="F7" s="25">
        <v>26</v>
      </c>
      <c r="G7" s="25">
        <v>26</v>
      </c>
      <c r="H7" s="25">
        <v>10379</v>
      </c>
      <c r="I7" s="25">
        <v>3730</v>
      </c>
      <c r="J7" s="3">
        <f t="shared" ref="J7:J42" si="0">IF(H7=0,0,I7/H7*100)</f>
        <v>35.937951633105307</v>
      </c>
      <c r="K7" s="25">
        <v>656047</v>
      </c>
      <c r="L7" s="26">
        <f t="shared" ref="L7:L42" si="1">M7-K7</f>
        <v>131567</v>
      </c>
      <c r="M7" s="25">
        <v>787614</v>
      </c>
      <c r="N7" s="25">
        <v>131193</v>
      </c>
    </row>
    <row r="8" spans="1:19" ht="25.5" customHeight="1" x14ac:dyDescent="0.15">
      <c r="A8" s="44" t="s">
        <v>34</v>
      </c>
      <c r="B8" s="45"/>
      <c r="C8" s="13" t="s">
        <v>30</v>
      </c>
      <c r="D8" s="25">
        <v>18</v>
      </c>
      <c r="E8" s="25">
        <v>7</v>
      </c>
      <c r="F8" s="25">
        <v>24</v>
      </c>
      <c r="G8" s="25">
        <v>24</v>
      </c>
      <c r="H8" s="25">
        <v>9503</v>
      </c>
      <c r="I8" s="25">
        <v>3199</v>
      </c>
      <c r="J8" s="5">
        <f t="shared" si="0"/>
        <v>33.663053772492894</v>
      </c>
      <c r="K8" s="25">
        <v>348154</v>
      </c>
      <c r="L8" s="4">
        <f t="shared" si="1"/>
        <v>174913</v>
      </c>
      <c r="M8" s="25">
        <v>523067</v>
      </c>
      <c r="N8" s="25">
        <v>153774</v>
      </c>
    </row>
    <row r="9" spans="1:19" ht="25.5" customHeight="1" x14ac:dyDescent="0.15">
      <c r="A9" s="44" t="s">
        <v>46</v>
      </c>
      <c r="B9" s="45"/>
      <c r="C9" s="13" t="s">
        <v>30</v>
      </c>
      <c r="D9" s="25">
        <v>16</v>
      </c>
      <c r="E9" s="25">
        <v>7</v>
      </c>
      <c r="F9" s="25">
        <v>7</v>
      </c>
      <c r="G9" s="25">
        <v>7</v>
      </c>
      <c r="H9" s="25">
        <v>2997</v>
      </c>
      <c r="I9" s="25">
        <v>1191</v>
      </c>
      <c r="J9" s="5">
        <f>IF(H9=0,0,I9/H9*100)</f>
        <v>39.73973973973974</v>
      </c>
      <c r="K9" s="25">
        <v>237786</v>
      </c>
      <c r="L9" s="4">
        <f>M9-K9</f>
        <v>45630</v>
      </c>
      <c r="M9" s="25">
        <v>283416</v>
      </c>
      <c r="N9" s="25">
        <v>27061</v>
      </c>
    </row>
    <row r="10" spans="1:19" ht="25.5" customHeight="1" x14ac:dyDescent="0.15">
      <c r="A10" s="44" t="s">
        <v>32</v>
      </c>
      <c r="B10" s="45"/>
      <c r="C10" s="13" t="s">
        <v>30</v>
      </c>
      <c r="D10" s="25">
        <v>13</v>
      </c>
      <c r="E10" s="25">
        <v>8</v>
      </c>
      <c r="F10" s="25">
        <v>4</v>
      </c>
      <c r="G10" s="25">
        <v>4</v>
      </c>
      <c r="H10" s="25">
        <v>1460</v>
      </c>
      <c r="I10" s="25">
        <v>335</v>
      </c>
      <c r="J10" s="5">
        <f t="shared" si="0"/>
        <v>22.945205479452056</v>
      </c>
      <c r="K10" s="25">
        <v>24680</v>
      </c>
      <c r="L10" s="4">
        <f t="shared" si="1"/>
        <v>11964</v>
      </c>
      <c r="M10" s="25">
        <v>36644</v>
      </c>
      <c r="N10" s="25">
        <v>7431</v>
      </c>
    </row>
    <row r="11" spans="1:19" ht="25.5" customHeight="1" x14ac:dyDescent="0.15">
      <c r="A11" s="44" t="s">
        <v>36</v>
      </c>
      <c r="B11" s="45"/>
      <c r="C11" s="13" t="s">
        <v>30</v>
      </c>
      <c r="D11" s="25">
        <v>7</v>
      </c>
      <c r="E11" s="25">
        <v>5</v>
      </c>
      <c r="F11" s="25">
        <v>7</v>
      </c>
      <c r="G11" s="25">
        <v>7</v>
      </c>
      <c r="H11" s="25">
        <v>2175</v>
      </c>
      <c r="I11" s="25">
        <v>963</v>
      </c>
      <c r="J11" s="5">
        <f t="shared" si="0"/>
        <v>44.275862068965516</v>
      </c>
      <c r="K11" s="25">
        <v>273874</v>
      </c>
      <c r="L11" s="4">
        <f t="shared" si="1"/>
        <v>58269</v>
      </c>
      <c r="M11" s="25">
        <v>332143</v>
      </c>
      <c r="N11" s="25">
        <v>17059</v>
      </c>
    </row>
    <row r="12" spans="1:19" ht="25.5" customHeight="1" x14ac:dyDescent="0.15">
      <c r="A12" s="42" t="s">
        <v>47</v>
      </c>
      <c r="B12" s="43"/>
      <c r="C12" s="13" t="s">
        <v>30</v>
      </c>
      <c r="D12" s="25">
        <v>10</v>
      </c>
      <c r="E12" s="25">
        <v>9</v>
      </c>
      <c r="F12" s="25">
        <v>9</v>
      </c>
      <c r="G12" s="25">
        <v>9</v>
      </c>
      <c r="H12" s="25">
        <v>3294</v>
      </c>
      <c r="I12" s="25">
        <v>1196</v>
      </c>
      <c r="J12" s="5">
        <f t="shared" si="0"/>
        <v>36.308439587128113</v>
      </c>
      <c r="K12" s="25">
        <v>164025</v>
      </c>
      <c r="L12" s="4">
        <f t="shared" si="1"/>
        <v>51098</v>
      </c>
      <c r="M12" s="25">
        <v>215123</v>
      </c>
      <c r="N12" s="25">
        <v>26053</v>
      </c>
    </row>
    <row r="13" spans="1:19" ht="25.5" customHeight="1" x14ac:dyDescent="0.15">
      <c r="A13" s="44" t="s">
        <v>39</v>
      </c>
      <c r="B13" s="45"/>
      <c r="C13" s="13" t="s">
        <v>30</v>
      </c>
      <c r="D13" s="25">
        <v>27</v>
      </c>
      <c r="E13" s="25">
        <v>21</v>
      </c>
      <c r="F13" s="25">
        <v>17</v>
      </c>
      <c r="G13" s="25">
        <v>17</v>
      </c>
      <c r="H13" s="25">
        <v>6222</v>
      </c>
      <c r="I13" s="25">
        <v>3051</v>
      </c>
      <c r="J13" s="5">
        <f t="shared" si="0"/>
        <v>49.035679845708771</v>
      </c>
      <c r="K13" s="25">
        <v>477443</v>
      </c>
      <c r="L13" s="4">
        <f t="shared" si="1"/>
        <v>184382</v>
      </c>
      <c r="M13" s="25">
        <v>661825</v>
      </c>
      <c r="N13" s="25">
        <v>67147</v>
      </c>
    </row>
    <row r="14" spans="1:19" ht="25.5" customHeight="1" x14ac:dyDescent="0.15">
      <c r="A14" s="44" t="s">
        <v>48</v>
      </c>
      <c r="B14" s="45"/>
      <c r="C14" s="13" t="s">
        <v>30</v>
      </c>
      <c r="D14" s="25">
        <v>17</v>
      </c>
      <c r="E14" s="25">
        <v>12</v>
      </c>
      <c r="F14" s="25">
        <v>13</v>
      </c>
      <c r="G14" s="25">
        <v>13</v>
      </c>
      <c r="H14" s="25">
        <v>5043</v>
      </c>
      <c r="I14" s="25">
        <v>2861</v>
      </c>
      <c r="J14" s="5">
        <f t="shared" si="0"/>
        <v>56.732103906404916</v>
      </c>
      <c r="K14" s="25">
        <v>251403</v>
      </c>
      <c r="L14" s="4">
        <f t="shared" si="1"/>
        <v>215298</v>
      </c>
      <c r="M14" s="25">
        <v>466701</v>
      </c>
      <c r="N14" s="25">
        <v>54331</v>
      </c>
    </row>
    <row r="15" spans="1:19" ht="25.5" customHeight="1" x14ac:dyDescent="0.15">
      <c r="A15" s="44" t="s">
        <v>49</v>
      </c>
      <c r="B15" s="45"/>
      <c r="C15" s="13" t="s">
        <v>30</v>
      </c>
      <c r="D15" s="25">
        <v>26</v>
      </c>
      <c r="E15" s="25">
        <v>20</v>
      </c>
      <c r="F15" s="25">
        <v>22</v>
      </c>
      <c r="G15" s="25">
        <v>22</v>
      </c>
      <c r="H15" s="25">
        <v>7847</v>
      </c>
      <c r="I15" s="25">
        <v>3899</v>
      </c>
      <c r="J15" s="5">
        <f t="shared" si="0"/>
        <v>49.687778768956285</v>
      </c>
      <c r="K15" s="25">
        <v>753807</v>
      </c>
      <c r="L15" s="4">
        <f t="shared" si="1"/>
        <v>179007</v>
      </c>
      <c r="M15" s="25">
        <v>932814</v>
      </c>
      <c r="N15" s="25">
        <v>102512</v>
      </c>
    </row>
    <row r="16" spans="1:19" ht="25.5" customHeight="1" x14ac:dyDescent="0.15">
      <c r="A16" s="44" t="s">
        <v>50</v>
      </c>
      <c r="B16" s="45"/>
      <c r="C16" s="13" t="s">
        <v>30</v>
      </c>
      <c r="D16" s="25">
        <v>9</v>
      </c>
      <c r="E16" s="25">
        <v>7</v>
      </c>
      <c r="F16" s="25">
        <v>7</v>
      </c>
      <c r="G16" s="25">
        <v>7</v>
      </c>
      <c r="H16" s="25">
        <v>2928</v>
      </c>
      <c r="I16" s="25">
        <v>1180</v>
      </c>
      <c r="J16" s="5">
        <f t="shared" si="0"/>
        <v>40.300546448087431</v>
      </c>
      <c r="K16" s="25">
        <v>57189</v>
      </c>
      <c r="L16" s="4">
        <f t="shared" si="1"/>
        <v>36559</v>
      </c>
      <c r="M16" s="25">
        <v>93748</v>
      </c>
      <c r="N16" s="25">
        <v>46988</v>
      </c>
    </row>
    <row r="17" spans="1:14" ht="25.5" customHeight="1" x14ac:dyDescent="0.15">
      <c r="A17" s="42" t="s">
        <v>51</v>
      </c>
      <c r="B17" s="43"/>
      <c r="C17" s="13" t="s">
        <v>30</v>
      </c>
      <c r="D17" s="27">
        <v>9</v>
      </c>
      <c r="E17" s="27">
        <v>7</v>
      </c>
      <c r="F17" s="27">
        <v>6</v>
      </c>
      <c r="G17" s="27">
        <v>6</v>
      </c>
      <c r="H17" s="27">
        <v>2226</v>
      </c>
      <c r="I17" s="27">
        <v>734</v>
      </c>
      <c r="J17" s="28">
        <f t="shared" si="0"/>
        <v>32.97394429469901</v>
      </c>
      <c r="K17" s="27">
        <v>106119</v>
      </c>
      <c r="L17" s="29">
        <f t="shared" si="1"/>
        <v>35997</v>
      </c>
      <c r="M17" s="27">
        <v>142116</v>
      </c>
      <c r="N17" s="27">
        <v>14136</v>
      </c>
    </row>
    <row r="18" spans="1:14" ht="25.5" customHeight="1" x14ac:dyDescent="0.15">
      <c r="A18" s="44" t="s">
        <v>31</v>
      </c>
      <c r="B18" s="45"/>
      <c r="C18" s="13" t="s">
        <v>30</v>
      </c>
      <c r="D18" s="25">
        <v>9</v>
      </c>
      <c r="E18" s="25">
        <v>6</v>
      </c>
      <c r="F18" s="25">
        <v>7</v>
      </c>
      <c r="G18" s="25">
        <v>7</v>
      </c>
      <c r="H18" s="25">
        <v>2562</v>
      </c>
      <c r="I18" s="25">
        <v>173</v>
      </c>
      <c r="J18" s="5">
        <f t="shared" si="0"/>
        <v>6.7525370804059337</v>
      </c>
      <c r="K18" s="25">
        <v>21478</v>
      </c>
      <c r="L18" s="4">
        <f t="shared" si="1"/>
        <v>5079</v>
      </c>
      <c r="M18" s="25">
        <v>26557</v>
      </c>
      <c r="N18" s="25">
        <v>4622</v>
      </c>
    </row>
    <row r="19" spans="1:14" ht="25.5" customHeight="1" x14ac:dyDescent="0.15">
      <c r="A19" s="44" t="s">
        <v>35</v>
      </c>
      <c r="B19" s="45"/>
      <c r="C19" s="13" t="s">
        <v>30</v>
      </c>
      <c r="D19" s="25">
        <v>10</v>
      </c>
      <c r="E19" s="25">
        <v>6</v>
      </c>
      <c r="F19" s="25">
        <v>6</v>
      </c>
      <c r="G19" s="25">
        <v>6</v>
      </c>
      <c r="H19" s="25">
        <v>2196</v>
      </c>
      <c r="I19" s="25">
        <v>788</v>
      </c>
      <c r="J19" s="5">
        <f>IF(H19=0,0,I19/H19*100)</f>
        <v>35.883424408014569</v>
      </c>
      <c r="K19" s="25">
        <v>135516</v>
      </c>
      <c r="L19" s="4">
        <f>M19-K19</f>
        <v>41675</v>
      </c>
      <c r="M19" s="25">
        <v>177191</v>
      </c>
      <c r="N19" s="25">
        <v>18585</v>
      </c>
    </row>
    <row r="20" spans="1:14" ht="25.5" customHeight="1" x14ac:dyDescent="0.15">
      <c r="A20" s="42" t="s">
        <v>53</v>
      </c>
      <c r="B20" s="43"/>
      <c r="C20" s="13" t="s">
        <v>30</v>
      </c>
      <c r="D20" s="25">
        <v>18</v>
      </c>
      <c r="E20" s="25">
        <v>15</v>
      </c>
      <c r="F20" s="25">
        <v>14</v>
      </c>
      <c r="G20" s="25">
        <v>14</v>
      </c>
      <c r="H20" s="25">
        <v>5328</v>
      </c>
      <c r="I20" s="25">
        <v>1311</v>
      </c>
      <c r="J20" s="5">
        <f t="shared" si="0"/>
        <v>24.605855855855857</v>
      </c>
      <c r="K20" s="25">
        <v>199390</v>
      </c>
      <c r="L20" s="4">
        <f t="shared" si="1"/>
        <v>53068</v>
      </c>
      <c r="M20" s="25">
        <v>252458</v>
      </c>
      <c r="N20" s="25">
        <v>34573</v>
      </c>
    </row>
    <row r="21" spans="1:14" ht="25.5" customHeight="1" x14ac:dyDescent="0.15">
      <c r="A21" s="44" t="s">
        <v>52</v>
      </c>
      <c r="B21" s="45"/>
      <c r="C21" s="13" t="s">
        <v>30</v>
      </c>
      <c r="D21" s="25">
        <v>16</v>
      </c>
      <c r="E21" s="25">
        <v>11</v>
      </c>
      <c r="F21" s="25">
        <v>9</v>
      </c>
      <c r="G21" s="25">
        <v>9</v>
      </c>
      <c r="H21" s="25">
        <v>3111</v>
      </c>
      <c r="I21" s="25">
        <v>1516</v>
      </c>
      <c r="J21" s="5">
        <f t="shared" si="0"/>
        <v>48.73031179684989</v>
      </c>
      <c r="K21" s="25">
        <v>98228</v>
      </c>
      <c r="L21" s="4">
        <f t="shared" si="1"/>
        <v>37757</v>
      </c>
      <c r="M21" s="25">
        <v>135985</v>
      </c>
      <c r="N21" s="25">
        <v>75659</v>
      </c>
    </row>
    <row r="22" spans="1:14" ht="25.5" customHeight="1" x14ac:dyDescent="0.15">
      <c r="A22" s="44" t="s">
        <v>54</v>
      </c>
      <c r="B22" s="45"/>
      <c r="C22" s="13" t="s">
        <v>30</v>
      </c>
      <c r="D22" s="25">
        <v>8</v>
      </c>
      <c r="E22" s="25">
        <v>5</v>
      </c>
      <c r="F22" s="25">
        <v>6</v>
      </c>
      <c r="G22" s="25">
        <v>6</v>
      </c>
      <c r="H22" s="25">
        <v>2713</v>
      </c>
      <c r="I22" s="25">
        <v>634</v>
      </c>
      <c r="J22" s="5">
        <f t="shared" si="0"/>
        <v>23.368964246221893</v>
      </c>
      <c r="K22" s="25">
        <v>117084</v>
      </c>
      <c r="L22" s="4">
        <f t="shared" si="1"/>
        <v>23692</v>
      </c>
      <c r="M22" s="25">
        <v>140776</v>
      </c>
      <c r="N22" s="25">
        <v>14867</v>
      </c>
    </row>
    <row r="23" spans="1:14" ht="25.5" customHeight="1" x14ac:dyDescent="0.15">
      <c r="A23" s="42" t="s">
        <v>55</v>
      </c>
      <c r="B23" s="43"/>
      <c r="C23" s="13" t="s">
        <v>30</v>
      </c>
      <c r="D23" s="25">
        <v>41</v>
      </c>
      <c r="E23" s="25">
        <v>14</v>
      </c>
      <c r="F23" s="25">
        <v>12</v>
      </c>
      <c r="G23" s="25">
        <v>12</v>
      </c>
      <c r="H23" s="25">
        <v>4380</v>
      </c>
      <c r="I23" s="25">
        <v>1929</v>
      </c>
      <c r="J23" s="5">
        <f t="shared" si="0"/>
        <v>44.041095890410958</v>
      </c>
      <c r="K23" s="25">
        <v>134487</v>
      </c>
      <c r="L23" s="4">
        <f t="shared" si="1"/>
        <v>56854</v>
      </c>
      <c r="M23" s="25">
        <v>191341</v>
      </c>
      <c r="N23" s="25">
        <v>57016</v>
      </c>
    </row>
    <row r="24" spans="1:14" ht="25.5" customHeight="1" x14ac:dyDescent="0.15">
      <c r="A24" s="44" t="s">
        <v>64</v>
      </c>
      <c r="B24" s="45"/>
      <c r="C24" s="13" t="s">
        <v>30</v>
      </c>
      <c r="D24" s="25">
        <v>20</v>
      </c>
      <c r="E24" s="25">
        <v>14</v>
      </c>
      <c r="F24" s="25">
        <v>10</v>
      </c>
      <c r="G24" s="25">
        <v>10</v>
      </c>
      <c r="H24" s="25">
        <v>3813</v>
      </c>
      <c r="I24" s="25">
        <v>611</v>
      </c>
      <c r="J24" s="5">
        <f t="shared" si="0"/>
        <v>16.024127983215315</v>
      </c>
      <c r="K24" s="25">
        <v>78307</v>
      </c>
      <c r="L24" s="4">
        <f t="shared" si="1"/>
        <v>25718</v>
      </c>
      <c r="M24" s="25">
        <v>104025</v>
      </c>
      <c r="N24" s="25">
        <v>15432</v>
      </c>
    </row>
    <row r="25" spans="1:14" ht="25.5" customHeight="1" x14ac:dyDescent="0.15">
      <c r="A25" s="44" t="s">
        <v>38</v>
      </c>
      <c r="B25" s="45"/>
      <c r="C25" s="13" t="s">
        <v>30</v>
      </c>
      <c r="D25" s="25">
        <v>36</v>
      </c>
      <c r="E25" s="25">
        <v>34</v>
      </c>
      <c r="F25" s="25">
        <v>13</v>
      </c>
      <c r="G25" s="25">
        <v>13</v>
      </c>
      <c r="H25" s="25">
        <v>4425</v>
      </c>
      <c r="I25" s="25">
        <v>454</v>
      </c>
      <c r="J25" s="5">
        <f t="shared" si="0"/>
        <v>10.259887005649718</v>
      </c>
      <c r="K25" s="25">
        <v>25729</v>
      </c>
      <c r="L25" s="4">
        <f t="shared" si="1"/>
        <v>10545</v>
      </c>
      <c r="M25" s="25">
        <v>36274</v>
      </c>
      <c r="N25" s="25">
        <v>13694</v>
      </c>
    </row>
    <row r="26" spans="1:14" ht="25.5" customHeight="1" x14ac:dyDescent="0.15">
      <c r="A26" s="44" t="s">
        <v>56</v>
      </c>
      <c r="B26" s="45"/>
      <c r="C26" s="13" t="s">
        <v>30</v>
      </c>
      <c r="D26" s="25">
        <v>7</v>
      </c>
      <c r="E26" s="25">
        <v>4</v>
      </c>
      <c r="F26" s="25">
        <v>4</v>
      </c>
      <c r="G26" s="25">
        <v>4</v>
      </c>
      <c r="H26" s="25">
        <v>1464</v>
      </c>
      <c r="I26" s="25">
        <v>315</v>
      </c>
      <c r="J26" s="5">
        <f t="shared" si="0"/>
        <v>21.516393442622949</v>
      </c>
      <c r="K26" s="25">
        <v>35772</v>
      </c>
      <c r="L26" s="4">
        <f t="shared" si="1"/>
        <v>8552</v>
      </c>
      <c r="M26" s="25">
        <v>44324</v>
      </c>
      <c r="N26" s="25">
        <v>4586</v>
      </c>
    </row>
    <row r="27" spans="1:14" ht="25.5" customHeight="1" x14ac:dyDescent="0.15">
      <c r="A27" s="44" t="s">
        <v>57</v>
      </c>
      <c r="B27" s="45"/>
      <c r="C27" s="13" t="s">
        <v>30</v>
      </c>
      <c r="D27" s="25">
        <v>25</v>
      </c>
      <c r="E27" s="25">
        <v>9</v>
      </c>
      <c r="F27" s="25">
        <v>9</v>
      </c>
      <c r="G27" s="25">
        <v>9</v>
      </c>
      <c r="H27" s="25">
        <v>3294</v>
      </c>
      <c r="I27" s="25">
        <v>1264</v>
      </c>
      <c r="J27" s="5">
        <f t="shared" si="0"/>
        <v>38.372799028536733</v>
      </c>
      <c r="K27" s="25">
        <v>254833</v>
      </c>
      <c r="L27" s="4">
        <f t="shared" si="1"/>
        <v>63066</v>
      </c>
      <c r="M27" s="25">
        <v>317899</v>
      </c>
      <c r="N27" s="25">
        <v>22035</v>
      </c>
    </row>
    <row r="28" spans="1:14" ht="25.5" customHeight="1" x14ac:dyDescent="0.15">
      <c r="A28" s="44" t="s">
        <v>58</v>
      </c>
      <c r="B28" s="45"/>
      <c r="C28" s="13" t="s">
        <v>30</v>
      </c>
      <c r="D28" s="25">
        <v>35</v>
      </c>
      <c r="E28" s="25">
        <v>10</v>
      </c>
      <c r="F28" s="25">
        <v>7</v>
      </c>
      <c r="G28" s="25">
        <v>7</v>
      </c>
      <c r="H28" s="25">
        <v>2287</v>
      </c>
      <c r="I28" s="25">
        <v>909</v>
      </c>
      <c r="J28" s="5">
        <f t="shared" si="0"/>
        <v>39.746392654132052</v>
      </c>
      <c r="K28" s="25">
        <v>187820</v>
      </c>
      <c r="L28" s="4">
        <f t="shared" si="1"/>
        <v>19935</v>
      </c>
      <c r="M28" s="25">
        <v>207755</v>
      </c>
      <c r="N28" s="25">
        <v>6277</v>
      </c>
    </row>
    <row r="29" spans="1:14" ht="25.5" customHeight="1" x14ac:dyDescent="0.15">
      <c r="A29" s="44" t="s">
        <v>33</v>
      </c>
      <c r="B29" s="45"/>
      <c r="C29" s="13" t="s">
        <v>30</v>
      </c>
      <c r="D29" s="25">
        <v>14</v>
      </c>
      <c r="E29" s="25">
        <v>13</v>
      </c>
      <c r="F29" s="25">
        <v>5</v>
      </c>
      <c r="G29" s="25">
        <v>5</v>
      </c>
      <c r="H29" s="25">
        <v>1825</v>
      </c>
      <c r="I29" s="25">
        <v>107</v>
      </c>
      <c r="J29" s="5">
        <f t="shared" si="0"/>
        <v>5.8630136986301373</v>
      </c>
      <c r="K29" s="25">
        <v>6246</v>
      </c>
      <c r="L29" s="4">
        <f t="shared" si="1"/>
        <v>1032</v>
      </c>
      <c r="M29" s="25">
        <v>7278</v>
      </c>
      <c r="N29" s="25">
        <v>14128</v>
      </c>
    </row>
    <row r="30" spans="1:14" ht="25.5" customHeight="1" x14ac:dyDescent="0.15">
      <c r="A30" s="44" t="s">
        <v>59</v>
      </c>
      <c r="B30" s="45"/>
      <c r="C30" s="13" t="s">
        <v>30</v>
      </c>
      <c r="D30" s="25">
        <v>7</v>
      </c>
      <c r="E30" s="25">
        <v>6</v>
      </c>
      <c r="F30" s="25">
        <v>5</v>
      </c>
      <c r="G30" s="25">
        <v>5</v>
      </c>
      <c r="H30" s="25">
        <v>1830</v>
      </c>
      <c r="I30" s="25">
        <v>239</v>
      </c>
      <c r="J30" s="5">
        <f t="shared" si="0"/>
        <v>13.060109289617486</v>
      </c>
      <c r="K30" s="25">
        <v>24041</v>
      </c>
      <c r="L30" s="4">
        <f t="shared" si="1"/>
        <v>13840</v>
      </c>
      <c r="M30" s="25">
        <v>37881</v>
      </c>
      <c r="N30" s="25">
        <v>6381</v>
      </c>
    </row>
    <row r="31" spans="1:14" ht="25.5" customHeight="1" x14ac:dyDescent="0.15">
      <c r="A31" s="44" t="s">
        <v>60</v>
      </c>
      <c r="B31" s="45"/>
      <c r="C31" s="13" t="s">
        <v>30</v>
      </c>
      <c r="D31" s="25">
        <v>6</v>
      </c>
      <c r="E31" s="25">
        <v>6</v>
      </c>
      <c r="F31" s="25">
        <v>5</v>
      </c>
      <c r="G31" s="25">
        <v>5</v>
      </c>
      <c r="H31" s="25">
        <v>1830</v>
      </c>
      <c r="I31" s="25">
        <v>219</v>
      </c>
      <c r="J31" s="5">
        <f t="shared" si="0"/>
        <v>11.967213114754099</v>
      </c>
      <c r="K31" s="25">
        <v>20030</v>
      </c>
      <c r="L31" s="4">
        <f t="shared" si="1"/>
        <v>6787</v>
      </c>
      <c r="M31" s="25">
        <v>26817</v>
      </c>
      <c r="N31" s="25">
        <v>15042</v>
      </c>
    </row>
    <row r="32" spans="1:14" ht="25.5" customHeight="1" x14ac:dyDescent="0.15">
      <c r="A32" s="44" t="s">
        <v>42</v>
      </c>
      <c r="B32" s="45"/>
      <c r="C32" s="13" t="s">
        <v>30</v>
      </c>
      <c r="D32" s="25">
        <v>8</v>
      </c>
      <c r="E32" s="25">
        <v>7</v>
      </c>
      <c r="F32" s="25">
        <v>10</v>
      </c>
      <c r="G32" s="25">
        <v>10</v>
      </c>
      <c r="H32" s="25">
        <v>3398</v>
      </c>
      <c r="I32" s="25">
        <v>1313</v>
      </c>
      <c r="J32" s="5">
        <f t="shared" si="0"/>
        <v>38.64037669217187</v>
      </c>
      <c r="K32" s="25">
        <v>180266</v>
      </c>
      <c r="L32" s="4">
        <f t="shared" si="1"/>
        <v>54887</v>
      </c>
      <c r="M32" s="25">
        <v>235153</v>
      </c>
      <c r="N32" s="25">
        <v>35729</v>
      </c>
    </row>
    <row r="33" spans="1:14" ht="25.5" customHeight="1" x14ac:dyDescent="0.15">
      <c r="A33" s="44" t="s">
        <v>43</v>
      </c>
      <c r="B33" s="45"/>
      <c r="C33" s="13" t="s">
        <v>30</v>
      </c>
      <c r="D33" s="25">
        <v>17</v>
      </c>
      <c r="E33" s="25">
        <v>3</v>
      </c>
      <c r="F33" s="25">
        <v>1</v>
      </c>
      <c r="G33" s="25">
        <v>1</v>
      </c>
      <c r="H33" s="25">
        <v>366</v>
      </c>
      <c r="I33" s="25">
        <v>51</v>
      </c>
      <c r="J33" s="5">
        <f t="shared" si="0"/>
        <v>13.934426229508196</v>
      </c>
      <c r="K33" s="25">
        <v>680</v>
      </c>
      <c r="L33" s="4">
        <f t="shared" si="1"/>
        <v>611</v>
      </c>
      <c r="M33" s="25">
        <v>1291</v>
      </c>
      <c r="N33" s="25">
        <v>1042</v>
      </c>
    </row>
    <row r="34" spans="1:14" ht="25.5" customHeight="1" x14ac:dyDescent="0.15">
      <c r="A34" s="44" t="s">
        <v>44</v>
      </c>
      <c r="B34" s="45"/>
      <c r="C34" s="13" t="s">
        <v>30</v>
      </c>
      <c r="D34" s="25">
        <v>13</v>
      </c>
      <c r="E34" s="25">
        <v>10</v>
      </c>
      <c r="F34" s="25">
        <v>7</v>
      </c>
      <c r="G34" s="25">
        <v>7</v>
      </c>
      <c r="H34" s="25">
        <v>2904</v>
      </c>
      <c r="I34" s="25">
        <v>1221</v>
      </c>
      <c r="J34" s="5">
        <f t="shared" si="0"/>
        <v>42.045454545454547</v>
      </c>
      <c r="K34" s="25">
        <v>114234</v>
      </c>
      <c r="L34" s="4">
        <f t="shared" si="1"/>
        <v>36050</v>
      </c>
      <c r="M34" s="25">
        <v>150284</v>
      </c>
      <c r="N34" s="25">
        <v>28948</v>
      </c>
    </row>
    <row r="35" spans="1:14" ht="25.5" customHeight="1" x14ac:dyDescent="0.15">
      <c r="A35" s="44" t="s">
        <v>61</v>
      </c>
      <c r="B35" s="45"/>
      <c r="C35" s="13" t="s">
        <v>30</v>
      </c>
      <c r="D35" s="25">
        <v>12</v>
      </c>
      <c r="E35" s="25">
        <v>9</v>
      </c>
      <c r="F35" s="25">
        <v>12</v>
      </c>
      <c r="G35" s="25">
        <v>12</v>
      </c>
      <c r="H35" s="25">
        <v>4214</v>
      </c>
      <c r="I35" s="25">
        <v>424</v>
      </c>
      <c r="J35" s="5">
        <f t="shared" si="0"/>
        <v>10.061699098243949</v>
      </c>
      <c r="K35" s="25">
        <v>29705</v>
      </c>
      <c r="L35" s="4">
        <f t="shared" si="1"/>
        <v>18624</v>
      </c>
      <c r="M35" s="25">
        <v>48329</v>
      </c>
      <c r="N35" s="25">
        <v>10079</v>
      </c>
    </row>
    <row r="36" spans="1:14" ht="25.5" customHeight="1" x14ac:dyDescent="0.15">
      <c r="A36" s="44" t="s">
        <v>41</v>
      </c>
      <c r="B36" s="45"/>
      <c r="C36" s="13" t="s">
        <v>30</v>
      </c>
      <c r="D36" s="25">
        <v>12</v>
      </c>
      <c r="E36" s="25">
        <v>9</v>
      </c>
      <c r="F36" s="25">
        <v>5</v>
      </c>
      <c r="G36" s="25">
        <v>5</v>
      </c>
      <c r="H36" s="25">
        <v>1825</v>
      </c>
      <c r="I36" s="25">
        <v>522</v>
      </c>
      <c r="J36" s="5">
        <f t="shared" si="0"/>
        <v>28.602739726027398</v>
      </c>
      <c r="K36" s="25">
        <v>90718</v>
      </c>
      <c r="L36" s="4">
        <f t="shared" si="1"/>
        <v>15425</v>
      </c>
      <c r="M36" s="25">
        <v>106143</v>
      </c>
      <c r="N36" s="25">
        <v>16548</v>
      </c>
    </row>
    <row r="37" spans="1:14" ht="25.5" customHeight="1" x14ac:dyDescent="0.15">
      <c r="A37" s="44" t="s">
        <v>40</v>
      </c>
      <c r="B37" s="45"/>
      <c r="C37" s="13" t="s">
        <v>30</v>
      </c>
      <c r="D37" s="25">
        <v>68</v>
      </c>
      <c r="E37" s="25">
        <v>6</v>
      </c>
      <c r="F37" s="25">
        <v>7</v>
      </c>
      <c r="G37" s="25">
        <v>7</v>
      </c>
      <c r="H37" s="25">
        <v>2562</v>
      </c>
      <c r="I37" s="25">
        <v>1566</v>
      </c>
      <c r="J37" s="5">
        <f t="shared" si="0"/>
        <v>61.124121779859486</v>
      </c>
      <c r="K37" s="25">
        <v>222081</v>
      </c>
      <c r="L37" s="4">
        <f t="shared" si="1"/>
        <v>42746</v>
      </c>
      <c r="M37" s="25">
        <v>264827</v>
      </c>
      <c r="N37" s="25">
        <v>40873</v>
      </c>
    </row>
    <row r="38" spans="1:14" ht="25.5" customHeight="1" x14ac:dyDescent="0.15">
      <c r="A38" s="44" t="s">
        <v>37</v>
      </c>
      <c r="B38" s="45"/>
      <c r="C38" s="13" t="s">
        <v>30</v>
      </c>
      <c r="D38" s="25">
        <v>16</v>
      </c>
      <c r="E38" s="25">
        <v>10</v>
      </c>
      <c r="F38" s="25">
        <v>9</v>
      </c>
      <c r="G38" s="25">
        <v>9</v>
      </c>
      <c r="H38" s="25">
        <v>3294</v>
      </c>
      <c r="I38" s="25">
        <v>579</v>
      </c>
      <c r="J38" s="5">
        <f t="shared" si="0"/>
        <v>17.577413479052822</v>
      </c>
      <c r="K38" s="25">
        <v>29429</v>
      </c>
      <c r="L38" s="4">
        <f t="shared" si="1"/>
        <v>28114</v>
      </c>
      <c r="M38" s="25">
        <v>57543</v>
      </c>
      <c r="N38" s="25">
        <v>10090</v>
      </c>
    </row>
    <row r="39" spans="1:14" ht="25.5" customHeight="1" x14ac:dyDescent="0.15">
      <c r="A39" s="44" t="s">
        <v>62</v>
      </c>
      <c r="B39" s="45"/>
      <c r="C39" s="13" t="s">
        <v>30</v>
      </c>
      <c r="D39" s="25">
        <v>6</v>
      </c>
      <c r="E39" s="25">
        <v>5</v>
      </c>
      <c r="F39" s="25">
        <v>5</v>
      </c>
      <c r="G39" s="25">
        <v>5</v>
      </c>
      <c r="H39" s="25">
        <v>1858</v>
      </c>
      <c r="I39" s="25">
        <v>42</v>
      </c>
      <c r="J39" s="5">
        <f t="shared" si="0"/>
        <v>2.2604951560818085</v>
      </c>
      <c r="K39" s="25">
        <v>4158</v>
      </c>
      <c r="L39" s="4">
        <f t="shared" si="1"/>
        <v>1379</v>
      </c>
      <c r="M39" s="25">
        <v>5537</v>
      </c>
      <c r="N39" s="25">
        <v>802</v>
      </c>
    </row>
    <row r="40" spans="1:14" ht="25.5" customHeight="1" x14ac:dyDescent="0.15">
      <c r="A40" s="44" t="s">
        <v>65</v>
      </c>
      <c r="B40" s="45"/>
      <c r="C40" s="13" t="s">
        <v>30</v>
      </c>
      <c r="D40" s="25">
        <v>13</v>
      </c>
      <c r="E40" s="25">
        <v>13</v>
      </c>
      <c r="F40" s="25">
        <v>11</v>
      </c>
      <c r="G40" s="25">
        <v>11</v>
      </c>
      <c r="H40" s="25">
        <v>3354</v>
      </c>
      <c r="I40" s="25">
        <v>2121</v>
      </c>
      <c r="J40" s="5">
        <f t="shared" si="0"/>
        <v>63.237924865831843</v>
      </c>
      <c r="K40" s="25">
        <v>500677</v>
      </c>
      <c r="L40" s="4">
        <f t="shared" si="1"/>
        <v>77644</v>
      </c>
      <c r="M40" s="25">
        <v>578321</v>
      </c>
      <c r="N40" s="25">
        <v>80973</v>
      </c>
    </row>
    <row r="41" spans="1:14" ht="25.5" customHeight="1" x14ac:dyDescent="0.15">
      <c r="A41" s="44" t="s">
        <v>66</v>
      </c>
      <c r="B41" s="45"/>
      <c r="C41" s="13" t="s">
        <v>67</v>
      </c>
      <c r="D41" s="25">
        <v>71</v>
      </c>
      <c r="E41" s="25">
        <v>51</v>
      </c>
      <c r="F41" s="25">
        <v>30</v>
      </c>
      <c r="G41" s="25">
        <v>5</v>
      </c>
      <c r="H41" s="25">
        <v>1670</v>
      </c>
      <c r="I41" s="25">
        <v>1325</v>
      </c>
      <c r="J41" s="5">
        <f t="shared" si="0"/>
        <v>79.341317365269461</v>
      </c>
      <c r="K41" s="25">
        <v>189158</v>
      </c>
      <c r="L41" s="4">
        <f t="shared" si="1"/>
        <v>27149</v>
      </c>
      <c r="M41" s="25">
        <v>216307</v>
      </c>
      <c r="N41" s="25">
        <v>34583</v>
      </c>
    </row>
    <row r="42" spans="1:14" ht="25.5" customHeight="1" x14ac:dyDescent="0.15">
      <c r="A42" s="44" t="s">
        <v>68</v>
      </c>
      <c r="B42" s="45"/>
      <c r="C42" s="13" t="s">
        <v>30</v>
      </c>
      <c r="D42" s="25">
        <v>156</v>
      </c>
      <c r="E42" s="25">
        <v>3</v>
      </c>
      <c r="F42" s="25">
        <v>4</v>
      </c>
      <c r="G42" s="25">
        <v>4</v>
      </c>
      <c r="H42" s="25">
        <v>1460</v>
      </c>
      <c r="I42" s="25">
        <v>0</v>
      </c>
      <c r="J42" s="5">
        <f t="shared" si="0"/>
        <v>0</v>
      </c>
      <c r="K42" s="25">
        <v>0</v>
      </c>
      <c r="L42" s="4">
        <f t="shared" si="1"/>
        <v>0</v>
      </c>
      <c r="M42" s="25">
        <v>0</v>
      </c>
      <c r="N42" s="25">
        <v>0</v>
      </c>
    </row>
    <row r="43" spans="1:14" ht="25.5" customHeight="1" thickBot="1" x14ac:dyDescent="0.2">
      <c r="A43" s="60"/>
      <c r="B43" s="61"/>
      <c r="C43" s="13" t="s">
        <v>30</v>
      </c>
      <c r="D43" s="25"/>
      <c r="E43" s="25"/>
      <c r="F43" s="25"/>
      <c r="G43" s="25"/>
      <c r="H43" s="25"/>
      <c r="I43" s="25"/>
      <c r="J43" s="5">
        <f t="shared" ref="J43" si="2">IF(H43=0,0,I43/H43*100)</f>
        <v>0</v>
      </c>
      <c r="K43" s="25"/>
      <c r="L43" s="6">
        <f t="shared" ref="L43" si="3">M43-K43</f>
        <v>0</v>
      </c>
      <c r="M43" s="25"/>
      <c r="N43" s="25"/>
    </row>
    <row r="44" spans="1:14" s="7" customFormat="1" ht="45" customHeight="1" thickTop="1" x14ac:dyDescent="0.15">
      <c r="A44" s="54" t="s">
        <v>12</v>
      </c>
      <c r="B44" s="55"/>
      <c r="C44" s="15">
        <f>COUNTA(A7:B43)</f>
        <v>36</v>
      </c>
      <c r="D44" s="9">
        <f t="shared" ref="D44:I44" si="4">SUM(D7:D43)</f>
        <v>1171</v>
      </c>
      <c r="E44" s="9">
        <f t="shared" si="4"/>
        <v>596</v>
      </c>
      <c r="F44" s="9">
        <f t="shared" si="4"/>
        <v>355</v>
      </c>
      <c r="G44" s="9">
        <f t="shared" si="4"/>
        <v>330</v>
      </c>
      <c r="H44" s="9">
        <f t="shared" si="4"/>
        <v>122037</v>
      </c>
      <c r="I44" s="9">
        <f t="shared" si="4"/>
        <v>41972</v>
      </c>
      <c r="J44" s="10">
        <f>IF(H44=0,0,I44/H44*100)</f>
        <v>34.392848070667092</v>
      </c>
      <c r="K44" s="9">
        <f>SUM(K7:K43)</f>
        <v>6050594</v>
      </c>
      <c r="L44" s="9">
        <f>M44-K44</f>
        <v>1794913</v>
      </c>
      <c r="M44" s="9">
        <f>SUM(M7:M43)</f>
        <v>7845507</v>
      </c>
      <c r="N44" s="9">
        <f>SUM(N7:N43)</f>
        <v>1210249</v>
      </c>
    </row>
  </sheetData>
  <sheetProtection formatCells="0" formatRows="0" autoFilter="0"/>
  <autoFilter ref="A6:N43">
    <filterColumn colId="0" showButton="0"/>
  </autoFilter>
  <mergeCells count="53">
    <mergeCell ref="A33:B33"/>
    <mergeCell ref="A34:B34"/>
    <mergeCell ref="A35:B35"/>
    <mergeCell ref="A36:B36"/>
    <mergeCell ref="A29:B29"/>
    <mergeCell ref="A30:B30"/>
    <mergeCell ref="A31:B31"/>
    <mergeCell ref="A41:B41"/>
    <mergeCell ref="A42:B42"/>
    <mergeCell ref="A43:B43"/>
    <mergeCell ref="A37:B37"/>
    <mergeCell ref="A38:B38"/>
    <mergeCell ref="A39:B39"/>
    <mergeCell ref="A40:B40"/>
    <mergeCell ref="A32:B32"/>
    <mergeCell ref="A25:B25"/>
    <mergeCell ref="A26:B26"/>
    <mergeCell ref="A27:B27"/>
    <mergeCell ref="A28:B28"/>
    <mergeCell ref="A23:B23"/>
    <mergeCell ref="A44:B44"/>
    <mergeCell ref="C4:C5"/>
    <mergeCell ref="A15:B15"/>
    <mergeCell ref="A16:B16"/>
    <mergeCell ref="A17:B17"/>
    <mergeCell ref="A18:B18"/>
    <mergeCell ref="A19:B19"/>
    <mergeCell ref="A24:B24"/>
    <mergeCell ref="A7:B7"/>
    <mergeCell ref="A8:B8"/>
    <mergeCell ref="A14:B14"/>
    <mergeCell ref="A11:B11"/>
    <mergeCell ref="A12:B12"/>
    <mergeCell ref="A21:B21"/>
    <mergeCell ref="A22:B22"/>
    <mergeCell ref="A20:B20"/>
    <mergeCell ref="A13:B13"/>
    <mergeCell ref="A9:B9"/>
    <mergeCell ref="A10:B10"/>
    <mergeCell ref="A4:B5"/>
    <mergeCell ref="A6:B6"/>
    <mergeCell ref="D3:F3"/>
    <mergeCell ref="E4:E5"/>
    <mergeCell ref="A2:N2"/>
    <mergeCell ref="H3:N3"/>
    <mergeCell ref="K4:M4"/>
    <mergeCell ref="H4:H5"/>
    <mergeCell ref="I4:I5"/>
    <mergeCell ref="J4:J5"/>
    <mergeCell ref="N4:N5"/>
    <mergeCell ref="D4:D5"/>
    <mergeCell ref="F4:F5"/>
    <mergeCell ref="G4:G5"/>
  </mergeCells>
  <phoneticPr fontId="2"/>
  <dataValidations count="1">
    <dataValidation type="list" allowBlank="1" showInputMessage="1" showErrorMessage="1" sqref="C7:C43">
      <formula1>"支局管内,局管内,局管外"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R5貸切</vt:lpstr>
      <vt:lpstr>'R5貸切'!Print_Area</vt:lpstr>
      <vt:lpstr>'R5貸切'!Print_Titles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東北運輸局</dc:creator>
  <cp:lastModifiedBy>Windows ユーザー</cp:lastModifiedBy>
  <cp:lastPrinted>2025-03-27T11:16:54Z</cp:lastPrinted>
  <dcterms:created xsi:type="dcterms:W3CDTF">2002-08-04T07:24:51Z</dcterms:created>
  <dcterms:modified xsi:type="dcterms:W3CDTF">2025-03-27T11:16:58Z</dcterms:modified>
</cp:coreProperties>
</file>