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ds010059\G\02 鉄道・生活交通担当\09_★山形県地域公共交通網形成計画\★山形県地域公共交通情報共有基盤（R4～）\01_HP掲載データ\運輸支局\"/>
    </mc:Choice>
  </mc:AlternateContent>
  <bookViews>
    <workbookView xWindow="-32760" yWindow="-32760" windowWidth="15348" windowHeight="4116" tabRatio="897"/>
  </bookViews>
  <sheets>
    <sheet name="内訳【山形】" sheetId="16" r:id="rId1"/>
  </sheets>
  <definedNames>
    <definedName name="_xlnm._FilterDatabase" localSheetId="0" hidden="1">内訳【山形】!$A$4:$O$41</definedName>
    <definedName name="_xlnm.Print_Area" localSheetId="0">内訳【山形】!$A$1:$O$42</definedName>
    <definedName name="_xlnm.Print_Titles" localSheetId="0">内訳【山形】!$1:$3</definedName>
  </definedNames>
  <calcPr calcId="162913" fullCalcOnLoad="1"/>
</workbook>
</file>

<file path=xl/calcChain.xml><?xml version="1.0" encoding="utf-8"?>
<calcChain xmlns="http://schemas.openxmlformats.org/spreadsheetml/2006/main">
  <c r="M37" i="16" l="1"/>
  <c r="K5" i="16"/>
  <c r="M5" i="16"/>
  <c r="K6" i="16"/>
  <c r="M6" i="16"/>
  <c r="K7" i="16"/>
  <c r="M7" i="16"/>
  <c r="K8" i="16"/>
  <c r="M8" i="16"/>
  <c r="K9" i="16"/>
  <c r="M9" i="16"/>
  <c r="K10" i="16"/>
  <c r="M10" i="16"/>
  <c r="K11" i="16"/>
  <c r="M11" i="16"/>
  <c r="K12" i="16"/>
  <c r="M12" i="16"/>
  <c r="K13" i="16"/>
  <c r="M13" i="16"/>
  <c r="K14" i="16"/>
  <c r="M14" i="16"/>
  <c r="K15" i="16"/>
  <c r="M15" i="16"/>
  <c r="K16" i="16"/>
  <c r="M16" i="16"/>
  <c r="K17" i="16"/>
  <c r="M17" i="16"/>
  <c r="K18" i="16"/>
  <c r="M18" i="16"/>
  <c r="K19" i="16"/>
  <c r="M19" i="16"/>
  <c r="K20" i="16"/>
  <c r="M20" i="16"/>
  <c r="K21" i="16"/>
  <c r="M21" i="16"/>
  <c r="K22" i="16"/>
  <c r="M22" i="16"/>
  <c r="K23" i="16"/>
  <c r="M23" i="16"/>
  <c r="K24" i="16"/>
  <c r="M24" i="16"/>
  <c r="K25" i="16"/>
  <c r="M25" i="16"/>
  <c r="K26" i="16"/>
  <c r="M26" i="16"/>
  <c r="K27" i="16"/>
  <c r="M27" i="16"/>
  <c r="K28" i="16"/>
  <c r="M28" i="16"/>
  <c r="K29" i="16"/>
  <c r="M29" i="16"/>
  <c r="K30" i="16"/>
  <c r="M30" i="16"/>
  <c r="K31" i="16"/>
  <c r="M31" i="16"/>
  <c r="K32" i="16"/>
  <c r="M32" i="16"/>
  <c r="K33" i="16"/>
  <c r="M33" i="16"/>
  <c r="K34" i="16"/>
  <c r="M34" i="16"/>
  <c r="K35" i="16"/>
  <c r="M35" i="16"/>
  <c r="K36" i="16"/>
  <c r="M36" i="16"/>
  <c r="K37" i="16"/>
  <c r="K38" i="16"/>
  <c r="M38" i="16"/>
  <c r="K39" i="16"/>
  <c r="M39" i="16"/>
  <c r="K40" i="16"/>
  <c r="M40" i="16"/>
  <c r="K41" i="16"/>
  <c r="M41" i="16"/>
  <c r="H42" i="16"/>
  <c r="R3" i="16"/>
  <c r="T3" i="16"/>
  <c r="J42" i="16"/>
  <c r="N42" i="16"/>
  <c r="O42" i="16"/>
  <c r="C42" i="16"/>
  <c r="G42" i="16"/>
  <c r="D42" i="16"/>
  <c r="E42" i="16"/>
  <c r="F42" i="16"/>
  <c r="I42" i="16"/>
  <c r="K42" i="16"/>
  <c r="L42" i="16"/>
  <c r="M42" i="16"/>
</calcChain>
</file>

<file path=xl/comments1.xml><?xml version="1.0" encoding="utf-8"?>
<comments xmlns="http://schemas.openxmlformats.org/spreadsheetml/2006/main">
  <authors>
    <author>行政情報システム室</author>
  </authors>
  <commentList>
    <comment ref="D2" authorId="0" shapeId="0">
      <text>
        <r>
          <rPr>
            <sz val="12"/>
            <color indexed="81"/>
            <rFont val="ＭＳ Ｐゴシック"/>
            <family val="3"/>
            <charset val="128"/>
          </rPr>
          <t>県内所在事業者の全国従業員数</t>
        </r>
      </text>
    </comment>
    <comment ref="E2" authorId="0" shapeId="0">
      <text>
        <r>
          <rPr>
            <sz val="12"/>
            <color indexed="81"/>
            <rFont val="ＭＳ Ｐゴシック"/>
            <family val="3"/>
            <charset val="128"/>
          </rPr>
          <t>県内所在事業者の全国運転者数</t>
        </r>
      </text>
    </comment>
    <comment ref="F2" authorId="0" shapeId="0">
      <text>
        <r>
          <rPr>
            <sz val="12"/>
            <color indexed="81"/>
            <rFont val="ＭＳ Ｐゴシック"/>
            <family val="3"/>
            <charset val="128"/>
          </rPr>
          <t>県内所在事業者の全国保有車両数</t>
        </r>
      </text>
    </comment>
    <comment ref="H2" authorId="0" shapeId="0">
      <text>
        <r>
          <rPr>
            <sz val="12"/>
            <color indexed="81"/>
            <rFont val="ＭＳ Ｐゴシック"/>
            <family val="3"/>
            <charset val="128"/>
          </rPr>
          <t>県内外所在事業者の県内営業所配置車両数</t>
        </r>
      </text>
    </comment>
  </commentList>
</comments>
</file>

<file path=xl/sharedStrings.xml><?xml version="1.0" encoding="utf-8"?>
<sst xmlns="http://schemas.openxmlformats.org/spreadsheetml/2006/main" count="111" uniqueCount="69">
  <si>
    <t>←　輸送実績報告書　→</t>
    <phoneticPr fontId="2"/>
  </si>
  <si>
    <t>←　輸送実績報告書　→</t>
    <rPh sb="2" eb="4">
      <t>ユソウ</t>
    </rPh>
    <rPh sb="4" eb="6">
      <t>ジッセキ</t>
    </rPh>
    <rPh sb="6" eb="9">
      <t>ホウコクショ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</si>
  <si>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</si>
  <si>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保有車両数
(両)</t>
    <rPh sb="0" eb="2">
      <t>ホユウ</t>
    </rPh>
    <rPh sb="2" eb="5">
      <t>シャリョウスウ</t>
    </rPh>
    <rPh sb="7" eb="8">
      <t>リョウ</t>
    </rPh>
    <phoneticPr fontId="2"/>
  </si>
  <si>
    <t>配置車両数
(両)</t>
    <rPh sb="0" eb="2">
      <t>ハイチ</t>
    </rPh>
    <rPh sb="2" eb="5">
      <t>シャリョウスウ</t>
    </rPh>
    <rPh sb="7" eb="8">
      <t>リョウ</t>
    </rPh>
    <phoneticPr fontId="2"/>
  </si>
  <si>
    <t>延実在車両数
(日車)</t>
    <rPh sb="0" eb="1">
      <t>ノ</t>
    </rPh>
    <rPh sb="1" eb="3">
      <t>ジツザイ</t>
    </rPh>
    <rPh sb="3" eb="6">
      <t>シャリョウスウ</t>
    </rPh>
    <rPh sb="8" eb="9">
      <t>ニチ</t>
    </rPh>
    <rPh sb="9" eb="10">
      <t>シャ</t>
    </rPh>
    <phoneticPr fontId="2"/>
  </si>
  <si>
    <t>延実働車両数
(日車)</t>
    <rPh sb="0" eb="1">
      <t>ノ</t>
    </rPh>
    <rPh sb="1" eb="3">
      <t>ジツドウ</t>
    </rPh>
    <rPh sb="3" eb="6">
      <t>シャリョウスウ</t>
    </rPh>
    <rPh sb="8" eb="9">
      <t>ニチ</t>
    </rPh>
    <rPh sb="9" eb="10">
      <t>シャ</t>
    </rPh>
    <phoneticPr fontId="2"/>
  </si>
  <si>
    <t>実働率
(%)</t>
    <rPh sb="0" eb="2">
      <t>ジツドウ</t>
    </rPh>
    <rPh sb="2" eb="3">
      <t>リツ</t>
    </rPh>
    <phoneticPr fontId="2"/>
  </si>
  <si>
    <t>走行キロ　(km)</t>
    <rPh sb="0" eb="2">
      <t>ソウコウ</t>
    </rPh>
    <phoneticPr fontId="2"/>
  </si>
  <si>
    <t>実車</t>
    <rPh sb="0" eb="2">
      <t>ジッシャ</t>
    </rPh>
    <phoneticPr fontId="2"/>
  </si>
  <si>
    <t>空車</t>
    <rPh sb="0" eb="2">
      <t>クウシャ</t>
    </rPh>
    <phoneticPr fontId="2"/>
  </si>
  <si>
    <t>計</t>
    <rPh sb="0" eb="1">
      <t>ケイ</t>
    </rPh>
    <phoneticPr fontId="2"/>
  </si>
  <si>
    <t>合　　　計</t>
    <rPh sb="0" eb="1">
      <t>ゴウ</t>
    </rPh>
    <rPh sb="4" eb="5">
      <t>ケイ</t>
    </rPh>
    <phoneticPr fontId="2"/>
  </si>
  <si>
    <t>輸送人員
(人)</t>
    <rPh sb="0" eb="2">
      <t>ユソウ</t>
    </rPh>
    <rPh sb="2" eb="4">
      <t>ジンイン</t>
    </rPh>
    <phoneticPr fontId="2"/>
  </si>
  <si>
    <t>管内
事業者</t>
    <rPh sb="0" eb="2">
      <t>カンナイ</t>
    </rPh>
    <rPh sb="3" eb="6">
      <t>ジギョウシャ</t>
    </rPh>
    <phoneticPr fontId="2"/>
  </si>
  <si>
    <t>従業員数
(人)</t>
    <rPh sb="0" eb="3">
      <t>ジュウギョウイン</t>
    </rPh>
    <phoneticPr fontId="2"/>
  </si>
  <si>
    <t>運転者数
(人)</t>
    <phoneticPr fontId="2"/>
  </si>
  <si>
    <t>資本金
(千円)</t>
    <rPh sb="0" eb="3">
      <t>シホンキン</t>
    </rPh>
    <rPh sb="5" eb="7">
      <t>センエン</t>
    </rPh>
    <phoneticPr fontId="2"/>
  </si>
  <si>
    <t>事業者名</t>
    <phoneticPr fontId="2"/>
  </si>
  <si>
    <t>管内事業者</t>
    <phoneticPr fontId="2"/>
  </si>
  <si>
    <t>従業員数
(人)</t>
    <phoneticPr fontId="2"/>
  </si>
  <si>
    <t>運転者数
(人)</t>
    <phoneticPr fontId="2"/>
  </si>
  <si>
    <t>保有車両数
(両)</t>
    <phoneticPr fontId="2"/>
  </si>
  <si>
    <t>資本金
(千円)</t>
    <phoneticPr fontId="2"/>
  </si>
  <si>
    <t>配置車両数
(両)</t>
    <phoneticPr fontId="2"/>
  </si>
  <si>
    <t>延実在車両数
(日車)</t>
    <phoneticPr fontId="2"/>
  </si>
  <si>
    <t>延実働車両数
(日車)</t>
    <phoneticPr fontId="2"/>
  </si>
  <si>
    <t>実働率
(%)</t>
    <phoneticPr fontId="2"/>
  </si>
  <si>
    <t>輸送人キロ
(人キロ)</t>
    <phoneticPr fontId="2"/>
  </si>
  <si>
    <t>事業者名</t>
    <rPh sb="0" eb="3">
      <t>ジギョウシャ</t>
    </rPh>
    <rPh sb="3" eb="4">
      <t>メイ</t>
    </rPh>
    <phoneticPr fontId="2"/>
  </si>
  <si>
    <t>局管内</t>
    <phoneticPr fontId="2"/>
  </si>
  <si>
    <t>局管外</t>
    <rPh sb="2" eb="3">
      <t>ガイ</t>
    </rPh>
    <phoneticPr fontId="2"/>
  </si>
  <si>
    <t>支局管内</t>
  </si>
  <si>
    <t>株式会社　赤湯観光バス</t>
  </si>
  <si>
    <t>庄交ハイヤー　株式会社</t>
  </si>
  <si>
    <t>株式会社　楯岡交通</t>
  </si>
  <si>
    <t>庄内交通　株式会社</t>
  </si>
  <si>
    <t>最上川交通　株式会社</t>
  </si>
  <si>
    <t>有限会社　ヨネザワバス観光</t>
  </si>
  <si>
    <t>山寺観光タクシー　株式会社</t>
  </si>
  <si>
    <t>株式会社　新庄輸送サービス</t>
  </si>
  <si>
    <t>松山観光バス　株式会社</t>
  </si>
  <si>
    <t>八千代交通　株式会社</t>
  </si>
  <si>
    <t>株式会社　夢たび山形</t>
  </si>
  <si>
    <t>青空観光　株式会社</t>
  </si>
  <si>
    <t>有限会社　庄内霊柩社</t>
  </si>
  <si>
    <t>いでは観光バス　株式会社</t>
  </si>
  <si>
    <t>山交バス　株式会社</t>
  </si>
  <si>
    <t>八千代観光バス　株式会社</t>
  </si>
  <si>
    <t>朝日観光バス　株式会社</t>
  </si>
  <si>
    <t>有限会社　サイトシーイング蔵王</t>
  </si>
  <si>
    <t>トランスオーシャンバス　株式会社</t>
  </si>
  <si>
    <t>株式会社　のぞみ観光バス</t>
  </si>
  <si>
    <t>庄内みどり観光バス　株式会社</t>
  </si>
  <si>
    <t>うるしやまタクシー株式会社</t>
  </si>
  <si>
    <t>有限会社　河北レンタカー</t>
  </si>
  <si>
    <t>有限会社　三愛サービス</t>
  </si>
  <si>
    <t>有限会社　毘龍レンタカー</t>
    <phoneticPr fontId="2"/>
  </si>
  <si>
    <t>天童タクシー　株式会社</t>
  </si>
  <si>
    <t>山交ハイヤー　株式会社</t>
  </si>
  <si>
    <t>有限会社　平和観光バス</t>
  </si>
  <si>
    <t>あけぼの観光　株式会社</t>
  </si>
  <si>
    <t>大和交通　株式会社</t>
  </si>
  <si>
    <t>有限会社　ジェイ・ツアーズ</t>
  </si>
  <si>
    <t>有限会社　酒田スワンタクシー</t>
  </si>
  <si>
    <t>蛸井　悟</t>
  </si>
  <si>
    <t>鶴岡タクシー株式会社</t>
  </si>
  <si>
    <t>株式会社　マツキトラベルサービス</t>
    <phoneticPr fontId="2"/>
  </si>
  <si>
    <t>ジェイアールバス東北株式会社</t>
    <rPh sb="8" eb="10">
      <t>トウホク</t>
    </rPh>
    <rPh sb="10" eb="1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</si>
</sst>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;&quot;△ &quot;#,##0"/>
    <numFmt numFmtId="186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184" fontId="1" fillId="0" borderId="0" xfId="1" applyNumberFormat="1">
      <alignment vertical="center"/>
    </xf>
    <xf numFmtId="184" fontId="1" fillId="2" borderId="1" xfId="1" applyNumberFormat="1" applyFill="1" applyBorder="1" applyAlignment="1">
      <alignment horizontal="center" vertical="center"/>
    </xf>
    <xf numFmtId="184" fontId="1" fillId="0" borderId="2" xfId="1" applyNumberFormat="1" applyFill="1" applyBorder="1" applyAlignment="1" applyProtection="1">
      <alignment horizontal="right" vertical="center"/>
    </xf>
    <xf numFmtId="186" fontId="1" fillId="0" borderId="3" xfId="1" applyNumberFormat="1" applyBorder="1" applyAlignment="1">
      <alignment horizontal="right" vertical="center"/>
    </xf>
    <xf numFmtId="184" fontId="1" fillId="0" borderId="3" xfId="1" applyNumberFormat="1" applyFill="1" applyBorder="1" applyAlignment="1" applyProtection="1">
      <alignment horizontal="right" vertical="center"/>
    </xf>
    <xf numFmtId="184" fontId="1" fillId="0" borderId="0" xfId="1" applyNumberFormat="1" applyFill="1" applyProtection="1">
      <alignment vertical="center"/>
    </xf>
    <xf numFmtId="184" fontId="1" fillId="0" borderId="0" xfId="1" applyNumberFormat="1" applyAlignment="1">
      <alignment vertical="center" shrinkToFit="1"/>
    </xf>
    <xf numFmtId="184" fontId="1" fillId="0" borderId="4" xfId="1" applyNumberFormat="1" applyFill="1" applyBorder="1" applyAlignment="1" applyProtection="1">
      <alignment horizontal="right" vertical="center"/>
    </xf>
    <xf numFmtId="186" fontId="1" fillId="0" borderId="4" xfId="1" applyNumberFormat="1" applyFill="1" applyBorder="1" applyAlignment="1" applyProtection="1">
      <alignment horizontal="right" vertical="center"/>
    </xf>
    <xf numFmtId="184" fontId="1" fillId="0" borderId="5" xfId="1" applyNumberFormat="1" applyFill="1" applyBorder="1" applyAlignment="1" applyProtection="1">
      <alignment horizontal="right" vertical="center"/>
    </xf>
    <xf numFmtId="184" fontId="4" fillId="0" borderId="6" xfId="1" applyNumberFormat="1" applyFont="1" applyFill="1" applyBorder="1" applyAlignment="1">
      <alignment horizontal="center" vertical="center" shrinkToFit="1"/>
    </xf>
    <xf numFmtId="184" fontId="4" fillId="0" borderId="0" xfId="1" applyNumberFormat="1" applyFont="1" applyFill="1" applyBorder="1">
      <alignment vertical="center"/>
    </xf>
    <xf numFmtId="184" fontId="1" fillId="3" borderId="7" xfId="0" applyNumberFormat="1" applyFont="1" applyFill="1" applyBorder="1" applyAlignment="1" applyProtection="1">
      <alignment horizontal="center" vertical="center" shrinkToFit="1"/>
      <protection locked="0"/>
    </xf>
    <xf numFmtId="184" fontId="3" fillId="0" borderId="6" xfId="1" applyNumberFormat="1" applyFont="1" applyFill="1" applyBorder="1" applyAlignment="1">
      <alignment vertical="center" shrinkToFit="1"/>
    </xf>
    <xf numFmtId="184" fontId="1" fillId="0" borderId="8" xfId="1" applyNumberFormat="1" applyFill="1" applyBorder="1" applyProtection="1">
      <alignment vertical="center"/>
    </xf>
    <xf numFmtId="184" fontId="0" fillId="4" borderId="9" xfId="0" applyNumberFormat="1" applyFill="1" applyBorder="1" applyAlignment="1">
      <alignment horizontal="center" vertical="center" wrapText="1"/>
    </xf>
    <xf numFmtId="184" fontId="5" fillId="5" borderId="9" xfId="0" applyNumberFormat="1" applyFont="1" applyFill="1" applyBorder="1" applyAlignment="1">
      <alignment horizontal="center" vertical="center" wrapText="1"/>
    </xf>
    <xf numFmtId="184" fontId="0" fillId="6" borderId="9" xfId="0" applyNumberFormat="1" applyFill="1" applyBorder="1" applyAlignment="1">
      <alignment horizontal="center" vertical="center" wrapText="1"/>
    </xf>
    <xf numFmtId="184" fontId="5" fillId="7" borderId="9" xfId="0" applyNumberFormat="1" applyFont="1" applyFill="1" applyBorder="1" applyAlignment="1">
      <alignment horizontal="center" vertical="center" wrapText="1"/>
    </xf>
    <xf numFmtId="184" fontId="5" fillId="2" borderId="9" xfId="0" applyNumberFormat="1" applyFont="1" applyFill="1" applyBorder="1" applyAlignment="1">
      <alignment horizontal="center" vertical="center" wrapText="1"/>
    </xf>
    <xf numFmtId="184" fontId="0" fillId="2" borderId="9" xfId="0" applyNumberFormat="1" applyFill="1" applyBorder="1" applyAlignment="1">
      <alignment horizontal="center" vertical="center" wrapText="1"/>
    </xf>
    <xf numFmtId="184" fontId="0" fillId="2" borderId="9" xfId="0" applyNumberFormat="1" applyFill="1" applyBorder="1" applyAlignment="1">
      <alignment horizontal="center" vertical="center"/>
    </xf>
    <xf numFmtId="184" fontId="0" fillId="0" borderId="0" xfId="0" applyNumberFormat="1"/>
    <xf numFmtId="184" fontId="0" fillId="4" borderId="3" xfId="0" applyNumberFormat="1" applyFill="1" applyBorder="1" applyAlignment="1">
      <alignment horizontal="center" vertical="center" wrapText="1"/>
    </xf>
    <xf numFmtId="184" fontId="0" fillId="4" borderId="3" xfId="0" applyNumberFormat="1" applyFill="1" applyBorder="1" applyAlignment="1">
      <alignment horizontal="center" vertical="center" shrinkToFit="1"/>
    </xf>
    <xf numFmtId="184" fontId="1" fillId="8" borderId="3" xfId="1" applyNumberFormat="1" applyFill="1" applyBorder="1" applyAlignment="1" applyProtection="1">
      <alignment horizontal="right" vertical="center"/>
      <protection locked="0"/>
    </xf>
    <xf numFmtId="184" fontId="1" fillId="8" borderId="2" xfId="1" applyNumberFormat="1" applyFill="1" applyBorder="1" applyAlignment="1" applyProtection="1">
      <alignment horizontal="right" vertical="center"/>
      <protection locked="0"/>
    </xf>
    <xf numFmtId="186" fontId="1" fillId="0" borderId="2" xfId="1" applyNumberFormat="1" applyFill="1" applyBorder="1" applyAlignment="1">
      <alignment horizontal="right" vertical="center"/>
    </xf>
    <xf numFmtId="184" fontId="0" fillId="2" borderId="24" xfId="0" applyNumberFormat="1" applyFill="1" applyBorder="1" applyAlignment="1">
      <alignment horizontal="center" vertical="center" wrapText="1"/>
    </xf>
    <xf numFmtId="184" fontId="1" fillId="8" borderId="22" xfId="1" applyNumberFormat="1" applyFill="1" applyBorder="1" applyAlignment="1" applyProtection="1">
      <alignment horizontal="right" vertical="center"/>
      <protection locked="0"/>
    </xf>
    <xf numFmtId="184" fontId="1" fillId="8" borderId="25" xfId="1" applyNumberFormat="1" applyFill="1" applyBorder="1" applyAlignment="1" applyProtection="1">
      <alignment horizontal="right" vertical="center"/>
      <protection locked="0"/>
    </xf>
    <xf numFmtId="184" fontId="3" fillId="0" borderId="6" xfId="1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shrinkToFit="1"/>
    </xf>
    <xf numFmtId="184" fontId="1" fillId="8" borderId="20" xfId="1" applyNumberFormat="1" applyFont="1" applyFill="1" applyBorder="1" applyAlignment="1" applyProtection="1">
      <alignment horizontal="left" vertical="center" shrinkToFit="1"/>
      <protection locked="0"/>
    </xf>
    <xf numFmtId="184" fontId="1" fillId="8" borderId="21" xfId="1" applyNumberFormat="1" applyFont="1" applyFill="1" applyBorder="1" applyAlignment="1" applyProtection="1">
      <alignment horizontal="left" vertical="center" shrinkToFit="1"/>
      <protection locked="0"/>
    </xf>
    <xf numFmtId="184" fontId="1" fillId="0" borderId="15" xfId="1" applyNumberFormat="1" applyFill="1" applyBorder="1" applyAlignment="1" applyProtection="1">
      <alignment horizontal="center" vertical="center" shrinkToFit="1"/>
    </xf>
    <xf numFmtId="184" fontId="1" fillId="0" borderId="16" xfId="1" applyNumberFormat="1" applyFill="1" applyBorder="1" applyAlignment="1" applyProtection="1">
      <alignment horizontal="center" vertical="center" shrinkToFit="1"/>
    </xf>
    <xf numFmtId="184" fontId="0" fillId="4" borderId="2" xfId="0" applyNumberFormat="1" applyFill="1" applyBorder="1" applyAlignment="1">
      <alignment horizontal="center" vertical="center" wrapText="1"/>
    </xf>
    <xf numFmtId="184" fontId="0" fillId="4" borderId="10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shrinkToFit="1"/>
    </xf>
    <xf numFmtId="0" fontId="0" fillId="8" borderId="17" xfId="0" applyFill="1" applyBorder="1" applyAlignment="1">
      <alignment horizontal="center" vertical="center" shrinkToFit="1"/>
    </xf>
    <xf numFmtId="184" fontId="1" fillId="2" borderId="11" xfId="1" applyNumberFormat="1" applyFill="1" applyBorder="1" applyAlignment="1">
      <alignment horizontal="center" vertical="center" wrapText="1"/>
    </xf>
    <xf numFmtId="184" fontId="1" fillId="2" borderId="1" xfId="1" applyNumberFormat="1" applyFill="1" applyBorder="1" applyAlignment="1">
      <alignment horizontal="center" vertical="center"/>
    </xf>
    <xf numFmtId="184" fontId="0" fillId="6" borderId="2" xfId="0" applyNumberFormat="1" applyFill="1" applyBorder="1" applyAlignment="1">
      <alignment horizontal="center" vertical="center" wrapText="1"/>
    </xf>
    <xf numFmtId="184" fontId="0" fillId="6" borderId="10" xfId="0" applyNumberFormat="1" applyFill="1" applyBorder="1" applyAlignment="1">
      <alignment horizontal="center" vertical="center"/>
    </xf>
    <xf numFmtId="184" fontId="1" fillId="2" borderId="22" xfId="1" applyNumberFormat="1" applyFont="1" applyFill="1" applyBorder="1" applyAlignment="1">
      <alignment horizontal="center" vertical="center" wrapText="1"/>
    </xf>
    <xf numFmtId="184" fontId="1" fillId="2" borderId="23" xfId="1" applyNumberFormat="1" applyFont="1" applyFill="1" applyBorder="1" applyAlignment="1">
      <alignment horizontal="center" vertical="center" wrapText="1"/>
    </xf>
    <xf numFmtId="184" fontId="5" fillId="5" borderId="2" xfId="0" applyNumberFormat="1" applyFont="1" applyFill="1" applyBorder="1" applyAlignment="1">
      <alignment horizontal="center" vertical="center" wrapText="1"/>
    </xf>
    <xf numFmtId="184" fontId="5" fillId="5" borderId="10" xfId="0" applyNumberFormat="1" applyFont="1" applyFill="1" applyBorder="1" applyAlignment="1">
      <alignment horizontal="center" vertical="center" wrapText="1"/>
    </xf>
    <xf numFmtId="184" fontId="1" fillId="4" borderId="12" xfId="1" applyNumberFormat="1" applyFill="1" applyBorder="1" applyAlignment="1">
      <alignment horizontal="center" vertical="center"/>
    </xf>
    <xf numFmtId="184" fontId="1" fillId="4" borderId="13" xfId="1" applyNumberFormat="1" applyFill="1" applyBorder="1" applyAlignment="1">
      <alignment horizontal="center" vertical="center"/>
    </xf>
    <xf numFmtId="184" fontId="1" fillId="4" borderId="14" xfId="1" applyNumberFormat="1" applyFill="1" applyBorder="1" applyAlignment="1">
      <alignment horizontal="center" vertical="center"/>
    </xf>
    <xf numFmtId="184" fontId="1" fillId="4" borderId="6" xfId="1" applyNumberFormat="1" applyFill="1" applyBorder="1" applyAlignment="1">
      <alignment horizontal="center" vertical="center"/>
    </xf>
    <xf numFmtId="184" fontId="0" fillId="4" borderId="18" xfId="0" applyNumberFormat="1" applyFill="1" applyBorder="1" applyAlignment="1">
      <alignment horizontal="center" vertical="center"/>
    </xf>
    <xf numFmtId="184" fontId="0" fillId="4" borderId="19" xfId="0" applyNumberFormat="1" applyFill="1" applyBorder="1" applyAlignment="1">
      <alignment horizontal="center" vertical="center"/>
    </xf>
    <xf numFmtId="184" fontId="1" fillId="2" borderId="11" xfId="1" applyNumberFormat="1" applyFill="1" applyBorder="1" applyAlignment="1">
      <alignment horizontal="center" vertical="center"/>
    </xf>
    <xf numFmtId="184" fontId="5" fillId="2" borderId="11" xfId="1" applyNumberFormat="1" applyFont="1" applyFill="1" applyBorder="1" applyAlignment="1">
      <alignment horizontal="center" vertical="center" wrapText="1"/>
    </xf>
    <xf numFmtId="184" fontId="5" fillId="2" borderId="1" xfId="1" applyNumberFormat="1" applyFont="1" applyFill="1" applyBorder="1" applyAlignment="1">
      <alignment horizontal="center" vertical="center"/>
    </xf>
    <xf numFmtId="184" fontId="5" fillId="7" borderId="2" xfId="1" applyNumberFormat="1" applyFont="1" applyFill="1" applyBorder="1" applyAlignment="1">
      <alignment horizontal="center" vertical="center" wrapText="1"/>
    </xf>
    <xf numFmtId="184" fontId="5" fillId="7" borderId="10" xfId="1" applyNumberFormat="1" applyFont="1" applyFill="1" applyBorder="1" applyAlignment="1">
      <alignment horizontal="center" vertical="center" wrapText="1"/>
    </xf>
    <xf numFmtId="184" fontId="3" fillId="0" borderId="6" xfId="1" applyNumberFormat="1" applyFont="1" applyFill="1" applyBorder="1" applyAlignment="1">
      <alignment horizontal="distributed" vertical="center" shrinkToFit="1"/>
    </xf>
  </cellXfs>
  <cellStyles count="2">
    <cellStyle name="標準" xfId="0" builtinId="0"/>
    <cellStyle name="標準_6自動車旅客82-8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2"/>
  <sheetViews>
    <sheetView tabSelected="1" view="pageBreakPreview" zoomScale="75" zoomScaleNormal="75" workbookViewId="0">
      <pane xSplit="2" ySplit="3" topLeftCell="C4" activePane="bottomRight" state="frozenSplit"/>
      <selection activeCell="F210" sqref="F210"/>
      <selection pane="topRight" activeCell="F210" sqref="F210"/>
      <selection pane="bottomLeft" activeCell="F210" sqref="F210"/>
      <selection pane="bottomRight" activeCell="D8" sqref="D8"/>
    </sheetView>
  </sheetViews>
  <sheetFormatPr defaultColWidth="9" defaultRowHeight="18" customHeight="1" x14ac:dyDescent="0.2"/>
  <cols>
    <col min="1" max="1" width="15.6640625" style="7" customWidth="1"/>
    <col min="2" max="2" width="8.6640625" style="7" customWidth="1"/>
    <col min="3" max="3" width="9" style="1"/>
    <col min="4" max="8" width="12.77734375" style="1" customWidth="1"/>
    <col min="9" max="10" width="12.6640625" style="1" customWidth="1"/>
    <col min="11" max="11" width="9" style="1"/>
    <col min="12" max="15" width="10.6640625" style="1" customWidth="1"/>
    <col min="16" max="16384" width="9" style="1"/>
  </cols>
  <sheetData>
    <row r="1" spans="1:20" s="12" customFormat="1" ht="21.75" customHeight="1" thickBot="1" x14ac:dyDescent="0.25">
      <c r="A1" s="14"/>
      <c r="B1" s="14"/>
      <c r="C1" s="14"/>
      <c r="D1" s="61" t="s">
        <v>0</v>
      </c>
      <c r="E1" s="61"/>
      <c r="F1" s="61"/>
      <c r="G1" s="11"/>
      <c r="H1" s="11"/>
      <c r="I1" s="32" t="s">
        <v>1</v>
      </c>
      <c r="J1" s="32"/>
      <c r="K1" s="32"/>
      <c r="L1" s="32"/>
      <c r="M1" s="32"/>
      <c r="N1" s="32"/>
      <c r="O1" s="32"/>
    </row>
    <row r="2" spans="1:20" ht="25.5" customHeight="1" x14ac:dyDescent="0.2">
      <c r="A2" s="50" t="s">
        <v>2</v>
      </c>
      <c r="B2" s="51"/>
      <c r="C2" s="38" t="s">
        <v>14</v>
      </c>
      <c r="D2" s="48" t="s">
        <v>15</v>
      </c>
      <c r="E2" s="48" t="s">
        <v>16</v>
      </c>
      <c r="F2" s="48" t="s">
        <v>3</v>
      </c>
      <c r="G2" s="44" t="s">
        <v>17</v>
      </c>
      <c r="H2" s="59" t="s">
        <v>4</v>
      </c>
      <c r="I2" s="57" t="s">
        <v>5</v>
      </c>
      <c r="J2" s="57" t="s">
        <v>6</v>
      </c>
      <c r="K2" s="42" t="s">
        <v>7</v>
      </c>
      <c r="L2" s="56" t="s">
        <v>8</v>
      </c>
      <c r="M2" s="56"/>
      <c r="N2" s="56"/>
      <c r="O2" s="46" t="s">
        <v>13</v>
      </c>
      <c r="Q2" s="24" t="s">
        <v>19</v>
      </c>
      <c r="R2" s="25" t="s">
        <v>29</v>
      </c>
      <c r="S2" s="24" t="s">
        <v>19</v>
      </c>
      <c r="T2" s="25" t="s">
        <v>29</v>
      </c>
    </row>
    <row r="3" spans="1:20" ht="25.5" customHeight="1" thickBot="1" x14ac:dyDescent="0.25">
      <c r="A3" s="52"/>
      <c r="B3" s="53"/>
      <c r="C3" s="39"/>
      <c r="D3" s="49"/>
      <c r="E3" s="49"/>
      <c r="F3" s="49"/>
      <c r="G3" s="45"/>
      <c r="H3" s="60"/>
      <c r="I3" s="58"/>
      <c r="J3" s="58"/>
      <c r="K3" s="43"/>
      <c r="L3" s="2" t="s">
        <v>9</v>
      </c>
      <c r="M3" s="2" t="s">
        <v>10</v>
      </c>
      <c r="N3" s="2" t="s">
        <v>11</v>
      </c>
      <c r="O3" s="47"/>
      <c r="Q3" s="24" t="s">
        <v>30</v>
      </c>
      <c r="R3" s="25">
        <f>DCOUNTA($A$4:$O$41,$A$4,Q2:Q3)</f>
        <v>0</v>
      </c>
      <c r="S3" s="24" t="s">
        <v>31</v>
      </c>
      <c r="T3" s="25">
        <f>DCOUNTA($A$4:$O$41,$A$4,S2:S3)</f>
        <v>0</v>
      </c>
    </row>
    <row r="4" spans="1:20" s="23" customFormat="1" ht="25.5" customHeight="1" thickBot="1" x14ac:dyDescent="0.25">
      <c r="A4" s="54" t="s">
        <v>18</v>
      </c>
      <c r="B4" s="55"/>
      <c r="C4" s="16" t="s">
        <v>19</v>
      </c>
      <c r="D4" s="17" t="s">
        <v>20</v>
      </c>
      <c r="E4" s="17" t="s">
        <v>21</v>
      </c>
      <c r="F4" s="17" t="s">
        <v>22</v>
      </c>
      <c r="G4" s="18" t="s">
        <v>23</v>
      </c>
      <c r="H4" s="19" t="s">
        <v>24</v>
      </c>
      <c r="I4" s="20" t="s">
        <v>25</v>
      </c>
      <c r="J4" s="20" t="s">
        <v>26</v>
      </c>
      <c r="K4" s="21" t="s">
        <v>27</v>
      </c>
      <c r="L4" s="22" t="s">
        <v>9</v>
      </c>
      <c r="M4" s="22" t="s">
        <v>10</v>
      </c>
      <c r="N4" s="22" t="s">
        <v>11</v>
      </c>
      <c r="O4" s="29" t="s">
        <v>28</v>
      </c>
    </row>
    <row r="5" spans="1:20" ht="25.5" customHeight="1" x14ac:dyDescent="0.2">
      <c r="A5" s="40" t="s">
        <v>33</v>
      </c>
      <c r="B5" s="41"/>
      <c r="C5" s="13" t="s">
        <v>32</v>
      </c>
      <c r="D5" s="27">
        <v>9</v>
      </c>
      <c r="E5" s="27">
        <v>6</v>
      </c>
      <c r="F5" s="27">
        <v>7</v>
      </c>
      <c r="G5" s="27">
        <v>10000</v>
      </c>
      <c r="H5" s="27">
        <v>7</v>
      </c>
      <c r="I5" s="27">
        <v>2830</v>
      </c>
      <c r="J5" s="27">
        <v>139</v>
      </c>
      <c r="K5" s="28">
        <f t="shared" ref="K5:K41" si="0">IF(I5=0,0,J5/I5*100)</f>
        <v>4.9116607773851593</v>
      </c>
      <c r="L5" s="27">
        <v>16121</v>
      </c>
      <c r="M5" s="3">
        <f t="shared" ref="M5:M41" si="1">N5-L5</f>
        <v>4703</v>
      </c>
      <c r="N5" s="27">
        <v>20824</v>
      </c>
      <c r="O5" s="30">
        <v>3848</v>
      </c>
    </row>
    <row r="6" spans="1:20" ht="25.5" customHeight="1" x14ac:dyDescent="0.2">
      <c r="A6" s="33" t="s">
        <v>34</v>
      </c>
      <c r="B6" s="33"/>
      <c r="C6" s="13" t="s">
        <v>32</v>
      </c>
      <c r="D6" s="26">
        <v>13</v>
      </c>
      <c r="E6" s="26">
        <v>7</v>
      </c>
      <c r="F6" s="26">
        <v>4</v>
      </c>
      <c r="G6" s="26">
        <v>31000</v>
      </c>
      <c r="H6" s="26">
        <v>4</v>
      </c>
      <c r="I6" s="26">
        <v>1460</v>
      </c>
      <c r="J6" s="26">
        <v>354</v>
      </c>
      <c r="K6" s="4">
        <f t="shared" si="0"/>
        <v>24.246575342465754</v>
      </c>
      <c r="L6" s="26">
        <v>47134</v>
      </c>
      <c r="M6" s="5">
        <f t="shared" si="1"/>
        <v>14407</v>
      </c>
      <c r="N6" s="26">
        <v>61541</v>
      </c>
      <c r="O6" s="31">
        <v>6817</v>
      </c>
    </row>
    <row r="7" spans="1:20" ht="25.5" customHeight="1" x14ac:dyDescent="0.2">
      <c r="A7" s="33" t="s">
        <v>35</v>
      </c>
      <c r="B7" s="33"/>
      <c r="C7" s="13" t="s">
        <v>32</v>
      </c>
      <c r="D7" s="26">
        <v>15</v>
      </c>
      <c r="E7" s="26">
        <v>13</v>
      </c>
      <c r="F7" s="26">
        <v>5</v>
      </c>
      <c r="G7" s="26">
        <v>24500</v>
      </c>
      <c r="H7" s="26">
        <v>5</v>
      </c>
      <c r="I7" s="26">
        <v>1825</v>
      </c>
      <c r="J7" s="26">
        <v>83</v>
      </c>
      <c r="K7" s="4">
        <f t="shared" si="0"/>
        <v>4.5479452054794516</v>
      </c>
      <c r="L7" s="26">
        <v>3977</v>
      </c>
      <c r="M7" s="5">
        <f t="shared" si="1"/>
        <v>670</v>
      </c>
      <c r="N7" s="26">
        <v>4647</v>
      </c>
      <c r="O7" s="31">
        <v>13572</v>
      </c>
    </row>
    <row r="8" spans="1:20" ht="25.5" customHeight="1" x14ac:dyDescent="0.2">
      <c r="A8" s="33" t="s">
        <v>36</v>
      </c>
      <c r="B8" s="33"/>
      <c r="C8" s="13" t="s">
        <v>32</v>
      </c>
      <c r="D8" s="26">
        <v>21</v>
      </c>
      <c r="E8" s="26">
        <v>8</v>
      </c>
      <c r="F8" s="26">
        <v>27</v>
      </c>
      <c r="G8" s="26">
        <v>100000</v>
      </c>
      <c r="H8" s="26">
        <v>27</v>
      </c>
      <c r="I8" s="26">
        <v>10510</v>
      </c>
      <c r="J8" s="26">
        <v>3579</v>
      </c>
      <c r="K8" s="4">
        <f t="shared" si="0"/>
        <v>34.05328258801142</v>
      </c>
      <c r="L8" s="26">
        <v>371655</v>
      </c>
      <c r="M8" s="5">
        <f t="shared" si="1"/>
        <v>179383</v>
      </c>
      <c r="N8" s="26">
        <v>551038</v>
      </c>
      <c r="O8" s="31">
        <v>136965</v>
      </c>
    </row>
    <row r="9" spans="1:20" ht="25.5" customHeight="1" x14ac:dyDescent="0.2">
      <c r="A9" s="33" t="s">
        <v>37</v>
      </c>
      <c r="B9" s="33"/>
      <c r="C9" s="13" t="s">
        <v>32</v>
      </c>
      <c r="D9" s="26">
        <v>10</v>
      </c>
      <c r="E9" s="26">
        <v>10</v>
      </c>
      <c r="F9" s="26">
        <v>6</v>
      </c>
      <c r="G9" s="26">
        <v>18000</v>
      </c>
      <c r="H9" s="26">
        <v>6</v>
      </c>
      <c r="I9" s="26">
        <v>2190</v>
      </c>
      <c r="J9" s="26">
        <v>553</v>
      </c>
      <c r="K9" s="4">
        <f t="shared" si="0"/>
        <v>25.251141552511413</v>
      </c>
      <c r="L9" s="26">
        <v>64286</v>
      </c>
      <c r="M9" s="5">
        <f t="shared" si="1"/>
        <v>30181</v>
      </c>
      <c r="N9" s="26">
        <v>94467</v>
      </c>
      <c r="O9" s="31">
        <v>8565</v>
      </c>
    </row>
    <row r="10" spans="1:20" ht="25.5" customHeight="1" x14ac:dyDescent="0.2">
      <c r="A10" s="33" t="s">
        <v>38</v>
      </c>
      <c r="B10" s="33"/>
      <c r="C10" s="13" t="s">
        <v>32</v>
      </c>
      <c r="D10" s="26">
        <v>7</v>
      </c>
      <c r="E10" s="26">
        <v>5</v>
      </c>
      <c r="F10" s="26">
        <v>7</v>
      </c>
      <c r="G10" s="26">
        <v>16500</v>
      </c>
      <c r="H10" s="26">
        <v>7</v>
      </c>
      <c r="I10" s="26">
        <v>2320</v>
      </c>
      <c r="J10" s="26">
        <v>925</v>
      </c>
      <c r="K10" s="4">
        <f t="shared" si="0"/>
        <v>39.870689655172413</v>
      </c>
      <c r="L10" s="26">
        <v>216019</v>
      </c>
      <c r="M10" s="5">
        <f t="shared" si="1"/>
        <v>47451</v>
      </c>
      <c r="N10" s="26">
        <v>263470</v>
      </c>
      <c r="O10" s="31">
        <v>16723</v>
      </c>
    </row>
    <row r="11" spans="1:20" ht="25.5" customHeight="1" x14ac:dyDescent="0.2">
      <c r="A11" s="33" t="s">
        <v>39</v>
      </c>
      <c r="B11" s="33"/>
      <c r="C11" s="13" t="s">
        <v>32</v>
      </c>
      <c r="D11" s="26">
        <v>10</v>
      </c>
      <c r="E11" s="26">
        <v>6</v>
      </c>
      <c r="F11" s="26">
        <v>9</v>
      </c>
      <c r="G11" s="26">
        <v>15000</v>
      </c>
      <c r="H11" s="26">
        <v>9</v>
      </c>
      <c r="I11" s="26">
        <v>3285</v>
      </c>
      <c r="J11" s="26">
        <v>426</v>
      </c>
      <c r="K11" s="4">
        <f t="shared" si="0"/>
        <v>12.968036529680365</v>
      </c>
      <c r="L11" s="26">
        <v>25216</v>
      </c>
      <c r="M11" s="5">
        <f t="shared" si="1"/>
        <v>20044</v>
      </c>
      <c r="N11" s="26">
        <v>45260</v>
      </c>
      <c r="O11" s="31">
        <v>6109</v>
      </c>
    </row>
    <row r="12" spans="1:20" ht="25.5" customHeight="1" x14ac:dyDescent="0.2">
      <c r="A12" s="33" t="s">
        <v>40</v>
      </c>
      <c r="B12" s="33"/>
      <c r="C12" s="13" t="s">
        <v>32</v>
      </c>
      <c r="D12" s="26">
        <v>35</v>
      </c>
      <c r="E12" s="26">
        <v>34</v>
      </c>
      <c r="F12" s="26">
        <v>14</v>
      </c>
      <c r="G12" s="26">
        <v>11000</v>
      </c>
      <c r="H12" s="26">
        <v>14</v>
      </c>
      <c r="I12" s="26">
        <v>6178</v>
      </c>
      <c r="J12" s="26">
        <v>418</v>
      </c>
      <c r="K12" s="4">
        <f t="shared" si="0"/>
        <v>6.7659436710909677</v>
      </c>
      <c r="L12" s="26">
        <v>19815</v>
      </c>
      <c r="M12" s="5">
        <f t="shared" si="1"/>
        <v>10943</v>
      </c>
      <c r="N12" s="26">
        <v>30758</v>
      </c>
      <c r="O12" s="31">
        <v>12133</v>
      </c>
    </row>
    <row r="13" spans="1:20" ht="25.5" customHeight="1" x14ac:dyDescent="0.2">
      <c r="A13" s="33" t="s">
        <v>41</v>
      </c>
      <c r="B13" s="33"/>
      <c r="C13" s="13" t="s">
        <v>32</v>
      </c>
      <c r="D13" s="26">
        <v>26</v>
      </c>
      <c r="E13" s="26">
        <v>20</v>
      </c>
      <c r="F13" s="26">
        <v>17</v>
      </c>
      <c r="G13" s="26">
        <v>60000</v>
      </c>
      <c r="H13" s="26">
        <v>17</v>
      </c>
      <c r="I13" s="26">
        <v>2488</v>
      </c>
      <c r="J13" s="26">
        <v>6205</v>
      </c>
      <c r="K13" s="4">
        <f t="shared" si="0"/>
        <v>249.39710610932474</v>
      </c>
      <c r="L13" s="26">
        <v>366201</v>
      </c>
      <c r="M13" s="5">
        <f t="shared" si="1"/>
        <v>101837</v>
      </c>
      <c r="N13" s="26">
        <v>468038</v>
      </c>
      <c r="O13" s="31">
        <v>54624</v>
      </c>
    </row>
    <row r="14" spans="1:20" ht="25.5" customHeight="1" x14ac:dyDescent="0.2">
      <c r="A14" s="33" t="s">
        <v>42</v>
      </c>
      <c r="B14" s="33"/>
      <c r="C14" s="13" t="s">
        <v>32</v>
      </c>
      <c r="D14" s="26">
        <v>70</v>
      </c>
      <c r="E14" s="26">
        <v>7</v>
      </c>
      <c r="F14" s="26">
        <v>7</v>
      </c>
      <c r="G14" s="26">
        <v>40000</v>
      </c>
      <c r="H14" s="26">
        <v>7</v>
      </c>
      <c r="I14" s="26">
        <v>2555</v>
      </c>
      <c r="J14" s="26">
        <v>1262</v>
      </c>
      <c r="K14" s="4">
        <f t="shared" si="0"/>
        <v>49.393346379647753</v>
      </c>
      <c r="L14" s="26">
        <v>159284</v>
      </c>
      <c r="M14" s="5">
        <f t="shared" si="1"/>
        <v>32600</v>
      </c>
      <c r="N14" s="26">
        <v>191884</v>
      </c>
      <c r="O14" s="31">
        <v>33012</v>
      </c>
    </row>
    <row r="15" spans="1:20" ht="25.5" customHeight="1" x14ac:dyDescent="0.2">
      <c r="A15" s="33" t="s">
        <v>43</v>
      </c>
      <c r="B15" s="33"/>
      <c r="C15" s="13" t="s">
        <v>32</v>
      </c>
      <c r="D15" s="26">
        <v>8</v>
      </c>
      <c r="E15" s="26">
        <v>8</v>
      </c>
      <c r="F15" s="26">
        <v>5</v>
      </c>
      <c r="G15" s="26">
        <v>7000</v>
      </c>
      <c r="H15" s="26">
        <v>5</v>
      </c>
      <c r="I15" s="26">
        <v>1825</v>
      </c>
      <c r="J15" s="26">
        <v>428</v>
      </c>
      <c r="K15" s="4">
        <f t="shared" si="0"/>
        <v>23.452054794520549</v>
      </c>
      <c r="L15" s="26">
        <v>79968</v>
      </c>
      <c r="M15" s="5">
        <f t="shared" si="1"/>
        <v>11038</v>
      </c>
      <c r="N15" s="26">
        <v>91006</v>
      </c>
      <c r="O15" s="31">
        <v>11000</v>
      </c>
    </row>
    <row r="16" spans="1:20" ht="25.5" customHeight="1" x14ac:dyDescent="0.2">
      <c r="A16" s="33" t="s">
        <v>44</v>
      </c>
      <c r="B16" s="33"/>
      <c r="C16" s="13" t="s">
        <v>32</v>
      </c>
      <c r="D16" s="26">
        <v>14</v>
      </c>
      <c r="E16" s="26">
        <v>8</v>
      </c>
      <c r="F16" s="26">
        <v>10</v>
      </c>
      <c r="G16" s="26">
        <v>20000</v>
      </c>
      <c r="H16" s="26">
        <v>10</v>
      </c>
      <c r="I16" s="26">
        <v>3805</v>
      </c>
      <c r="J16" s="26">
        <v>1112</v>
      </c>
      <c r="K16" s="4">
        <f t="shared" si="0"/>
        <v>29.224704336399476</v>
      </c>
      <c r="L16" s="26">
        <v>132346</v>
      </c>
      <c r="M16" s="5">
        <f t="shared" si="1"/>
        <v>54466</v>
      </c>
      <c r="N16" s="26">
        <v>186812</v>
      </c>
      <c r="O16" s="31">
        <v>29623</v>
      </c>
    </row>
    <row r="17" spans="1:15" ht="25.5" customHeight="1" x14ac:dyDescent="0.2">
      <c r="A17" s="33" t="s">
        <v>45</v>
      </c>
      <c r="B17" s="33"/>
      <c r="C17" s="13" t="s">
        <v>32</v>
      </c>
      <c r="D17" s="26">
        <v>1</v>
      </c>
      <c r="E17" s="26">
        <v>1</v>
      </c>
      <c r="F17" s="26">
        <v>1</v>
      </c>
      <c r="G17" s="26">
        <v>3300</v>
      </c>
      <c r="H17" s="26">
        <v>1</v>
      </c>
      <c r="I17" s="26">
        <v>365</v>
      </c>
      <c r="J17" s="26">
        <v>57</v>
      </c>
      <c r="K17" s="4">
        <f t="shared" si="0"/>
        <v>15.616438356164384</v>
      </c>
      <c r="L17" s="26">
        <v>926</v>
      </c>
      <c r="M17" s="5">
        <f t="shared" si="1"/>
        <v>766</v>
      </c>
      <c r="N17" s="26">
        <v>1692</v>
      </c>
      <c r="O17" s="31">
        <v>1202</v>
      </c>
    </row>
    <row r="18" spans="1:15" ht="25.5" customHeight="1" x14ac:dyDescent="0.2">
      <c r="A18" s="33" t="s">
        <v>46</v>
      </c>
      <c r="B18" s="33"/>
      <c r="C18" s="13" t="s">
        <v>32</v>
      </c>
      <c r="D18" s="26">
        <v>12</v>
      </c>
      <c r="E18" s="26">
        <v>9</v>
      </c>
      <c r="F18" s="26">
        <v>8</v>
      </c>
      <c r="G18" s="26">
        <v>5700</v>
      </c>
      <c r="H18" s="26">
        <v>8</v>
      </c>
      <c r="I18" s="26">
        <v>3349</v>
      </c>
      <c r="J18" s="26">
        <v>849</v>
      </c>
      <c r="K18" s="4">
        <f t="shared" si="0"/>
        <v>25.350851000298597</v>
      </c>
      <c r="L18" s="26">
        <v>21716</v>
      </c>
      <c r="M18" s="5">
        <f t="shared" si="1"/>
        <v>44655</v>
      </c>
      <c r="N18" s="26">
        <v>66371</v>
      </c>
      <c r="O18" s="31">
        <v>21716</v>
      </c>
    </row>
    <row r="19" spans="1:15" ht="25.5" customHeight="1" x14ac:dyDescent="0.2">
      <c r="A19" s="33" t="s">
        <v>47</v>
      </c>
      <c r="B19" s="33"/>
      <c r="C19" s="13" t="s">
        <v>32</v>
      </c>
      <c r="D19" s="26">
        <v>70</v>
      </c>
      <c r="E19" s="26">
        <v>38</v>
      </c>
      <c r="F19" s="26">
        <v>32</v>
      </c>
      <c r="G19" s="26">
        <v>100000</v>
      </c>
      <c r="H19" s="26">
        <v>32</v>
      </c>
      <c r="I19" s="26">
        <v>11532</v>
      </c>
      <c r="J19" s="26">
        <v>4417</v>
      </c>
      <c r="K19" s="4">
        <f t="shared" si="0"/>
        <v>38.302115851543533</v>
      </c>
      <c r="L19" s="26">
        <v>718160</v>
      </c>
      <c r="M19" s="5">
        <f t="shared" si="1"/>
        <v>130966</v>
      </c>
      <c r="N19" s="26">
        <v>849126</v>
      </c>
      <c r="O19" s="31">
        <v>127623</v>
      </c>
    </row>
    <row r="20" spans="1:15" ht="25.5" customHeight="1" x14ac:dyDescent="0.2">
      <c r="A20" s="33" t="s">
        <v>48</v>
      </c>
      <c r="B20" s="33"/>
      <c r="C20" s="13" t="s">
        <v>32</v>
      </c>
      <c r="D20" s="26">
        <v>17</v>
      </c>
      <c r="E20" s="26">
        <v>8</v>
      </c>
      <c r="F20" s="26">
        <v>9</v>
      </c>
      <c r="G20" s="26">
        <v>48000</v>
      </c>
      <c r="H20" s="26">
        <v>9</v>
      </c>
      <c r="I20" s="26">
        <v>3803</v>
      </c>
      <c r="J20" s="26">
        <v>1179</v>
      </c>
      <c r="K20" s="4">
        <f t="shared" si="0"/>
        <v>31.001840652116751</v>
      </c>
      <c r="L20" s="26">
        <v>206738</v>
      </c>
      <c r="M20" s="5">
        <f t="shared" si="1"/>
        <v>36374</v>
      </c>
      <c r="N20" s="26">
        <v>243112</v>
      </c>
      <c r="O20" s="31">
        <v>23080</v>
      </c>
    </row>
    <row r="21" spans="1:15" ht="25.5" customHeight="1" x14ac:dyDescent="0.2">
      <c r="A21" s="33" t="s">
        <v>49</v>
      </c>
      <c r="B21" s="33"/>
      <c r="C21" s="13" t="s">
        <v>32</v>
      </c>
      <c r="D21" s="26">
        <v>10</v>
      </c>
      <c r="E21" s="26">
        <v>7</v>
      </c>
      <c r="F21" s="26">
        <v>9</v>
      </c>
      <c r="G21" s="26">
        <v>50000</v>
      </c>
      <c r="H21" s="26">
        <v>9</v>
      </c>
      <c r="I21" s="26">
        <v>3285</v>
      </c>
      <c r="J21" s="26">
        <v>870</v>
      </c>
      <c r="K21" s="4">
        <f t="shared" si="0"/>
        <v>26.484018264840181</v>
      </c>
      <c r="L21" s="26">
        <v>119284</v>
      </c>
      <c r="M21" s="5">
        <f t="shared" si="1"/>
        <v>32207</v>
      </c>
      <c r="N21" s="26">
        <v>151491</v>
      </c>
      <c r="O21" s="31">
        <v>16675</v>
      </c>
    </row>
    <row r="22" spans="1:15" ht="25.5" customHeight="1" x14ac:dyDescent="0.2">
      <c r="A22" s="33" t="s">
        <v>50</v>
      </c>
      <c r="B22" s="33"/>
      <c r="C22" s="13" t="s">
        <v>32</v>
      </c>
      <c r="D22" s="26">
        <v>18</v>
      </c>
      <c r="E22" s="26">
        <v>12</v>
      </c>
      <c r="F22" s="26">
        <v>14</v>
      </c>
      <c r="G22" s="26">
        <v>35000</v>
      </c>
      <c r="H22" s="26">
        <v>14</v>
      </c>
      <c r="I22" s="26">
        <v>4927</v>
      </c>
      <c r="J22" s="26">
        <v>2294</v>
      </c>
      <c r="K22" s="4">
        <f t="shared" si="0"/>
        <v>46.559772681144715</v>
      </c>
      <c r="L22" s="26">
        <v>227298</v>
      </c>
      <c r="M22" s="5">
        <f t="shared" si="1"/>
        <v>177178</v>
      </c>
      <c r="N22" s="26">
        <v>404476</v>
      </c>
      <c r="O22" s="31">
        <v>43398</v>
      </c>
    </row>
    <row r="23" spans="1:15" ht="25.5" customHeight="1" x14ac:dyDescent="0.2">
      <c r="A23" s="33" t="s">
        <v>51</v>
      </c>
      <c r="B23" s="33"/>
      <c r="C23" s="13" t="s">
        <v>32</v>
      </c>
      <c r="D23" s="26">
        <v>27</v>
      </c>
      <c r="E23" s="26">
        <v>21</v>
      </c>
      <c r="F23" s="26">
        <v>21</v>
      </c>
      <c r="G23" s="26">
        <v>30000</v>
      </c>
      <c r="H23" s="26">
        <v>21</v>
      </c>
      <c r="I23" s="26">
        <v>7751</v>
      </c>
      <c r="J23" s="26">
        <v>2133</v>
      </c>
      <c r="K23" s="4">
        <f t="shared" si="0"/>
        <v>27.519029802606116</v>
      </c>
      <c r="L23" s="26">
        <v>338199</v>
      </c>
      <c r="M23" s="5">
        <f t="shared" si="1"/>
        <v>100937</v>
      </c>
      <c r="N23" s="26">
        <v>439136</v>
      </c>
      <c r="O23" s="31">
        <v>48269</v>
      </c>
    </row>
    <row r="24" spans="1:15" ht="25.5" customHeight="1" x14ac:dyDescent="0.2">
      <c r="A24" s="33" t="s">
        <v>52</v>
      </c>
      <c r="B24" s="33"/>
      <c r="C24" s="13" t="s">
        <v>32</v>
      </c>
      <c r="D24" s="26">
        <v>9</v>
      </c>
      <c r="E24" s="26">
        <v>6</v>
      </c>
      <c r="F24" s="26">
        <v>8</v>
      </c>
      <c r="G24" s="26">
        <v>33000</v>
      </c>
      <c r="H24" s="26">
        <v>8</v>
      </c>
      <c r="I24" s="26">
        <v>2920</v>
      </c>
      <c r="J24" s="26">
        <v>948</v>
      </c>
      <c r="K24" s="4">
        <f t="shared" si="0"/>
        <v>32.465753424657535</v>
      </c>
      <c r="L24" s="26">
        <v>32769</v>
      </c>
      <c r="M24" s="5">
        <f t="shared" si="1"/>
        <v>30424</v>
      </c>
      <c r="N24" s="26">
        <v>63193</v>
      </c>
      <c r="O24" s="31">
        <v>23070</v>
      </c>
    </row>
    <row r="25" spans="1:15" ht="25.5" customHeight="1" x14ac:dyDescent="0.2">
      <c r="A25" s="33" t="s">
        <v>53</v>
      </c>
      <c r="B25" s="33"/>
      <c r="C25" s="13" t="s">
        <v>32</v>
      </c>
      <c r="D25" s="26">
        <v>9</v>
      </c>
      <c r="E25" s="26">
        <v>7</v>
      </c>
      <c r="F25" s="26">
        <v>6</v>
      </c>
      <c r="G25" s="26">
        <v>2500</v>
      </c>
      <c r="H25" s="26">
        <v>6</v>
      </c>
      <c r="I25" s="26">
        <v>2190</v>
      </c>
      <c r="J25" s="26">
        <v>484</v>
      </c>
      <c r="K25" s="4">
        <f t="shared" si="0"/>
        <v>22.100456621004565</v>
      </c>
      <c r="L25" s="26">
        <v>62215</v>
      </c>
      <c r="M25" s="5">
        <f t="shared" si="1"/>
        <v>16658</v>
      </c>
      <c r="N25" s="26">
        <v>78873</v>
      </c>
      <c r="O25" s="31">
        <v>8984</v>
      </c>
    </row>
    <row r="26" spans="1:15" ht="25.5" customHeight="1" x14ac:dyDescent="0.2">
      <c r="A26" s="33" t="s">
        <v>54</v>
      </c>
      <c r="B26" s="33"/>
      <c r="C26" s="13" t="s">
        <v>32</v>
      </c>
      <c r="D26" s="26">
        <v>14</v>
      </c>
      <c r="E26" s="26">
        <v>10</v>
      </c>
      <c r="F26" s="26">
        <v>8</v>
      </c>
      <c r="G26" s="26">
        <v>15000</v>
      </c>
      <c r="H26" s="26">
        <v>8</v>
      </c>
      <c r="I26" s="26">
        <v>2920</v>
      </c>
      <c r="J26" s="26">
        <v>1330</v>
      </c>
      <c r="K26" s="4">
        <f t="shared" si="0"/>
        <v>45.547945205479451</v>
      </c>
      <c r="L26" s="26">
        <v>95997</v>
      </c>
      <c r="M26" s="5">
        <f t="shared" si="1"/>
        <v>31228</v>
      </c>
      <c r="N26" s="26">
        <v>127225</v>
      </c>
      <c r="O26" s="31">
        <v>59916</v>
      </c>
    </row>
    <row r="27" spans="1:15" ht="25.5" customHeight="1" x14ac:dyDescent="0.2">
      <c r="A27" s="33" t="s">
        <v>55</v>
      </c>
      <c r="B27" s="33"/>
      <c r="C27" s="13" t="s">
        <v>32</v>
      </c>
      <c r="D27" s="26">
        <v>18</v>
      </c>
      <c r="E27" s="26">
        <v>15</v>
      </c>
      <c r="F27" s="26">
        <v>15</v>
      </c>
      <c r="G27" s="26">
        <v>8000</v>
      </c>
      <c r="H27" s="26">
        <v>15</v>
      </c>
      <c r="I27" s="26">
        <v>5475</v>
      </c>
      <c r="J27" s="26">
        <v>1093</v>
      </c>
      <c r="K27" s="4">
        <f t="shared" si="0"/>
        <v>19.963470319634702</v>
      </c>
      <c r="L27" s="26">
        <v>139430</v>
      </c>
      <c r="M27" s="5">
        <f t="shared" si="1"/>
        <v>35736</v>
      </c>
      <c r="N27" s="26">
        <v>175166</v>
      </c>
      <c r="O27" s="31">
        <v>23999</v>
      </c>
    </row>
    <row r="28" spans="1:15" ht="25.5" customHeight="1" x14ac:dyDescent="0.2">
      <c r="A28" s="33" t="s">
        <v>56</v>
      </c>
      <c r="B28" s="33"/>
      <c r="C28" s="13" t="s">
        <v>32</v>
      </c>
      <c r="D28" s="26">
        <v>7</v>
      </c>
      <c r="E28" s="26">
        <v>3</v>
      </c>
      <c r="F28" s="26">
        <v>7</v>
      </c>
      <c r="G28" s="26">
        <v>17000</v>
      </c>
      <c r="H28" s="26">
        <v>7</v>
      </c>
      <c r="I28" s="26">
        <v>2555</v>
      </c>
      <c r="J28" s="26">
        <v>472</v>
      </c>
      <c r="K28" s="4">
        <f t="shared" si="0"/>
        <v>18.473581213307241</v>
      </c>
      <c r="L28" s="26">
        <v>82138</v>
      </c>
      <c r="M28" s="5">
        <f t="shared" si="1"/>
        <v>14180</v>
      </c>
      <c r="N28" s="26">
        <v>96318</v>
      </c>
      <c r="O28" s="31">
        <v>10152</v>
      </c>
    </row>
    <row r="29" spans="1:15" ht="25.5" customHeight="1" x14ac:dyDescent="0.2">
      <c r="A29" s="33" t="s">
        <v>57</v>
      </c>
      <c r="B29" s="33"/>
      <c r="C29" s="13" t="s">
        <v>32</v>
      </c>
      <c r="D29" s="26">
        <v>20</v>
      </c>
      <c r="E29" s="26">
        <v>14</v>
      </c>
      <c r="F29" s="26">
        <v>11</v>
      </c>
      <c r="G29" s="26">
        <v>5300</v>
      </c>
      <c r="H29" s="26">
        <v>11</v>
      </c>
      <c r="I29" s="26">
        <v>4724</v>
      </c>
      <c r="J29" s="26">
        <v>594</v>
      </c>
      <c r="K29" s="4">
        <f t="shared" si="0"/>
        <v>12.574089754445387</v>
      </c>
      <c r="L29" s="26">
        <v>70593</v>
      </c>
      <c r="M29" s="5">
        <f t="shared" si="1"/>
        <v>21048</v>
      </c>
      <c r="N29" s="26">
        <v>91641</v>
      </c>
      <c r="O29" s="31">
        <v>13069</v>
      </c>
    </row>
    <row r="30" spans="1:15" ht="25.5" customHeight="1" x14ac:dyDescent="0.2">
      <c r="A30" s="33" t="s">
        <v>58</v>
      </c>
      <c r="B30" s="33"/>
      <c r="C30" s="13" t="s">
        <v>32</v>
      </c>
      <c r="D30" s="26">
        <v>12</v>
      </c>
      <c r="E30" s="26">
        <v>30</v>
      </c>
      <c r="F30" s="26">
        <v>8</v>
      </c>
      <c r="G30" s="26">
        <v>30000</v>
      </c>
      <c r="H30" s="26">
        <v>12</v>
      </c>
      <c r="I30" s="26">
        <v>3285</v>
      </c>
      <c r="J30" s="26">
        <v>1722</v>
      </c>
      <c r="K30" s="4">
        <f t="shared" si="0"/>
        <v>52.420091324200911</v>
      </c>
      <c r="L30" s="26">
        <v>72886</v>
      </c>
      <c r="M30" s="5">
        <f t="shared" si="1"/>
        <v>53358</v>
      </c>
      <c r="N30" s="26">
        <v>126244</v>
      </c>
      <c r="O30" s="31">
        <v>26109</v>
      </c>
    </row>
    <row r="31" spans="1:15" ht="25.5" customHeight="1" x14ac:dyDescent="0.2">
      <c r="A31" s="33" t="s">
        <v>59</v>
      </c>
      <c r="B31" s="33"/>
      <c r="C31" s="13" t="s">
        <v>32</v>
      </c>
      <c r="D31" s="26">
        <v>160</v>
      </c>
      <c r="E31" s="26">
        <v>4</v>
      </c>
      <c r="F31" s="26">
        <v>6</v>
      </c>
      <c r="G31" s="26">
        <v>40000</v>
      </c>
      <c r="H31" s="26">
        <v>6</v>
      </c>
      <c r="I31" s="26">
        <v>2190</v>
      </c>
      <c r="J31" s="26">
        <v>144</v>
      </c>
      <c r="K31" s="4">
        <f t="shared" si="0"/>
        <v>6.5753424657534243</v>
      </c>
      <c r="L31" s="26">
        <v>11249</v>
      </c>
      <c r="M31" s="5">
        <f t="shared" si="1"/>
        <v>2289</v>
      </c>
      <c r="N31" s="26">
        <v>13538</v>
      </c>
      <c r="O31" s="31">
        <v>2130</v>
      </c>
    </row>
    <row r="32" spans="1:15" ht="25.5" customHeight="1" x14ac:dyDescent="0.2">
      <c r="A32" s="33" t="s">
        <v>60</v>
      </c>
      <c r="B32" s="33"/>
      <c r="C32" s="13" t="s">
        <v>32</v>
      </c>
      <c r="D32" s="26">
        <v>6</v>
      </c>
      <c r="E32" s="26">
        <v>4</v>
      </c>
      <c r="F32" s="26">
        <v>4</v>
      </c>
      <c r="G32" s="26">
        <v>4800</v>
      </c>
      <c r="H32" s="26">
        <v>4</v>
      </c>
      <c r="I32" s="26">
        <v>1818</v>
      </c>
      <c r="J32" s="26">
        <v>235</v>
      </c>
      <c r="K32" s="4">
        <f t="shared" si="0"/>
        <v>12.926292629262925</v>
      </c>
      <c r="L32" s="26">
        <v>30314</v>
      </c>
      <c r="M32" s="5">
        <f t="shared" si="1"/>
        <v>5122</v>
      </c>
      <c r="N32" s="26">
        <v>35436</v>
      </c>
      <c r="O32" s="31">
        <v>3646</v>
      </c>
    </row>
    <row r="33" spans="1:15" ht="25.5" customHeight="1" x14ac:dyDescent="0.2">
      <c r="A33" s="33" t="s">
        <v>61</v>
      </c>
      <c r="B33" s="33"/>
      <c r="C33" s="13" t="s">
        <v>32</v>
      </c>
      <c r="D33" s="26">
        <v>27</v>
      </c>
      <c r="E33" s="26">
        <v>7</v>
      </c>
      <c r="F33" s="26">
        <v>9</v>
      </c>
      <c r="G33" s="26">
        <v>2450</v>
      </c>
      <c r="H33" s="26">
        <v>9</v>
      </c>
      <c r="I33" s="26">
        <v>3529</v>
      </c>
      <c r="J33" s="26">
        <v>363</v>
      </c>
      <c r="K33" s="4">
        <f t="shared" si="0"/>
        <v>10.286200056673279</v>
      </c>
      <c r="L33" s="26">
        <v>171234</v>
      </c>
      <c r="M33" s="5">
        <f t="shared" si="1"/>
        <v>37993</v>
      </c>
      <c r="N33" s="26">
        <v>209227</v>
      </c>
      <c r="O33" s="31">
        <v>15689</v>
      </c>
    </row>
    <row r="34" spans="1:15" ht="25.5" customHeight="1" x14ac:dyDescent="0.2">
      <c r="A34" s="33" t="s">
        <v>62</v>
      </c>
      <c r="B34" s="33"/>
      <c r="C34" s="13" t="s">
        <v>32</v>
      </c>
      <c r="D34" s="26">
        <v>31</v>
      </c>
      <c r="E34" s="26">
        <v>8</v>
      </c>
      <c r="F34" s="26">
        <v>5</v>
      </c>
      <c r="G34" s="26">
        <v>10000</v>
      </c>
      <c r="H34" s="26">
        <v>5</v>
      </c>
      <c r="I34" s="26">
        <v>1908</v>
      </c>
      <c r="J34" s="26">
        <v>329</v>
      </c>
      <c r="K34" s="4">
        <f t="shared" si="0"/>
        <v>17.243186582809226</v>
      </c>
      <c r="L34" s="26">
        <v>6073</v>
      </c>
      <c r="M34" s="5">
        <f t="shared" si="1"/>
        <v>13300</v>
      </c>
      <c r="N34" s="26">
        <v>19373</v>
      </c>
      <c r="O34" s="31">
        <v>5939</v>
      </c>
    </row>
    <row r="35" spans="1:15" ht="25.5" customHeight="1" x14ac:dyDescent="0.2">
      <c r="A35" s="33" t="s">
        <v>63</v>
      </c>
      <c r="B35" s="33"/>
      <c r="C35" s="13" t="s">
        <v>32</v>
      </c>
      <c r="D35" s="26">
        <v>7</v>
      </c>
      <c r="E35" s="26">
        <v>6</v>
      </c>
      <c r="F35" s="26">
        <v>5</v>
      </c>
      <c r="G35" s="26">
        <v>5300</v>
      </c>
      <c r="H35" s="26">
        <v>5</v>
      </c>
      <c r="I35" s="26">
        <v>1825</v>
      </c>
      <c r="J35" s="26">
        <v>163</v>
      </c>
      <c r="K35" s="4">
        <f t="shared" si="0"/>
        <v>8.9315068493150687</v>
      </c>
      <c r="L35" s="26">
        <v>14057</v>
      </c>
      <c r="M35" s="5">
        <f t="shared" si="1"/>
        <v>5993</v>
      </c>
      <c r="N35" s="26">
        <v>20050</v>
      </c>
      <c r="O35" s="31">
        <v>3760</v>
      </c>
    </row>
    <row r="36" spans="1:15" ht="25.5" customHeight="1" x14ac:dyDescent="0.2">
      <c r="A36" s="33" t="s">
        <v>64</v>
      </c>
      <c r="B36" s="33"/>
      <c r="C36" s="13" t="s">
        <v>32</v>
      </c>
      <c r="D36" s="26">
        <v>6</v>
      </c>
      <c r="E36" s="26">
        <v>6</v>
      </c>
      <c r="F36" s="26">
        <v>5</v>
      </c>
      <c r="G36" s="26">
        <v>7400</v>
      </c>
      <c r="H36" s="26">
        <v>5</v>
      </c>
      <c r="I36" s="26">
        <v>1825</v>
      </c>
      <c r="J36" s="26">
        <v>190</v>
      </c>
      <c r="K36" s="4">
        <f t="shared" si="0"/>
        <v>10.41095890410959</v>
      </c>
      <c r="L36" s="26">
        <v>16019</v>
      </c>
      <c r="M36" s="5">
        <f t="shared" si="1"/>
        <v>5228</v>
      </c>
      <c r="N36" s="26">
        <v>21247</v>
      </c>
      <c r="O36" s="31">
        <v>10366</v>
      </c>
    </row>
    <row r="37" spans="1:15" ht="25.5" customHeight="1" x14ac:dyDescent="0.2">
      <c r="A37" s="33" t="s">
        <v>65</v>
      </c>
      <c r="B37" s="33"/>
      <c r="C37" s="13" t="s">
        <v>32</v>
      </c>
      <c r="D37" s="26">
        <v>12</v>
      </c>
      <c r="E37" s="26">
        <v>9</v>
      </c>
      <c r="F37" s="26">
        <v>13</v>
      </c>
      <c r="G37" s="26">
        <v>9512</v>
      </c>
      <c r="H37" s="26">
        <v>13</v>
      </c>
      <c r="I37" s="26">
        <v>4455</v>
      </c>
      <c r="J37" s="26">
        <v>312</v>
      </c>
      <c r="K37" s="4">
        <f t="shared" si="0"/>
        <v>7.0033670033670035</v>
      </c>
      <c r="L37" s="26">
        <v>65998</v>
      </c>
      <c r="M37" s="5">
        <f t="shared" si="1"/>
        <v>375455</v>
      </c>
      <c r="N37" s="26">
        <v>441453</v>
      </c>
      <c r="O37" s="31">
        <v>10839</v>
      </c>
    </row>
    <row r="38" spans="1:15" ht="25.5" customHeight="1" x14ac:dyDescent="0.2">
      <c r="A38" s="33" t="s">
        <v>66</v>
      </c>
      <c r="B38" s="33"/>
      <c r="C38" s="13" t="s">
        <v>32</v>
      </c>
      <c r="D38" s="26">
        <v>5</v>
      </c>
      <c r="E38" s="26">
        <v>5</v>
      </c>
      <c r="F38" s="26">
        <v>5</v>
      </c>
      <c r="G38" s="26">
        <v>10000</v>
      </c>
      <c r="H38" s="26">
        <v>5</v>
      </c>
      <c r="I38" s="26">
        <v>1825</v>
      </c>
      <c r="J38" s="26">
        <v>17</v>
      </c>
      <c r="K38" s="4">
        <f t="shared" si="0"/>
        <v>0.93150684931506844</v>
      </c>
      <c r="L38" s="26">
        <v>1626</v>
      </c>
      <c r="M38" s="5">
        <f t="shared" si="1"/>
        <v>442</v>
      </c>
      <c r="N38" s="26">
        <v>2068</v>
      </c>
      <c r="O38" s="31">
        <v>372</v>
      </c>
    </row>
    <row r="39" spans="1:15" ht="25.5" customHeight="1" x14ac:dyDescent="0.2">
      <c r="A39" s="33" t="s">
        <v>67</v>
      </c>
      <c r="B39" s="33"/>
      <c r="C39" s="13" t="s">
        <v>32</v>
      </c>
      <c r="D39" s="26">
        <v>13</v>
      </c>
      <c r="E39" s="26">
        <v>13</v>
      </c>
      <c r="F39" s="26">
        <v>8</v>
      </c>
      <c r="G39" s="26">
        <v>8000</v>
      </c>
      <c r="H39" s="26">
        <v>8</v>
      </c>
      <c r="I39" s="26">
        <v>2920</v>
      </c>
      <c r="J39" s="26">
        <v>2099</v>
      </c>
      <c r="K39" s="4">
        <f t="shared" si="0"/>
        <v>71.88356164383562</v>
      </c>
      <c r="L39" s="26">
        <v>512991</v>
      </c>
      <c r="M39" s="5">
        <f t="shared" si="1"/>
        <v>75904</v>
      </c>
      <c r="N39" s="26">
        <v>588895</v>
      </c>
      <c r="O39" s="31">
        <v>96030</v>
      </c>
    </row>
    <row r="40" spans="1:15" ht="25.5" customHeight="1" x14ac:dyDescent="0.2">
      <c r="A40" s="33" t="s">
        <v>68</v>
      </c>
      <c r="B40" s="33"/>
      <c r="C40" s="13" t="s">
        <v>32</v>
      </c>
      <c r="D40" s="26">
        <v>9</v>
      </c>
      <c r="E40" s="26">
        <v>6</v>
      </c>
      <c r="F40" s="26">
        <v>5</v>
      </c>
      <c r="G40" s="26">
        <v>2350000</v>
      </c>
      <c r="H40" s="26">
        <v>5</v>
      </c>
      <c r="I40" s="26">
        <v>1675</v>
      </c>
      <c r="J40" s="26">
        <v>1230</v>
      </c>
      <c r="K40" s="4">
        <f t="shared" si="0"/>
        <v>73.432835820895519</v>
      </c>
      <c r="L40" s="26">
        <v>178714</v>
      </c>
      <c r="M40" s="5">
        <f t="shared" si="1"/>
        <v>25549</v>
      </c>
      <c r="N40" s="26">
        <v>204263</v>
      </c>
      <c r="O40" s="31">
        <v>32961</v>
      </c>
    </row>
    <row r="41" spans="1:15" ht="25.5" customHeight="1" thickBot="1" x14ac:dyDescent="0.25">
      <c r="A41" s="34"/>
      <c r="B41" s="35"/>
      <c r="C41" s="13" t="s">
        <v>32</v>
      </c>
      <c r="D41" s="26"/>
      <c r="E41" s="26"/>
      <c r="F41" s="26"/>
      <c r="G41" s="26"/>
      <c r="H41" s="26"/>
      <c r="I41" s="26"/>
      <c r="J41" s="26"/>
      <c r="K41" s="4">
        <f t="shared" si="0"/>
        <v>0</v>
      </c>
      <c r="L41" s="26"/>
      <c r="M41" s="5">
        <f t="shared" si="1"/>
        <v>0</v>
      </c>
      <c r="N41" s="26"/>
      <c r="O41" s="31"/>
    </row>
    <row r="42" spans="1:15" s="6" customFormat="1" ht="45" customHeight="1" thickTop="1" x14ac:dyDescent="0.2">
      <c r="A42" s="36" t="s">
        <v>12</v>
      </c>
      <c r="B42" s="37"/>
      <c r="C42" s="15">
        <f>COUNTA(A5:B41)</f>
        <v>36</v>
      </c>
      <c r="D42" s="8">
        <f t="shared" ref="D42:J42" si="2">SUM(D5:D41)</f>
        <v>758</v>
      </c>
      <c r="E42" s="8">
        <f t="shared" si="2"/>
        <v>381</v>
      </c>
      <c r="F42" s="8">
        <f t="shared" si="2"/>
        <v>340</v>
      </c>
      <c r="G42" s="8">
        <f t="shared" si="2"/>
        <v>3183262</v>
      </c>
      <c r="H42" s="8">
        <f t="shared" si="2"/>
        <v>344</v>
      </c>
      <c r="I42" s="8">
        <f t="shared" si="2"/>
        <v>124322</v>
      </c>
      <c r="J42" s="8">
        <f t="shared" si="2"/>
        <v>39008</v>
      </c>
      <c r="K42" s="9">
        <f>IF(I42=0,0,J42/I42*100)</f>
        <v>31.376586605749583</v>
      </c>
      <c r="L42" s="8">
        <f>SUM(L5:L41)</f>
        <v>4698646</v>
      </c>
      <c r="M42" s="8">
        <f>N42-L42</f>
        <v>1780713</v>
      </c>
      <c r="N42" s="8">
        <f>SUM(N5:N41)</f>
        <v>6479359</v>
      </c>
      <c r="O42" s="10">
        <f>SUM(O5:O41)</f>
        <v>961985</v>
      </c>
    </row>
  </sheetData>
  <sheetProtection formatCells="0" formatRows="0" autoFilter="0"/>
  <autoFilter ref="A4:O41">
    <filterColumn colId="0" showButton="0"/>
  </autoFilter>
  <mergeCells count="53">
    <mergeCell ref="F2:F3"/>
    <mergeCell ref="L2:N2"/>
    <mergeCell ref="I2:I3"/>
    <mergeCell ref="H2:H3"/>
    <mergeCell ref="J2:J3"/>
    <mergeCell ref="D1:F1"/>
    <mergeCell ref="E2:E3"/>
    <mergeCell ref="K2:K3"/>
    <mergeCell ref="G2:G3"/>
    <mergeCell ref="O2:O3"/>
    <mergeCell ref="D2:D3"/>
    <mergeCell ref="A18:B18"/>
    <mergeCell ref="A11:B11"/>
    <mergeCell ref="A7:B7"/>
    <mergeCell ref="A8:B8"/>
    <mergeCell ref="A2:B3"/>
    <mergeCell ref="A4:B4"/>
    <mergeCell ref="A42:B42"/>
    <mergeCell ref="C2:C3"/>
    <mergeCell ref="A13:B13"/>
    <mergeCell ref="A14:B14"/>
    <mergeCell ref="A15:B15"/>
    <mergeCell ref="A16:B16"/>
    <mergeCell ref="A17:B17"/>
    <mergeCell ref="A22:B22"/>
    <mergeCell ref="A5:B5"/>
    <mergeCell ref="A6:B6"/>
    <mergeCell ref="A23:B23"/>
    <mergeCell ref="A24:B24"/>
    <mergeCell ref="A25:B25"/>
    <mergeCell ref="A26:B26"/>
    <mergeCell ref="A12:B12"/>
    <mergeCell ref="A9:B9"/>
    <mergeCell ref="A10:B10"/>
    <mergeCell ref="A19:B19"/>
    <mergeCell ref="A20:B20"/>
    <mergeCell ref="A21:B21"/>
    <mergeCell ref="A33:B33"/>
    <mergeCell ref="A34:B34"/>
    <mergeCell ref="A27:B27"/>
    <mergeCell ref="A28:B28"/>
    <mergeCell ref="A29:B29"/>
    <mergeCell ref="A30:B30"/>
    <mergeCell ref="I1:O1"/>
    <mergeCell ref="A39:B39"/>
    <mergeCell ref="A40:B40"/>
    <mergeCell ref="A41:B41"/>
    <mergeCell ref="A35:B35"/>
    <mergeCell ref="A36:B36"/>
    <mergeCell ref="A37:B37"/>
    <mergeCell ref="A38:B38"/>
    <mergeCell ref="A31:B31"/>
    <mergeCell ref="A32:B32"/>
  </mergeCells>
  <phoneticPr fontId="2"/>
  <dataValidations disablePrompts="1" count="1">
    <dataValidation type="list" allowBlank="1" showInputMessage="1" showErrorMessage="1" sqref="C5:C41">
      <formula1>"支局管内,局管内,局管外"</formula1>
    </dataValidation>
  </dataValidations>
  <printOptions horizontalCentered="1"/>
  <pageMargins left="0" right="0" top="0.39370078740157483" bottom="0.39370078740157483" header="0.51181102362204722" footer="0.51181102362204722"/>
  <pageSetup paperSize="8" scale="75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内訳【山形】</vt:lpstr>
      <vt:lpstr>内訳【山形】!Print_Area</vt:lpstr>
      <vt:lpstr>内訳【山形】!Print_Titles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東北運輸局</dc:creator>
  <cp:lastModifiedBy>Windows ユーザー</cp:lastModifiedBy>
  <cp:lastPrinted>2022-11-17T05:31:47Z</cp:lastPrinted>
  <dcterms:created xsi:type="dcterms:W3CDTF">2002-08-04T07:24:51Z</dcterms:created>
  <dcterms:modified xsi:type="dcterms:W3CDTF">2024-03-19T01:18:41Z</dcterms:modified>
</cp:coreProperties>
</file>