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345" yWindow="60" windowWidth="17910" windowHeight="7695" tabRatio="770"/>
  </bookViews>
  <sheets>
    <sheet name="表１" sheetId="16" r:id="rId1"/>
    <sheet name="表２" sheetId="2" r:id="rId2"/>
    <sheet name="表３" sheetId="3" r:id="rId3"/>
    <sheet name="表４" sheetId="4" r:id="rId4"/>
    <sheet name="表５" sheetId="8" r:id="rId5"/>
    <sheet name="表６-１" sheetId="10" r:id="rId6"/>
    <sheet name="表６－２" sheetId="20" r:id="rId7"/>
    <sheet name="参考表" sheetId="12" r:id="rId8"/>
  </sheets>
  <definedNames>
    <definedName name="_xlnm._FilterDatabase" localSheetId="6" hidden="1">'表６－２'!$A$6:$T$30</definedName>
    <definedName name="_xlnm.Print_Area" localSheetId="6">'表６－２'!$A$1:$T$30</definedName>
  </definedNames>
  <calcPr calcId="145621"/>
</workbook>
</file>

<file path=xl/calcChain.xml><?xml version="1.0" encoding="utf-8"?>
<calcChain xmlns="http://schemas.openxmlformats.org/spreadsheetml/2006/main">
  <c r="C6" i="20" l="1"/>
  <c r="D6" i="20"/>
  <c r="E6" i="20"/>
  <c r="F6" i="20"/>
  <c r="I14" i="16" l="1"/>
  <c r="G14" i="16"/>
  <c r="E14" i="16"/>
  <c r="C14" i="16"/>
  <c r="O55" i="12" l="1"/>
  <c r="N55" i="12"/>
  <c r="M55" i="12"/>
  <c r="L55" i="12"/>
  <c r="K55" i="12"/>
  <c r="H55" i="12"/>
  <c r="G55" i="12"/>
  <c r="F55" i="12"/>
  <c r="E55" i="12"/>
  <c r="D55" i="12"/>
  <c r="O54" i="12"/>
  <c r="N54" i="12"/>
  <c r="M54" i="12"/>
  <c r="L54" i="12"/>
  <c r="K54" i="12"/>
  <c r="H54" i="12"/>
  <c r="G54" i="12"/>
  <c r="F54" i="12"/>
  <c r="E54" i="12"/>
  <c r="D54" i="12"/>
  <c r="O53" i="12"/>
  <c r="N53" i="12"/>
  <c r="M53" i="12"/>
  <c r="L53" i="12"/>
  <c r="K53" i="12"/>
  <c r="H53" i="12"/>
  <c r="G53" i="12"/>
  <c r="F53" i="12"/>
  <c r="E53" i="12"/>
  <c r="D53" i="12"/>
  <c r="O52" i="12"/>
  <c r="N52" i="12"/>
  <c r="M52" i="12"/>
  <c r="L52" i="12"/>
  <c r="K52" i="12"/>
  <c r="H52" i="12"/>
  <c r="G52" i="12"/>
  <c r="F52" i="12"/>
  <c r="E52" i="12"/>
  <c r="D52" i="12"/>
  <c r="O51" i="12"/>
  <c r="N51" i="12"/>
  <c r="M51" i="12"/>
  <c r="L51" i="12"/>
  <c r="K51" i="12"/>
  <c r="H51" i="12"/>
  <c r="G51" i="12"/>
  <c r="F51" i="12"/>
  <c r="E51" i="12"/>
  <c r="D51" i="12"/>
  <c r="O50" i="12"/>
  <c r="N50" i="12"/>
  <c r="M50" i="12"/>
  <c r="L50" i="12"/>
  <c r="K50" i="12"/>
  <c r="H50" i="12"/>
  <c r="G50" i="12"/>
  <c r="F50" i="12"/>
  <c r="E50" i="12"/>
  <c r="D50" i="12"/>
  <c r="O49" i="12"/>
  <c r="N49" i="12"/>
  <c r="M49" i="12"/>
  <c r="L49" i="12"/>
  <c r="K49" i="12"/>
  <c r="H49" i="12"/>
  <c r="G49" i="12"/>
  <c r="F49" i="12"/>
  <c r="E49" i="12"/>
  <c r="D49" i="12"/>
  <c r="O48" i="12"/>
  <c r="N48" i="12"/>
  <c r="M48" i="12"/>
  <c r="L48" i="12"/>
  <c r="K48" i="12"/>
  <c r="H48" i="12"/>
  <c r="G48" i="12"/>
  <c r="F48" i="12"/>
  <c r="E48" i="12"/>
  <c r="D48" i="12"/>
  <c r="O47" i="12"/>
  <c r="N47" i="12"/>
  <c r="M47" i="12"/>
  <c r="L47" i="12"/>
  <c r="K47" i="12"/>
  <c r="H47" i="12"/>
  <c r="G47" i="12"/>
  <c r="F47" i="12"/>
  <c r="E47" i="12"/>
  <c r="D47" i="12"/>
  <c r="O46" i="12"/>
  <c r="N46" i="12"/>
  <c r="M46" i="12"/>
  <c r="L46" i="12"/>
  <c r="K46" i="12"/>
  <c r="H46" i="12"/>
  <c r="G46" i="12"/>
  <c r="F46" i="12"/>
  <c r="E46" i="12"/>
  <c r="D46" i="12"/>
  <c r="O45" i="12"/>
  <c r="N45" i="12"/>
  <c r="M45" i="12"/>
  <c r="L45" i="12"/>
  <c r="K45" i="12"/>
  <c r="H45" i="12"/>
  <c r="G45" i="12"/>
  <c r="F45" i="12"/>
  <c r="E45" i="12"/>
  <c r="D45" i="12"/>
  <c r="O44" i="12"/>
  <c r="N44" i="12"/>
  <c r="M44" i="12"/>
  <c r="L44" i="12"/>
  <c r="K44" i="12"/>
  <c r="H44" i="12"/>
  <c r="G44" i="12"/>
  <c r="F44" i="12"/>
  <c r="E44" i="12"/>
  <c r="D44" i="12"/>
  <c r="O43" i="12"/>
  <c r="N43" i="12"/>
  <c r="M43" i="12"/>
  <c r="L43" i="12"/>
  <c r="K43" i="12"/>
  <c r="H43" i="12"/>
  <c r="G43" i="12"/>
  <c r="F43" i="12"/>
  <c r="E43" i="12"/>
  <c r="D43" i="12"/>
  <c r="O42" i="12"/>
  <c r="N42" i="12"/>
  <c r="M42" i="12"/>
  <c r="L42" i="12"/>
  <c r="K42" i="12"/>
  <c r="H42" i="12"/>
  <c r="G42" i="12"/>
  <c r="F42" i="12"/>
  <c r="E42" i="12"/>
  <c r="D42" i="12"/>
  <c r="O41" i="12"/>
  <c r="N41" i="12"/>
  <c r="M41" i="12"/>
  <c r="L41" i="12"/>
  <c r="K41" i="12"/>
  <c r="H41" i="12"/>
  <c r="G41" i="12"/>
  <c r="F41" i="12"/>
  <c r="E41" i="12"/>
  <c r="D41" i="12"/>
  <c r="O40" i="12"/>
  <c r="N40" i="12"/>
  <c r="M40" i="12"/>
  <c r="L40" i="12"/>
  <c r="K40" i="12"/>
  <c r="H40" i="12"/>
  <c r="G40" i="12"/>
  <c r="F40" i="12"/>
  <c r="E40" i="12"/>
  <c r="D40" i="12"/>
  <c r="O39" i="12"/>
  <c r="N39" i="12"/>
  <c r="M39" i="12"/>
  <c r="L39" i="12"/>
  <c r="K39" i="12"/>
  <c r="H39" i="12"/>
  <c r="G39" i="12"/>
  <c r="F39" i="12"/>
  <c r="E39" i="12"/>
  <c r="D39" i="12"/>
  <c r="O38" i="12"/>
  <c r="N38" i="12"/>
  <c r="M38" i="12"/>
  <c r="L38" i="12"/>
  <c r="K38" i="12"/>
  <c r="H38" i="12"/>
  <c r="G38" i="12"/>
  <c r="F38" i="12"/>
  <c r="E38" i="12"/>
  <c r="D38" i="12"/>
  <c r="O37" i="12"/>
  <c r="N37" i="12"/>
  <c r="M37" i="12"/>
  <c r="L37" i="12"/>
  <c r="K37" i="12"/>
  <c r="H37" i="12"/>
  <c r="G37" i="12"/>
  <c r="F37" i="12"/>
  <c r="E37" i="12"/>
  <c r="D37" i="12"/>
  <c r="O36" i="12"/>
  <c r="N36" i="12"/>
  <c r="M36" i="12"/>
  <c r="L36" i="12"/>
  <c r="K36" i="12"/>
  <c r="H36" i="12"/>
  <c r="G36" i="12"/>
  <c r="F36" i="12"/>
  <c r="E36" i="12"/>
  <c r="D36" i="12"/>
  <c r="O35" i="12"/>
  <c r="N35" i="12"/>
  <c r="M35" i="12"/>
  <c r="L35" i="12"/>
  <c r="K35" i="12"/>
  <c r="H35" i="12"/>
  <c r="G35" i="12"/>
  <c r="F35" i="12"/>
  <c r="E35" i="12"/>
  <c r="D35" i="12"/>
  <c r="O34" i="12"/>
  <c r="N34" i="12"/>
  <c r="M34" i="12"/>
  <c r="L34" i="12"/>
  <c r="K34" i="12"/>
  <c r="H34" i="12"/>
  <c r="G34" i="12"/>
  <c r="F34" i="12"/>
  <c r="E34" i="12"/>
  <c r="D34" i="12"/>
  <c r="O33" i="12"/>
  <c r="N33" i="12"/>
  <c r="M33" i="12"/>
  <c r="L33" i="12"/>
  <c r="K33" i="12"/>
  <c r="H33" i="12"/>
  <c r="G33" i="12"/>
  <c r="F33" i="12"/>
  <c r="E33" i="12"/>
  <c r="D33" i="12"/>
  <c r="O32" i="12"/>
  <c r="N32" i="12"/>
  <c r="M32" i="12"/>
  <c r="L32" i="12"/>
  <c r="K32" i="12"/>
  <c r="H32" i="12"/>
  <c r="G32" i="12"/>
  <c r="F32" i="12"/>
  <c r="E32" i="12"/>
  <c r="D32" i="12"/>
  <c r="O31" i="12"/>
  <c r="N31" i="12"/>
  <c r="M31" i="12"/>
  <c r="L31" i="12"/>
  <c r="K31" i="12"/>
  <c r="H31" i="12"/>
  <c r="G31" i="12"/>
  <c r="F31" i="12"/>
  <c r="E31" i="12"/>
  <c r="D31" i="12"/>
  <c r="O30" i="12"/>
  <c r="N30" i="12"/>
  <c r="M30" i="12"/>
  <c r="L30" i="12"/>
  <c r="K30" i="12"/>
  <c r="H30" i="12"/>
  <c r="G30" i="12"/>
  <c r="F30" i="12"/>
  <c r="E30" i="12"/>
  <c r="D30" i="12"/>
  <c r="O29" i="12"/>
  <c r="N29" i="12"/>
  <c r="M29" i="12"/>
  <c r="L29" i="12"/>
  <c r="K29" i="12"/>
  <c r="H29" i="12"/>
  <c r="G29" i="12"/>
  <c r="F29" i="12"/>
  <c r="E29" i="12"/>
  <c r="D29" i="12"/>
  <c r="O28" i="12"/>
  <c r="N28" i="12"/>
  <c r="M28" i="12"/>
  <c r="L28" i="12"/>
  <c r="K28" i="12"/>
  <c r="H28" i="12"/>
  <c r="G28" i="12"/>
  <c r="F28" i="12"/>
  <c r="E28" i="12"/>
  <c r="D28" i="12"/>
  <c r="O27" i="12"/>
  <c r="N27" i="12"/>
  <c r="M27" i="12"/>
  <c r="L27" i="12"/>
  <c r="K27" i="12"/>
  <c r="H27" i="12"/>
  <c r="G27" i="12"/>
  <c r="F27" i="12"/>
  <c r="E27" i="12"/>
  <c r="D27" i="12"/>
  <c r="O26" i="12"/>
  <c r="N26" i="12"/>
  <c r="M26" i="12"/>
  <c r="L26" i="12"/>
  <c r="K26" i="12"/>
  <c r="H26" i="12"/>
  <c r="G26" i="12"/>
  <c r="F26" i="12"/>
  <c r="E26" i="12"/>
  <c r="D26" i="12"/>
  <c r="O25" i="12"/>
  <c r="N25" i="12"/>
  <c r="M25" i="12"/>
  <c r="L25" i="12"/>
  <c r="K25" i="12"/>
  <c r="H25" i="12"/>
  <c r="G25" i="12"/>
  <c r="F25" i="12"/>
  <c r="E25" i="12"/>
  <c r="D25" i="12"/>
  <c r="O24" i="12"/>
  <c r="N24" i="12"/>
  <c r="M24" i="12"/>
  <c r="L24" i="12"/>
  <c r="K24" i="12"/>
  <c r="H24" i="12"/>
  <c r="G24" i="12"/>
  <c r="F24" i="12"/>
  <c r="E24" i="12"/>
  <c r="D24" i="12"/>
  <c r="O23" i="12"/>
  <c r="N23" i="12"/>
  <c r="M23" i="12"/>
  <c r="L23" i="12"/>
  <c r="K23" i="12"/>
  <c r="H23" i="12"/>
  <c r="G23" i="12"/>
  <c r="F23" i="12"/>
  <c r="E23" i="12"/>
  <c r="D23" i="12"/>
  <c r="O22" i="12"/>
  <c r="N22" i="12"/>
  <c r="M22" i="12"/>
  <c r="L22" i="12"/>
  <c r="K22" i="12"/>
  <c r="H22" i="12"/>
  <c r="G22" i="12"/>
  <c r="F22" i="12"/>
  <c r="E22" i="12"/>
  <c r="D22" i="12"/>
  <c r="O21" i="12"/>
  <c r="N21" i="12"/>
  <c r="M21" i="12"/>
  <c r="L21" i="12"/>
  <c r="K21" i="12"/>
  <c r="H21" i="12"/>
  <c r="G21" i="12"/>
  <c r="F21" i="12"/>
  <c r="E21" i="12"/>
  <c r="D21" i="12"/>
  <c r="O20" i="12"/>
  <c r="N20" i="12"/>
  <c r="M20" i="12"/>
  <c r="L20" i="12"/>
  <c r="K20" i="12"/>
  <c r="H20" i="12"/>
  <c r="G20" i="12"/>
  <c r="F20" i="12"/>
  <c r="E20" i="12"/>
  <c r="D20" i="12"/>
  <c r="O19" i="12"/>
  <c r="N19" i="12"/>
  <c r="M19" i="12"/>
  <c r="L19" i="12"/>
  <c r="K19" i="12"/>
  <c r="H19" i="12"/>
  <c r="G19" i="12"/>
  <c r="F19" i="12"/>
  <c r="E19" i="12"/>
  <c r="D19" i="12"/>
  <c r="O18" i="12"/>
  <c r="N18" i="12"/>
  <c r="M18" i="12"/>
  <c r="L18" i="12"/>
  <c r="K18" i="12"/>
  <c r="H18" i="12"/>
  <c r="G18" i="12"/>
  <c r="F18" i="12"/>
  <c r="E18" i="12"/>
  <c r="D18" i="12"/>
  <c r="O17" i="12"/>
  <c r="N17" i="12"/>
  <c r="M17" i="12"/>
  <c r="L17" i="12"/>
  <c r="K17" i="12"/>
  <c r="H17" i="12"/>
  <c r="G17" i="12"/>
  <c r="F17" i="12"/>
  <c r="E17" i="12"/>
  <c r="D17" i="12"/>
  <c r="O16" i="12"/>
  <c r="N16" i="12"/>
  <c r="M16" i="12"/>
  <c r="L16" i="12"/>
  <c r="K16" i="12"/>
  <c r="H16" i="12"/>
  <c r="G16" i="12"/>
  <c r="F16" i="12"/>
  <c r="E16" i="12"/>
  <c r="D16" i="12"/>
  <c r="O15" i="12"/>
  <c r="N15" i="12"/>
  <c r="M15" i="12"/>
  <c r="L15" i="12"/>
  <c r="K15" i="12"/>
  <c r="H15" i="12"/>
  <c r="G15" i="12"/>
  <c r="F15" i="12"/>
  <c r="E15" i="12"/>
  <c r="D15" i="12"/>
  <c r="O14" i="12"/>
  <c r="N14" i="12"/>
  <c r="M14" i="12"/>
  <c r="L14" i="12"/>
  <c r="K14" i="12"/>
  <c r="H14" i="12"/>
  <c r="G14" i="12"/>
  <c r="F14" i="12"/>
  <c r="E14" i="12"/>
  <c r="D14" i="12"/>
  <c r="O13" i="12"/>
  <c r="N13" i="12"/>
  <c r="M13" i="12"/>
  <c r="L13" i="12"/>
  <c r="K13" i="12"/>
  <c r="H13" i="12"/>
  <c r="G13" i="12"/>
  <c r="F13" i="12"/>
  <c r="E13" i="12"/>
  <c r="D13" i="12"/>
  <c r="O12" i="12"/>
  <c r="N12" i="12"/>
  <c r="M12" i="12"/>
  <c r="L12" i="12"/>
  <c r="K12" i="12"/>
  <c r="H12" i="12"/>
  <c r="G12" i="12"/>
  <c r="F12" i="12"/>
  <c r="E12" i="12"/>
  <c r="D12" i="12"/>
  <c r="O11" i="12"/>
  <c r="N11" i="12"/>
  <c r="M11" i="12"/>
  <c r="L11" i="12"/>
  <c r="K11" i="12"/>
  <c r="H11" i="12"/>
  <c r="G11" i="12"/>
  <c r="F11" i="12"/>
  <c r="E11" i="12"/>
  <c r="D11" i="12"/>
  <c r="O10" i="12"/>
  <c r="N10" i="12"/>
  <c r="M10" i="12"/>
  <c r="L10" i="12"/>
  <c r="K10" i="12"/>
  <c r="H10" i="12"/>
  <c r="G10" i="12"/>
  <c r="F10" i="12"/>
  <c r="E10" i="12"/>
  <c r="D10" i="12"/>
  <c r="O9" i="12"/>
  <c r="N9" i="12"/>
  <c r="M9" i="12"/>
  <c r="L9" i="12"/>
  <c r="K9" i="12"/>
  <c r="H9" i="12"/>
  <c r="G9" i="12"/>
  <c r="F9" i="12"/>
  <c r="E9" i="12"/>
  <c r="D9" i="12"/>
  <c r="M8" i="12"/>
  <c r="L8" i="12"/>
  <c r="K8" i="12"/>
  <c r="F8" i="12"/>
  <c r="E8" i="12"/>
  <c r="D8" i="12"/>
  <c r="O7" i="10" l="1"/>
  <c r="K7" i="10"/>
  <c r="G7" i="10"/>
  <c r="C7" i="10"/>
  <c r="D7" i="8"/>
  <c r="D7" i="4"/>
  <c r="D7" i="3"/>
  <c r="D7" i="2"/>
  <c r="P9" i="10"/>
  <c r="C35" i="8"/>
  <c r="C34" i="8"/>
  <c r="C33" i="8"/>
  <c r="C35" i="4"/>
  <c r="C34" i="4"/>
  <c r="C33" i="4"/>
  <c r="C35" i="3"/>
  <c r="C34" i="3"/>
  <c r="C33" i="3"/>
  <c r="C35" i="2"/>
  <c r="C34" i="2"/>
  <c r="C33" i="2"/>
  <c r="Q9" i="10" l="1"/>
  <c r="M34" i="10" l="1"/>
  <c r="M33" i="10"/>
  <c r="M32" i="10"/>
  <c r="L34" i="10"/>
  <c r="L33" i="10"/>
  <c r="L32" i="10"/>
  <c r="Q46" i="10" l="1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8" i="10"/>
  <c r="Q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D35" i="2" l="1"/>
  <c r="D35" i="3"/>
  <c r="D34" i="2"/>
  <c r="D34" i="3"/>
  <c r="D33" i="2"/>
  <c r="D33" i="3"/>
  <c r="D33" i="4"/>
  <c r="D35" i="4"/>
  <c r="D34" i="4"/>
  <c r="E8" i="3"/>
  <c r="E7" i="3"/>
  <c r="G8" i="2"/>
  <c r="F8" i="2"/>
  <c r="D35" i="8" l="1"/>
  <c r="E33" i="3" l="1"/>
  <c r="E34" i="3"/>
  <c r="E35" i="3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4" i="10"/>
  <c r="D25" i="10"/>
  <c r="D26" i="10"/>
  <c r="D27" i="10"/>
  <c r="D28" i="10"/>
  <c r="D29" i="10"/>
  <c r="D30" i="10"/>
  <c r="D31" i="10"/>
  <c r="D33" i="10"/>
  <c r="D34" i="10"/>
  <c r="D35" i="10"/>
  <c r="D36" i="10"/>
  <c r="D37" i="10"/>
  <c r="D38" i="10"/>
  <c r="D39" i="10"/>
  <c r="D40" i="10"/>
  <c r="D42" i="10"/>
  <c r="D43" i="10"/>
  <c r="D44" i="10"/>
  <c r="D45" i="10"/>
  <c r="D46" i="10"/>
  <c r="F34" i="2" l="1"/>
  <c r="D34" i="8"/>
  <c r="D33" i="8"/>
  <c r="E34" i="4"/>
  <c r="F11" i="4"/>
  <c r="F10" i="3"/>
  <c r="G30" i="8"/>
  <c r="G29" i="4"/>
  <c r="L41" i="10"/>
  <c r="H41" i="10"/>
  <c r="D32" i="10"/>
  <c r="P8" i="10"/>
  <c r="L45" i="10"/>
  <c r="L13" i="10"/>
  <c r="E31" i="4"/>
  <c r="P46" i="10"/>
  <c r="H40" i="10"/>
  <c r="H24" i="10"/>
  <c r="L46" i="10"/>
  <c r="H46" i="10"/>
  <c r="P45" i="10"/>
  <c r="H45" i="10"/>
  <c r="P44" i="10"/>
  <c r="L44" i="10"/>
  <c r="H44" i="10"/>
  <c r="P43" i="10"/>
  <c r="L43" i="10"/>
  <c r="H43" i="10"/>
  <c r="P42" i="10"/>
  <c r="L42" i="10"/>
  <c r="H42" i="10"/>
  <c r="P40" i="10"/>
  <c r="L40" i="10"/>
  <c r="P39" i="10"/>
  <c r="L39" i="10"/>
  <c r="H39" i="10"/>
  <c r="P38" i="10"/>
  <c r="L38" i="10"/>
  <c r="H38" i="10"/>
  <c r="P37" i="10"/>
  <c r="L37" i="10"/>
  <c r="H37" i="10"/>
  <c r="P36" i="10"/>
  <c r="L36" i="10"/>
  <c r="H36" i="10"/>
  <c r="P35" i="10"/>
  <c r="L35" i="10"/>
  <c r="H35" i="10"/>
  <c r="P34" i="10"/>
  <c r="H34" i="10"/>
  <c r="P33" i="10"/>
  <c r="H33" i="10"/>
  <c r="P31" i="10"/>
  <c r="L31" i="10"/>
  <c r="H31" i="10"/>
  <c r="P30" i="10"/>
  <c r="L30" i="10"/>
  <c r="H30" i="10"/>
  <c r="P29" i="10"/>
  <c r="L29" i="10"/>
  <c r="H29" i="10"/>
  <c r="P28" i="10"/>
  <c r="L28" i="10"/>
  <c r="H28" i="10"/>
  <c r="P27" i="10"/>
  <c r="L27" i="10"/>
  <c r="H27" i="10"/>
  <c r="P26" i="10"/>
  <c r="L26" i="10"/>
  <c r="H26" i="10"/>
  <c r="P25" i="10"/>
  <c r="L25" i="10"/>
  <c r="H25" i="10"/>
  <c r="P24" i="10"/>
  <c r="L24" i="10"/>
  <c r="P22" i="10"/>
  <c r="L22" i="10"/>
  <c r="H22" i="10"/>
  <c r="P21" i="10"/>
  <c r="L21" i="10"/>
  <c r="H21" i="10"/>
  <c r="P20" i="10"/>
  <c r="L20" i="10"/>
  <c r="H20" i="10"/>
  <c r="P19" i="10"/>
  <c r="L19" i="10"/>
  <c r="H19" i="10"/>
  <c r="P18" i="10"/>
  <c r="L18" i="10"/>
  <c r="H18" i="10"/>
  <c r="P17" i="10"/>
  <c r="L17" i="10"/>
  <c r="H17" i="10"/>
  <c r="P16" i="10"/>
  <c r="L16" i="10"/>
  <c r="H16" i="10"/>
  <c r="P15" i="10"/>
  <c r="L15" i="10"/>
  <c r="H15" i="10"/>
  <c r="P14" i="10"/>
  <c r="L14" i="10"/>
  <c r="H14" i="10"/>
  <c r="P13" i="10"/>
  <c r="H13" i="10"/>
  <c r="P12" i="10"/>
  <c r="L12" i="10"/>
  <c r="H12" i="10"/>
  <c r="P11" i="10"/>
  <c r="L11" i="10"/>
  <c r="H11" i="10"/>
  <c r="P10" i="10"/>
  <c r="L10" i="10"/>
  <c r="H10" i="10"/>
  <c r="L9" i="10"/>
  <c r="H9" i="10"/>
  <c r="H8" i="10"/>
  <c r="F26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7" i="8"/>
  <c r="F28" i="8"/>
  <c r="F29" i="8"/>
  <c r="F30" i="8"/>
  <c r="F31" i="8"/>
  <c r="F33" i="8"/>
  <c r="F34" i="8"/>
  <c r="F35" i="8"/>
  <c r="F8" i="8"/>
  <c r="E20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1" i="8"/>
  <c r="E22" i="8"/>
  <c r="E23" i="8"/>
  <c r="E24" i="8"/>
  <c r="E25" i="8"/>
  <c r="E26" i="8"/>
  <c r="E27" i="8"/>
  <c r="E28" i="8"/>
  <c r="E29" i="8"/>
  <c r="E30" i="8"/>
  <c r="E31" i="8"/>
  <c r="E34" i="8"/>
  <c r="E35" i="8"/>
  <c r="G31" i="8"/>
  <c r="G27" i="8"/>
  <c r="G23" i="8"/>
  <c r="G19" i="8"/>
  <c r="G15" i="8"/>
  <c r="G11" i="8"/>
  <c r="F13" i="4"/>
  <c r="F14" i="4"/>
  <c r="F21" i="4"/>
  <c r="F22" i="4"/>
  <c r="F29" i="4"/>
  <c r="F30" i="4"/>
  <c r="E17" i="4"/>
  <c r="G33" i="4"/>
  <c r="E33" i="4"/>
  <c r="E30" i="4"/>
  <c r="E29" i="4"/>
  <c r="E28" i="4"/>
  <c r="E27" i="4"/>
  <c r="E26" i="4"/>
  <c r="E25" i="4"/>
  <c r="E24" i="4"/>
  <c r="E23" i="4"/>
  <c r="E22" i="4"/>
  <c r="E21" i="4"/>
  <c r="G20" i="4"/>
  <c r="E20" i="4"/>
  <c r="G19" i="4"/>
  <c r="E19" i="4"/>
  <c r="G18" i="4"/>
  <c r="E18" i="4"/>
  <c r="G17" i="4"/>
  <c r="E16" i="4"/>
  <c r="E15" i="4"/>
  <c r="E14" i="4"/>
  <c r="E13" i="4"/>
  <c r="E12" i="4"/>
  <c r="E11" i="4"/>
  <c r="E10" i="4"/>
  <c r="E9" i="4"/>
  <c r="E8" i="4"/>
  <c r="F9" i="3"/>
  <c r="F12" i="3"/>
  <c r="F13" i="3"/>
  <c r="F16" i="3"/>
  <c r="F17" i="3"/>
  <c r="F20" i="3"/>
  <c r="F21" i="3"/>
  <c r="F24" i="3"/>
  <c r="F25" i="3"/>
  <c r="F28" i="3"/>
  <c r="F29" i="3"/>
  <c r="G8" i="3"/>
  <c r="E31" i="3"/>
  <c r="G30" i="3"/>
  <c r="E30" i="3"/>
  <c r="E29" i="3"/>
  <c r="E28" i="3"/>
  <c r="E27" i="3"/>
  <c r="G26" i="3"/>
  <c r="E26" i="3"/>
  <c r="E25" i="3"/>
  <c r="E24" i="3"/>
  <c r="E23" i="3"/>
  <c r="G22" i="3"/>
  <c r="E22" i="3"/>
  <c r="E21" i="3"/>
  <c r="E20" i="3"/>
  <c r="E19" i="3"/>
  <c r="G18" i="3"/>
  <c r="E18" i="3"/>
  <c r="E17" i="3"/>
  <c r="E16" i="3"/>
  <c r="E15" i="3"/>
  <c r="G14" i="3"/>
  <c r="E14" i="3"/>
  <c r="E13" i="3"/>
  <c r="E12" i="3"/>
  <c r="G11" i="3"/>
  <c r="E11" i="3"/>
  <c r="E10" i="3"/>
  <c r="E9" i="3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G13" i="2"/>
  <c r="E13" i="2"/>
  <c r="E12" i="2"/>
  <c r="E11" i="2"/>
  <c r="E10" i="2"/>
  <c r="G9" i="2"/>
  <c r="E9" i="2"/>
  <c r="E8" i="2"/>
  <c r="F35" i="2"/>
  <c r="F31" i="2"/>
  <c r="F13" i="2"/>
  <c r="F16" i="2"/>
  <c r="F21" i="2"/>
  <c r="F24" i="2"/>
  <c r="F29" i="2"/>
  <c r="E33" i="8" l="1"/>
  <c r="H32" i="10"/>
  <c r="G16" i="8"/>
  <c r="G9" i="8"/>
  <c r="G13" i="8"/>
  <c r="G17" i="8"/>
  <c r="G21" i="8"/>
  <c r="G25" i="8"/>
  <c r="G29" i="8"/>
  <c r="G8" i="8"/>
  <c r="G35" i="8"/>
  <c r="G12" i="8"/>
  <c r="G20" i="8"/>
  <c r="G24" i="8"/>
  <c r="G28" i="8"/>
  <c r="G34" i="8"/>
  <c r="G10" i="8"/>
  <c r="G14" i="8"/>
  <c r="G18" i="8"/>
  <c r="G22" i="8"/>
  <c r="G26" i="8"/>
  <c r="G16" i="3"/>
  <c r="G24" i="3"/>
  <c r="G13" i="3"/>
  <c r="G29" i="3"/>
  <c r="G9" i="3"/>
  <c r="G20" i="3"/>
  <c r="G28" i="3"/>
  <c r="L23" i="10"/>
  <c r="H23" i="10"/>
  <c r="P41" i="10"/>
  <c r="P32" i="10"/>
  <c r="P23" i="10"/>
  <c r="P7" i="10"/>
  <c r="D41" i="10"/>
  <c r="G33" i="8"/>
  <c r="G11" i="4"/>
  <c r="G13" i="4"/>
  <c r="G8" i="4"/>
  <c r="G12" i="4"/>
  <c r="G14" i="4"/>
  <c r="G22" i="4"/>
  <c r="G24" i="4"/>
  <c r="G26" i="4"/>
  <c r="G28" i="4"/>
  <c r="G30" i="4"/>
  <c r="G21" i="4"/>
  <c r="G10" i="4"/>
  <c r="G31" i="4"/>
  <c r="G34" i="4"/>
  <c r="G15" i="4"/>
  <c r="G9" i="4"/>
  <c r="G16" i="4"/>
  <c r="G23" i="4"/>
  <c r="G25" i="4"/>
  <c r="G27" i="4"/>
  <c r="F26" i="4"/>
  <c r="F18" i="4"/>
  <c r="F10" i="4"/>
  <c r="E7" i="4"/>
  <c r="F8" i="4"/>
  <c r="F25" i="4"/>
  <c r="F17" i="4"/>
  <c r="F9" i="4"/>
  <c r="F35" i="4"/>
  <c r="F28" i="4"/>
  <c r="F24" i="4"/>
  <c r="F20" i="4"/>
  <c r="F16" i="4"/>
  <c r="F12" i="4"/>
  <c r="F33" i="4"/>
  <c r="F31" i="4"/>
  <c r="F34" i="4"/>
  <c r="F27" i="4"/>
  <c r="F23" i="4"/>
  <c r="F19" i="4"/>
  <c r="F15" i="4"/>
  <c r="E35" i="2"/>
  <c r="G35" i="2"/>
  <c r="F28" i="2"/>
  <c r="F20" i="2"/>
  <c r="F12" i="2"/>
  <c r="F25" i="2"/>
  <c r="F17" i="2"/>
  <c r="F9" i="2"/>
  <c r="G33" i="2"/>
  <c r="E33" i="2"/>
  <c r="E35" i="4"/>
  <c r="G35" i="4"/>
  <c r="G30" i="2"/>
  <c r="G28" i="2"/>
  <c r="G26" i="2"/>
  <c r="G24" i="2"/>
  <c r="G22" i="2"/>
  <c r="G20" i="2"/>
  <c r="G18" i="2"/>
  <c r="G16" i="2"/>
  <c r="G14" i="2"/>
  <c r="G12" i="2"/>
  <c r="G10" i="2"/>
  <c r="E7" i="2"/>
  <c r="G29" i="2"/>
  <c r="G25" i="2"/>
  <c r="G19" i="2"/>
  <c r="G15" i="2"/>
  <c r="G31" i="2"/>
  <c r="G27" i="2"/>
  <c r="G23" i="2"/>
  <c r="G21" i="2"/>
  <c r="G17" i="2"/>
  <c r="G11" i="2"/>
  <c r="L8" i="10"/>
  <c r="G34" i="2"/>
  <c r="D23" i="10"/>
  <c r="F27" i="2"/>
  <c r="F23" i="2"/>
  <c r="F15" i="2"/>
  <c r="F11" i="2"/>
  <c r="F33" i="2"/>
  <c r="G10" i="3"/>
  <c r="G12" i="3"/>
  <c r="G31" i="3"/>
  <c r="F8" i="3"/>
  <c r="F27" i="3"/>
  <c r="F23" i="3"/>
  <c r="F19" i="3"/>
  <c r="F15" i="3"/>
  <c r="F11" i="3"/>
  <c r="F30" i="3"/>
  <c r="D8" i="10"/>
  <c r="F19" i="2"/>
  <c r="F30" i="2"/>
  <c r="F26" i="2"/>
  <c r="F22" i="2"/>
  <c r="F18" i="2"/>
  <c r="F14" i="2"/>
  <c r="F10" i="2"/>
  <c r="E34" i="2"/>
  <c r="G15" i="3"/>
  <c r="G17" i="3"/>
  <c r="G19" i="3"/>
  <c r="G21" i="3"/>
  <c r="G23" i="3"/>
  <c r="G25" i="3"/>
  <c r="G27" i="3"/>
  <c r="F31" i="3"/>
  <c r="F26" i="3"/>
  <c r="F22" i="3"/>
  <c r="F18" i="3"/>
  <c r="F14" i="3"/>
  <c r="G33" i="3"/>
  <c r="G34" i="3"/>
  <c r="G35" i="3"/>
  <c r="F33" i="3"/>
  <c r="F34" i="3"/>
  <c r="F35" i="3"/>
  <c r="L7" i="10" l="1"/>
  <c r="H7" i="10"/>
  <c r="E28" i="10"/>
  <c r="E38" i="10"/>
  <c r="E22" i="10"/>
  <c r="E45" i="10"/>
  <c r="E29" i="10"/>
  <c r="E13" i="10"/>
  <c r="E36" i="10"/>
  <c r="E20" i="10"/>
  <c r="E43" i="10"/>
  <c r="E27" i="10"/>
  <c r="E11" i="10"/>
  <c r="E34" i="10"/>
  <c r="E18" i="10"/>
  <c r="E41" i="10"/>
  <c r="E25" i="10"/>
  <c r="E9" i="10"/>
  <c r="E32" i="10"/>
  <c r="E16" i="10"/>
  <c r="E39" i="10"/>
  <c r="E23" i="10"/>
  <c r="E7" i="10"/>
  <c r="E46" i="10"/>
  <c r="E30" i="10"/>
  <c r="E14" i="10"/>
  <c r="E37" i="10"/>
  <c r="E21" i="10"/>
  <c r="E44" i="10"/>
  <c r="E12" i="10"/>
  <c r="E35" i="10"/>
  <c r="E19" i="10"/>
  <c r="E42" i="10"/>
  <c r="E26" i="10"/>
  <c r="E10" i="10"/>
  <c r="E33" i="10"/>
  <c r="E17" i="10"/>
  <c r="E40" i="10"/>
  <c r="E24" i="10"/>
  <c r="E8" i="10"/>
  <c r="E31" i="10"/>
  <c r="E15" i="10"/>
  <c r="D7" i="10"/>
</calcChain>
</file>

<file path=xl/sharedStrings.xml><?xml version="1.0" encoding="utf-8"?>
<sst xmlns="http://schemas.openxmlformats.org/spreadsheetml/2006/main" count="475" uniqueCount="224">
  <si>
    <t>表１　年次別事業所数、従業者数、製造品出荷額等及び付加価値額の推移</t>
    <rPh sb="0" eb="1">
      <t>ヒョウ</t>
    </rPh>
    <rPh sb="3" eb="6">
      <t>ネンジベツ</t>
    </rPh>
    <rPh sb="6" eb="9">
      <t>ジギョウショ</t>
    </rPh>
    <rPh sb="9" eb="10">
      <t>スウ</t>
    </rPh>
    <rPh sb="11" eb="12">
      <t>ジュウ</t>
    </rPh>
    <rPh sb="12" eb="15">
      <t>ギョウシャスウ</t>
    </rPh>
    <rPh sb="16" eb="19">
      <t>セイゾウヒン</t>
    </rPh>
    <rPh sb="19" eb="21">
      <t>シュッカ</t>
    </rPh>
    <rPh sb="21" eb="22">
      <t>ガク</t>
    </rPh>
    <rPh sb="22" eb="23">
      <t>トウ</t>
    </rPh>
    <rPh sb="23" eb="24">
      <t>オヨ</t>
    </rPh>
    <rPh sb="25" eb="27">
      <t>フカ</t>
    </rPh>
    <rPh sb="27" eb="29">
      <t>カチ</t>
    </rPh>
    <rPh sb="29" eb="30">
      <t>ガク</t>
    </rPh>
    <rPh sb="31" eb="33">
      <t>スイイ</t>
    </rPh>
    <phoneticPr fontId="3"/>
  </si>
  <si>
    <t>（従業者４人以上）</t>
    <rPh sb="1" eb="4">
      <t>ジュウギョウシャ</t>
    </rPh>
    <rPh sb="5" eb="6">
      <t>ニン</t>
    </rPh>
    <rPh sb="6" eb="8">
      <t>イジョウ</t>
    </rPh>
    <phoneticPr fontId="3"/>
  </si>
  <si>
    <t>年次別</t>
  </si>
  <si>
    <t>事  業  所  数</t>
  </si>
  <si>
    <t>従業者数（人）</t>
    <rPh sb="5" eb="6">
      <t>ニン</t>
    </rPh>
    <phoneticPr fontId="3"/>
  </si>
  <si>
    <t xml:space="preserve">製造品出荷額等（百万円） </t>
    <rPh sb="8" eb="11">
      <t>ヒャクマンエン</t>
    </rPh>
    <phoneticPr fontId="3"/>
  </si>
  <si>
    <t>付加価値額（百万円）</t>
    <rPh sb="6" eb="9">
      <t>ヒャクマンエン</t>
    </rPh>
    <phoneticPr fontId="3"/>
  </si>
  <si>
    <t>前年比
（％）</t>
    <rPh sb="0" eb="3">
      <t>ゼンネンヒ</t>
    </rPh>
    <phoneticPr fontId="3"/>
  </si>
  <si>
    <t>（従業者４人以上）</t>
  </si>
  <si>
    <t>事   業   所   数</t>
    <phoneticPr fontId="3"/>
  </si>
  <si>
    <t>構成比</t>
    <phoneticPr fontId="3"/>
  </si>
  <si>
    <t>前年比</t>
    <rPh sb="0" eb="3">
      <t>ゼンネンヒ</t>
    </rPh>
    <phoneticPr fontId="3"/>
  </si>
  <si>
    <t>（％）</t>
    <phoneticPr fontId="3"/>
  </si>
  <si>
    <t>（％）</t>
  </si>
  <si>
    <t>総数</t>
  </si>
  <si>
    <t xml:space="preserve"> 食料品製造業</t>
  </si>
  <si>
    <t xml:space="preserve"> 飲料・たばこ・飼料製造業</t>
  </si>
  <si>
    <t xml:space="preserve"> 繊維工業</t>
  </si>
  <si>
    <t xml:space="preserve"> 木材・木製品製造業（家具を除く）</t>
    <rPh sb="11" eb="13">
      <t>カグ</t>
    </rPh>
    <rPh sb="14" eb="15">
      <t>ノゾ</t>
    </rPh>
    <phoneticPr fontId="0"/>
  </si>
  <si>
    <t xml:space="preserve"> 家具・装備品製造業</t>
  </si>
  <si>
    <t xml:space="preserve"> パルプ・紙・紙加工品製造業</t>
  </si>
  <si>
    <t xml:space="preserve"> 印刷・同関連業</t>
  </si>
  <si>
    <t xml:space="preserve"> 化学工業</t>
  </si>
  <si>
    <t xml:space="preserve"> 石油製品・石炭製品製造業</t>
  </si>
  <si>
    <t xml:space="preserve"> プラスチック製品製造業（別掲を除く）</t>
    <rPh sb="13" eb="15">
      <t>ベッケイ</t>
    </rPh>
    <rPh sb="16" eb="17">
      <t>ノゾ</t>
    </rPh>
    <phoneticPr fontId="0"/>
  </si>
  <si>
    <t xml:space="preserve"> ゴム製品製造業</t>
  </si>
  <si>
    <t xml:space="preserve"> なめし革・同製品・毛皮製造業</t>
    <rPh sb="4" eb="5">
      <t>カワ</t>
    </rPh>
    <phoneticPr fontId="12"/>
  </si>
  <si>
    <t xml:space="preserve"> 窯業・土石製品製造業</t>
  </si>
  <si>
    <t xml:space="preserve"> 鉄鋼業</t>
  </si>
  <si>
    <t xml:space="preserve"> 非鉄金属製造業</t>
  </si>
  <si>
    <t xml:space="preserve"> 金属製品製造業</t>
  </si>
  <si>
    <t xml:space="preserve"> はん用機械器具製造業</t>
    <rPh sb="3" eb="4">
      <t>ヨウ</t>
    </rPh>
    <phoneticPr fontId="0"/>
  </si>
  <si>
    <t xml:space="preserve"> 生産用機械器具製造業</t>
    <rPh sb="1" eb="3">
      <t>セイサン</t>
    </rPh>
    <phoneticPr fontId="0"/>
  </si>
  <si>
    <t xml:space="preserve"> 業務用機械器具製造業</t>
    <rPh sb="1" eb="3">
      <t>ギョウム</t>
    </rPh>
    <rPh sb="3" eb="4">
      <t>ヨウ</t>
    </rPh>
    <phoneticPr fontId="0"/>
  </si>
  <si>
    <t xml:space="preserve"> 電子部品・デバイス・電子回路製造業</t>
    <rPh sb="1" eb="3">
      <t>デンシ</t>
    </rPh>
    <rPh sb="3" eb="5">
      <t>ブヒン</t>
    </rPh>
    <rPh sb="11" eb="13">
      <t>デンシ</t>
    </rPh>
    <rPh sb="13" eb="15">
      <t>カイロ</t>
    </rPh>
    <rPh sb="15" eb="18">
      <t>セイゾウギョウ</t>
    </rPh>
    <phoneticPr fontId="0"/>
  </si>
  <si>
    <t xml:space="preserve"> 電気機械器具製造業</t>
    <rPh sb="1" eb="3">
      <t>デンキ</t>
    </rPh>
    <rPh sb="3" eb="5">
      <t>キカイ</t>
    </rPh>
    <rPh sb="5" eb="7">
      <t>キグ</t>
    </rPh>
    <rPh sb="7" eb="10">
      <t>セイゾウギョウ</t>
    </rPh>
    <phoneticPr fontId="0"/>
  </si>
  <si>
    <t xml:space="preserve"> 情報通信機械器具製造業</t>
    <rPh sb="1" eb="3">
      <t>ジョウホウ</t>
    </rPh>
    <rPh sb="3" eb="5">
      <t>ツウシン</t>
    </rPh>
    <rPh sb="5" eb="7">
      <t>キカイ</t>
    </rPh>
    <rPh sb="7" eb="9">
      <t>キグ</t>
    </rPh>
    <rPh sb="9" eb="12">
      <t>セイゾウギョウ</t>
    </rPh>
    <phoneticPr fontId="0"/>
  </si>
  <si>
    <t xml:space="preserve"> 輸送用機械器具製造業</t>
    <rPh sb="1" eb="3">
      <t>ユソウ</t>
    </rPh>
    <rPh sb="3" eb="4">
      <t>ヨウ</t>
    </rPh>
    <rPh sb="4" eb="6">
      <t>キカイ</t>
    </rPh>
    <phoneticPr fontId="0"/>
  </si>
  <si>
    <t xml:space="preserve"> その他の製造業　</t>
  </si>
  <si>
    <t>従　業　者　数　（人）　</t>
    <rPh sb="9" eb="10">
      <t>ニン</t>
    </rPh>
    <phoneticPr fontId="3"/>
  </si>
  <si>
    <t>製  造  品  出  荷  額  等　（万円）</t>
    <rPh sb="21" eb="22">
      <t>ヨロズ</t>
    </rPh>
    <rPh sb="22" eb="23">
      <t>エン</t>
    </rPh>
    <phoneticPr fontId="3"/>
  </si>
  <si>
    <t>総数</t>
    <phoneticPr fontId="3"/>
  </si>
  <si>
    <t>（従業者４人以上）</t>
    <phoneticPr fontId="9"/>
  </si>
  <si>
    <t>付　加　価　値　額　（万円）</t>
    <rPh sb="11" eb="12">
      <t>ヨロズ</t>
    </rPh>
    <rPh sb="12" eb="13">
      <t>エン</t>
    </rPh>
    <phoneticPr fontId="3"/>
  </si>
  <si>
    <t>事業所数</t>
    <rPh sb="0" eb="3">
      <t>ジギョウショ</t>
    </rPh>
    <rPh sb="3" eb="4">
      <t>スウ</t>
    </rPh>
    <phoneticPr fontId="3"/>
  </si>
  <si>
    <t>従業者数（人）</t>
    <rPh sb="0" eb="1">
      <t>ジュウ</t>
    </rPh>
    <rPh sb="1" eb="4">
      <t>ギョウシャスウ</t>
    </rPh>
    <rPh sb="5" eb="6">
      <t>ニン</t>
    </rPh>
    <phoneticPr fontId="3"/>
  </si>
  <si>
    <t>製造品出荷額等（万円）</t>
    <rPh sb="8" eb="10">
      <t>マンエン</t>
    </rPh>
    <phoneticPr fontId="3"/>
  </si>
  <si>
    <t>付加価値額（万円）</t>
    <rPh sb="6" eb="8">
      <t>マンエン</t>
    </rPh>
    <phoneticPr fontId="8"/>
  </si>
  <si>
    <t>前年比</t>
    <rPh sb="0" eb="3">
      <t>ゼンネンヒ</t>
    </rPh>
    <phoneticPr fontId="9"/>
  </si>
  <si>
    <t>県    計</t>
  </si>
  <si>
    <t>村山地域</t>
  </si>
  <si>
    <t>山 形 市</t>
  </si>
  <si>
    <t>寒河江市</t>
  </si>
  <si>
    <t>上 山 市</t>
  </si>
  <si>
    <t>村 山 市</t>
  </si>
  <si>
    <t>天 童 市</t>
  </si>
  <si>
    <t>東 根 市</t>
  </si>
  <si>
    <t>尾花沢市</t>
  </si>
  <si>
    <t>中 山 町</t>
  </si>
  <si>
    <t>河 北 町</t>
  </si>
  <si>
    <t>西 川 町</t>
  </si>
  <si>
    <t>朝 日 町</t>
  </si>
  <si>
    <t>大 江 町</t>
  </si>
  <si>
    <t>大石田町</t>
  </si>
  <si>
    <t>最上地域</t>
  </si>
  <si>
    <t>新 庄 市</t>
  </si>
  <si>
    <t>金 山 町</t>
  </si>
  <si>
    <t>最 上 町</t>
  </si>
  <si>
    <t>舟 形 町</t>
  </si>
  <si>
    <t>真室川町</t>
  </si>
  <si>
    <t>大 蔵 村</t>
  </si>
  <si>
    <t>鮭 川 村</t>
  </si>
  <si>
    <t>置賜地域</t>
  </si>
  <si>
    <t>米 沢 市</t>
  </si>
  <si>
    <t>長 井 市</t>
  </si>
  <si>
    <t>南 陽 市</t>
  </si>
  <si>
    <t>高 畠 町</t>
  </si>
  <si>
    <t>川 西 町</t>
  </si>
  <si>
    <t>小 国 町</t>
  </si>
  <si>
    <t>白 鷹 町</t>
  </si>
  <si>
    <t>飯 豊 町</t>
  </si>
  <si>
    <t>庄内地域</t>
  </si>
  <si>
    <t>鶴 岡 市</t>
  </si>
  <si>
    <t>酒 田 市</t>
  </si>
  <si>
    <t>三 川 町</t>
  </si>
  <si>
    <t>庄 内 町</t>
    <rPh sb="0" eb="1">
      <t>ショウ</t>
    </rPh>
    <rPh sb="2" eb="3">
      <t>ナイ</t>
    </rPh>
    <rPh sb="4" eb="5">
      <t>マチ</t>
    </rPh>
    <phoneticPr fontId="3"/>
  </si>
  <si>
    <t>遊 佐 町</t>
  </si>
  <si>
    <t>都道府県</t>
    <rPh sb="0" eb="4">
      <t>トドウフケン</t>
    </rPh>
    <phoneticPr fontId="18"/>
  </si>
  <si>
    <t>前年比</t>
  </si>
  <si>
    <t>構成比</t>
    <rPh sb="0" eb="3">
      <t>コウセイヒ</t>
    </rPh>
    <phoneticPr fontId="3"/>
  </si>
  <si>
    <t>全国順位</t>
    <rPh sb="0" eb="2">
      <t>ゼンコク</t>
    </rPh>
    <rPh sb="2" eb="4">
      <t>ジュンイ</t>
    </rPh>
    <phoneticPr fontId="3"/>
  </si>
  <si>
    <t>全国</t>
    <rPh sb="0" eb="1">
      <t>ゼン</t>
    </rPh>
    <rPh sb="1" eb="2">
      <t>コク</t>
    </rPh>
    <phoneticPr fontId="3"/>
  </si>
  <si>
    <t>北海道</t>
  </si>
  <si>
    <t>青森</t>
  </si>
  <si>
    <t>岩手</t>
  </si>
  <si>
    <t>宮城</t>
  </si>
  <si>
    <t>秋田</t>
  </si>
  <si>
    <t>山形</t>
  </si>
  <si>
    <t>福島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</si>
  <si>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</si>
  <si>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</si>
  <si>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</si>
  <si>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</si>
  <si>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</si>
  <si>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</si>
  <si>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</si>
  <si>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</si>
  <si>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</si>
  <si>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</si>
  <si>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</si>
  <si>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</si>
  <si>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</si>
  <si>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</si>
  <si>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</si>
  <si>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</si>
  <si>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</si>
  <si>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</si>
  <si>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</si>
  <si>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</si>
  <si>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</si>
  <si>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</si>
  <si>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</si>
  <si>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</si>
  <si>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</si>
  <si>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</si>
  <si>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</si>
  <si>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</si>
  <si>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</si>
  <si>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</si>
  <si>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</si>
  <si>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</si>
  <si>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</si>
  <si>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</si>
  <si>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</si>
  <si>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</si>
  <si>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</si>
  <si>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</si>
  <si>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09</t>
    <phoneticPr fontId="3"/>
  </si>
  <si>
    <t>地　　　域
市町村別</t>
    <rPh sb="0" eb="1">
      <t>チ</t>
    </rPh>
    <rPh sb="4" eb="5">
      <t>イキ</t>
    </rPh>
    <rPh sb="6" eb="9">
      <t>シチョウソン</t>
    </rPh>
    <rPh sb="9" eb="10">
      <t>ベツ</t>
    </rPh>
    <phoneticPr fontId="3"/>
  </si>
  <si>
    <t>27　年</t>
    <phoneticPr fontId="3"/>
  </si>
  <si>
    <t>構成比</t>
    <rPh sb="0" eb="3">
      <t>コウセイヒ</t>
    </rPh>
    <phoneticPr fontId="3"/>
  </si>
  <si>
    <t>産業別</t>
    <rPh sb="0" eb="2">
      <t>サンギョウ</t>
    </rPh>
    <rPh sb="2" eb="3">
      <t>ベツ</t>
    </rPh>
    <phoneticPr fontId="3"/>
  </si>
  <si>
    <t>表５  産業別付加価値額</t>
    <rPh sb="0" eb="1">
      <t>ヒョウ</t>
    </rPh>
    <rPh sb="4" eb="6">
      <t>サンギョウ</t>
    </rPh>
    <rPh sb="6" eb="7">
      <t>ベツ</t>
    </rPh>
    <phoneticPr fontId="3"/>
  </si>
  <si>
    <t>表３  産業別従業者数</t>
    <rPh sb="0" eb="1">
      <t>ヒョウ</t>
    </rPh>
    <rPh sb="4" eb="6">
      <t>サンギョウ</t>
    </rPh>
    <rPh sb="6" eb="7">
      <t>ベツ</t>
    </rPh>
    <phoneticPr fontId="3"/>
  </si>
  <si>
    <t>表４  産業別製造品出荷額等</t>
    <rPh sb="0" eb="1">
      <t>ヒョウ</t>
    </rPh>
    <rPh sb="4" eb="6">
      <t>サンギョウ</t>
    </rPh>
    <rPh sb="6" eb="7">
      <t>ベツ</t>
    </rPh>
    <phoneticPr fontId="3"/>
  </si>
  <si>
    <t>表２  産業別事業所数</t>
    <rPh sb="0" eb="1">
      <t>ヒョウ</t>
    </rPh>
    <rPh sb="4" eb="6">
      <t>サンギョウ</t>
    </rPh>
    <rPh sb="6" eb="7">
      <t>ベツ</t>
    </rPh>
    <phoneticPr fontId="3"/>
  </si>
  <si>
    <t>注・平成27年の結果は事業所数、従業者数以外の項目は個人経営調査票で把握した事業所を除く。</t>
    <rPh sb="0" eb="1">
      <t>チュウ</t>
    </rPh>
    <rPh sb="2" eb="4">
      <t>ヘイセイ</t>
    </rPh>
    <rPh sb="6" eb="7">
      <t>ネン</t>
    </rPh>
    <rPh sb="8" eb="10">
      <t>ケッカ</t>
    </rPh>
    <phoneticPr fontId="3"/>
  </si>
  <si>
    <t>製　造　品　出　荷　額　等（億円）</t>
    <rPh sb="14" eb="15">
      <t>オク</t>
    </rPh>
    <rPh sb="15" eb="16">
      <t>エン</t>
    </rPh>
    <phoneticPr fontId="3"/>
  </si>
  <si>
    <t>付　加　価　値　額（億円）</t>
    <rPh sb="0" eb="1">
      <t>ヅケ</t>
    </rPh>
    <rPh sb="2" eb="3">
      <t>カ</t>
    </rPh>
    <rPh sb="4" eb="5">
      <t>アタイ</t>
    </rPh>
    <rPh sb="6" eb="7">
      <t>アタイ</t>
    </rPh>
    <rPh sb="8" eb="9">
      <t>ガク</t>
    </rPh>
    <rPh sb="10" eb="11">
      <t>オク</t>
    </rPh>
    <rPh sb="11" eb="12">
      <t>エン</t>
    </rPh>
    <phoneticPr fontId="18"/>
  </si>
  <si>
    <t>愛知</t>
    <rPh sb="0" eb="2">
      <t>アイチ</t>
    </rPh>
    <phoneticPr fontId="3"/>
  </si>
  <si>
    <t>山 辺 町</t>
    <rPh sb="0" eb="1">
      <t>ヤマ</t>
    </rPh>
    <rPh sb="2" eb="3">
      <t>ヘン</t>
    </rPh>
    <rPh sb="4" eb="5">
      <t>チョウ</t>
    </rPh>
    <phoneticPr fontId="3"/>
  </si>
  <si>
    <t>戸 沢 村</t>
    <rPh sb="0" eb="1">
      <t>ト</t>
    </rPh>
    <rPh sb="2" eb="3">
      <t>サワ</t>
    </rPh>
    <rPh sb="4" eb="5">
      <t>ムラ</t>
    </rPh>
    <phoneticPr fontId="3"/>
  </si>
  <si>
    <t>-</t>
  </si>
  <si>
    <t>28　年</t>
    <phoneticPr fontId="3"/>
  </si>
  <si>
    <t>27年</t>
  </si>
  <si>
    <t>27年</t>
    <phoneticPr fontId="3"/>
  </si>
  <si>
    <t>28年</t>
  </si>
  <si>
    <t>28年</t>
    <phoneticPr fontId="3"/>
  </si>
  <si>
    <t>27年</t>
    <phoneticPr fontId="3"/>
  </si>
  <si>
    <t>28年</t>
    <phoneticPr fontId="3"/>
  </si>
  <si>
    <t>注・平成28年の結果は経済産業省が公表した数値である。</t>
    <rPh sb="11" eb="13">
      <t>ケイザイ</t>
    </rPh>
    <rPh sb="13" eb="16">
      <t>サンギョウショウ</t>
    </rPh>
    <rPh sb="17" eb="19">
      <t>コウヒョウ</t>
    </rPh>
    <rPh sb="21" eb="23">
      <t>スウチ</t>
    </rPh>
    <phoneticPr fontId="3"/>
  </si>
  <si>
    <t>表６－２  地域別産業別事業所数、従業者数、製造品出荷額等及び付加価値額</t>
    <rPh sb="9" eb="11">
      <t>サンギョウ</t>
    </rPh>
    <rPh sb="11" eb="12">
      <t>ベツ</t>
    </rPh>
    <rPh sb="12" eb="15">
      <t>ジギョウショ</t>
    </rPh>
    <rPh sb="15" eb="16">
      <t>スウ</t>
    </rPh>
    <rPh sb="17" eb="18">
      <t>ジュウ</t>
    </rPh>
    <rPh sb="18" eb="21">
      <t>ギョウシャスウ</t>
    </rPh>
    <rPh sb="22" eb="25">
      <t>セイゾウヒン</t>
    </rPh>
    <rPh sb="25" eb="27">
      <t>シュッカ</t>
    </rPh>
    <rPh sb="27" eb="28">
      <t>ガク</t>
    </rPh>
    <rPh sb="28" eb="29">
      <t>トウ</t>
    </rPh>
    <rPh sb="29" eb="30">
      <t>オヨ</t>
    </rPh>
    <rPh sb="31" eb="33">
      <t>フカ</t>
    </rPh>
    <rPh sb="33" eb="35">
      <t>カチ</t>
    </rPh>
    <rPh sb="35" eb="36">
      <t>ガク</t>
    </rPh>
    <phoneticPr fontId="3"/>
  </si>
  <si>
    <t>表６－２　地域別産業別事業所数、従業者数、製造品出荷額等及び付加価値額</t>
    <rPh sb="0" eb="1">
      <t>ヒョウ</t>
    </rPh>
    <rPh sb="8" eb="10">
      <t>サンギョウ</t>
    </rPh>
    <rPh sb="11" eb="14">
      <t>ジギョウショ</t>
    </rPh>
    <rPh sb="14" eb="15">
      <t>スウ</t>
    </rPh>
    <rPh sb="16" eb="17">
      <t>ジュウ</t>
    </rPh>
    <rPh sb="17" eb="20">
      <t>ギョウシャスウ</t>
    </rPh>
    <rPh sb="21" eb="24">
      <t>セイゾウヒン</t>
    </rPh>
    <rPh sb="24" eb="26">
      <t>シュッカ</t>
    </rPh>
    <rPh sb="26" eb="27">
      <t>ガク</t>
    </rPh>
    <rPh sb="27" eb="28">
      <t>トウ</t>
    </rPh>
    <rPh sb="28" eb="29">
      <t>オヨ</t>
    </rPh>
    <rPh sb="30" eb="32">
      <t>フカ</t>
    </rPh>
    <rPh sb="32" eb="34">
      <t>カチ</t>
    </rPh>
    <rPh sb="34" eb="35">
      <t>ガク</t>
    </rPh>
    <phoneticPr fontId="3"/>
  </si>
  <si>
    <t>産業別</t>
    <rPh sb="0" eb="2">
      <t>サンギョウ</t>
    </rPh>
    <rPh sb="2" eb="3">
      <t>ベツ</t>
    </rPh>
    <phoneticPr fontId="12"/>
  </si>
  <si>
    <t>村山地域</t>
    <rPh sb="0" eb="2">
      <t>ムラヤマ</t>
    </rPh>
    <rPh sb="2" eb="4">
      <t>チイキ</t>
    </rPh>
    <phoneticPr fontId="3"/>
  </si>
  <si>
    <t>最上地域</t>
    <rPh sb="0" eb="2">
      <t>モガミ</t>
    </rPh>
    <rPh sb="2" eb="4">
      <t>チイキ</t>
    </rPh>
    <phoneticPr fontId="12"/>
  </si>
  <si>
    <t>置賜地域</t>
    <rPh sb="0" eb="2">
      <t>オイタマ</t>
    </rPh>
    <rPh sb="2" eb="4">
      <t>チイキ</t>
    </rPh>
    <phoneticPr fontId="12"/>
  </si>
  <si>
    <t>庄内地域</t>
    <rPh sb="0" eb="2">
      <t>ショウナイ</t>
    </rPh>
    <rPh sb="2" eb="4">
      <t>チイキ</t>
    </rPh>
    <phoneticPr fontId="12"/>
  </si>
  <si>
    <t>従業者数</t>
    <rPh sb="0" eb="1">
      <t>ジュウ</t>
    </rPh>
    <rPh sb="1" eb="4">
      <t>ギョウシャスウ</t>
    </rPh>
    <phoneticPr fontId="12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</si>
  <si>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トウ</t>
    </rPh>
    <phoneticPr fontId="12"/>
  </si>
  <si>
    <t>付加価値額</t>
    <rPh sb="0" eb="2">
      <t>フカ</t>
    </rPh>
    <rPh sb="2" eb="4">
      <t>カチ</t>
    </rPh>
    <rPh sb="4" eb="5">
      <t>ガク</t>
    </rPh>
    <phoneticPr fontId="12"/>
  </si>
  <si>
    <t>（人）</t>
    <rPh sb="1" eb="2">
      <t>ニン</t>
    </rPh>
    <phoneticPr fontId="3"/>
  </si>
  <si>
    <t>（万円）</t>
    <rPh sb="1" eb="3">
      <t>マンエン</t>
    </rPh>
    <phoneticPr fontId="3"/>
  </si>
  <si>
    <t>食料</t>
  </si>
  <si>
    <t>09</t>
  </si>
  <si>
    <t>飲料等</t>
  </si>
  <si>
    <t>繊維</t>
  </si>
  <si>
    <t>木材</t>
  </si>
  <si>
    <t>家具</t>
  </si>
  <si>
    <t>紙</t>
  </si>
  <si>
    <t>－</t>
  </si>
  <si>
    <t>印刷</t>
  </si>
  <si>
    <t>化学</t>
  </si>
  <si>
    <t>石油</t>
  </si>
  <si>
    <t>プラ</t>
  </si>
  <si>
    <t>ゴム</t>
  </si>
  <si>
    <t>皮革</t>
  </si>
  <si>
    <t>土石</t>
  </si>
  <si>
    <t>鉄鋼</t>
  </si>
  <si>
    <t>非鉄</t>
  </si>
  <si>
    <t>金属</t>
  </si>
  <si>
    <t>はん用</t>
    <rPh sb="2" eb="3">
      <t>ヨウ</t>
    </rPh>
    <phoneticPr fontId="3"/>
  </si>
  <si>
    <t>生産用</t>
    <rPh sb="0" eb="2">
      <t>セイサン</t>
    </rPh>
    <rPh sb="2" eb="3">
      <t>ヨウ</t>
    </rPh>
    <phoneticPr fontId="3"/>
  </si>
  <si>
    <t>業務用</t>
    <rPh sb="0" eb="2">
      <t>ギョウム</t>
    </rPh>
    <rPh sb="2" eb="3">
      <t>ヨウ</t>
    </rPh>
    <phoneticPr fontId="3"/>
  </si>
  <si>
    <t>電子</t>
    <rPh sb="0" eb="2">
      <t>デンシ</t>
    </rPh>
    <phoneticPr fontId="3"/>
  </si>
  <si>
    <t>電機</t>
    <rPh sb="0" eb="2">
      <t>デンキ</t>
    </rPh>
    <phoneticPr fontId="3"/>
  </si>
  <si>
    <t>情報</t>
    <rPh sb="0" eb="2">
      <t>ジョウホウ</t>
    </rPh>
    <phoneticPr fontId="3"/>
  </si>
  <si>
    <t>輸送</t>
  </si>
  <si>
    <t>その他　</t>
  </si>
  <si>
    <t>参考表　都道府県別の製造品出荷額等及び付加価値額</t>
    <rPh sb="0" eb="2">
      <t>サンコウ</t>
    </rPh>
    <rPh sb="2" eb="3">
      <t>ヒョウ</t>
    </rPh>
    <rPh sb="10" eb="13">
      <t>セイゾウヒン</t>
    </rPh>
    <rPh sb="13" eb="15">
      <t>シュッカ</t>
    </rPh>
    <rPh sb="15" eb="17">
      <t>ガクトウ</t>
    </rPh>
    <rPh sb="17" eb="18">
      <t>オヨ</t>
    </rPh>
    <rPh sb="19" eb="21">
      <t>フカ</t>
    </rPh>
    <rPh sb="21" eb="23">
      <t>カチ</t>
    </rPh>
    <rPh sb="23" eb="24">
      <t>ガク</t>
    </rPh>
    <phoneticPr fontId="3"/>
  </si>
  <si>
    <t>x</t>
  </si>
  <si>
    <t>表６－１　市町村別事業所数、従業者数、製造品出荷額等及び付加価値額</t>
    <rPh sb="0" eb="1">
      <t>ヒョウ</t>
    </rPh>
    <rPh sb="5" eb="8">
      <t>シチョウソン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rPh sb="19" eb="22">
      <t>セイゾウヒン</t>
    </rPh>
    <rPh sb="22" eb="24">
      <t>シュッカ</t>
    </rPh>
    <rPh sb="24" eb="25">
      <t>ガク</t>
    </rPh>
    <rPh sb="25" eb="26">
      <t>トウ</t>
    </rPh>
    <rPh sb="26" eb="27">
      <t>オヨ</t>
    </rPh>
    <rPh sb="28" eb="30">
      <t>フカ</t>
    </rPh>
    <rPh sb="30" eb="32">
      <t>カチ</t>
    </rPh>
    <rPh sb="32" eb="33">
      <t>ガク</t>
    </rPh>
    <phoneticPr fontId="3"/>
  </si>
  <si>
    <t>注・平成27年の結果は事業所数、従業者数以外の項目は個人経営調査票で把握した事業所を除く。</t>
    <phoneticPr fontId="3"/>
  </si>
  <si>
    <t>28(速報）</t>
    <rPh sb="3" eb="5">
      <t>ソクホウ</t>
    </rPh>
    <phoneticPr fontId="3"/>
  </si>
  <si>
    <t>加工組立型産業
（25～31）</t>
    <phoneticPr fontId="3"/>
  </si>
  <si>
    <t>生活関連・その他型産業
（09～11、13、15、20、32）</t>
    <phoneticPr fontId="3"/>
  </si>
  <si>
    <t>基礎素材型産業
（12、14、16～19、21～24）</t>
    <phoneticPr fontId="3"/>
  </si>
  <si>
    <t>再　掲</t>
    <phoneticPr fontId="3"/>
  </si>
  <si>
    <t>28年</t>
    <phoneticPr fontId="3"/>
  </si>
  <si>
    <t>27年</t>
    <phoneticPr fontId="3"/>
  </si>
  <si>
    <t>－</t>
    <phoneticPr fontId="3"/>
  </si>
  <si>
    <t>茨城</t>
    <rPh sb="0" eb="2">
      <t>イバラキ</t>
    </rPh>
    <phoneticPr fontId="3"/>
  </si>
  <si>
    <t>　・平成27年の結果は事業所数、従業者数以外の項目は個人経営調査票で把握した事業所を除く。</t>
    <phoneticPr fontId="3"/>
  </si>
  <si>
    <t>（-4.2）</t>
    <phoneticPr fontId="3"/>
  </si>
  <si>
    <t>（1.5）</t>
    <phoneticPr fontId="3"/>
  </si>
  <si>
    <t>注  ・平成19年調査において、事業所の捕そくを行ったため、事業所数及び従業者数の前年比については時系列を考慮
　   　し、当該捕そく事業所を除いたもので計算している。また、調査項目を変更したことにより、製造品出荷額等
　　   及び付加価値額は平成18年までの数値と接続しない。
　　   〔１ページ　調査のしくみ３（１）参照〕</t>
    <rPh sb="4" eb="6">
      <t>ヘイセイ</t>
    </rPh>
    <rPh sb="8" eb="9">
      <t>ネン</t>
    </rPh>
    <rPh sb="9" eb="11">
      <t>チョウサ</t>
    </rPh>
    <rPh sb="16" eb="19">
      <t>ジギョウショ</t>
    </rPh>
    <rPh sb="20" eb="21">
      <t>ホ</t>
    </rPh>
    <rPh sb="24" eb="25">
      <t>オコナ</t>
    </rPh>
    <rPh sb="33" eb="34">
      <t>スウ</t>
    </rPh>
    <rPh sb="34" eb="35">
      <t>オヨ</t>
    </rPh>
    <rPh sb="36" eb="37">
      <t>ジュウ</t>
    </rPh>
    <rPh sb="37" eb="40">
      <t>ギョウシャスウ</t>
    </rPh>
    <rPh sb="41" eb="44">
      <t>ゼンネンヒ</t>
    </rPh>
    <rPh sb="49" eb="52">
      <t>ジケイレツ</t>
    </rPh>
    <rPh sb="63" eb="65">
      <t>トウガイ</t>
    </rPh>
    <rPh sb="65" eb="66">
      <t>ホ</t>
    </rPh>
    <rPh sb="68" eb="71">
      <t>ジギョウショ</t>
    </rPh>
    <rPh sb="72" eb="73">
      <t>ノゾ</t>
    </rPh>
    <rPh sb="78" eb="80">
      <t>ケイサン</t>
    </rPh>
    <rPh sb="124" eb="126">
      <t>ヘイセイ</t>
    </rPh>
    <rPh sb="128" eb="129">
      <t>ネン</t>
    </rPh>
    <rPh sb="153" eb="155">
      <t>チョウサ</t>
    </rPh>
    <rPh sb="163" eb="165">
      <t>サンショウ</t>
    </rPh>
    <phoneticPr fontId="3"/>
  </si>
  <si>
    <t>　　・平成23年の結果は平成24年2月1日の調査結果であり、事業所数、従業員数は平成24年2月1日現在、製造品出荷額等、付加
  　 価値額は平成23年1月1日から平成23年12月31日までの１年間分である。</t>
    <rPh sb="3" eb="5">
      <t>ヘイセイ</t>
    </rPh>
    <rPh sb="7" eb="8">
      <t>ネン</t>
    </rPh>
    <rPh sb="9" eb="11">
      <t>ケッカ</t>
    </rPh>
    <rPh sb="12" eb="14">
      <t>ヘイセイ</t>
    </rPh>
    <rPh sb="16" eb="17">
      <t>ネン</t>
    </rPh>
    <rPh sb="18" eb="19">
      <t>ガツ</t>
    </rPh>
    <rPh sb="20" eb="21">
      <t>ニチ</t>
    </rPh>
    <rPh sb="22" eb="24">
      <t>チョウサ</t>
    </rPh>
    <rPh sb="24" eb="26">
      <t>ケッカ</t>
    </rPh>
    <rPh sb="30" eb="33">
      <t>ジギョウショ</t>
    </rPh>
    <rPh sb="33" eb="34">
      <t>スウ</t>
    </rPh>
    <rPh sb="35" eb="38">
      <t>ジュウギョウイン</t>
    </rPh>
    <rPh sb="38" eb="39">
      <t>スウ</t>
    </rPh>
    <rPh sb="49" eb="51">
      <t>ゲンザイ</t>
    </rPh>
    <rPh sb="71" eb="73">
      <t>ヘイセイ</t>
    </rPh>
    <rPh sb="75" eb="76">
      <t>ネン</t>
    </rPh>
    <rPh sb="77" eb="78">
      <t>ガツ</t>
    </rPh>
    <rPh sb="79" eb="80">
      <t>ニチ</t>
    </rPh>
    <rPh sb="82" eb="84">
      <t>ヘイセイ</t>
    </rPh>
    <rPh sb="86" eb="87">
      <t>ネン</t>
    </rPh>
    <rPh sb="89" eb="90">
      <t>ガツ</t>
    </rPh>
    <rPh sb="92" eb="93">
      <t>ニチ</t>
    </rPh>
    <rPh sb="97" eb="99">
      <t>ネンカン</t>
    </rPh>
    <rPh sb="99" eb="100">
      <t>ブン</t>
    </rPh>
    <phoneticPr fontId="3"/>
  </si>
  <si>
    <t xml:space="preserve">    ・平成27年の結果は平成28年6月1日の調査結果であり、事業所数、従業員数は平成28年6月1日現在、製造品出荷額等、付加
    　価値額は平成27年1月1日から平成27年12月31日までの１年間分である。また、事業所数、従業者数以外の項目は個人経営調査票で
　    把握した事業所を除く。</t>
    <rPh sb="5" eb="7">
      <t>ヘイセイ</t>
    </rPh>
    <rPh sb="9" eb="10">
      <t>ネン</t>
    </rPh>
    <rPh sb="11" eb="13">
      <t>ケッカ</t>
    </rPh>
    <rPh sb="14" eb="16">
      <t>ヘイセイ</t>
    </rPh>
    <rPh sb="18" eb="19">
      <t>ネン</t>
    </rPh>
    <rPh sb="20" eb="21">
      <t>ガツ</t>
    </rPh>
    <rPh sb="22" eb="23">
      <t>ニチ</t>
    </rPh>
    <rPh sb="24" eb="26">
      <t>チョウサ</t>
    </rPh>
    <rPh sb="26" eb="28">
      <t>ケッカ</t>
    </rPh>
    <rPh sb="32" eb="35">
      <t>ジギョウショ</t>
    </rPh>
    <rPh sb="35" eb="36">
      <t>スウ</t>
    </rPh>
    <rPh sb="37" eb="40">
      <t>ジュウギョウイン</t>
    </rPh>
    <rPh sb="40" eb="41">
      <t>スウ</t>
    </rPh>
    <rPh sb="51" eb="53">
      <t>ゲンザイ</t>
    </rPh>
    <rPh sb="74" eb="76">
      <t>ヘイセイ</t>
    </rPh>
    <rPh sb="78" eb="79">
      <t>ネン</t>
    </rPh>
    <rPh sb="80" eb="81">
      <t>ガツ</t>
    </rPh>
    <rPh sb="82" eb="83">
      <t>ニチ</t>
    </rPh>
    <rPh sb="85" eb="87">
      <t>ヘイセイ</t>
    </rPh>
    <rPh sb="89" eb="90">
      <t>ネン</t>
    </rPh>
    <rPh sb="92" eb="93">
      <t>ガツ</t>
    </rPh>
    <rPh sb="95" eb="96">
      <t>ニチ</t>
    </rPh>
    <rPh sb="100" eb="102">
      <t>ネンカン</t>
    </rPh>
    <rPh sb="102" eb="103">
      <t>ブン</t>
    </rPh>
    <rPh sb="110" eb="113">
      <t>ジギョウショ</t>
    </rPh>
    <rPh sb="113" eb="114">
      <t>スウ</t>
    </rPh>
    <rPh sb="115" eb="118">
      <t>ジュウギョウシャ</t>
    </rPh>
    <rPh sb="118" eb="119">
      <t>スウ</t>
    </rPh>
    <rPh sb="119" eb="121">
      <t>イガイ</t>
    </rPh>
    <rPh sb="122" eb="124">
      <t>コウモク</t>
    </rPh>
    <rPh sb="125" eb="127">
      <t>コジン</t>
    </rPh>
    <rPh sb="127" eb="129">
      <t>ケイエイ</t>
    </rPh>
    <rPh sb="129" eb="132">
      <t>チョウサヒョウ</t>
    </rPh>
    <rPh sb="139" eb="141">
      <t>ハアク</t>
    </rPh>
    <rPh sb="143" eb="146">
      <t>ジギョウショ</t>
    </rPh>
    <rPh sb="147" eb="148">
      <t>ノゾ</t>
    </rPh>
    <phoneticPr fontId="3"/>
  </si>
  <si>
    <t xml:space="preserve">    ・平成28年の結果は平成29年6月1日の調査結果であり、事業所数、従業員数は平成29年6月1日現在、製造品出荷額等、付加
　    価値額は平成28年1月1日から平成28年12月31日までの１年間分である。</t>
    <phoneticPr fontId="3"/>
  </si>
  <si>
    <t>（従業者４人以上）</t>
    <phoneticPr fontId="3"/>
  </si>
  <si>
    <t>x</t>
    <phoneticPr fontId="3"/>
  </si>
  <si>
    <t>－</t>
    <phoneticPr fontId="3"/>
  </si>
  <si>
    <t>09</t>
    <phoneticPr fontId="3"/>
  </si>
  <si>
    <t>（従業者４人以上）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</si>
</sst>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_ "/>
    <numFmt numFmtId="177" formatCode="0.0;&quot;△ &quot;0.0"/>
    <numFmt numFmtId="178" formatCode="0.0_ "/>
    <numFmt numFmtId="179" formatCode="#,##0_);[Red]\(#,##0\)"/>
    <numFmt numFmtId="180" formatCode="#,##0.0;&quot;△ &quot;#,##0.0"/>
    <numFmt numFmtId="181" formatCode="#,##0;&quot;△ &quot;#,##0"/>
    <numFmt numFmtId="182" formatCode="0.0;&quot;▲ &quot;0.0"/>
    <numFmt numFmtId="183" formatCode="#,##0.0;&quot;▲ &quot;#,##0.0"/>
    <numFmt numFmtId="184" formatCode="0.0"/>
    <numFmt numFmtId="185" formatCode="#,##0.0"/>
    <numFmt numFmtId="186" formatCode="#,##0_ ;[Red]\-#,##0\ "/>
    <numFmt numFmtId="187" formatCode="#,##0.0;[Red]\-#,##0.0"/>
  </numFmts>
  <fonts count="2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name val="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3"/>
      <name val="ＭＳ ゴシック"/>
      <family val="3"/>
      <charset val="128"/>
    </font>
    <font>
      <sz val="13"/>
      <name val="ＭＳ Ｐゴシック"/>
      <family val="3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0" fontId="17" fillId="0" borderId="0"/>
    <xf numFmtId="0" fontId="6" fillId="0" borderId="0"/>
    <xf numFmtId="0" fontId="11" fillId="0" borderId="0"/>
    <xf numFmtId="0" fontId="6" fillId="0" borderId="0"/>
    <xf numFmtId="0" fontId="1" fillId="0" borderId="0">
      <alignment vertical="center"/>
    </xf>
  </cellStyleXfs>
  <cellXfs count="407">
    <xf numFmtId="0" fontId="0" fillId="0" borderId="0" xfId="0"/>
    <xf numFmtId="176" fontId="0" fillId="0" borderId="0" xfId="0" applyNumberFormat="1"/>
    <xf numFmtId="177" fontId="0" fillId="0" borderId="0" xfId="0" applyNumberFormat="1"/>
    <xf numFmtId="178" fontId="0" fillId="0" borderId="0" xfId="0" applyNumberFormat="1"/>
    <xf numFmtId="178" fontId="0" fillId="0" borderId="0" xfId="0" applyNumberFormat="1" applyAlignment="1">
      <alignment horizontal="right"/>
    </xf>
    <xf numFmtId="176" fontId="5" fillId="0" borderId="2" xfId="5" applyNumberFormat="1" applyFont="1" applyBorder="1" applyAlignment="1">
      <alignment horizontal="center" vertical="center"/>
    </xf>
    <xf numFmtId="177" fontId="5" fillId="0" borderId="3" xfId="5" applyNumberFormat="1" applyFont="1" applyBorder="1" applyAlignment="1">
      <alignment horizontal="center" vertical="center" wrapText="1"/>
    </xf>
    <xf numFmtId="176" fontId="5" fillId="0" borderId="2" xfId="5" applyNumberFormat="1" applyFont="1" applyBorder="1" applyAlignment="1">
      <alignment horizontal="center" vertical="center" wrapText="1"/>
    </xf>
    <xf numFmtId="176" fontId="0" fillId="0" borderId="4" xfId="0" applyNumberFormat="1" applyBorder="1"/>
    <xf numFmtId="176" fontId="0" fillId="0" borderId="4" xfId="0" quotePrefix="1" applyNumberFormat="1" applyBorder="1" applyAlignment="1">
      <alignment horizontal="right"/>
    </xf>
    <xf numFmtId="176" fontId="0" fillId="0" borderId="0" xfId="0" quotePrefix="1" applyNumberFormat="1" applyBorder="1" applyAlignment="1">
      <alignment horizontal="right"/>
    </xf>
    <xf numFmtId="176" fontId="0" fillId="0" borderId="4" xfId="0" applyNumberFormat="1" applyBorder="1" applyAlignment="1">
      <alignment horizontal="right"/>
    </xf>
    <xf numFmtId="176" fontId="0" fillId="0" borderId="4" xfId="0" quotePrefix="1" applyNumberFormat="1" applyBorder="1" applyAlignment="1"/>
    <xf numFmtId="0" fontId="8" fillId="0" borderId="0" xfId="4" applyFont="1" applyBorder="1" applyAlignment="1">
      <alignment vertical="center"/>
    </xf>
    <xf numFmtId="0" fontId="8" fillId="0" borderId="8" xfId="4" applyFont="1" applyBorder="1" applyAlignment="1">
      <alignment horizontal="centerContinuous" vertical="center"/>
    </xf>
    <xf numFmtId="0" fontId="8" fillId="0" borderId="10" xfId="4" applyFont="1" applyBorder="1" applyAlignment="1">
      <alignment horizontal="center" vertical="center"/>
    </xf>
    <xf numFmtId="0" fontId="8" fillId="0" borderId="9" xfId="4" applyFont="1" applyBorder="1" applyAlignment="1">
      <alignment horizontal="center" vertical="center" wrapText="1"/>
    </xf>
    <xf numFmtId="0" fontId="8" fillId="0" borderId="7" xfId="4" applyFont="1" applyBorder="1" applyAlignment="1">
      <alignment horizontal="center" vertical="center"/>
    </xf>
    <xf numFmtId="0" fontId="8" fillId="0" borderId="12" xfId="4" applyFont="1" applyBorder="1" applyAlignment="1">
      <alignment horizontal="center" vertical="center"/>
    </xf>
    <xf numFmtId="0" fontId="8" fillId="0" borderId="13" xfId="4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5" fillId="0" borderId="0" xfId="4" applyFont="1" applyBorder="1"/>
    <xf numFmtId="49" fontId="5" fillId="0" borderId="16" xfId="4" applyNumberFormat="1" applyFont="1" applyBorder="1" applyAlignment="1">
      <alignment horizontal="center" vertical="center" wrapText="1"/>
    </xf>
    <xf numFmtId="0" fontId="5" fillId="0" borderId="0" xfId="4" applyFont="1" applyBorder="1" applyAlignment="1">
      <alignment vertical="center"/>
    </xf>
    <xf numFmtId="49" fontId="8" fillId="0" borderId="0" xfId="4" applyNumberFormat="1" applyFont="1" applyBorder="1" applyAlignment="1">
      <alignment horizontal="right" wrapText="1"/>
    </xf>
    <xf numFmtId="0" fontId="8" fillId="0" borderId="19" xfId="4" applyFont="1" applyBorder="1" applyAlignment="1">
      <alignment horizontal="left"/>
    </xf>
    <xf numFmtId="0" fontId="8" fillId="0" borderId="0" xfId="4" applyFont="1" applyBorder="1"/>
    <xf numFmtId="49" fontId="8" fillId="0" borderId="0" xfId="4" applyNumberFormat="1" applyFont="1" applyBorder="1" applyAlignment="1">
      <alignment wrapText="1"/>
    </xf>
    <xf numFmtId="0" fontId="8" fillId="0" borderId="0" xfId="4" applyFont="1" applyBorder="1" applyAlignment="1">
      <alignment wrapText="1"/>
    </xf>
    <xf numFmtId="181" fontId="8" fillId="0" borderId="19" xfId="4" applyNumberFormat="1" applyFont="1" applyBorder="1" applyAlignment="1">
      <alignment horizontal="left"/>
    </xf>
    <xf numFmtId="181" fontId="5" fillId="0" borderId="5" xfId="0" applyNumberFormat="1" applyFont="1" applyBorder="1" applyAlignment="1">
      <alignment horizontal="right" vertical="center"/>
    </xf>
    <xf numFmtId="181" fontId="5" fillId="0" borderId="5" xfId="0" applyNumberFormat="1" applyFont="1" applyFill="1" applyBorder="1" applyAlignment="1">
      <alignment horizontal="right" vertical="center"/>
    </xf>
    <xf numFmtId="0" fontId="5" fillId="0" borderId="21" xfId="4" quotePrefix="1" applyFont="1" applyBorder="1" applyAlignment="1">
      <alignment vertical="center" wrapText="1"/>
    </xf>
    <xf numFmtId="0" fontId="5" fillId="0" borderId="21" xfId="4" applyFont="1" applyBorder="1" applyAlignment="1">
      <alignment vertical="center" wrapText="1"/>
    </xf>
    <xf numFmtId="176" fontId="5" fillId="0" borderId="0" xfId="4" applyNumberFormat="1" applyFont="1" applyBorder="1" applyAlignment="1">
      <alignment vertical="center"/>
    </xf>
    <xf numFmtId="0" fontId="8" fillId="0" borderId="25" xfId="4" applyFont="1" applyBorder="1" applyAlignment="1">
      <alignment horizontal="centerContinuous" vertical="center"/>
    </xf>
    <xf numFmtId="0" fontId="5" fillId="0" borderId="26" xfId="4" applyFont="1" applyBorder="1" applyAlignment="1">
      <alignment horizontal="centerContinuous" vertical="center"/>
    </xf>
    <xf numFmtId="0" fontId="5" fillId="0" borderId="27" xfId="4" applyFont="1" applyBorder="1" applyAlignment="1">
      <alignment horizontal="centerContinuous" vertical="center"/>
    </xf>
    <xf numFmtId="0" fontId="7" fillId="0" borderId="0" xfId="4" applyFont="1" applyBorder="1"/>
    <xf numFmtId="3" fontId="5" fillId="0" borderId="8" xfId="0" applyNumberFormat="1" applyFont="1" applyFill="1" applyBorder="1" applyAlignment="1">
      <alignment horizontal="right" vertical="center"/>
    </xf>
    <xf numFmtId="3" fontId="5" fillId="0" borderId="11" xfId="0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vertical="center"/>
    </xf>
    <xf numFmtId="0" fontId="16" fillId="0" borderId="0" xfId="4" applyFont="1" applyFill="1" applyBorder="1" applyAlignment="1" applyProtection="1">
      <alignment horizontal="center" vertical="center"/>
      <protection locked="0"/>
    </xf>
    <xf numFmtId="0" fontId="8" fillId="0" borderId="0" xfId="4" applyFont="1" applyFill="1" applyBorder="1" applyAlignment="1" applyProtection="1">
      <alignment horizontal="right" vertical="center"/>
      <protection locked="0"/>
    </xf>
    <xf numFmtId="0" fontId="12" fillId="0" borderId="41" xfId="4" applyFont="1" applyBorder="1" applyAlignment="1">
      <alignment horizontal="center" vertical="center"/>
    </xf>
    <xf numFmtId="0" fontId="12" fillId="0" borderId="0" xfId="4" applyFont="1" applyBorder="1"/>
    <xf numFmtId="0" fontId="12" fillId="0" borderId="21" xfId="4" applyFont="1" applyBorder="1" applyAlignment="1">
      <alignment horizontal="center" vertical="center"/>
    </xf>
    <xf numFmtId="0" fontId="5" fillId="0" borderId="42" xfId="4" applyFont="1" applyBorder="1" applyAlignment="1">
      <alignment horizontal="center" vertical="center"/>
    </xf>
    <xf numFmtId="0" fontId="5" fillId="0" borderId="31" xfId="3" applyFont="1" applyBorder="1" applyAlignment="1">
      <alignment horizontal="center" vertical="center"/>
    </xf>
    <xf numFmtId="176" fontId="13" fillId="0" borderId="0" xfId="3" applyNumberFormat="1" applyFont="1" applyBorder="1" applyAlignment="1" applyProtection="1">
      <alignment vertical="center"/>
      <protection locked="0"/>
    </xf>
    <xf numFmtId="0" fontId="12" fillId="0" borderId="0" xfId="3" applyFont="1" applyBorder="1" applyAlignment="1">
      <alignment vertical="center"/>
    </xf>
    <xf numFmtId="0" fontId="5" fillId="0" borderId="33" xfId="3" applyFont="1" applyBorder="1" applyAlignment="1">
      <alignment horizontal="center" vertical="center"/>
    </xf>
    <xf numFmtId="0" fontId="5" fillId="0" borderId="39" xfId="3" applyFont="1" applyBorder="1" applyAlignment="1">
      <alignment horizontal="center" vertical="center"/>
    </xf>
    <xf numFmtId="0" fontId="12" fillId="0" borderId="0" xfId="3" applyFont="1" applyAlignment="1">
      <alignment horizontal="center"/>
    </xf>
    <xf numFmtId="0" fontId="12" fillId="0" borderId="0" xfId="3" applyFont="1"/>
    <xf numFmtId="0" fontId="12" fillId="0" borderId="0" xfId="3" applyFont="1" applyBorder="1"/>
    <xf numFmtId="0" fontId="12" fillId="0" borderId="0" xfId="3" applyFont="1" applyBorder="1" applyAlignment="1">
      <alignment horizontal="center"/>
    </xf>
    <xf numFmtId="180" fontId="13" fillId="0" borderId="0" xfId="3" applyNumberFormat="1" applyFont="1" applyBorder="1" applyAlignment="1">
      <alignment vertical="center"/>
    </xf>
    <xf numFmtId="0" fontId="7" fillId="0" borderId="0" xfId="4" applyFont="1" applyFill="1" applyBorder="1"/>
    <xf numFmtId="176" fontId="0" fillId="0" borderId="7" xfId="0" quotePrefix="1" applyNumberFormat="1" applyBorder="1" applyAlignment="1">
      <alignment horizontal="right"/>
    </xf>
    <xf numFmtId="0" fontId="13" fillId="0" borderId="9" xfId="4" applyFont="1" applyFill="1" applyBorder="1" applyAlignment="1">
      <alignment vertical="center"/>
    </xf>
    <xf numFmtId="0" fontId="13" fillId="0" borderId="4" xfId="4" applyFont="1" applyFill="1" applyBorder="1" applyAlignment="1">
      <alignment horizontal="center" vertical="center"/>
    </xf>
    <xf numFmtId="0" fontId="13" fillId="0" borderId="6" xfId="4" applyFont="1" applyFill="1" applyBorder="1" applyAlignment="1">
      <alignment vertical="center"/>
    </xf>
    <xf numFmtId="0" fontId="12" fillId="0" borderId="0" xfId="3" applyFont="1" applyFill="1"/>
    <xf numFmtId="0" fontId="12" fillId="0" borderId="0" xfId="3" applyFont="1" applyFill="1" applyBorder="1"/>
    <xf numFmtId="0" fontId="12" fillId="0" borderId="0" xfId="3" applyFont="1" applyFill="1" applyBorder="1" applyAlignment="1">
      <alignment vertical="center"/>
    </xf>
    <xf numFmtId="179" fontId="0" fillId="0" borderId="4" xfId="4" applyNumberFormat="1" applyFont="1" applyFill="1" applyBorder="1" applyAlignment="1" applyProtection="1">
      <alignment horizontal="center" vertical="center"/>
      <protection locked="0"/>
    </xf>
    <xf numFmtId="0" fontId="13" fillId="2" borderId="35" xfId="4" applyFont="1" applyFill="1" applyBorder="1" applyAlignment="1">
      <alignment horizontal="distributed" vertical="center"/>
    </xf>
    <xf numFmtId="178" fontId="0" fillId="0" borderId="4" xfId="0" applyNumberFormat="1" applyBorder="1"/>
    <xf numFmtId="178" fontId="0" fillId="0" borderId="4" xfId="0" quotePrefix="1" applyNumberFormat="1" applyBorder="1" applyAlignment="1">
      <alignment horizontal="right"/>
    </xf>
    <xf numFmtId="178" fontId="0" fillId="0" borderId="4" xfId="0" applyNumberFormat="1" applyBorder="1" applyAlignment="1">
      <alignment horizontal="right"/>
    </xf>
    <xf numFmtId="184" fontId="5" fillId="0" borderId="7" xfId="4" applyNumberFormat="1" applyFont="1" applyBorder="1" applyAlignment="1">
      <alignment vertical="center"/>
    </xf>
    <xf numFmtId="184" fontId="5" fillId="0" borderId="1" xfId="4" applyNumberFormat="1" applyFont="1" applyBorder="1" applyAlignment="1">
      <alignment vertical="center"/>
    </xf>
    <xf numFmtId="184" fontId="5" fillId="0" borderId="23" xfId="4" applyNumberFormat="1" applyFont="1" applyBorder="1" applyAlignment="1">
      <alignment vertical="center"/>
    </xf>
    <xf numFmtId="184" fontId="5" fillId="0" borderId="4" xfId="4" applyNumberFormat="1" applyFont="1" applyBorder="1" applyAlignment="1">
      <alignment vertical="center"/>
    </xf>
    <xf numFmtId="184" fontId="5" fillId="0" borderId="21" xfId="4" applyNumberFormat="1" applyFont="1" applyBorder="1" applyAlignment="1">
      <alignment vertical="center"/>
    </xf>
    <xf numFmtId="184" fontId="5" fillId="0" borderId="12" xfId="4" applyNumberFormat="1" applyFont="1" applyBorder="1" applyAlignment="1">
      <alignment vertical="center"/>
    </xf>
    <xf numFmtId="184" fontId="5" fillId="0" borderId="18" xfId="4" applyNumberFormat="1" applyFont="1" applyBorder="1" applyAlignment="1">
      <alignment vertical="center"/>
    </xf>
    <xf numFmtId="184" fontId="5" fillId="0" borderId="17" xfId="4" applyNumberFormat="1" applyFont="1" applyBorder="1" applyAlignment="1">
      <alignment vertical="center"/>
    </xf>
    <xf numFmtId="184" fontId="5" fillId="0" borderId="22" xfId="4" applyNumberFormat="1" applyFont="1" applyBorder="1" applyAlignment="1">
      <alignment vertical="center"/>
    </xf>
    <xf numFmtId="185" fontId="13" fillId="0" borderId="15" xfId="3" applyNumberFormat="1" applyFont="1" applyBorder="1" applyAlignment="1">
      <alignment vertical="center"/>
    </xf>
    <xf numFmtId="3" fontId="13" fillId="2" borderId="20" xfId="4" applyNumberFormat="1" applyFont="1" applyFill="1" applyBorder="1" applyAlignment="1">
      <alignment vertical="center"/>
    </xf>
    <xf numFmtId="3" fontId="13" fillId="0" borderId="11" xfId="3" applyNumberFormat="1" applyFont="1" applyBorder="1" applyAlignment="1" applyProtection="1">
      <alignment vertical="center"/>
      <protection locked="0"/>
    </xf>
    <xf numFmtId="3" fontId="13" fillId="0" borderId="0" xfId="3" applyNumberFormat="1" applyFont="1" applyFill="1" applyBorder="1" applyAlignment="1" applyProtection="1">
      <alignment vertical="center"/>
      <protection locked="0"/>
    </xf>
    <xf numFmtId="3" fontId="13" fillId="0" borderId="13" xfId="3" applyNumberFormat="1" applyFont="1" applyBorder="1" applyAlignment="1" applyProtection="1">
      <alignment vertical="center"/>
      <protection locked="0"/>
    </xf>
    <xf numFmtId="3" fontId="13" fillId="0" borderId="34" xfId="3" applyNumberFormat="1" applyFont="1" applyFill="1" applyBorder="1" applyAlignment="1" applyProtection="1">
      <alignment vertical="center"/>
      <protection locked="0"/>
    </xf>
    <xf numFmtId="3" fontId="13" fillId="0" borderId="6" xfId="3" applyNumberFormat="1" applyFont="1" applyFill="1" applyBorder="1" applyAlignment="1" applyProtection="1">
      <alignment vertical="center"/>
      <protection locked="0"/>
    </xf>
    <xf numFmtId="3" fontId="13" fillId="0" borderId="4" xfId="3" applyNumberFormat="1" applyFont="1" applyFill="1" applyBorder="1" applyAlignment="1" applyProtection="1">
      <alignment vertical="center"/>
      <protection locked="0"/>
    </xf>
    <xf numFmtId="3" fontId="13" fillId="0" borderId="17" xfId="3" applyNumberFormat="1" applyFont="1" applyFill="1" applyBorder="1" applyAlignment="1" applyProtection="1">
      <alignment vertical="center"/>
      <protection locked="0"/>
    </xf>
    <xf numFmtId="0" fontId="5" fillId="0" borderId="16" xfId="4" applyNumberFormat="1" applyFont="1" applyBorder="1" applyAlignment="1">
      <alignment horizontal="center" vertical="center" wrapText="1"/>
    </xf>
    <xf numFmtId="3" fontId="13" fillId="2" borderId="65" xfId="4" applyNumberFormat="1" applyFont="1" applyFill="1" applyBorder="1" applyAlignment="1">
      <alignment vertical="center"/>
    </xf>
    <xf numFmtId="3" fontId="5" fillId="0" borderId="11" xfId="4" applyNumberFormat="1" applyFont="1" applyBorder="1" applyAlignment="1">
      <alignment vertical="center"/>
    </xf>
    <xf numFmtId="3" fontId="5" fillId="0" borderId="4" xfId="4" applyNumberFormat="1" applyFont="1" applyBorder="1" applyAlignment="1">
      <alignment vertical="center"/>
    </xf>
    <xf numFmtId="3" fontId="5" fillId="0" borderId="28" xfId="4" applyNumberFormat="1" applyFont="1" applyBorder="1" applyAlignment="1">
      <alignment vertical="center"/>
    </xf>
    <xf numFmtId="3" fontId="5" fillId="0" borderId="17" xfId="4" applyNumberFormat="1" applyFont="1" applyBorder="1" applyAlignment="1">
      <alignment vertical="center"/>
    </xf>
    <xf numFmtId="38" fontId="5" fillId="0" borderId="0" xfId="4" applyNumberFormat="1" applyFont="1" applyBorder="1" applyAlignment="1">
      <alignment vertical="center"/>
    </xf>
    <xf numFmtId="3" fontId="13" fillId="0" borderId="5" xfId="3" applyNumberFormat="1" applyFont="1" applyFill="1" applyBorder="1" applyAlignment="1" applyProtection="1">
      <alignment vertical="center"/>
      <protection locked="0"/>
    </xf>
    <xf numFmtId="0" fontId="13" fillId="2" borderId="66" xfId="3" applyFont="1" applyFill="1" applyBorder="1" applyAlignment="1">
      <alignment horizontal="distributed" vertical="center"/>
    </xf>
    <xf numFmtId="3" fontId="13" fillId="2" borderId="56" xfId="4" applyNumberFormat="1" applyFont="1" applyFill="1" applyBorder="1" applyAlignment="1">
      <alignment vertical="center"/>
    </xf>
    <xf numFmtId="3" fontId="13" fillId="2" borderId="1" xfId="4" applyNumberFormat="1" applyFont="1" applyFill="1" applyBorder="1" applyAlignment="1">
      <alignment vertical="center"/>
    </xf>
    <xf numFmtId="3" fontId="13" fillId="2" borderId="56" xfId="3" applyNumberFormat="1" applyFont="1" applyFill="1" applyBorder="1" applyAlignment="1">
      <alignment vertical="center"/>
    </xf>
    <xf numFmtId="3" fontId="13" fillId="2" borderId="1" xfId="3" applyNumberFormat="1" applyFont="1" applyFill="1" applyBorder="1" applyAlignment="1">
      <alignment vertical="center"/>
    </xf>
    <xf numFmtId="3" fontId="5" fillId="0" borderId="4" xfId="4" applyNumberFormat="1" applyFont="1" applyFill="1" applyBorder="1" applyAlignment="1">
      <alignment vertical="center"/>
    </xf>
    <xf numFmtId="0" fontId="10" fillId="0" borderId="0" xfId="0" applyFont="1"/>
    <xf numFmtId="0" fontId="8" fillId="0" borderId="0" xfId="0" applyFont="1"/>
    <xf numFmtId="0" fontId="10" fillId="0" borderId="0" xfId="0" applyFont="1" applyAlignment="1">
      <alignment horizontal="distributed"/>
    </xf>
    <xf numFmtId="0" fontId="5" fillId="0" borderId="0" xfId="0" applyFont="1" applyAlignment="1">
      <alignment horizontal="distributed"/>
    </xf>
    <xf numFmtId="0" fontId="5" fillId="0" borderId="0" xfId="0" applyFont="1"/>
    <xf numFmtId="0" fontId="5" fillId="0" borderId="61" xfId="0" applyFont="1" applyBorder="1" applyAlignment="1">
      <alignment horizontal="distributed"/>
    </xf>
    <xf numFmtId="3" fontId="9" fillId="0" borderId="11" xfId="2" applyNumberFormat="1" applyFont="1" applyBorder="1" applyAlignment="1">
      <alignment horizontal="distributed" vertical="center"/>
    </xf>
    <xf numFmtId="3" fontId="5" fillId="0" borderId="53" xfId="2" applyNumberFormat="1" applyFont="1" applyBorder="1" applyAlignment="1">
      <alignment vertical="center"/>
    </xf>
    <xf numFmtId="3" fontId="5" fillId="0" borderId="11" xfId="2" applyNumberFormat="1" applyFont="1" applyBorder="1" applyAlignment="1">
      <alignment horizontal="distributed" vertical="center"/>
    </xf>
    <xf numFmtId="3" fontId="14" fillId="0" borderId="4" xfId="2" applyNumberFormat="1" applyFont="1" applyBorder="1" applyAlignment="1">
      <alignment horizontal="center" vertical="center"/>
    </xf>
    <xf numFmtId="3" fontId="5" fillId="0" borderId="1" xfId="2" applyNumberFormat="1" applyFont="1" applyBorder="1" applyAlignment="1">
      <alignment horizontal="center" vertical="center"/>
    </xf>
    <xf numFmtId="3" fontId="5" fillId="0" borderId="13" xfId="2" applyNumberFormat="1" applyFont="1" applyBorder="1" applyAlignment="1">
      <alignment horizontal="distributed" vertical="center"/>
    </xf>
    <xf numFmtId="182" fontId="9" fillId="0" borderId="20" xfId="2" applyNumberFormat="1" applyFont="1" applyBorder="1" applyAlignment="1">
      <alignment horizontal="center" vertical="center"/>
    </xf>
    <xf numFmtId="184" fontId="9" fillId="0" borderId="6" xfId="2" applyNumberFormat="1" applyFont="1" applyBorder="1" applyAlignment="1">
      <alignment horizontal="center" vertical="center"/>
    </xf>
    <xf numFmtId="0" fontId="5" fillId="0" borderId="16" xfId="2" applyNumberFormat="1" applyFont="1" applyBorder="1" applyAlignment="1">
      <alignment horizontal="distributed" vertical="center"/>
    </xf>
    <xf numFmtId="0" fontId="5" fillId="0" borderId="56" xfId="2" applyNumberFormat="1" applyFont="1" applyBorder="1" applyAlignment="1">
      <alignment horizontal="distributed" vertical="center"/>
    </xf>
    <xf numFmtId="0" fontId="5" fillId="0" borderId="57" xfId="2" applyNumberFormat="1" applyFont="1" applyBorder="1" applyAlignment="1">
      <alignment horizontal="distributed" vertical="center"/>
    </xf>
    <xf numFmtId="0" fontId="5" fillId="0" borderId="44" xfId="2" applyNumberFormat="1" applyFont="1" applyBorder="1" applyAlignment="1">
      <alignment horizontal="distributed" vertical="center"/>
    </xf>
    <xf numFmtId="182" fontId="5" fillId="0" borderId="1" xfId="2" applyNumberFormat="1" applyFont="1" applyBorder="1" applyAlignment="1">
      <alignment horizontal="center" vertical="center"/>
    </xf>
    <xf numFmtId="3" fontId="9" fillId="0" borderId="6" xfId="2" applyNumberFormat="1" applyFont="1" applyBorder="1" applyAlignment="1">
      <alignment horizontal="center" vertical="center"/>
    </xf>
    <xf numFmtId="183" fontId="5" fillId="0" borderId="48" xfId="2" applyNumberFormat="1" applyFont="1" applyBorder="1" applyAlignment="1">
      <alignment vertical="center"/>
    </xf>
    <xf numFmtId="0" fontId="5" fillId="3" borderId="56" xfId="2" applyNumberFormat="1" applyFont="1" applyFill="1" applyBorder="1" applyAlignment="1">
      <alignment horizontal="distributed" vertical="center"/>
    </xf>
    <xf numFmtId="3" fontId="5" fillId="0" borderId="52" xfId="2" applyNumberFormat="1" applyFont="1" applyBorder="1" applyAlignment="1">
      <alignment vertical="center"/>
    </xf>
    <xf numFmtId="185" fontId="5" fillId="0" borderId="49" xfId="2" applyNumberFormat="1" applyFont="1" applyBorder="1" applyAlignment="1">
      <alignment vertical="center"/>
    </xf>
    <xf numFmtId="183" fontId="5" fillId="0" borderId="52" xfId="2" applyNumberFormat="1" applyFont="1" applyBorder="1" applyAlignment="1">
      <alignment horizontal="right" vertical="center"/>
    </xf>
    <xf numFmtId="183" fontId="5" fillId="0" borderId="55" xfId="2" applyNumberFormat="1" applyFont="1" applyBorder="1" applyAlignment="1">
      <alignment horizontal="right" vertical="center"/>
    </xf>
    <xf numFmtId="3" fontId="5" fillId="0" borderId="16" xfId="2" applyNumberFormat="1" applyFont="1" applyBorder="1" applyAlignment="1">
      <alignment vertical="center"/>
    </xf>
    <xf numFmtId="3" fontId="5" fillId="0" borderId="45" xfId="2" applyNumberFormat="1" applyFont="1" applyBorder="1" applyAlignment="1">
      <alignment vertical="center"/>
    </xf>
    <xf numFmtId="3" fontId="5" fillId="0" borderId="47" xfId="2" applyNumberFormat="1" applyFont="1" applyBorder="1" applyAlignment="1">
      <alignment vertical="center"/>
    </xf>
    <xf numFmtId="185" fontId="5" fillId="0" borderId="47" xfId="2" applyNumberFormat="1" applyFont="1" applyBorder="1" applyAlignment="1">
      <alignment vertical="center"/>
    </xf>
    <xf numFmtId="183" fontId="5" fillId="0" borderId="47" xfId="2" applyNumberFormat="1" applyFont="1" applyBorder="1" applyAlignment="1">
      <alignment vertical="center"/>
    </xf>
    <xf numFmtId="0" fontId="5" fillId="0" borderId="50" xfId="2" applyNumberFormat="1" applyFont="1" applyBorder="1" applyAlignment="1">
      <alignment vertical="center"/>
    </xf>
    <xf numFmtId="0" fontId="5" fillId="0" borderId="23" xfId="2" applyNumberFormat="1" applyFont="1" applyBorder="1" applyAlignment="1">
      <alignment vertical="center"/>
    </xf>
    <xf numFmtId="3" fontId="5" fillId="0" borderId="56" xfId="2" applyNumberFormat="1" applyFont="1" applyBorder="1" applyAlignment="1">
      <alignment vertical="center"/>
    </xf>
    <xf numFmtId="183" fontId="5" fillId="0" borderId="50" xfId="2" applyNumberFormat="1" applyFont="1" applyBorder="1" applyAlignment="1">
      <alignment vertical="center"/>
    </xf>
    <xf numFmtId="3" fontId="5" fillId="0" borderId="46" xfId="2" applyNumberFormat="1" applyFont="1" applyBorder="1" applyAlignment="1">
      <alignment vertical="center"/>
    </xf>
    <xf numFmtId="3" fontId="5" fillId="0" borderId="48" xfId="2" applyNumberFormat="1" applyFont="1" applyBorder="1" applyAlignment="1">
      <alignment vertical="center"/>
    </xf>
    <xf numFmtId="185" fontId="5" fillId="0" borderId="48" xfId="2" applyNumberFormat="1" applyFont="1" applyBorder="1" applyAlignment="1">
      <alignment vertical="center"/>
    </xf>
    <xf numFmtId="0" fontId="5" fillId="0" borderId="51" xfId="2" applyNumberFormat="1" applyFont="1" applyBorder="1" applyAlignment="1">
      <alignment vertical="center"/>
    </xf>
    <xf numFmtId="0" fontId="5" fillId="0" borderId="21" xfId="2" applyNumberFormat="1" applyFont="1" applyBorder="1" applyAlignment="1">
      <alignment vertical="center"/>
    </xf>
    <xf numFmtId="183" fontId="5" fillId="0" borderId="51" xfId="2" applyNumberFormat="1" applyFont="1" applyBorder="1" applyAlignment="1">
      <alignment vertical="center"/>
    </xf>
    <xf numFmtId="3" fontId="5" fillId="3" borderId="45" xfId="2" applyNumberFormat="1" applyFont="1" applyFill="1" applyBorder="1" applyAlignment="1">
      <alignment vertical="center"/>
    </xf>
    <xf numFmtId="3" fontId="5" fillId="3" borderId="47" xfId="2" applyNumberFormat="1" applyFont="1" applyFill="1" applyBorder="1" applyAlignment="1">
      <alignment vertical="center"/>
    </xf>
    <xf numFmtId="185" fontId="5" fillId="3" borderId="47" xfId="2" applyNumberFormat="1" applyFont="1" applyFill="1" applyBorder="1" applyAlignment="1">
      <alignment vertical="center"/>
    </xf>
    <xf numFmtId="183" fontId="5" fillId="3" borderId="47" xfId="2" applyNumberFormat="1" applyFont="1" applyFill="1" applyBorder="1" applyAlignment="1">
      <alignment vertical="center"/>
    </xf>
    <xf numFmtId="0" fontId="5" fillId="3" borderId="50" xfId="2" applyNumberFormat="1" applyFont="1" applyFill="1" applyBorder="1" applyAlignment="1">
      <alignment vertical="center"/>
    </xf>
    <xf numFmtId="0" fontId="5" fillId="3" borderId="23" xfId="2" applyNumberFormat="1" applyFont="1" applyFill="1" applyBorder="1" applyAlignment="1">
      <alignment vertical="center"/>
    </xf>
    <xf numFmtId="3" fontId="5" fillId="3" borderId="56" xfId="2" applyNumberFormat="1" applyFont="1" applyFill="1" applyBorder="1" applyAlignment="1">
      <alignment vertical="center"/>
    </xf>
    <xf numFmtId="183" fontId="5" fillId="3" borderId="50" xfId="2" applyNumberFormat="1" applyFont="1" applyFill="1" applyBorder="1" applyAlignment="1">
      <alignment vertical="center"/>
    </xf>
    <xf numFmtId="3" fontId="5" fillId="0" borderId="58" xfId="2" applyNumberFormat="1" applyFont="1" applyBorder="1" applyAlignment="1">
      <alignment vertical="center"/>
    </xf>
    <xf numFmtId="3" fontId="5" fillId="0" borderId="59" xfId="2" applyNumberFormat="1" applyFont="1" applyBorder="1" applyAlignment="1">
      <alignment vertical="center"/>
    </xf>
    <xf numFmtId="185" fontId="5" fillId="0" borderId="59" xfId="2" applyNumberFormat="1" applyFont="1" applyBorder="1" applyAlignment="1">
      <alignment vertical="center"/>
    </xf>
    <xf numFmtId="183" fontId="5" fillId="0" borderId="59" xfId="2" applyNumberFormat="1" applyFont="1" applyBorder="1" applyAlignment="1">
      <alignment vertical="center"/>
    </xf>
    <xf numFmtId="0" fontId="5" fillId="0" borderId="60" xfId="2" applyNumberFormat="1" applyFont="1" applyBorder="1" applyAlignment="1">
      <alignment vertical="center"/>
    </xf>
    <xf numFmtId="0" fontId="5" fillId="0" borderId="22" xfId="2" applyNumberFormat="1" applyFont="1" applyBorder="1" applyAlignment="1">
      <alignment vertical="center"/>
    </xf>
    <xf numFmtId="3" fontId="5" fillId="0" borderId="44" xfId="2" applyNumberFormat="1" applyFont="1" applyBorder="1" applyAlignment="1">
      <alignment vertical="center"/>
    </xf>
    <xf numFmtId="183" fontId="5" fillId="0" borderId="60" xfId="2" applyNumberFormat="1" applyFont="1" applyBorder="1" applyAlignment="1">
      <alignment vertical="center"/>
    </xf>
    <xf numFmtId="3" fontId="14" fillId="0" borderId="8" xfId="2" applyNumberFormat="1" applyFont="1" applyBorder="1" applyAlignment="1">
      <alignment vertical="center"/>
    </xf>
    <xf numFmtId="3" fontId="14" fillId="0" borderId="9" xfId="2" applyNumberFormat="1" applyFont="1" applyBorder="1" applyAlignment="1">
      <alignment vertical="center"/>
    </xf>
    <xf numFmtId="3" fontId="14" fillId="0" borderId="1" xfId="2" applyNumberFormat="1" applyFont="1" applyBorder="1" applyAlignment="1">
      <alignment vertical="center"/>
    </xf>
    <xf numFmtId="3" fontId="14" fillId="0" borderId="7" xfId="2" applyNumberFormat="1" applyFont="1" applyBorder="1" applyAlignment="1">
      <alignment horizontal="center" vertical="center"/>
    </xf>
    <xf numFmtId="3" fontId="14" fillId="0" borderId="11" xfId="2" applyNumberFormat="1" applyFont="1" applyBorder="1" applyAlignment="1">
      <alignment horizontal="center" vertical="center"/>
    </xf>
    <xf numFmtId="0" fontId="8" fillId="0" borderId="25" xfId="4" applyFont="1" applyFill="1" applyBorder="1" applyAlignment="1">
      <alignment horizontal="centerContinuous" vertical="center"/>
    </xf>
    <xf numFmtId="176" fontId="5" fillId="0" borderId="11" xfId="4" applyNumberFormat="1" applyFont="1" applyFill="1" applyBorder="1" applyAlignment="1">
      <alignment vertical="center"/>
    </xf>
    <xf numFmtId="176" fontId="0" fillId="0" borderId="6" xfId="0" quotePrefix="1" applyNumberFormat="1" applyFill="1" applyBorder="1" applyAlignment="1">
      <alignment horizontal="right"/>
    </xf>
    <xf numFmtId="176" fontId="0" fillId="0" borderId="6" xfId="0" applyNumberFormat="1" applyFill="1" applyBorder="1" applyAlignment="1">
      <alignment horizontal="right"/>
    </xf>
    <xf numFmtId="0" fontId="0" fillId="0" borderId="0" xfId="0" applyFill="1"/>
    <xf numFmtId="179" fontId="8" fillId="0" borderId="9" xfId="4" applyNumberFormat="1" applyFont="1" applyFill="1" applyBorder="1" applyAlignment="1">
      <alignment vertical="center"/>
    </xf>
    <xf numFmtId="179" fontId="8" fillId="0" borderId="6" xfId="4" applyNumberFormat="1" applyFont="1" applyFill="1" applyBorder="1" applyAlignment="1" applyProtection="1">
      <alignment vertical="center"/>
      <protection locked="0"/>
    </xf>
    <xf numFmtId="38" fontId="5" fillId="0" borderId="1" xfId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179" fontId="5" fillId="0" borderId="4" xfId="4" applyNumberFormat="1" applyFont="1" applyFill="1" applyBorder="1" applyAlignment="1">
      <alignment vertical="center"/>
    </xf>
    <xf numFmtId="3" fontId="5" fillId="0" borderId="17" xfId="4" applyNumberFormat="1" applyFont="1" applyFill="1" applyBorder="1" applyAlignment="1">
      <alignment vertical="center"/>
    </xf>
    <xf numFmtId="179" fontId="8" fillId="0" borderId="19" xfId="4" applyNumberFormat="1" applyFont="1" applyFill="1" applyBorder="1" applyAlignment="1">
      <alignment horizontal="left"/>
    </xf>
    <xf numFmtId="179" fontId="8" fillId="0" borderId="0" xfId="4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181" fontId="5" fillId="0" borderId="4" xfId="0" applyNumberFormat="1" applyFont="1" applyFill="1" applyBorder="1" applyAlignment="1">
      <alignment horizontal="right" vertical="center"/>
    </xf>
    <xf numFmtId="0" fontId="8" fillId="0" borderId="0" xfId="4" applyFont="1" applyFill="1" applyBorder="1"/>
    <xf numFmtId="0" fontId="5" fillId="0" borderId="19" xfId="4" applyFont="1" applyFill="1" applyBorder="1" applyAlignment="1">
      <alignment horizontal="centerContinuous" vertical="center"/>
    </xf>
    <xf numFmtId="176" fontId="5" fillId="0" borderId="4" xfId="4" applyNumberFormat="1" applyFont="1" applyFill="1" applyBorder="1" applyAlignment="1">
      <alignment vertical="center"/>
    </xf>
    <xf numFmtId="0" fontId="8" fillId="0" borderId="19" xfId="5" applyFont="1" applyFill="1" applyBorder="1" applyAlignment="1">
      <alignment horizontal="centerContinuous"/>
    </xf>
    <xf numFmtId="3" fontId="5" fillId="0" borderId="0" xfId="2" applyNumberFormat="1" applyFont="1" applyBorder="1" applyAlignment="1">
      <alignment vertical="center"/>
    </xf>
    <xf numFmtId="3" fontId="5" fillId="0" borderId="65" xfId="2" applyNumberFormat="1" applyFont="1" applyBorder="1" applyAlignment="1">
      <alignment vertical="center"/>
    </xf>
    <xf numFmtId="0" fontId="15" fillId="0" borderId="0" xfId="4" applyFont="1" applyFill="1" applyBorder="1" applyAlignment="1" applyProtection="1">
      <alignment horizontal="center" vertical="center"/>
      <protection locked="0"/>
    </xf>
    <xf numFmtId="176" fontId="0" fillId="0" borderId="4" xfId="0" quotePrefix="1" applyNumberFormat="1" applyFill="1" applyBorder="1" applyAlignment="1">
      <alignment horizontal="right"/>
    </xf>
    <xf numFmtId="178" fontId="0" fillId="0" borderId="4" xfId="0" applyNumberFormat="1" applyFill="1" applyBorder="1"/>
    <xf numFmtId="176" fontId="0" fillId="0" borderId="4" xfId="0" quotePrefix="1" applyNumberFormat="1" applyFill="1" applyBorder="1" applyAlignment="1"/>
    <xf numFmtId="176" fontId="0" fillId="0" borderId="4" xfId="1" applyNumberFormat="1" applyFont="1" applyFill="1" applyBorder="1" applyAlignment="1">
      <alignment horizontal="right"/>
    </xf>
    <xf numFmtId="178" fontId="0" fillId="0" borderId="6" xfId="0" applyNumberFormat="1" applyFill="1" applyBorder="1" applyAlignment="1"/>
    <xf numFmtId="186" fontId="0" fillId="0" borderId="34" xfId="1" applyNumberFormat="1" applyFont="1" applyBorder="1" applyAlignment="1"/>
    <xf numFmtId="0" fontId="12" fillId="0" borderId="34" xfId="4" applyFont="1" applyBorder="1" applyAlignment="1">
      <alignment horizontal="center" vertical="center"/>
    </xf>
    <xf numFmtId="0" fontId="12" fillId="0" borderId="40" xfId="4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0" fontId="5" fillId="0" borderId="6" xfId="4" applyFont="1" applyBorder="1" applyAlignment="1">
      <alignment horizontal="center" vertical="center"/>
    </xf>
    <xf numFmtId="185" fontId="13" fillId="2" borderId="36" xfId="3" applyNumberFormat="1" applyFont="1" applyFill="1" applyBorder="1" applyAlignment="1">
      <alignment vertical="center"/>
    </xf>
    <xf numFmtId="185" fontId="13" fillId="2" borderId="1" xfId="3" applyNumberFormat="1" applyFont="1" applyFill="1" applyBorder="1" applyAlignment="1">
      <alignment vertical="center"/>
    </xf>
    <xf numFmtId="185" fontId="13" fillId="0" borderId="4" xfId="3" applyNumberFormat="1" applyFont="1" applyBorder="1" applyAlignment="1">
      <alignment vertical="center"/>
    </xf>
    <xf numFmtId="185" fontId="13" fillId="0" borderId="6" xfId="3" applyNumberFormat="1" applyFont="1" applyBorder="1" applyAlignment="1">
      <alignment vertical="center"/>
    </xf>
    <xf numFmtId="185" fontId="13" fillId="0" borderId="17" xfId="3" applyNumberFormat="1" applyFont="1" applyBorder="1" applyAlignment="1">
      <alignment vertical="center"/>
    </xf>
    <xf numFmtId="0" fontId="12" fillId="0" borderId="42" xfId="4" applyFont="1" applyBorder="1" applyAlignment="1">
      <alignment horizontal="center" vertical="center"/>
    </xf>
    <xf numFmtId="185" fontId="13" fillId="2" borderId="21" xfId="3" applyNumberFormat="1" applyFont="1" applyFill="1" applyBorder="1" applyAlignment="1">
      <alignment vertical="center"/>
    </xf>
    <xf numFmtId="185" fontId="13" fillId="0" borderId="21" xfId="3" applyNumberFormat="1" applyFont="1" applyBorder="1" applyAlignment="1">
      <alignment vertical="center"/>
    </xf>
    <xf numFmtId="185" fontId="13" fillId="0" borderId="22" xfId="3" applyNumberFormat="1" applyFont="1" applyBorder="1" applyAlignment="1">
      <alignment vertical="center"/>
    </xf>
    <xf numFmtId="0" fontId="13" fillId="0" borderId="5" xfId="4" applyFont="1" applyBorder="1" applyAlignment="1">
      <alignment horizontal="center" vertical="center"/>
    </xf>
    <xf numFmtId="0" fontId="13" fillId="0" borderId="20" xfId="4" applyFont="1" applyBorder="1" applyAlignment="1">
      <alignment vertical="center"/>
    </xf>
    <xf numFmtId="3" fontId="13" fillId="2" borderId="10" xfId="4" applyNumberFormat="1" applyFont="1" applyFill="1" applyBorder="1" applyAlignment="1">
      <alignment vertical="center"/>
    </xf>
    <xf numFmtId="3" fontId="13" fillId="0" borderId="5" xfId="3" applyNumberFormat="1" applyFont="1" applyBorder="1" applyAlignment="1" applyProtection="1">
      <alignment vertical="center"/>
      <protection locked="0"/>
    </xf>
    <xf numFmtId="3" fontId="13" fillId="0" borderId="20" xfId="3" applyNumberFormat="1" applyFont="1" applyBorder="1" applyAlignment="1" applyProtection="1">
      <alignment vertical="center"/>
      <protection locked="0"/>
    </xf>
    <xf numFmtId="3" fontId="13" fillId="2" borderId="10" xfId="3" applyNumberFormat="1" applyFont="1" applyFill="1" applyBorder="1" applyAlignment="1">
      <alignment vertical="center"/>
    </xf>
    <xf numFmtId="3" fontId="13" fillId="0" borderId="29" xfId="3" applyNumberFormat="1" applyFont="1" applyBorder="1" applyAlignment="1" applyProtection="1">
      <alignment vertical="center"/>
      <protection locked="0"/>
    </xf>
    <xf numFmtId="0" fontId="13" fillId="0" borderId="56" xfId="4" applyFont="1" applyBorder="1" applyAlignment="1">
      <alignment vertical="center"/>
    </xf>
    <xf numFmtId="0" fontId="13" fillId="0" borderId="11" xfId="4" applyFont="1" applyBorder="1" applyAlignment="1">
      <alignment horizontal="center" vertical="center"/>
    </xf>
    <xf numFmtId="0" fontId="13" fillId="0" borderId="13" xfId="4" applyFont="1" applyBorder="1" applyAlignment="1">
      <alignment vertical="center"/>
    </xf>
    <xf numFmtId="3" fontId="13" fillId="2" borderId="13" xfId="4" applyNumberFormat="1" applyFont="1" applyFill="1" applyBorder="1" applyAlignment="1">
      <alignment vertical="center"/>
    </xf>
    <xf numFmtId="185" fontId="13" fillId="2" borderId="41" xfId="3" applyNumberFormat="1" applyFont="1" applyFill="1" applyBorder="1" applyAlignment="1">
      <alignment vertical="center"/>
    </xf>
    <xf numFmtId="185" fontId="13" fillId="2" borderId="23" xfId="3" applyNumberFormat="1" applyFont="1" applyFill="1" applyBorder="1" applyAlignment="1">
      <alignment vertical="center"/>
    </xf>
    <xf numFmtId="185" fontId="13" fillId="0" borderId="42" xfId="3" applyNumberFormat="1" applyFont="1" applyBorder="1" applyAlignment="1">
      <alignment vertical="center"/>
    </xf>
    <xf numFmtId="3" fontId="13" fillId="0" borderId="28" xfId="3" applyNumberFormat="1" applyFont="1" applyBorder="1" applyAlignment="1" applyProtection="1">
      <alignment vertical="center"/>
      <protection locked="0"/>
    </xf>
    <xf numFmtId="185" fontId="13" fillId="2" borderId="42" xfId="3" applyNumberFormat="1" applyFont="1" applyFill="1" applyBorder="1" applyAlignment="1">
      <alignment vertical="center"/>
    </xf>
    <xf numFmtId="3" fontId="13" fillId="2" borderId="0" xfId="3" applyNumberFormat="1" applyFont="1" applyFill="1" applyBorder="1" applyAlignment="1">
      <alignment vertical="center"/>
    </xf>
    <xf numFmtId="3" fontId="13" fillId="2" borderId="4" xfId="3" applyNumberFormat="1" applyFont="1" applyFill="1" applyBorder="1" applyAlignment="1">
      <alignment vertical="center"/>
    </xf>
    <xf numFmtId="185" fontId="13" fillId="2" borderId="4" xfId="3" applyNumberFormat="1" applyFont="1" applyFill="1" applyBorder="1" applyAlignment="1">
      <alignment vertical="center"/>
    </xf>
    <xf numFmtId="185" fontId="13" fillId="2" borderId="15" xfId="3" applyNumberFormat="1" applyFont="1" applyFill="1" applyBorder="1" applyAlignment="1">
      <alignment vertical="center"/>
    </xf>
    <xf numFmtId="0" fontId="13" fillId="0" borderId="0" xfId="4" applyFont="1" applyBorder="1" applyAlignment="1">
      <alignment vertical="center"/>
    </xf>
    <xf numFmtId="0" fontId="13" fillId="0" borderId="7" xfId="4" applyFont="1" applyFill="1" applyBorder="1" applyAlignment="1">
      <alignment vertical="center"/>
    </xf>
    <xf numFmtId="0" fontId="5" fillId="0" borderId="15" xfId="4" applyFont="1" applyBorder="1" applyAlignment="1">
      <alignment horizontal="center" vertical="center"/>
    </xf>
    <xf numFmtId="0" fontId="12" fillId="0" borderId="0" xfId="0" applyFont="1" applyAlignment="1"/>
    <xf numFmtId="0" fontId="12" fillId="0" borderId="0" xfId="0" applyFont="1" applyAlignment="1">
      <alignment wrapText="1"/>
    </xf>
    <xf numFmtId="0" fontId="12" fillId="0" borderId="0" xfId="0" applyFont="1" applyBorder="1" applyAlignment="1">
      <alignment wrapText="1"/>
    </xf>
    <xf numFmtId="185" fontId="13" fillId="2" borderId="32" xfId="3" applyNumberFormat="1" applyFont="1" applyFill="1" applyBorder="1" applyAlignment="1">
      <alignment vertical="center"/>
    </xf>
    <xf numFmtId="185" fontId="13" fillId="0" borderId="12" xfId="3" applyNumberFormat="1" applyFont="1" applyBorder="1" applyAlignment="1">
      <alignment vertical="center"/>
    </xf>
    <xf numFmtId="0" fontId="5" fillId="0" borderId="16" xfId="2" applyNumberFormat="1" applyFont="1" applyBorder="1" applyAlignment="1">
      <alignment horizontal="distributed" vertical="center" wrapText="1"/>
    </xf>
    <xf numFmtId="0" fontId="5" fillId="0" borderId="31" xfId="3" applyFont="1" applyBorder="1" applyAlignment="1">
      <alignment horizontal="center" vertical="center" wrapText="1"/>
    </xf>
    <xf numFmtId="185" fontId="13" fillId="3" borderId="1" xfId="3" applyNumberFormat="1" applyFont="1" applyFill="1" applyBorder="1" applyAlignment="1">
      <alignment vertical="center"/>
    </xf>
    <xf numFmtId="38" fontId="13" fillId="0" borderId="0" xfId="1" applyFont="1" applyFill="1" applyBorder="1" applyAlignment="1" applyProtection="1">
      <alignment vertical="center"/>
      <protection locked="0"/>
    </xf>
    <xf numFmtId="38" fontId="13" fillId="0" borderId="34" xfId="1" applyFont="1" applyFill="1" applyBorder="1" applyAlignment="1" applyProtection="1">
      <alignment vertical="center"/>
      <protection locked="0"/>
    </xf>
    <xf numFmtId="38" fontId="13" fillId="0" borderId="5" xfId="1" applyFont="1" applyBorder="1" applyAlignment="1" applyProtection="1">
      <alignment vertical="center"/>
      <protection locked="0"/>
    </xf>
    <xf numFmtId="3" fontId="13" fillId="3" borderId="8" xfId="3" applyNumberFormat="1" applyFont="1" applyFill="1" applyBorder="1" applyAlignment="1">
      <alignment vertical="center"/>
    </xf>
    <xf numFmtId="38" fontId="13" fillId="3" borderId="1" xfId="1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187" fontId="13" fillId="3" borderId="32" xfId="1" applyNumberFormat="1" applyFont="1" applyFill="1" applyBorder="1" applyAlignment="1">
      <alignment vertical="center"/>
    </xf>
    <xf numFmtId="38" fontId="13" fillId="3" borderId="54" xfId="1" applyFont="1" applyFill="1" applyBorder="1" applyAlignment="1">
      <alignment vertical="center"/>
    </xf>
    <xf numFmtId="38" fontId="13" fillId="0" borderId="4" xfId="1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187" fontId="13" fillId="0" borderId="12" xfId="1" applyNumberFormat="1" applyFont="1" applyBorder="1" applyAlignment="1">
      <alignment vertical="center"/>
    </xf>
    <xf numFmtId="38" fontId="13" fillId="0" borderId="5" xfId="1" applyFont="1" applyBorder="1" applyAlignment="1">
      <alignment vertical="center"/>
    </xf>
    <xf numFmtId="183" fontId="5" fillId="0" borderId="67" xfId="2" applyNumberFormat="1" applyFont="1" applyBorder="1" applyAlignment="1">
      <alignment vertical="center"/>
    </xf>
    <xf numFmtId="183" fontId="5" fillId="0" borderId="49" xfId="2" applyNumberFormat="1" applyFont="1" applyBorder="1" applyAlignment="1">
      <alignment vertical="center"/>
    </xf>
    <xf numFmtId="0" fontId="5" fillId="0" borderId="67" xfId="2" applyNumberFormat="1" applyFont="1" applyBorder="1" applyAlignment="1">
      <alignment vertical="center"/>
    </xf>
    <xf numFmtId="0" fontId="5" fillId="0" borderId="42" xfId="2" applyNumberFormat="1" applyFont="1" applyBorder="1" applyAlignment="1">
      <alignment vertical="center"/>
    </xf>
    <xf numFmtId="0" fontId="8" fillId="0" borderId="4" xfId="5" applyFont="1" applyFill="1" applyBorder="1" applyAlignment="1">
      <alignment horizontal="center"/>
    </xf>
    <xf numFmtId="0" fontId="8" fillId="0" borderId="6" xfId="5" applyFont="1" applyFill="1" applyBorder="1" applyAlignment="1">
      <alignment horizontal="center"/>
    </xf>
    <xf numFmtId="49" fontId="8" fillId="0" borderId="24" xfId="4" applyNumberFormat="1" applyFont="1" applyBorder="1" applyAlignment="1">
      <alignment horizontal="right" vertical="center"/>
    </xf>
    <xf numFmtId="0" fontId="8" fillId="0" borderId="0" xfId="4" applyFont="1" applyBorder="1" applyAlignment="1">
      <alignment horizontal="right" vertical="center"/>
    </xf>
    <xf numFmtId="0" fontId="5" fillId="0" borderId="8" xfId="4" applyFont="1" applyBorder="1" applyAlignment="1">
      <alignment horizontal="center" vertical="center" justifyLastLine="1"/>
    </xf>
    <xf numFmtId="0" fontId="13" fillId="0" borderId="1" xfId="4" applyFont="1" applyBorder="1" applyAlignment="1">
      <alignment horizontal="center" vertical="center"/>
    </xf>
    <xf numFmtId="0" fontId="13" fillId="0" borderId="9" xfId="4" applyFont="1" applyBorder="1" applyAlignment="1">
      <alignment horizontal="center" vertical="center"/>
    </xf>
    <xf numFmtId="0" fontId="13" fillId="0" borderId="23" xfId="4" applyFont="1" applyBorder="1" applyAlignment="1">
      <alignment horizontal="center" vertical="center"/>
    </xf>
    <xf numFmtId="0" fontId="13" fillId="0" borderId="32" xfId="4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justifyLastLine="1"/>
    </xf>
    <xf numFmtId="0" fontId="9" fillId="0" borderId="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justifyLastLine="1"/>
    </xf>
    <xf numFmtId="0" fontId="9" fillId="0" borderId="4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3" fontId="5" fillId="0" borderId="16" xfId="4" applyNumberFormat="1" applyFont="1" applyBorder="1" applyAlignment="1">
      <alignment vertical="center"/>
    </xf>
    <xf numFmtId="3" fontId="5" fillId="0" borderId="7" xfId="4" applyNumberFormat="1" applyFont="1" applyBorder="1" applyAlignment="1">
      <alignment vertical="center"/>
    </xf>
    <xf numFmtId="3" fontId="5" fillId="0" borderId="0" xfId="4" applyNumberFormat="1" applyFont="1" applyBorder="1" applyAlignment="1">
      <alignment vertical="center"/>
    </xf>
    <xf numFmtId="3" fontId="5" fillId="0" borderId="21" xfId="4" applyNumberFormat="1" applyFont="1" applyBorder="1" applyAlignment="1">
      <alignment vertical="center"/>
    </xf>
    <xf numFmtId="3" fontId="5" fillId="0" borderId="0" xfId="4" applyNumberFormat="1" applyFont="1" applyFill="1" applyBorder="1" applyAlignment="1">
      <alignment vertical="center"/>
    </xf>
    <xf numFmtId="3" fontId="5" fillId="0" borderId="7" xfId="4" applyNumberFormat="1" applyFont="1" applyFill="1" applyBorder="1" applyAlignment="1">
      <alignment vertical="center"/>
    </xf>
    <xf numFmtId="3" fontId="5" fillId="0" borderId="12" xfId="4" applyNumberFormat="1" applyFont="1" applyFill="1" applyBorder="1" applyAlignment="1">
      <alignment vertical="center"/>
    </xf>
    <xf numFmtId="3" fontId="5" fillId="0" borderId="11" xfId="4" applyNumberFormat="1" applyFont="1" applyFill="1" applyBorder="1" applyAlignment="1">
      <alignment vertical="center"/>
    </xf>
    <xf numFmtId="0" fontId="5" fillId="0" borderId="0" xfId="4" quotePrefix="1" applyFont="1" applyFill="1" applyBorder="1" applyAlignment="1">
      <alignment vertical="center" wrapText="1"/>
    </xf>
    <xf numFmtId="3" fontId="5" fillId="0" borderId="16" xfId="4" applyNumberFormat="1" applyFont="1" applyFill="1" applyBorder="1" applyAlignment="1">
      <alignment vertical="center"/>
    </xf>
    <xf numFmtId="3" fontId="5" fillId="0" borderId="4" xfId="4" applyNumberFormat="1" applyFont="1" applyFill="1" applyBorder="1" applyAlignment="1" applyProtection="1">
      <alignment vertical="center"/>
      <protection locked="0"/>
    </xf>
    <xf numFmtId="3" fontId="5" fillId="0" borderId="7" xfId="4" applyNumberFormat="1" applyFont="1" applyFill="1" applyBorder="1" applyAlignment="1" applyProtection="1">
      <alignment vertical="center"/>
      <protection locked="0"/>
    </xf>
    <xf numFmtId="3" fontId="5" fillId="0" borderId="0" xfId="4" applyNumberFormat="1" applyFont="1" applyFill="1" applyBorder="1" applyAlignment="1" applyProtection="1">
      <alignment vertical="center"/>
      <protection locked="0"/>
    </xf>
    <xf numFmtId="3" fontId="5" fillId="0" borderId="21" xfId="4" applyNumberFormat="1" applyFont="1" applyFill="1" applyBorder="1" applyAlignment="1" applyProtection="1">
      <alignment vertical="center"/>
      <protection locked="0"/>
    </xf>
    <xf numFmtId="3" fontId="5" fillId="0" borderId="12" xfId="4" applyNumberFormat="1" applyFont="1" applyFill="1" applyBorder="1" applyAlignment="1" applyProtection="1">
      <alignment vertical="center"/>
      <protection locked="0"/>
    </xf>
    <xf numFmtId="49" fontId="5" fillId="0" borderId="16" xfId="4" applyNumberFormat="1" applyFont="1" applyFill="1" applyBorder="1" applyAlignment="1">
      <alignment horizontal="center" vertical="center" wrapText="1"/>
    </xf>
    <xf numFmtId="0" fontId="5" fillId="0" borderId="21" xfId="4" quotePrefix="1" applyFont="1" applyFill="1" applyBorder="1" applyAlignment="1">
      <alignment vertical="center" wrapText="1"/>
    </xf>
    <xf numFmtId="0" fontId="5" fillId="0" borderId="0" xfId="4" applyFont="1" applyFill="1" applyBorder="1" applyAlignment="1">
      <alignment vertical="center"/>
    </xf>
    <xf numFmtId="0" fontId="5" fillId="0" borderId="0" xfId="4" quotePrefix="1" applyFont="1" applyBorder="1" applyAlignment="1">
      <alignment vertical="center" wrapText="1"/>
    </xf>
    <xf numFmtId="3" fontId="5" fillId="0" borderId="7" xfId="4" applyNumberFormat="1" applyFont="1" applyFill="1" applyBorder="1" applyAlignment="1" applyProtection="1">
      <alignment horizontal="right" vertical="center"/>
      <protection locked="0"/>
    </xf>
    <xf numFmtId="3" fontId="5" fillId="0" borderId="11" xfId="4" applyNumberFormat="1" applyFont="1" applyFill="1" applyBorder="1" applyAlignment="1">
      <alignment horizontal="right" vertical="center"/>
    </xf>
    <xf numFmtId="3" fontId="5" fillId="0" borderId="0" xfId="4" applyNumberFormat="1" applyFont="1" applyFill="1" applyBorder="1" applyAlignment="1">
      <alignment horizontal="right" vertical="center"/>
    </xf>
    <xf numFmtId="3" fontId="5" fillId="0" borderId="4" xfId="4" applyNumberFormat="1" applyFont="1" applyFill="1" applyBorder="1" applyAlignment="1">
      <alignment horizontal="right" vertical="center"/>
    </xf>
    <xf numFmtId="3" fontId="5" fillId="0" borderId="12" xfId="4" applyNumberFormat="1" applyFont="1" applyFill="1" applyBorder="1" applyAlignment="1">
      <alignment horizontal="right" vertical="center"/>
    </xf>
    <xf numFmtId="3" fontId="5" fillId="0" borderId="0" xfId="4" applyNumberFormat="1" applyFont="1" applyFill="1" applyBorder="1" applyAlignment="1" applyProtection="1">
      <alignment horizontal="right" vertical="center"/>
      <protection locked="0"/>
    </xf>
    <xf numFmtId="3" fontId="5" fillId="0" borderId="4" xfId="4" applyNumberFormat="1" applyFont="1" applyFill="1" applyBorder="1" applyAlignment="1" applyProtection="1">
      <alignment horizontal="right" vertical="center"/>
      <protection locked="0"/>
    </xf>
    <xf numFmtId="3" fontId="5" fillId="0" borderId="12" xfId="4" applyNumberFormat="1" applyFont="1" applyFill="1" applyBorder="1" applyAlignment="1" applyProtection="1">
      <alignment horizontal="right" vertical="center"/>
      <protection locked="0"/>
    </xf>
    <xf numFmtId="3" fontId="5" fillId="0" borderId="21" xfId="4" applyNumberFormat="1" applyFont="1" applyFill="1" applyBorder="1" applyAlignment="1" applyProtection="1">
      <alignment horizontal="right" vertical="center"/>
      <protection locked="0"/>
    </xf>
    <xf numFmtId="3" fontId="5" fillId="0" borderId="16" xfId="4" applyNumberFormat="1" applyFont="1" applyFill="1" applyBorder="1" applyAlignment="1">
      <alignment horizontal="right" vertical="center"/>
    </xf>
    <xf numFmtId="3" fontId="5" fillId="0" borderId="21" xfId="4" applyNumberFormat="1" applyFont="1" applyFill="1" applyBorder="1" applyAlignment="1">
      <alignment horizontal="right" vertical="center"/>
    </xf>
    <xf numFmtId="3" fontId="5" fillId="0" borderId="11" xfId="4" quotePrefix="1" applyNumberFormat="1" applyFont="1" applyFill="1" applyBorder="1" applyAlignment="1">
      <alignment horizontal="right" vertical="center"/>
    </xf>
    <xf numFmtId="0" fontId="5" fillId="0" borderId="0" xfId="4" applyFont="1" applyBorder="1" applyAlignment="1">
      <alignment vertical="center" wrapText="1"/>
    </xf>
    <xf numFmtId="0" fontId="5" fillId="0" borderId="21" xfId="4" applyFont="1" applyFill="1" applyBorder="1" applyAlignment="1">
      <alignment vertical="center" wrapText="1"/>
    </xf>
    <xf numFmtId="0" fontId="5" fillId="0" borderId="44" xfId="4" applyNumberFormat="1" applyFont="1" applyBorder="1" applyAlignment="1">
      <alignment horizontal="center" vertical="center" wrapText="1"/>
    </xf>
    <xf numFmtId="0" fontId="5" fillId="0" borderId="24" xfId="4" quotePrefix="1" applyFont="1" applyBorder="1" applyAlignment="1">
      <alignment vertical="center" wrapText="1"/>
    </xf>
    <xf numFmtId="3" fontId="5" fillId="0" borderId="44" xfId="4" applyNumberFormat="1" applyFont="1" applyFill="1" applyBorder="1" applyAlignment="1">
      <alignment vertical="center"/>
    </xf>
    <xf numFmtId="3" fontId="5" fillId="0" borderId="17" xfId="4" applyNumberFormat="1" applyFont="1" applyFill="1" applyBorder="1" applyAlignment="1" applyProtection="1">
      <alignment vertical="center"/>
      <protection locked="0"/>
    </xf>
    <xf numFmtId="3" fontId="5" fillId="0" borderId="18" xfId="4" applyNumberFormat="1" applyFont="1" applyFill="1" applyBorder="1" applyAlignment="1" applyProtection="1">
      <alignment vertical="center"/>
      <protection locked="0"/>
    </xf>
    <xf numFmtId="3" fontId="5" fillId="0" borderId="28" xfId="4" applyNumberFormat="1" applyFont="1" applyFill="1" applyBorder="1" applyAlignment="1">
      <alignment vertical="center"/>
    </xf>
    <xf numFmtId="3" fontId="5" fillId="0" borderId="24" xfId="4" applyNumberFormat="1" applyFont="1" applyFill="1" applyBorder="1" applyAlignment="1" applyProtection="1">
      <alignment vertical="center"/>
      <protection locked="0"/>
    </xf>
    <xf numFmtId="3" fontId="5" fillId="0" borderId="68" xfId="4" applyNumberFormat="1" applyFont="1" applyFill="1" applyBorder="1" applyAlignment="1" applyProtection="1">
      <alignment vertical="center"/>
      <protection locked="0"/>
    </xf>
    <xf numFmtId="49" fontId="5" fillId="0" borderId="44" xfId="4" applyNumberFormat="1" applyFont="1" applyFill="1" applyBorder="1" applyAlignment="1">
      <alignment horizontal="center" vertical="center" wrapText="1"/>
    </xf>
    <xf numFmtId="0" fontId="5" fillId="0" borderId="22" xfId="4" quotePrefix="1" applyFont="1" applyFill="1" applyBorder="1" applyAlignment="1">
      <alignment vertical="center" wrapText="1"/>
    </xf>
    <xf numFmtId="3" fontId="5" fillId="0" borderId="17" xfId="4" applyNumberFormat="1" applyFont="1" applyFill="1" applyBorder="1" applyAlignment="1">
      <alignment horizontal="right" vertical="center"/>
    </xf>
    <xf numFmtId="3" fontId="5" fillId="0" borderId="22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distributed"/>
    </xf>
    <xf numFmtId="0" fontId="21" fillId="0" borderId="0" xfId="0" applyFont="1"/>
    <xf numFmtId="0" fontId="5" fillId="0" borderId="0" xfId="0" applyFont="1" applyAlignment="1">
      <alignment horizontal="right"/>
    </xf>
    <xf numFmtId="49" fontId="0" fillId="0" borderId="4" xfId="0" applyNumberFormat="1" applyBorder="1" applyAlignment="1">
      <alignment horizontal="right"/>
    </xf>
    <xf numFmtId="0" fontId="5" fillId="0" borderId="69" xfId="4" applyNumberFormat="1" applyFont="1" applyBorder="1" applyAlignment="1">
      <alignment horizontal="center" vertical="center" wrapText="1"/>
    </xf>
    <xf numFmtId="0" fontId="5" fillId="0" borderId="70" xfId="4" quotePrefix="1" applyFont="1" applyBorder="1" applyAlignment="1">
      <alignment vertical="center" wrapText="1"/>
    </xf>
    <xf numFmtId="181" fontId="5" fillId="0" borderId="71" xfId="0" applyNumberFormat="1" applyFont="1" applyBorder="1" applyAlignment="1">
      <alignment horizontal="right" vertical="center"/>
    </xf>
    <xf numFmtId="0" fontId="5" fillId="0" borderId="72" xfId="4" applyFont="1" applyFill="1" applyBorder="1" applyAlignment="1">
      <alignment vertical="center"/>
    </xf>
    <xf numFmtId="184" fontId="5" fillId="0" borderId="73" xfId="4" applyNumberFormat="1" applyFont="1" applyBorder="1" applyAlignment="1">
      <alignment vertical="center"/>
    </xf>
    <xf numFmtId="184" fontId="5" fillId="0" borderId="72" xfId="4" applyNumberFormat="1" applyFont="1" applyBorder="1" applyAlignment="1">
      <alignment vertical="center"/>
    </xf>
    <xf numFmtId="184" fontId="5" fillId="0" borderId="70" xfId="4" applyNumberFormat="1" applyFont="1" applyBorder="1" applyAlignment="1">
      <alignment vertical="center"/>
    </xf>
    <xf numFmtId="181" fontId="5" fillId="0" borderId="76" xfId="0" applyNumberFormat="1" applyFont="1" applyBorder="1" applyAlignment="1">
      <alignment horizontal="right" vertical="center"/>
    </xf>
    <xf numFmtId="38" fontId="5" fillId="0" borderId="72" xfId="1" applyFont="1" applyFill="1" applyBorder="1" applyAlignment="1">
      <alignment vertical="center"/>
    </xf>
    <xf numFmtId="3" fontId="5" fillId="0" borderId="76" xfId="0" applyNumberFormat="1" applyFont="1" applyFill="1" applyBorder="1" applyAlignment="1">
      <alignment horizontal="right" vertical="center"/>
    </xf>
    <xf numFmtId="0" fontId="8" fillId="0" borderId="24" xfId="4" applyFont="1" applyBorder="1" applyAlignment="1">
      <alignment horizontal="right" vertical="center"/>
    </xf>
    <xf numFmtId="0" fontId="8" fillId="0" borderId="24" xfId="4" applyFont="1" applyBorder="1" applyAlignment="1">
      <alignment horizontal="right" vertical="center"/>
    </xf>
    <xf numFmtId="0" fontId="10" fillId="0" borderId="0" xfId="0" applyFont="1" applyAlignment="1"/>
    <xf numFmtId="0" fontId="8" fillId="0" borderId="24" xfId="4" applyFont="1" applyBorder="1" applyAlignment="1">
      <alignment vertical="center"/>
    </xf>
    <xf numFmtId="0" fontId="21" fillId="0" borderId="0" xfId="0" applyFont="1" applyAlignment="1">
      <alignment vertical="top" wrapText="1"/>
    </xf>
    <xf numFmtId="0" fontId="21" fillId="0" borderId="10" xfId="0" applyFont="1" applyBorder="1" applyAlignment="1">
      <alignment vertical="top" wrapText="1"/>
    </xf>
    <xf numFmtId="0" fontId="21" fillId="0" borderId="0" xfId="0" applyFont="1" applyFill="1" applyAlignment="1">
      <alignment vertical="top" wrapText="1"/>
    </xf>
    <xf numFmtId="0" fontId="4" fillId="0" borderId="0" xfId="0" applyFont="1" applyAlignment="1">
      <alignment horizontal="center"/>
    </xf>
    <xf numFmtId="0" fontId="5" fillId="0" borderId="1" xfId="5" applyFont="1" applyBorder="1" applyAlignment="1">
      <alignment horizontal="center" vertical="center"/>
    </xf>
    <xf numFmtId="0" fontId="5" fillId="0" borderId="36" xfId="5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 wrapText="1"/>
    </xf>
    <xf numFmtId="0" fontId="7" fillId="0" borderId="36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36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/>
    </xf>
    <xf numFmtId="0" fontId="5" fillId="0" borderId="56" xfId="4" applyFont="1" applyBorder="1" applyAlignment="1">
      <alignment horizontal="distributed" vertical="center" wrapText="1" justifyLastLine="1"/>
    </xf>
    <xf numFmtId="0" fontId="5" fillId="0" borderId="23" xfId="4" applyFont="1" applyBorder="1" applyAlignment="1">
      <alignment horizontal="distributed" vertical="center" wrapText="1" justifyLastLine="1"/>
    </xf>
    <xf numFmtId="0" fontId="5" fillId="0" borderId="16" xfId="4" applyFont="1" applyBorder="1" applyAlignment="1">
      <alignment horizontal="distributed" vertical="center" wrapText="1" indent="1"/>
    </xf>
    <xf numFmtId="0" fontId="5" fillId="0" borderId="21" xfId="4" applyFont="1" applyBorder="1" applyAlignment="1">
      <alignment horizontal="distributed" vertical="center" indent="1"/>
    </xf>
    <xf numFmtId="0" fontId="5" fillId="0" borderId="44" xfId="4" applyFont="1" applyBorder="1" applyAlignment="1">
      <alignment horizontal="distributed" vertical="center" wrapText="1" indent="1"/>
    </xf>
    <xf numFmtId="0" fontId="5" fillId="0" borderId="22" xfId="4" applyFont="1" applyBorder="1" applyAlignment="1">
      <alignment horizontal="distributed" vertical="center" indent="1"/>
    </xf>
    <xf numFmtId="0" fontId="10" fillId="0" borderId="0" xfId="4" applyFont="1" applyBorder="1" applyAlignment="1">
      <alignment horizontal="center" vertical="center"/>
    </xf>
    <xf numFmtId="0" fontId="8" fillId="0" borderId="25" xfId="4" applyFont="1" applyBorder="1" applyAlignment="1">
      <alignment horizontal="distributed" vertical="center" wrapText="1" indent="6"/>
    </xf>
    <xf numFmtId="0" fontId="8" fillId="0" borderId="63" xfId="4" applyFont="1" applyBorder="1" applyAlignment="1">
      <alignment horizontal="distributed" vertical="center" wrapText="1" indent="6"/>
    </xf>
    <xf numFmtId="0" fontId="8" fillId="0" borderId="16" xfId="4" applyFont="1" applyBorder="1" applyAlignment="1">
      <alignment horizontal="distributed" vertical="center" wrapText="1" indent="6"/>
    </xf>
    <xf numFmtId="0" fontId="8" fillId="0" borderId="21" xfId="4" applyFont="1" applyBorder="1" applyAlignment="1">
      <alignment horizontal="distributed" vertical="center" wrapText="1" indent="6"/>
    </xf>
    <xf numFmtId="0" fontId="8" fillId="0" borderId="43" xfId="4" applyFont="1" applyBorder="1" applyAlignment="1">
      <alignment horizontal="distributed" vertical="center" wrapText="1" indent="6"/>
    </xf>
    <xf numFmtId="0" fontId="8" fillId="0" borderId="42" xfId="4" applyFont="1" applyBorder="1" applyAlignment="1">
      <alignment horizontal="distributed" vertical="center" wrapText="1" indent="6"/>
    </xf>
    <xf numFmtId="0" fontId="8" fillId="0" borderId="25" xfId="4" applyFont="1" applyBorder="1" applyAlignment="1">
      <alignment horizontal="center" vertical="center"/>
    </xf>
    <xf numFmtId="0" fontId="8" fillId="0" borderId="19" xfId="4" applyFont="1" applyBorder="1" applyAlignment="1">
      <alignment horizontal="center" vertical="center"/>
    </xf>
    <xf numFmtId="0" fontId="8" fillId="0" borderId="26" xfId="4" applyFont="1" applyBorder="1" applyAlignment="1">
      <alignment horizontal="center" vertical="center"/>
    </xf>
    <xf numFmtId="0" fontId="8" fillId="0" borderId="27" xfId="4" applyFont="1" applyBorder="1" applyAlignment="1">
      <alignment horizontal="center" vertical="center"/>
    </xf>
    <xf numFmtId="0" fontId="8" fillId="0" borderId="36" xfId="4" applyFont="1" applyBorder="1" applyAlignment="1">
      <alignment horizontal="center" vertical="center"/>
    </xf>
    <xf numFmtId="0" fontId="8" fillId="0" borderId="38" xfId="4" applyFont="1" applyBorder="1" applyAlignment="1">
      <alignment horizontal="center" vertical="center"/>
    </xf>
    <xf numFmtId="49" fontId="5" fillId="0" borderId="74" xfId="4" quotePrefix="1" applyNumberFormat="1" applyFont="1" applyBorder="1" applyAlignment="1">
      <alignment vertical="center" wrapText="1"/>
    </xf>
    <xf numFmtId="49" fontId="5" fillId="0" borderId="75" xfId="4" quotePrefix="1" applyNumberFormat="1" applyFont="1" applyBorder="1" applyAlignment="1">
      <alignment vertical="center" wrapText="1"/>
    </xf>
    <xf numFmtId="0" fontId="12" fillId="0" borderId="0" xfId="0" applyFont="1" applyAlignment="1"/>
    <xf numFmtId="0" fontId="8" fillId="0" borderId="24" xfId="4" applyFont="1" applyBorder="1" applyAlignment="1">
      <alignment horizontal="right" vertical="center"/>
    </xf>
    <xf numFmtId="0" fontId="21" fillId="0" borderId="19" xfId="0" applyFont="1" applyBorder="1" applyAlignment="1">
      <alignment wrapText="1"/>
    </xf>
    <xf numFmtId="0" fontId="5" fillId="0" borderId="24" xfId="4" applyFont="1" applyBorder="1" applyAlignment="1">
      <alignment horizontal="right" vertical="center"/>
    </xf>
    <xf numFmtId="0" fontId="21" fillId="0" borderId="19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wrapText="1"/>
    </xf>
    <xf numFmtId="49" fontId="21" fillId="0" borderId="19" xfId="4" applyNumberFormat="1" applyFont="1" applyBorder="1" applyAlignment="1">
      <alignment vertical="center" wrapText="1"/>
    </xf>
    <xf numFmtId="0" fontId="15" fillId="0" borderId="0" xfId="4" applyFont="1" applyFill="1" applyBorder="1" applyAlignment="1" applyProtection="1">
      <alignment horizontal="center" vertical="center"/>
      <protection locked="0"/>
    </xf>
    <xf numFmtId="0" fontId="13" fillId="0" borderId="30" xfId="4" applyFont="1" applyBorder="1" applyAlignment="1">
      <alignment horizontal="center" vertical="center" wrapText="1"/>
    </xf>
    <xf numFmtId="0" fontId="13" fillId="0" borderId="31" xfId="4" applyFont="1" applyBorder="1" applyAlignment="1">
      <alignment horizontal="center" vertical="center"/>
    </xf>
    <xf numFmtId="0" fontId="13" fillId="0" borderId="33" xfId="4" applyFont="1" applyBorder="1" applyAlignment="1">
      <alignment horizontal="center" vertical="center"/>
    </xf>
    <xf numFmtId="0" fontId="5" fillId="0" borderId="62" xfId="4" applyFont="1" applyBorder="1" applyAlignment="1">
      <alignment horizontal="center" vertical="center"/>
    </xf>
    <xf numFmtId="0" fontId="5" fillId="0" borderId="26" xfId="4" applyFont="1" applyBorder="1" applyAlignment="1">
      <alignment horizontal="center" vertical="center"/>
    </xf>
    <xf numFmtId="0" fontId="5" fillId="0" borderId="27" xfId="4" applyFont="1" applyBorder="1" applyAlignment="1">
      <alignment horizontal="center" vertical="center"/>
    </xf>
    <xf numFmtId="0" fontId="8" fillId="0" borderId="62" xfId="4" applyFont="1" applyBorder="1" applyAlignment="1">
      <alignment horizontal="center" vertical="center"/>
    </xf>
    <xf numFmtId="0" fontId="8" fillId="0" borderId="25" xfId="4" applyFont="1" applyBorder="1" applyAlignment="1">
      <alignment horizontal="center" vertical="center" shrinkToFit="1"/>
    </xf>
    <xf numFmtId="0" fontId="8" fillId="0" borderId="63" xfId="4" applyFont="1" applyBorder="1" applyAlignment="1">
      <alignment horizontal="center" vertical="center" shrinkToFit="1"/>
    </xf>
    <xf numFmtId="0" fontId="8" fillId="0" borderId="16" xfId="4" applyFont="1" applyBorder="1" applyAlignment="1">
      <alignment horizontal="center" vertical="center" shrinkToFit="1"/>
    </xf>
    <xf numFmtId="0" fontId="8" fillId="0" borderId="21" xfId="4" applyFont="1" applyBorder="1" applyAlignment="1">
      <alignment horizontal="center" vertical="center" shrinkToFit="1"/>
    </xf>
    <xf numFmtId="0" fontId="8" fillId="0" borderId="43" xfId="4" applyFont="1" applyBorder="1" applyAlignment="1">
      <alignment horizontal="center" vertical="center" shrinkToFit="1"/>
    </xf>
    <xf numFmtId="0" fontId="8" fillId="0" borderId="42" xfId="4" applyFont="1" applyBorder="1" applyAlignment="1">
      <alignment horizontal="center" vertical="center" shrinkToFit="1"/>
    </xf>
    <xf numFmtId="49" fontId="21" fillId="0" borderId="19" xfId="4" applyNumberFormat="1" applyFont="1" applyBorder="1" applyAlignment="1">
      <alignment horizontal="left" vertical="center" wrapText="1"/>
    </xf>
    <xf numFmtId="0" fontId="5" fillId="0" borderId="10" xfId="4" applyFont="1" applyBorder="1" applyAlignment="1">
      <alignment horizontal="distributed" vertical="center" wrapText="1" justifyLastLine="1"/>
    </xf>
    <xf numFmtId="0" fontId="19" fillId="0" borderId="0" xfId="4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3" fontId="14" fillId="0" borderId="64" xfId="2" applyNumberFormat="1" applyFont="1" applyBorder="1" applyAlignment="1">
      <alignment horizontal="center" vertical="center"/>
    </xf>
    <xf numFmtId="3" fontId="14" fillId="0" borderId="26" xfId="2" applyNumberFormat="1" applyFont="1" applyBorder="1" applyAlignment="1">
      <alignment horizontal="center" vertical="center"/>
    </xf>
    <xf numFmtId="3" fontId="14" fillId="0" borderId="27" xfId="2" applyNumberFormat="1" applyFont="1" applyBorder="1" applyAlignment="1">
      <alignment horizontal="center" vertical="center"/>
    </xf>
    <xf numFmtId="3" fontId="14" fillId="0" borderId="62" xfId="2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7" fillId="0" borderId="1" xfId="2" applyNumberFormat="1" applyFont="1" applyBorder="1" applyAlignment="1">
      <alignment horizontal="center" vertical="center"/>
    </xf>
    <xf numFmtId="0" fontId="7" fillId="0" borderId="6" xfId="2" applyNumberFormat="1" applyFont="1" applyBorder="1" applyAlignment="1">
      <alignment horizontal="center" vertical="center"/>
    </xf>
    <xf numFmtId="3" fontId="7" fillId="0" borderId="32" xfId="2" applyNumberFormat="1" applyFont="1" applyBorder="1" applyAlignment="1">
      <alignment horizontal="center" vertical="center"/>
    </xf>
    <xf numFmtId="3" fontId="7" fillId="0" borderId="15" xfId="2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21" fillId="0" borderId="19" xfId="0" applyFont="1" applyBorder="1" applyAlignment="1">
      <alignment horizontal="left"/>
    </xf>
  </cellXfs>
  <cellStyles count="7">
    <cellStyle name="桁区切り" xfId="1" builtinId="6"/>
    <cellStyle name="標準" xfId="0" builtinId="0"/>
    <cellStyle name="標準 2" xfId="6"/>
    <cellStyle name="標準 3" xfId="2"/>
    <cellStyle name="標準_H11速報統計表" xfId="3"/>
    <cellStyle name="標準_Sheet1" xfId="4"/>
    <cellStyle name="標準_平成10年工業統計速報その２（平7=100）" xfId="5"/>
  </cellStyles>
  <dxfs count="0"/>
  <tableStyles count="0" defaultTableStyle="TableStyleMedium9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4</xdr:row>
      <xdr:rowOff>0</xdr:rowOff>
    </xdr:from>
    <xdr:to>
      <xdr:col>8</xdr:col>
      <xdr:colOff>276225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52475" y="6372225"/>
          <a:ext cx="569595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752475</xdr:colOff>
      <xdr:row>4</xdr:row>
      <xdr:rowOff>0</xdr:rowOff>
    </xdr:from>
    <xdr:to>
      <xdr:col>8</xdr:col>
      <xdr:colOff>276225</xdr:colOff>
      <xdr:row>4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752475" y="838200"/>
          <a:ext cx="569595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9525</xdr:rowOff>
    </xdr:from>
    <xdr:to>
      <xdr:col>8</xdr:col>
      <xdr:colOff>0</xdr:colOff>
      <xdr:row>1</xdr:row>
      <xdr:rowOff>9525</xdr:rowOff>
    </xdr:to>
    <xdr:sp macro="" textlink="">
      <xdr:nvSpPr>
        <xdr:cNvPr id="2054" name="Line 1"/>
        <xdr:cNvSpPr>
          <a:spLocks noChangeShapeType="1"/>
        </xdr:cNvSpPr>
      </xdr:nvSpPr>
      <xdr:spPr bwMode="auto">
        <a:xfrm>
          <a:off x="7334250" y="35242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469900</xdr:colOff>
      <xdr:row>31</xdr:row>
      <xdr:rowOff>12700</xdr:rowOff>
    </xdr:from>
    <xdr:ext cx="104775" cy="22860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55700" y="53276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tabSelected="1" workbookViewId="0">
      <selection sqref="A1:I1"/>
    </sheetView>
  </sheetViews>
  <sheetFormatPr defaultRowHeight="13.5"/>
  <cols>
    <col min="1" max="1" width="10.125" customWidth="1"/>
    <col min="2" max="2" width="10.125" style="1" customWidth="1"/>
    <col min="3" max="3" width="10.125" style="2" customWidth="1"/>
    <col min="4" max="4" width="10.125" style="1" customWidth="1"/>
    <col min="5" max="5" width="10.125" style="3" customWidth="1"/>
    <col min="6" max="6" width="10.125" style="1" customWidth="1"/>
    <col min="7" max="7" width="10.125" style="3" customWidth="1"/>
    <col min="8" max="8" width="10.125" style="1" customWidth="1"/>
    <col min="9" max="9" width="10.125" style="3" customWidth="1"/>
    <col min="11" max="11" width="14.375" customWidth="1"/>
    <col min="12" max="12" width="10.5" bestFit="1" customWidth="1"/>
  </cols>
  <sheetData>
    <row r="1" spans="1:9" ht="14.25">
      <c r="A1" s="339" t="s">
        <v>0</v>
      </c>
      <c r="B1" s="339"/>
      <c r="C1" s="339"/>
      <c r="D1" s="339"/>
      <c r="E1" s="339"/>
      <c r="F1" s="339"/>
      <c r="G1" s="339"/>
      <c r="H1" s="339"/>
      <c r="I1" s="339"/>
    </row>
    <row r="2" spans="1:9">
      <c r="I2" s="4" t="s">
        <v>1</v>
      </c>
    </row>
    <row r="3" spans="1:9" ht="13.5" customHeight="1">
      <c r="A3" s="340" t="s">
        <v>2</v>
      </c>
      <c r="B3" s="340" t="s">
        <v>3</v>
      </c>
      <c r="C3" s="341"/>
      <c r="D3" s="340" t="s">
        <v>4</v>
      </c>
      <c r="E3" s="341"/>
      <c r="F3" s="342" t="s">
        <v>5</v>
      </c>
      <c r="G3" s="343"/>
      <c r="H3" s="344" t="s">
        <v>6</v>
      </c>
      <c r="I3" s="345"/>
    </row>
    <row r="4" spans="1:9" ht="24.75" thickBot="1">
      <c r="A4" s="346"/>
      <c r="B4" s="5"/>
      <c r="C4" s="6" t="s">
        <v>7</v>
      </c>
      <c r="D4" s="7"/>
      <c r="E4" s="6" t="s">
        <v>7</v>
      </c>
      <c r="F4" s="7"/>
      <c r="G4" s="6" t="s">
        <v>7</v>
      </c>
      <c r="H4" s="7"/>
      <c r="I4" s="6" t="s">
        <v>7</v>
      </c>
    </row>
    <row r="5" spans="1:9" ht="19.5" customHeight="1" thickTop="1">
      <c r="A5" s="258">
        <v>19</v>
      </c>
      <c r="B5" s="8">
        <v>3246</v>
      </c>
      <c r="C5" s="75" t="s">
        <v>213</v>
      </c>
      <c r="D5" s="8">
        <v>118382</v>
      </c>
      <c r="E5" s="321" t="s">
        <v>214</v>
      </c>
      <c r="F5" s="8">
        <v>3206128</v>
      </c>
      <c r="G5" s="75" t="s">
        <v>152</v>
      </c>
      <c r="H5" s="8">
        <v>1148808</v>
      </c>
      <c r="I5" s="75" t="s">
        <v>152</v>
      </c>
    </row>
    <row r="6" spans="1:9" ht="19.5" customHeight="1">
      <c r="A6" s="258">
        <v>20</v>
      </c>
      <c r="B6" s="8">
        <v>3219</v>
      </c>
      <c r="C6" s="75">
        <v>-0.8</v>
      </c>
      <c r="D6" s="8">
        <v>114100</v>
      </c>
      <c r="E6" s="75">
        <v>-3.6</v>
      </c>
      <c r="F6" s="8">
        <v>3116989</v>
      </c>
      <c r="G6" s="75">
        <v>-2.8</v>
      </c>
      <c r="H6" s="8">
        <v>970269</v>
      </c>
      <c r="I6" s="75">
        <v>-15.5</v>
      </c>
    </row>
    <row r="7" spans="1:9" ht="19.5" customHeight="1">
      <c r="A7" s="258">
        <v>21</v>
      </c>
      <c r="B7" s="8">
        <v>2970</v>
      </c>
      <c r="C7" s="73">
        <v>-7.7</v>
      </c>
      <c r="D7" s="8">
        <v>104805</v>
      </c>
      <c r="E7" s="74">
        <v>-8.1</v>
      </c>
      <c r="F7" s="8">
        <v>2391489</v>
      </c>
      <c r="G7" s="75">
        <v>-23.3</v>
      </c>
      <c r="H7" s="8">
        <v>682814</v>
      </c>
      <c r="I7" s="75">
        <v>-29.6</v>
      </c>
    </row>
    <row r="8" spans="1:9" ht="19.5" customHeight="1">
      <c r="A8" s="258">
        <v>22</v>
      </c>
      <c r="B8" s="9">
        <v>2867</v>
      </c>
      <c r="C8" s="73">
        <v>-3.5</v>
      </c>
      <c r="D8" s="9">
        <v>103642</v>
      </c>
      <c r="E8" s="73">
        <v>-1.1000000000000001</v>
      </c>
      <c r="F8" s="11">
        <v>2755903</v>
      </c>
      <c r="G8" s="73">
        <v>15.2</v>
      </c>
      <c r="H8" s="12">
        <v>862489</v>
      </c>
      <c r="I8" s="73">
        <v>26.3</v>
      </c>
    </row>
    <row r="9" spans="1:9" ht="19.5" customHeight="1">
      <c r="A9" s="258">
        <v>23</v>
      </c>
      <c r="B9" s="64">
        <v>2896</v>
      </c>
      <c r="C9" s="73">
        <v>1</v>
      </c>
      <c r="D9" s="10">
        <v>102257</v>
      </c>
      <c r="E9" s="73">
        <v>-1.3</v>
      </c>
      <c r="F9" s="11">
        <v>2639907</v>
      </c>
      <c r="G9" s="73">
        <v>-4.2</v>
      </c>
      <c r="H9" s="12">
        <v>811213</v>
      </c>
      <c r="I9" s="73">
        <v>-5.9</v>
      </c>
    </row>
    <row r="10" spans="1:9" ht="19.5" customHeight="1">
      <c r="A10" s="258">
        <v>24</v>
      </c>
      <c r="B10" s="9">
        <v>2797</v>
      </c>
      <c r="C10" s="73">
        <v>-3.4</v>
      </c>
      <c r="D10" s="9">
        <v>99063</v>
      </c>
      <c r="E10" s="73">
        <v>-3.1</v>
      </c>
      <c r="F10" s="11">
        <v>2396586</v>
      </c>
      <c r="G10" s="73">
        <v>-9.1999999999999993</v>
      </c>
      <c r="H10" s="12">
        <v>767926</v>
      </c>
      <c r="I10" s="73">
        <v>-5.3</v>
      </c>
    </row>
    <row r="11" spans="1:9" ht="19.5" customHeight="1">
      <c r="A11" s="258">
        <v>25</v>
      </c>
      <c r="B11" s="9">
        <v>2682</v>
      </c>
      <c r="C11" s="73">
        <v>-4.0999999999999996</v>
      </c>
      <c r="D11" s="9">
        <v>97320</v>
      </c>
      <c r="E11" s="73">
        <v>-1.8</v>
      </c>
      <c r="F11" s="11">
        <v>2395796</v>
      </c>
      <c r="G11" s="73">
        <v>0</v>
      </c>
      <c r="H11" s="12">
        <v>826419</v>
      </c>
      <c r="I11" s="73">
        <v>7.6</v>
      </c>
    </row>
    <row r="12" spans="1:9" ht="19.5" customHeight="1">
      <c r="A12" s="258">
        <v>26</v>
      </c>
      <c r="B12" s="9">
        <v>2634</v>
      </c>
      <c r="C12" s="73">
        <v>-1.8</v>
      </c>
      <c r="D12" s="9">
        <v>98434</v>
      </c>
      <c r="E12" s="73">
        <v>1.1000000000000001</v>
      </c>
      <c r="F12" s="11">
        <v>2608074</v>
      </c>
      <c r="G12" s="73">
        <v>8.9</v>
      </c>
      <c r="H12" s="12">
        <v>835812</v>
      </c>
      <c r="I12" s="73">
        <v>1.1000000000000001</v>
      </c>
    </row>
    <row r="13" spans="1:9" ht="19.5" customHeight="1">
      <c r="A13" s="258">
        <v>27</v>
      </c>
      <c r="B13" s="192">
        <v>2662</v>
      </c>
      <c r="C13" s="193">
        <v>1.1000000000000001</v>
      </c>
      <c r="D13" s="192">
        <v>96471</v>
      </c>
      <c r="E13" s="193">
        <v>-2</v>
      </c>
      <c r="F13" s="195">
        <v>2550977</v>
      </c>
      <c r="G13" s="193">
        <v>-2.2000000000000002</v>
      </c>
      <c r="H13" s="194">
        <v>843008</v>
      </c>
      <c r="I13" s="193">
        <v>0.9</v>
      </c>
    </row>
    <row r="14" spans="1:9" s="174" customFormat="1" ht="19.5" customHeight="1">
      <c r="A14" s="259" t="s">
        <v>203</v>
      </c>
      <c r="B14" s="172">
        <v>2489</v>
      </c>
      <c r="C14" s="196">
        <f t="shared" ref="C14" si="0">ROUND(((B14-B13)/B13)*100,1)</f>
        <v>-6.5</v>
      </c>
      <c r="D14" s="172">
        <v>98797</v>
      </c>
      <c r="E14" s="196">
        <f t="shared" ref="E14" si="1">ROUND(((D14-D13)/D13)*100,1)</f>
        <v>2.4</v>
      </c>
      <c r="F14" s="173">
        <v>2660358</v>
      </c>
      <c r="G14" s="196">
        <f t="shared" ref="G14" si="2">ROUND(((F14-F13)/F13)*100,1)</f>
        <v>4.3</v>
      </c>
      <c r="H14" s="197">
        <v>927924</v>
      </c>
      <c r="I14" s="196">
        <f>ROUND(((H14-H13)/H13)*100,1)</f>
        <v>10.1</v>
      </c>
    </row>
    <row r="15" spans="1:9" ht="50.25" customHeight="1">
      <c r="A15" s="337" t="s">
        <v>215</v>
      </c>
      <c r="B15" s="337"/>
      <c r="C15" s="337"/>
      <c r="D15" s="337"/>
      <c r="E15" s="337"/>
      <c r="F15" s="337"/>
      <c r="G15" s="337"/>
      <c r="H15" s="337"/>
      <c r="I15" s="337"/>
    </row>
    <row r="16" spans="1:9" ht="27" customHeight="1">
      <c r="A16" s="338" t="s">
        <v>216</v>
      </c>
      <c r="B16" s="338"/>
      <c r="C16" s="338"/>
      <c r="D16" s="338"/>
      <c r="E16" s="338"/>
      <c r="F16" s="338"/>
      <c r="G16" s="338"/>
      <c r="H16" s="338"/>
      <c r="I16" s="338"/>
    </row>
    <row r="17" spans="1:9" ht="39" customHeight="1">
      <c r="A17" s="338" t="s">
        <v>217</v>
      </c>
      <c r="B17" s="338"/>
      <c r="C17" s="338"/>
      <c r="D17" s="338"/>
      <c r="E17" s="338"/>
      <c r="F17" s="338"/>
      <c r="G17" s="338"/>
      <c r="H17" s="338"/>
      <c r="I17" s="338"/>
    </row>
    <row r="18" spans="1:9" ht="21.75" customHeight="1">
      <c r="A18" s="336" t="s">
        <v>218</v>
      </c>
      <c r="B18" s="336"/>
      <c r="C18" s="336"/>
      <c r="D18" s="336"/>
      <c r="E18" s="336"/>
      <c r="F18" s="336"/>
      <c r="G18" s="336"/>
      <c r="H18" s="336"/>
      <c r="I18" s="336"/>
    </row>
    <row r="19" spans="1:9">
      <c r="A19" s="235"/>
      <c r="B19" s="235"/>
      <c r="C19" s="235"/>
      <c r="D19" s="235"/>
      <c r="E19" s="235"/>
      <c r="F19" s="235"/>
      <c r="G19" s="235"/>
      <c r="H19" s="235"/>
      <c r="I19" s="235"/>
    </row>
  </sheetData>
  <mergeCells count="10">
    <mergeCell ref="A18:I18"/>
    <mergeCell ref="A15:I15"/>
    <mergeCell ref="A16:I16"/>
    <mergeCell ref="A1:I1"/>
    <mergeCell ref="B3:C3"/>
    <mergeCell ref="D3:E3"/>
    <mergeCell ref="F3:G3"/>
    <mergeCell ref="H3:I3"/>
    <mergeCell ref="A3:A4"/>
    <mergeCell ref="A17:I17"/>
  </mergeCells>
  <phoneticPr fontId="3"/>
  <pageMargins left="0.78700000000000003" right="0.78700000000000003" top="0.98399999999999999" bottom="0.98399999999999999" header="0.51200000000000001" footer="0.51200000000000001"/>
  <pageSetup paperSize="9" scale="9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36"/>
  <sheetViews>
    <sheetView showGridLines="0" zoomScaleNormal="100" workbookViewId="0">
      <selection sqref="A1:G1"/>
    </sheetView>
  </sheetViews>
  <sheetFormatPr defaultColWidth="7" defaultRowHeight="13.5"/>
  <cols>
    <col min="1" max="1" width="5" style="29" bestFit="1" customWidth="1"/>
    <col min="2" max="2" width="36.625" style="30" customWidth="1"/>
    <col min="3" max="3" width="12.375" style="28" customWidth="1"/>
    <col min="4" max="4" width="12.375" style="182" customWidth="1"/>
    <col min="5" max="7" width="7.625" style="28" customWidth="1"/>
    <col min="8" max="16384" width="7" style="28"/>
  </cols>
  <sheetData>
    <row r="1" spans="1:12" s="13" customFormat="1" ht="27" customHeight="1">
      <c r="A1" s="353" t="s">
        <v>145</v>
      </c>
      <c r="B1" s="353"/>
      <c r="C1" s="353"/>
      <c r="D1" s="353"/>
      <c r="E1" s="353"/>
      <c r="F1" s="353"/>
      <c r="G1" s="353"/>
      <c r="J1" s="25"/>
      <c r="K1" s="25"/>
      <c r="L1" s="25"/>
    </row>
    <row r="2" spans="1:12" s="13" customFormat="1" ht="27" customHeight="1" thickBot="1">
      <c r="A2" s="335"/>
      <c r="B2" s="335"/>
      <c r="C2" s="335"/>
      <c r="D2" s="335"/>
      <c r="E2" s="335"/>
      <c r="F2" s="335"/>
      <c r="G2" s="332" t="s">
        <v>219</v>
      </c>
      <c r="J2" s="25"/>
      <c r="K2" s="25"/>
      <c r="L2" s="25"/>
    </row>
    <row r="3" spans="1:12" s="13" customFormat="1" ht="18" customHeight="1">
      <c r="A3" s="354" t="s">
        <v>141</v>
      </c>
      <c r="B3" s="355"/>
      <c r="C3" s="360" t="s">
        <v>9</v>
      </c>
      <c r="D3" s="361"/>
      <c r="E3" s="362"/>
      <c r="F3" s="362"/>
      <c r="G3" s="363"/>
      <c r="J3" s="25"/>
      <c r="K3" s="25"/>
      <c r="L3" s="25"/>
    </row>
    <row r="4" spans="1:12" s="13" customFormat="1" ht="18" customHeight="1">
      <c r="A4" s="356"/>
      <c r="B4" s="357"/>
      <c r="C4" s="14"/>
      <c r="D4" s="175"/>
      <c r="E4" s="15"/>
      <c r="F4" s="364" t="s">
        <v>10</v>
      </c>
      <c r="G4" s="365"/>
      <c r="J4" s="25"/>
      <c r="K4" s="25"/>
      <c r="L4" s="25"/>
    </row>
    <row r="5" spans="1:12" s="13" customFormat="1" ht="13.5" customHeight="1">
      <c r="A5" s="356"/>
      <c r="B5" s="357"/>
      <c r="C5" s="71" t="s">
        <v>139</v>
      </c>
      <c r="D5" s="71" t="s">
        <v>153</v>
      </c>
      <c r="E5" s="16" t="s">
        <v>11</v>
      </c>
      <c r="F5" s="17" t="s">
        <v>155</v>
      </c>
      <c r="G5" s="18" t="s">
        <v>157</v>
      </c>
      <c r="J5" s="25"/>
      <c r="K5" s="25"/>
      <c r="L5" s="25"/>
    </row>
    <row r="6" spans="1:12" s="13" customFormat="1">
      <c r="A6" s="358"/>
      <c r="B6" s="359"/>
      <c r="C6" s="19"/>
      <c r="D6" s="176"/>
      <c r="E6" s="20" t="s">
        <v>12</v>
      </c>
      <c r="F6" s="21" t="s">
        <v>13</v>
      </c>
      <c r="G6" s="22" t="s">
        <v>13</v>
      </c>
      <c r="J6" s="25"/>
      <c r="K6" s="25"/>
      <c r="L6" s="25"/>
    </row>
    <row r="7" spans="1:12" s="23" customFormat="1" ht="27" customHeight="1">
      <c r="A7" s="347" t="s">
        <v>14</v>
      </c>
      <c r="B7" s="348"/>
      <c r="C7" s="33">
        <v>2662</v>
      </c>
      <c r="D7" s="177">
        <f>SUM(D8:D31)</f>
        <v>2489</v>
      </c>
      <c r="E7" s="76">
        <f>ROUND((D7-C7)/C7*100,1)</f>
        <v>-6.5</v>
      </c>
      <c r="F7" s="77">
        <v>100</v>
      </c>
      <c r="G7" s="78">
        <v>100</v>
      </c>
      <c r="J7" s="100"/>
      <c r="K7" s="25"/>
      <c r="L7" s="25"/>
    </row>
    <row r="8" spans="1:12" s="25" customFormat="1" ht="22.5" customHeight="1">
      <c r="A8" s="24" t="s">
        <v>137</v>
      </c>
      <c r="B8" s="34" t="s">
        <v>15</v>
      </c>
      <c r="C8" s="32">
        <v>435</v>
      </c>
      <c r="D8" s="178">
        <v>408</v>
      </c>
      <c r="E8" s="76">
        <f>ROUND((D8-C8)/C8*100,1)</f>
        <v>-6.2</v>
      </c>
      <c r="F8" s="79">
        <f>ROUND(C8/$C$7*100,1)</f>
        <v>16.3</v>
      </c>
      <c r="G8" s="80">
        <f>ROUND(D8/$D$7*100,1)</f>
        <v>16.399999999999999</v>
      </c>
      <c r="J8" s="100"/>
    </row>
    <row r="9" spans="1:12" s="25" customFormat="1" ht="22.5" customHeight="1">
      <c r="A9" s="94">
        <v>10</v>
      </c>
      <c r="B9" s="34" t="s">
        <v>16</v>
      </c>
      <c r="C9" s="32">
        <v>72</v>
      </c>
      <c r="D9" s="178">
        <v>66</v>
      </c>
      <c r="E9" s="76">
        <f t="shared" ref="E9:E31" si="0">ROUND((D9-C9)/C9*100,1)</f>
        <v>-8.3000000000000007</v>
      </c>
      <c r="F9" s="79">
        <f t="shared" ref="F9:F30" si="1">ROUND(C9/$C$7*100,1)</f>
        <v>2.7</v>
      </c>
      <c r="G9" s="80">
        <f t="shared" ref="G9:G31" si="2">ROUND(D9/$D$7*100,1)</f>
        <v>2.7</v>
      </c>
      <c r="J9" s="100"/>
    </row>
    <row r="10" spans="1:12" s="25" customFormat="1" ht="22.5" customHeight="1">
      <c r="A10" s="94">
        <v>11</v>
      </c>
      <c r="B10" s="34" t="s">
        <v>17</v>
      </c>
      <c r="C10" s="32">
        <v>266</v>
      </c>
      <c r="D10" s="178">
        <v>258</v>
      </c>
      <c r="E10" s="76">
        <f t="shared" si="0"/>
        <v>-3</v>
      </c>
      <c r="F10" s="79">
        <f t="shared" si="1"/>
        <v>10</v>
      </c>
      <c r="G10" s="80">
        <f t="shared" si="2"/>
        <v>10.4</v>
      </c>
      <c r="J10" s="100"/>
    </row>
    <row r="11" spans="1:12" s="25" customFormat="1" ht="22.5" customHeight="1">
      <c r="A11" s="94">
        <v>12</v>
      </c>
      <c r="B11" s="34" t="s">
        <v>18</v>
      </c>
      <c r="C11" s="32">
        <v>91</v>
      </c>
      <c r="D11" s="178">
        <v>79</v>
      </c>
      <c r="E11" s="76">
        <f t="shared" si="0"/>
        <v>-13.2</v>
      </c>
      <c r="F11" s="79">
        <f t="shared" si="1"/>
        <v>3.4</v>
      </c>
      <c r="G11" s="80">
        <f t="shared" si="2"/>
        <v>3.2</v>
      </c>
      <c r="J11" s="100"/>
    </row>
    <row r="12" spans="1:12" s="25" customFormat="1" ht="22.5" customHeight="1">
      <c r="A12" s="94">
        <v>13</v>
      </c>
      <c r="B12" s="34" t="s">
        <v>19</v>
      </c>
      <c r="C12" s="32">
        <v>83</v>
      </c>
      <c r="D12" s="178">
        <v>73</v>
      </c>
      <c r="E12" s="76">
        <f t="shared" si="0"/>
        <v>-12</v>
      </c>
      <c r="F12" s="79">
        <f t="shared" si="1"/>
        <v>3.1</v>
      </c>
      <c r="G12" s="80">
        <f t="shared" si="2"/>
        <v>2.9</v>
      </c>
      <c r="J12" s="100"/>
    </row>
    <row r="13" spans="1:12" s="25" customFormat="1" ht="22.5" customHeight="1">
      <c r="A13" s="94">
        <v>14</v>
      </c>
      <c r="B13" s="34" t="s">
        <v>20</v>
      </c>
      <c r="C13" s="32">
        <v>46</v>
      </c>
      <c r="D13" s="178">
        <v>39</v>
      </c>
      <c r="E13" s="76">
        <f t="shared" si="0"/>
        <v>-15.2</v>
      </c>
      <c r="F13" s="79">
        <f t="shared" si="1"/>
        <v>1.7</v>
      </c>
      <c r="G13" s="80">
        <f t="shared" si="2"/>
        <v>1.6</v>
      </c>
      <c r="J13" s="100"/>
    </row>
    <row r="14" spans="1:12" s="25" customFormat="1" ht="22.5" customHeight="1">
      <c r="A14" s="94">
        <v>15</v>
      </c>
      <c r="B14" s="34" t="s">
        <v>21</v>
      </c>
      <c r="C14" s="32">
        <v>98</v>
      </c>
      <c r="D14" s="178">
        <v>94</v>
      </c>
      <c r="E14" s="76">
        <f t="shared" si="0"/>
        <v>-4.0999999999999996</v>
      </c>
      <c r="F14" s="79">
        <f t="shared" si="1"/>
        <v>3.7</v>
      </c>
      <c r="G14" s="80">
        <f t="shared" si="2"/>
        <v>3.8</v>
      </c>
      <c r="J14" s="100"/>
    </row>
    <row r="15" spans="1:12" s="25" customFormat="1" ht="22.5" customHeight="1">
      <c r="A15" s="94">
        <v>16</v>
      </c>
      <c r="B15" s="35" t="s">
        <v>22</v>
      </c>
      <c r="C15" s="32">
        <v>33</v>
      </c>
      <c r="D15" s="178">
        <v>32</v>
      </c>
      <c r="E15" s="76">
        <f t="shared" si="0"/>
        <v>-3</v>
      </c>
      <c r="F15" s="79">
        <f t="shared" si="1"/>
        <v>1.2</v>
      </c>
      <c r="G15" s="80">
        <f t="shared" si="2"/>
        <v>1.3</v>
      </c>
      <c r="J15" s="100"/>
    </row>
    <row r="16" spans="1:12" s="25" customFormat="1" ht="22.5" customHeight="1">
      <c r="A16" s="94">
        <v>17</v>
      </c>
      <c r="B16" s="34" t="s">
        <v>23</v>
      </c>
      <c r="C16" s="32">
        <v>12</v>
      </c>
      <c r="D16" s="178">
        <v>13</v>
      </c>
      <c r="E16" s="76">
        <f t="shared" si="0"/>
        <v>8.3000000000000007</v>
      </c>
      <c r="F16" s="79">
        <f t="shared" si="1"/>
        <v>0.5</v>
      </c>
      <c r="G16" s="80">
        <f t="shared" si="2"/>
        <v>0.5</v>
      </c>
      <c r="J16" s="100"/>
    </row>
    <row r="17" spans="1:15" s="25" customFormat="1" ht="22.5" customHeight="1">
      <c r="A17" s="94">
        <v>18</v>
      </c>
      <c r="B17" s="34" t="s">
        <v>24</v>
      </c>
      <c r="C17" s="32">
        <v>91</v>
      </c>
      <c r="D17" s="178">
        <v>84</v>
      </c>
      <c r="E17" s="76">
        <f t="shared" si="0"/>
        <v>-7.7</v>
      </c>
      <c r="F17" s="79">
        <f t="shared" si="1"/>
        <v>3.4</v>
      </c>
      <c r="G17" s="80">
        <f t="shared" si="2"/>
        <v>3.4</v>
      </c>
      <c r="J17" s="100"/>
    </row>
    <row r="18" spans="1:15" s="25" customFormat="1" ht="22.5" customHeight="1">
      <c r="A18" s="94">
        <v>19</v>
      </c>
      <c r="B18" s="34" t="s">
        <v>25</v>
      </c>
      <c r="C18" s="32">
        <v>10</v>
      </c>
      <c r="D18" s="178">
        <v>14</v>
      </c>
      <c r="E18" s="76">
        <f t="shared" si="0"/>
        <v>40</v>
      </c>
      <c r="F18" s="79">
        <f t="shared" si="1"/>
        <v>0.4</v>
      </c>
      <c r="G18" s="80">
        <f t="shared" si="2"/>
        <v>0.6</v>
      </c>
      <c r="J18" s="100"/>
    </row>
    <row r="19" spans="1:15" s="25" customFormat="1" ht="22.5" customHeight="1">
      <c r="A19" s="94">
        <v>20</v>
      </c>
      <c r="B19" s="34" t="s">
        <v>26</v>
      </c>
      <c r="C19" s="32">
        <v>30</v>
      </c>
      <c r="D19" s="178">
        <v>27</v>
      </c>
      <c r="E19" s="76">
        <f t="shared" si="0"/>
        <v>-10</v>
      </c>
      <c r="F19" s="79">
        <f t="shared" si="1"/>
        <v>1.1000000000000001</v>
      </c>
      <c r="G19" s="80">
        <f t="shared" si="2"/>
        <v>1.1000000000000001</v>
      </c>
      <c r="J19" s="100"/>
    </row>
    <row r="20" spans="1:15" s="25" customFormat="1" ht="22.5" customHeight="1">
      <c r="A20" s="94">
        <v>21</v>
      </c>
      <c r="B20" s="34" t="s">
        <v>27</v>
      </c>
      <c r="C20" s="32">
        <v>132</v>
      </c>
      <c r="D20" s="178">
        <v>106</v>
      </c>
      <c r="E20" s="76">
        <f t="shared" si="0"/>
        <v>-19.7</v>
      </c>
      <c r="F20" s="79">
        <f t="shared" si="1"/>
        <v>5</v>
      </c>
      <c r="G20" s="80">
        <f t="shared" si="2"/>
        <v>4.3</v>
      </c>
      <c r="J20" s="100"/>
    </row>
    <row r="21" spans="1:15" s="25" customFormat="1" ht="22.5" customHeight="1">
      <c r="A21" s="94">
        <v>22</v>
      </c>
      <c r="B21" s="34" t="s">
        <v>28</v>
      </c>
      <c r="C21" s="32">
        <v>51</v>
      </c>
      <c r="D21" s="178">
        <v>45</v>
      </c>
      <c r="E21" s="76">
        <f t="shared" si="0"/>
        <v>-11.8</v>
      </c>
      <c r="F21" s="79">
        <f t="shared" si="1"/>
        <v>1.9</v>
      </c>
      <c r="G21" s="80">
        <f t="shared" si="2"/>
        <v>1.8</v>
      </c>
      <c r="J21" s="100"/>
    </row>
    <row r="22" spans="1:15" s="25" customFormat="1" ht="22.5" customHeight="1">
      <c r="A22" s="94">
        <v>23</v>
      </c>
      <c r="B22" s="34" t="s">
        <v>29</v>
      </c>
      <c r="C22" s="32">
        <v>33</v>
      </c>
      <c r="D22" s="178">
        <v>36</v>
      </c>
      <c r="E22" s="76">
        <f t="shared" si="0"/>
        <v>9.1</v>
      </c>
      <c r="F22" s="79">
        <f t="shared" si="1"/>
        <v>1.2</v>
      </c>
      <c r="G22" s="80">
        <f t="shared" si="2"/>
        <v>1.4</v>
      </c>
      <c r="J22" s="100"/>
    </row>
    <row r="23" spans="1:15" s="25" customFormat="1" ht="22.5" customHeight="1">
      <c r="A23" s="94">
        <v>24</v>
      </c>
      <c r="B23" s="34" t="s">
        <v>30</v>
      </c>
      <c r="C23" s="32">
        <v>255</v>
      </c>
      <c r="D23" s="178">
        <v>243</v>
      </c>
      <c r="E23" s="76">
        <f t="shared" si="0"/>
        <v>-4.7</v>
      </c>
      <c r="F23" s="79">
        <f t="shared" si="1"/>
        <v>9.6</v>
      </c>
      <c r="G23" s="80">
        <f t="shared" si="2"/>
        <v>9.8000000000000007</v>
      </c>
      <c r="J23" s="100"/>
    </row>
    <row r="24" spans="1:15" s="25" customFormat="1" ht="22.5" customHeight="1">
      <c r="A24" s="94">
        <v>25</v>
      </c>
      <c r="B24" s="34" t="s">
        <v>31</v>
      </c>
      <c r="C24" s="32">
        <v>68</v>
      </c>
      <c r="D24" s="178">
        <v>66</v>
      </c>
      <c r="E24" s="76">
        <f t="shared" si="0"/>
        <v>-2.9</v>
      </c>
      <c r="F24" s="79">
        <f t="shared" si="1"/>
        <v>2.6</v>
      </c>
      <c r="G24" s="80">
        <f t="shared" si="2"/>
        <v>2.7</v>
      </c>
      <c r="J24" s="100"/>
    </row>
    <row r="25" spans="1:15" s="25" customFormat="1" ht="22.5" customHeight="1">
      <c r="A25" s="94">
        <v>26</v>
      </c>
      <c r="B25" s="34" t="s">
        <v>32</v>
      </c>
      <c r="C25" s="32">
        <v>326</v>
      </c>
      <c r="D25" s="178">
        <v>309</v>
      </c>
      <c r="E25" s="76">
        <f t="shared" si="0"/>
        <v>-5.2</v>
      </c>
      <c r="F25" s="79">
        <f t="shared" si="1"/>
        <v>12.2</v>
      </c>
      <c r="G25" s="80">
        <f t="shared" si="2"/>
        <v>12.4</v>
      </c>
      <c r="J25" s="100"/>
    </row>
    <row r="26" spans="1:15" s="25" customFormat="1" ht="22.5" customHeight="1">
      <c r="A26" s="94">
        <v>27</v>
      </c>
      <c r="B26" s="34" t="s">
        <v>33</v>
      </c>
      <c r="C26" s="32">
        <v>58</v>
      </c>
      <c r="D26" s="178">
        <v>56</v>
      </c>
      <c r="E26" s="76">
        <f t="shared" si="0"/>
        <v>-3.4</v>
      </c>
      <c r="F26" s="79">
        <f t="shared" si="1"/>
        <v>2.2000000000000002</v>
      </c>
      <c r="G26" s="80">
        <f t="shared" si="2"/>
        <v>2.2000000000000002</v>
      </c>
      <c r="J26" s="100"/>
    </row>
    <row r="27" spans="1:15" s="25" customFormat="1" ht="22.5" customHeight="1">
      <c r="A27" s="94">
        <v>28</v>
      </c>
      <c r="B27" s="35" t="s">
        <v>34</v>
      </c>
      <c r="C27" s="32">
        <v>119</v>
      </c>
      <c r="D27" s="178">
        <v>109</v>
      </c>
      <c r="E27" s="76">
        <f t="shared" si="0"/>
        <v>-8.4</v>
      </c>
      <c r="F27" s="79">
        <f t="shared" si="1"/>
        <v>4.5</v>
      </c>
      <c r="G27" s="80">
        <f t="shared" si="2"/>
        <v>4.4000000000000004</v>
      </c>
      <c r="J27" s="100"/>
    </row>
    <row r="28" spans="1:15" s="25" customFormat="1" ht="22.5" customHeight="1">
      <c r="A28" s="94">
        <v>29</v>
      </c>
      <c r="B28" s="35" t="s">
        <v>35</v>
      </c>
      <c r="C28" s="32">
        <v>137</v>
      </c>
      <c r="D28" s="178">
        <v>136</v>
      </c>
      <c r="E28" s="76">
        <f t="shared" si="0"/>
        <v>-0.7</v>
      </c>
      <c r="F28" s="79">
        <f t="shared" si="1"/>
        <v>5.0999999999999996</v>
      </c>
      <c r="G28" s="80">
        <f t="shared" si="2"/>
        <v>5.5</v>
      </c>
      <c r="J28" s="100"/>
    </row>
    <row r="29" spans="1:15" s="25" customFormat="1" ht="22.5" customHeight="1">
      <c r="A29" s="94">
        <v>30</v>
      </c>
      <c r="B29" s="34" t="s">
        <v>36</v>
      </c>
      <c r="C29" s="32">
        <v>37</v>
      </c>
      <c r="D29" s="178">
        <v>33</v>
      </c>
      <c r="E29" s="76">
        <f t="shared" si="0"/>
        <v>-10.8</v>
      </c>
      <c r="F29" s="79">
        <f t="shared" si="1"/>
        <v>1.4</v>
      </c>
      <c r="G29" s="80">
        <f t="shared" si="2"/>
        <v>1.3</v>
      </c>
      <c r="J29" s="100"/>
      <c r="K29" s="28"/>
      <c r="L29" s="28"/>
    </row>
    <row r="30" spans="1:15" s="25" customFormat="1" ht="22.5" customHeight="1">
      <c r="A30" s="94">
        <v>31</v>
      </c>
      <c r="B30" s="34" t="s">
        <v>37</v>
      </c>
      <c r="C30" s="32">
        <v>106</v>
      </c>
      <c r="D30" s="178">
        <v>99</v>
      </c>
      <c r="E30" s="76">
        <f t="shared" si="0"/>
        <v>-6.6</v>
      </c>
      <c r="F30" s="79">
        <f t="shared" si="1"/>
        <v>4</v>
      </c>
      <c r="G30" s="80">
        <f t="shared" si="2"/>
        <v>4</v>
      </c>
      <c r="J30" s="100"/>
      <c r="K30" s="28"/>
      <c r="L30" s="28"/>
    </row>
    <row r="31" spans="1:15" s="25" customFormat="1" ht="22.5" customHeight="1">
      <c r="A31" s="322">
        <v>32</v>
      </c>
      <c r="B31" s="323" t="s">
        <v>38</v>
      </c>
      <c r="C31" s="324">
        <v>73</v>
      </c>
      <c r="D31" s="325">
        <v>64</v>
      </c>
      <c r="E31" s="326">
        <f t="shared" si="0"/>
        <v>-12.3</v>
      </c>
      <c r="F31" s="327">
        <f>ROUND(C31/$C$7*100,1)</f>
        <v>2.7</v>
      </c>
      <c r="G31" s="328">
        <f t="shared" si="2"/>
        <v>2.6</v>
      </c>
      <c r="J31" s="100"/>
      <c r="K31" s="28"/>
      <c r="L31" s="28"/>
    </row>
    <row r="32" spans="1:15" s="25" customFormat="1" ht="20.100000000000001" customHeight="1">
      <c r="A32" s="366" t="s">
        <v>207</v>
      </c>
      <c r="B32" s="367"/>
      <c r="C32" s="32"/>
      <c r="D32" s="179"/>
      <c r="E32" s="76"/>
      <c r="F32" s="76"/>
      <c r="G32" s="81"/>
      <c r="J32" s="28"/>
      <c r="K32"/>
      <c r="L32"/>
      <c r="M32"/>
      <c r="N32"/>
      <c r="O32"/>
    </row>
    <row r="33" spans="1:15" s="25" customFormat="1" ht="24" customHeight="1">
      <c r="A33" s="349" t="s">
        <v>206</v>
      </c>
      <c r="B33" s="350"/>
      <c r="C33" s="96">
        <f>SUM(C$11,C$13,C$15:C$18,C$20:C$23)</f>
        <v>754</v>
      </c>
      <c r="D33" s="107">
        <f>SUM(D$11,D$13,D$15:D$18,D$20:D$23)</f>
        <v>691</v>
      </c>
      <c r="E33" s="76">
        <f>ROUND((D33-C33)/C33*100,1)</f>
        <v>-8.4</v>
      </c>
      <c r="F33" s="79">
        <f>ROUND(C33/$C$7*100,1)</f>
        <v>28.3</v>
      </c>
      <c r="G33" s="80">
        <f>ROUND(D33/$D$7*100,1)</f>
        <v>27.8</v>
      </c>
      <c r="J33" s="28"/>
      <c r="K33"/>
      <c r="L33"/>
      <c r="M33"/>
      <c r="N33"/>
      <c r="O33"/>
    </row>
    <row r="34" spans="1:15" s="25" customFormat="1" ht="24" customHeight="1">
      <c r="A34" s="349" t="s">
        <v>204</v>
      </c>
      <c r="B34" s="350"/>
      <c r="C34" s="96">
        <f>SUM(C$24:C$30)</f>
        <v>851</v>
      </c>
      <c r="D34" s="107">
        <f>SUM(D$24:D$30)</f>
        <v>808</v>
      </c>
      <c r="E34" s="76">
        <f>ROUND((D34-C34)/C34*100,1)</f>
        <v>-5.0999999999999996</v>
      </c>
      <c r="F34" s="79">
        <f>ROUND(C34/$C$7*100,1)</f>
        <v>32</v>
      </c>
      <c r="G34" s="80">
        <f>ROUND(D34/$D$7*100,1)</f>
        <v>32.5</v>
      </c>
      <c r="J34" s="28"/>
      <c r="K34"/>
      <c r="L34"/>
      <c r="M34"/>
      <c r="N34"/>
      <c r="O34"/>
    </row>
    <row r="35" spans="1:15" s="25" customFormat="1" ht="24.95" customHeight="1" thickBot="1">
      <c r="A35" s="351" t="s">
        <v>205</v>
      </c>
      <c r="B35" s="352"/>
      <c r="C35" s="98">
        <f>SUM(C$8:C$10,C$12,C$14,C$19,C$31)</f>
        <v>1057</v>
      </c>
      <c r="D35" s="180">
        <f>SUM(D$8:D$10,D$12,D$14,D$19,D$31)</f>
        <v>990</v>
      </c>
      <c r="E35" s="82">
        <f>ROUND((D35-C35)/C35*100,1)</f>
        <v>-6.3</v>
      </c>
      <c r="F35" s="83">
        <f>ROUND(C35/$C$7*100,1)</f>
        <v>39.700000000000003</v>
      </c>
      <c r="G35" s="84">
        <f>ROUND(D35/$D$7*100,1)</f>
        <v>39.799999999999997</v>
      </c>
      <c r="J35" s="28"/>
      <c r="K35" s="28"/>
      <c r="L35" s="28"/>
    </row>
    <row r="36" spans="1:15">
      <c r="A36" s="26"/>
      <c r="B36" s="27"/>
      <c r="C36" s="31"/>
      <c r="D36" s="181"/>
      <c r="E36" s="27"/>
      <c r="F36" s="27"/>
      <c r="G36" s="27"/>
    </row>
  </sheetData>
  <mergeCells count="9">
    <mergeCell ref="A7:B7"/>
    <mergeCell ref="A33:B33"/>
    <mergeCell ref="A34:B34"/>
    <mergeCell ref="A35:B35"/>
    <mergeCell ref="A1:G1"/>
    <mergeCell ref="A3:B6"/>
    <mergeCell ref="C3:G3"/>
    <mergeCell ref="F4:G4"/>
    <mergeCell ref="A32:B32"/>
  </mergeCells>
  <phoneticPr fontId="3"/>
  <pageMargins left="0.78700000000000003" right="0.78700000000000003" top="0.98399999999999999" bottom="0.98399999999999999" header="0.51200000000000001" footer="0.51200000000000001"/>
  <pageSetup paperSize="9" scale="95" orientation="portrait" horizontalDpi="300" verticalDpi="300" r:id="rId1"/>
  <headerFooter alignWithMargins="0"/>
  <ignoredErrors>
    <ignoredError sqref="A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workbookViewId="0">
      <selection sqref="A1:G1"/>
    </sheetView>
  </sheetViews>
  <sheetFormatPr defaultColWidth="7" defaultRowHeight="13.5"/>
  <cols>
    <col min="1" max="1" width="5" style="30" bestFit="1" customWidth="1"/>
    <col min="2" max="2" width="36.625" style="30" customWidth="1"/>
    <col min="3" max="3" width="12.375" style="28" customWidth="1"/>
    <col min="4" max="4" width="12.375" style="185" customWidth="1"/>
    <col min="5" max="7" width="7.625" style="28" customWidth="1"/>
    <col min="8" max="16384" width="7" style="28"/>
  </cols>
  <sheetData>
    <row r="1" spans="1:10" s="13" customFormat="1" ht="27" customHeight="1">
      <c r="A1" s="353" t="s">
        <v>143</v>
      </c>
      <c r="B1" s="353"/>
      <c r="C1" s="353"/>
      <c r="D1" s="353"/>
      <c r="E1" s="353"/>
      <c r="F1" s="353"/>
      <c r="G1" s="353"/>
    </row>
    <row r="2" spans="1:10" s="13" customFormat="1" ht="27" customHeight="1" thickBot="1">
      <c r="A2" s="369" t="s">
        <v>8</v>
      </c>
      <c r="B2" s="369"/>
      <c r="C2" s="369"/>
      <c r="D2" s="369"/>
      <c r="E2" s="369"/>
      <c r="F2" s="369"/>
      <c r="G2" s="369"/>
    </row>
    <row r="3" spans="1:10" s="13" customFormat="1" ht="18" customHeight="1">
      <c r="A3" s="354" t="s">
        <v>141</v>
      </c>
      <c r="B3" s="355"/>
      <c r="C3" s="360" t="s">
        <v>39</v>
      </c>
      <c r="D3" s="361"/>
      <c r="E3" s="362"/>
      <c r="F3" s="362"/>
      <c r="G3" s="363"/>
    </row>
    <row r="4" spans="1:10" s="13" customFormat="1" ht="18" customHeight="1">
      <c r="A4" s="356"/>
      <c r="B4" s="357"/>
      <c r="C4" s="14"/>
      <c r="D4" s="175"/>
      <c r="E4" s="15"/>
      <c r="F4" s="364" t="s">
        <v>10</v>
      </c>
      <c r="G4" s="365"/>
    </row>
    <row r="5" spans="1:10" s="13" customFormat="1" ht="13.5" customHeight="1">
      <c r="A5" s="356"/>
      <c r="B5" s="357"/>
      <c r="C5" s="71" t="s">
        <v>139</v>
      </c>
      <c r="D5" s="71" t="s">
        <v>153</v>
      </c>
      <c r="E5" s="16" t="s">
        <v>11</v>
      </c>
      <c r="F5" s="17" t="s">
        <v>155</v>
      </c>
      <c r="G5" s="18" t="s">
        <v>157</v>
      </c>
    </row>
    <row r="6" spans="1:10" s="13" customFormat="1">
      <c r="A6" s="358"/>
      <c r="B6" s="359"/>
      <c r="C6" s="19"/>
      <c r="D6" s="176"/>
      <c r="E6" s="20" t="s">
        <v>12</v>
      </c>
      <c r="F6" s="21" t="s">
        <v>13</v>
      </c>
      <c r="G6" s="22" t="s">
        <v>13</v>
      </c>
    </row>
    <row r="7" spans="1:10" s="23" customFormat="1" ht="27" customHeight="1">
      <c r="A7" s="347" t="s">
        <v>14</v>
      </c>
      <c r="B7" s="348"/>
      <c r="C7" s="33">
        <v>96471</v>
      </c>
      <c r="D7" s="177">
        <f>SUM(D8:D31)</f>
        <v>98797</v>
      </c>
      <c r="E7" s="76">
        <f>ROUND((D7-C7)/C7*100,1)</f>
        <v>2.4</v>
      </c>
      <c r="F7" s="77">
        <v>100</v>
      </c>
      <c r="G7" s="78">
        <v>100</v>
      </c>
      <c r="J7" s="100"/>
    </row>
    <row r="8" spans="1:10" s="25" customFormat="1" ht="22.5" customHeight="1">
      <c r="A8" s="24" t="s">
        <v>137</v>
      </c>
      <c r="B8" s="34" t="s">
        <v>15</v>
      </c>
      <c r="C8" s="32">
        <v>14453</v>
      </c>
      <c r="D8" s="183">
        <v>14927</v>
      </c>
      <c r="E8" s="76">
        <f>ROUND((D8-C8)/C8*100,1)</f>
        <v>3.3</v>
      </c>
      <c r="F8" s="79">
        <f>ROUND(C8/$C$7*100,1)</f>
        <v>15</v>
      </c>
      <c r="G8" s="80">
        <f>ROUND(D8/$D$7*100,1)</f>
        <v>15.1</v>
      </c>
      <c r="J8" s="100"/>
    </row>
    <row r="9" spans="1:10" s="25" customFormat="1" ht="22.5" customHeight="1">
      <c r="A9" s="94">
        <v>10</v>
      </c>
      <c r="B9" s="34" t="s">
        <v>16</v>
      </c>
      <c r="C9" s="32">
        <v>1351</v>
      </c>
      <c r="D9" s="183">
        <v>1330</v>
      </c>
      <c r="E9" s="76">
        <f t="shared" ref="E9:E31" si="0">ROUND((D9-C9)/C9*100,1)</f>
        <v>-1.6</v>
      </c>
      <c r="F9" s="79">
        <f t="shared" ref="F9:F35" si="1">ROUND(C9/$C$7*100,1)</f>
        <v>1.4</v>
      </c>
      <c r="G9" s="80">
        <f t="shared" ref="G9:G31" si="2">ROUND(D9/$D$7*100,1)</f>
        <v>1.3</v>
      </c>
      <c r="J9" s="100"/>
    </row>
    <row r="10" spans="1:10" s="25" customFormat="1" ht="22.5" customHeight="1">
      <c r="A10" s="94">
        <v>11</v>
      </c>
      <c r="B10" s="34" t="s">
        <v>17</v>
      </c>
      <c r="C10" s="32">
        <v>6918</v>
      </c>
      <c r="D10" s="183">
        <v>7164</v>
      </c>
      <c r="E10" s="76">
        <f t="shared" si="0"/>
        <v>3.6</v>
      </c>
      <c r="F10" s="79">
        <f t="shared" si="1"/>
        <v>7.2</v>
      </c>
      <c r="G10" s="80">
        <f t="shared" si="2"/>
        <v>7.3</v>
      </c>
      <c r="J10" s="100"/>
    </row>
    <row r="11" spans="1:10" s="25" customFormat="1" ht="22.5" customHeight="1">
      <c r="A11" s="94">
        <v>12</v>
      </c>
      <c r="B11" s="34" t="s">
        <v>18</v>
      </c>
      <c r="C11" s="32">
        <v>1032</v>
      </c>
      <c r="D11" s="183">
        <v>1029</v>
      </c>
      <c r="E11" s="76">
        <f t="shared" si="0"/>
        <v>-0.3</v>
      </c>
      <c r="F11" s="79">
        <f t="shared" si="1"/>
        <v>1.1000000000000001</v>
      </c>
      <c r="G11" s="80">
        <f t="shared" si="2"/>
        <v>1</v>
      </c>
      <c r="J11" s="100"/>
    </row>
    <row r="12" spans="1:10" s="25" customFormat="1" ht="22.5" customHeight="1">
      <c r="A12" s="94">
        <v>13</v>
      </c>
      <c r="B12" s="34" t="s">
        <v>19</v>
      </c>
      <c r="C12" s="32">
        <v>1674</v>
      </c>
      <c r="D12" s="183">
        <v>1798</v>
      </c>
      <c r="E12" s="76">
        <f t="shared" si="0"/>
        <v>7.4</v>
      </c>
      <c r="F12" s="79">
        <f t="shared" si="1"/>
        <v>1.7</v>
      </c>
      <c r="G12" s="80">
        <f t="shared" si="2"/>
        <v>1.8</v>
      </c>
      <c r="J12" s="100"/>
    </row>
    <row r="13" spans="1:10" s="25" customFormat="1" ht="22.5" customHeight="1">
      <c r="A13" s="94">
        <v>14</v>
      </c>
      <c r="B13" s="34" t="s">
        <v>20</v>
      </c>
      <c r="C13" s="32">
        <v>886</v>
      </c>
      <c r="D13" s="183">
        <v>997</v>
      </c>
      <c r="E13" s="76">
        <f t="shared" si="0"/>
        <v>12.5</v>
      </c>
      <c r="F13" s="79">
        <f t="shared" si="1"/>
        <v>0.9</v>
      </c>
      <c r="G13" s="80">
        <f>ROUND(D13/$D$7*100,1)</f>
        <v>1</v>
      </c>
      <c r="J13" s="100"/>
    </row>
    <row r="14" spans="1:10" s="25" customFormat="1" ht="22.5" customHeight="1">
      <c r="A14" s="94">
        <v>15</v>
      </c>
      <c r="B14" s="34" t="s">
        <v>21</v>
      </c>
      <c r="C14" s="32">
        <v>2145</v>
      </c>
      <c r="D14" s="183">
        <v>2265</v>
      </c>
      <c r="E14" s="76">
        <f t="shared" si="0"/>
        <v>5.6</v>
      </c>
      <c r="F14" s="79">
        <f t="shared" si="1"/>
        <v>2.2000000000000002</v>
      </c>
      <c r="G14" s="80">
        <f t="shared" si="2"/>
        <v>2.2999999999999998</v>
      </c>
      <c r="J14" s="100"/>
    </row>
    <row r="15" spans="1:10" s="25" customFormat="1" ht="22.5" customHeight="1">
      <c r="A15" s="94">
        <v>16</v>
      </c>
      <c r="B15" s="35" t="s">
        <v>22</v>
      </c>
      <c r="C15" s="32">
        <v>3163</v>
      </c>
      <c r="D15" s="183">
        <v>3218</v>
      </c>
      <c r="E15" s="76">
        <f t="shared" si="0"/>
        <v>1.7</v>
      </c>
      <c r="F15" s="79">
        <f t="shared" si="1"/>
        <v>3.3</v>
      </c>
      <c r="G15" s="80">
        <f t="shared" si="2"/>
        <v>3.3</v>
      </c>
      <c r="J15" s="100"/>
    </row>
    <row r="16" spans="1:10" s="25" customFormat="1" ht="22.5" customHeight="1">
      <c r="A16" s="94">
        <v>17</v>
      </c>
      <c r="B16" s="34" t="s">
        <v>23</v>
      </c>
      <c r="C16" s="32">
        <v>103</v>
      </c>
      <c r="D16" s="183">
        <v>113</v>
      </c>
      <c r="E16" s="76">
        <f t="shared" si="0"/>
        <v>9.6999999999999993</v>
      </c>
      <c r="F16" s="79">
        <f t="shared" si="1"/>
        <v>0.1</v>
      </c>
      <c r="G16" s="80">
        <f t="shared" si="2"/>
        <v>0.1</v>
      </c>
      <c r="J16" s="100"/>
    </row>
    <row r="17" spans="1:15" s="25" customFormat="1" ht="22.5" customHeight="1">
      <c r="A17" s="94">
        <v>18</v>
      </c>
      <c r="B17" s="34" t="s">
        <v>24</v>
      </c>
      <c r="C17" s="32">
        <v>4149</v>
      </c>
      <c r="D17" s="183">
        <v>3684</v>
      </c>
      <c r="E17" s="76">
        <f t="shared" si="0"/>
        <v>-11.2</v>
      </c>
      <c r="F17" s="79">
        <f t="shared" si="1"/>
        <v>4.3</v>
      </c>
      <c r="G17" s="80">
        <f t="shared" si="2"/>
        <v>3.7</v>
      </c>
      <c r="J17" s="100"/>
    </row>
    <row r="18" spans="1:15" s="25" customFormat="1" ht="22.5" customHeight="1">
      <c r="A18" s="94">
        <v>19</v>
      </c>
      <c r="B18" s="34" t="s">
        <v>25</v>
      </c>
      <c r="C18" s="32">
        <v>274</v>
      </c>
      <c r="D18" s="183">
        <v>474</v>
      </c>
      <c r="E18" s="76">
        <f t="shared" si="0"/>
        <v>73</v>
      </c>
      <c r="F18" s="79">
        <f t="shared" si="1"/>
        <v>0.3</v>
      </c>
      <c r="G18" s="80">
        <f t="shared" si="2"/>
        <v>0.5</v>
      </c>
      <c r="J18" s="100"/>
    </row>
    <row r="19" spans="1:15" s="25" customFormat="1" ht="22.5" customHeight="1">
      <c r="A19" s="94">
        <v>20</v>
      </c>
      <c r="B19" s="34" t="s">
        <v>26</v>
      </c>
      <c r="C19" s="32">
        <v>1344</v>
      </c>
      <c r="D19" s="183">
        <v>1275</v>
      </c>
      <c r="E19" s="76">
        <f t="shared" si="0"/>
        <v>-5.0999999999999996</v>
      </c>
      <c r="F19" s="79">
        <f t="shared" si="1"/>
        <v>1.4</v>
      </c>
      <c r="G19" s="80">
        <f t="shared" si="2"/>
        <v>1.3</v>
      </c>
      <c r="J19" s="100"/>
    </row>
    <row r="20" spans="1:15" s="25" customFormat="1" ht="22.5" customHeight="1">
      <c r="A20" s="94">
        <v>21</v>
      </c>
      <c r="B20" s="34" t="s">
        <v>27</v>
      </c>
      <c r="C20" s="32">
        <v>4192</v>
      </c>
      <c r="D20" s="183">
        <v>3800</v>
      </c>
      <c r="E20" s="76">
        <f t="shared" si="0"/>
        <v>-9.4</v>
      </c>
      <c r="F20" s="79">
        <f t="shared" si="1"/>
        <v>4.3</v>
      </c>
      <c r="G20" s="80">
        <f t="shared" si="2"/>
        <v>3.8</v>
      </c>
      <c r="J20" s="100"/>
    </row>
    <row r="21" spans="1:15" s="25" customFormat="1" ht="22.5" customHeight="1">
      <c r="A21" s="94">
        <v>22</v>
      </c>
      <c r="B21" s="34" t="s">
        <v>28</v>
      </c>
      <c r="C21" s="32">
        <v>1154</v>
      </c>
      <c r="D21" s="183">
        <v>1215</v>
      </c>
      <c r="E21" s="76">
        <f t="shared" si="0"/>
        <v>5.3</v>
      </c>
      <c r="F21" s="79">
        <f t="shared" si="1"/>
        <v>1.2</v>
      </c>
      <c r="G21" s="80">
        <f t="shared" si="2"/>
        <v>1.2</v>
      </c>
      <c r="J21" s="100"/>
    </row>
    <row r="22" spans="1:15" s="25" customFormat="1" ht="22.5" customHeight="1">
      <c r="A22" s="94">
        <v>23</v>
      </c>
      <c r="B22" s="34" t="s">
        <v>29</v>
      </c>
      <c r="C22" s="32">
        <v>1479</v>
      </c>
      <c r="D22" s="183">
        <v>1677</v>
      </c>
      <c r="E22" s="76">
        <f t="shared" si="0"/>
        <v>13.4</v>
      </c>
      <c r="F22" s="79">
        <f t="shared" si="1"/>
        <v>1.5</v>
      </c>
      <c r="G22" s="80">
        <f t="shared" si="2"/>
        <v>1.7</v>
      </c>
      <c r="J22" s="100"/>
    </row>
    <row r="23" spans="1:15" s="25" customFormat="1" ht="22.5" customHeight="1">
      <c r="A23" s="94">
        <v>24</v>
      </c>
      <c r="B23" s="34" t="s">
        <v>30</v>
      </c>
      <c r="C23" s="32">
        <v>5050</v>
      </c>
      <c r="D23" s="183">
        <v>5254</v>
      </c>
      <c r="E23" s="76">
        <f t="shared" si="0"/>
        <v>4</v>
      </c>
      <c r="F23" s="79">
        <f t="shared" si="1"/>
        <v>5.2</v>
      </c>
      <c r="G23" s="80">
        <f t="shared" si="2"/>
        <v>5.3</v>
      </c>
      <c r="J23" s="100"/>
    </row>
    <row r="24" spans="1:15" s="25" customFormat="1" ht="22.5" customHeight="1">
      <c r="A24" s="94">
        <v>25</v>
      </c>
      <c r="B24" s="34" t="s">
        <v>31</v>
      </c>
      <c r="C24" s="32">
        <v>2509</v>
      </c>
      <c r="D24" s="183">
        <v>2838</v>
      </c>
      <c r="E24" s="76">
        <f t="shared" si="0"/>
        <v>13.1</v>
      </c>
      <c r="F24" s="79">
        <f t="shared" si="1"/>
        <v>2.6</v>
      </c>
      <c r="G24" s="80">
        <f t="shared" si="2"/>
        <v>2.9</v>
      </c>
      <c r="J24" s="100"/>
    </row>
    <row r="25" spans="1:15" s="25" customFormat="1" ht="22.5" customHeight="1">
      <c r="A25" s="94">
        <v>26</v>
      </c>
      <c r="B25" s="34" t="s">
        <v>32</v>
      </c>
      <c r="C25" s="32">
        <v>10505</v>
      </c>
      <c r="D25" s="183">
        <v>11197</v>
      </c>
      <c r="E25" s="76">
        <f t="shared" si="0"/>
        <v>6.6</v>
      </c>
      <c r="F25" s="79">
        <f t="shared" si="1"/>
        <v>10.9</v>
      </c>
      <c r="G25" s="80">
        <f t="shared" si="2"/>
        <v>11.3</v>
      </c>
      <c r="J25" s="100"/>
    </row>
    <row r="26" spans="1:15" s="25" customFormat="1" ht="22.5" customHeight="1">
      <c r="A26" s="94">
        <v>27</v>
      </c>
      <c r="B26" s="34" t="s">
        <v>33</v>
      </c>
      <c r="C26" s="32">
        <v>2421</v>
      </c>
      <c r="D26" s="183">
        <v>2892</v>
      </c>
      <c r="E26" s="76">
        <f t="shared" si="0"/>
        <v>19.5</v>
      </c>
      <c r="F26" s="79">
        <f t="shared" si="1"/>
        <v>2.5</v>
      </c>
      <c r="G26" s="80">
        <f t="shared" si="2"/>
        <v>2.9</v>
      </c>
      <c r="J26" s="100"/>
    </row>
    <row r="27" spans="1:15" s="25" customFormat="1" ht="22.5" customHeight="1">
      <c r="A27" s="94">
        <v>28</v>
      </c>
      <c r="B27" s="35" t="s">
        <v>34</v>
      </c>
      <c r="C27" s="32">
        <v>13286</v>
      </c>
      <c r="D27" s="183">
        <v>13474</v>
      </c>
      <c r="E27" s="76">
        <f t="shared" si="0"/>
        <v>1.4</v>
      </c>
      <c r="F27" s="79">
        <f t="shared" si="1"/>
        <v>13.8</v>
      </c>
      <c r="G27" s="80">
        <f t="shared" si="2"/>
        <v>13.6</v>
      </c>
      <c r="J27" s="100"/>
    </row>
    <row r="28" spans="1:15" s="25" customFormat="1" ht="22.5" customHeight="1">
      <c r="A28" s="94">
        <v>29</v>
      </c>
      <c r="B28" s="35" t="s">
        <v>35</v>
      </c>
      <c r="C28" s="32">
        <v>5639</v>
      </c>
      <c r="D28" s="183">
        <v>5979</v>
      </c>
      <c r="E28" s="76">
        <f t="shared" si="0"/>
        <v>6</v>
      </c>
      <c r="F28" s="79">
        <f t="shared" si="1"/>
        <v>5.8</v>
      </c>
      <c r="G28" s="80">
        <f t="shared" si="2"/>
        <v>6.1</v>
      </c>
      <c r="J28" s="100"/>
    </row>
    <row r="29" spans="1:15" s="25" customFormat="1" ht="22.5" customHeight="1">
      <c r="A29" s="94">
        <v>30</v>
      </c>
      <c r="B29" s="34" t="s">
        <v>36</v>
      </c>
      <c r="C29" s="32">
        <v>3797</v>
      </c>
      <c r="D29" s="183">
        <v>2737</v>
      </c>
      <c r="E29" s="76">
        <f t="shared" si="0"/>
        <v>-27.9</v>
      </c>
      <c r="F29" s="79">
        <f t="shared" si="1"/>
        <v>3.9</v>
      </c>
      <c r="G29" s="80">
        <f>ROUND(D29/$D$7*100,1)</f>
        <v>2.8</v>
      </c>
      <c r="J29" s="100"/>
    </row>
    <row r="30" spans="1:15" s="25" customFormat="1" ht="22.5" customHeight="1">
      <c r="A30" s="94">
        <v>31</v>
      </c>
      <c r="B30" s="34" t="s">
        <v>37</v>
      </c>
      <c r="C30" s="32">
        <v>6403</v>
      </c>
      <c r="D30" s="183">
        <v>6578</v>
      </c>
      <c r="E30" s="76">
        <f t="shared" si="0"/>
        <v>2.7</v>
      </c>
      <c r="F30" s="79">
        <f>ROUND(C30/$C$7*100,1)</f>
        <v>6.6</v>
      </c>
      <c r="G30" s="80">
        <f t="shared" si="2"/>
        <v>6.7</v>
      </c>
      <c r="J30" s="100"/>
    </row>
    <row r="31" spans="1:15" s="25" customFormat="1" ht="22.5" customHeight="1">
      <c r="A31" s="94">
        <v>32</v>
      </c>
      <c r="B31" s="34" t="s">
        <v>38</v>
      </c>
      <c r="C31" s="329">
        <v>2544</v>
      </c>
      <c r="D31" s="330">
        <v>2882</v>
      </c>
      <c r="E31" s="326">
        <f t="shared" si="0"/>
        <v>13.3</v>
      </c>
      <c r="F31" s="327">
        <f t="shared" si="1"/>
        <v>2.6</v>
      </c>
      <c r="G31" s="328">
        <f t="shared" si="2"/>
        <v>2.9</v>
      </c>
      <c r="J31" s="100"/>
    </row>
    <row r="32" spans="1:15" s="25" customFormat="1" ht="20.100000000000001" customHeight="1">
      <c r="A32" s="366" t="s">
        <v>207</v>
      </c>
      <c r="B32" s="367"/>
      <c r="C32" s="32"/>
      <c r="D32" s="184"/>
      <c r="E32" s="76"/>
      <c r="F32" s="76"/>
      <c r="G32" s="81"/>
      <c r="K32"/>
      <c r="L32"/>
      <c r="M32"/>
      <c r="N32"/>
      <c r="O32"/>
    </row>
    <row r="33" spans="1:15" s="25" customFormat="1" ht="24" customHeight="1">
      <c r="A33" s="349" t="s">
        <v>206</v>
      </c>
      <c r="B33" s="350"/>
      <c r="C33" s="96">
        <f>SUM(C$11,C$13,C$15:C$18,C$20:C$23)</f>
        <v>21482</v>
      </c>
      <c r="D33" s="107">
        <f>SUM(D$11,D$13,D$15:D$18,D$20:D$23)</f>
        <v>21461</v>
      </c>
      <c r="E33" s="76">
        <f>ROUND((D33-C33)/C33*100,1)</f>
        <v>-0.1</v>
      </c>
      <c r="F33" s="79">
        <f t="shared" si="1"/>
        <v>22.3</v>
      </c>
      <c r="G33" s="80">
        <f>ROUND(D33/$D$7*100,1)</f>
        <v>21.7</v>
      </c>
      <c r="K33"/>
      <c r="L33"/>
      <c r="M33"/>
      <c r="N33"/>
      <c r="O33"/>
    </row>
    <row r="34" spans="1:15" s="25" customFormat="1" ht="24" customHeight="1">
      <c r="A34" s="349" t="s">
        <v>204</v>
      </c>
      <c r="B34" s="350"/>
      <c r="C34" s="96">
        <f>SUM(C$24:C$30)</f>
        <v>44560</v>
      </c>
      <c r="D34" s="107">
        <f>SUM(D$24:D$30)</f>
        <v>45695</v>
      </c>
      <c r="E34" s="76">
        <f>ROUND((D34-C34)/C34*100,1)</f>
        <v>2.5</v>
      </c>
      <c r="F34" s="79">
        <f>ROUND(C34/$C$7*100,1)</f>
        <v>46.2</v>
      </c>
      <c r="G34" s="80">
        <f>ROUND(D34/$D$7*100,1)</f>
        <v>46.3</v>
      </c>
      <c r="K34"/>
      <c r="L34"/>
      <c r="M34"/>
      <c r="N34"/>
      <c r="O34"/>
    </row>
    <row r="35" spans="1:15" s="25" customFormat="1" ht="24.95" customHeight="1" thickBot="1">
      <c r="A35" s="351" t="s">
        <v>205</v>
      </c>
      <c r="B35" s="352"/>
      <c r="C35" s="98">
        <f>SUM(C$8:C$10,C$12,C$14,C$19,C$31)</f>
        <v>30429</v>
      </c>
      <c r="D35" s="180">
        <f>SUM(D$8:D$10,D$12,D$14,D$19,D$31)</f>
        <v>31641</v>
      </c>
      <c r="E35" s="82">
        <f>ROUND((D35-C35)/C35*100,1)</f>
        <v>4</v>
      </c>
      <c r="F35" s="83">
        <f t="shared" si="1"/>
        <v>31.5</v>
      </c>
      <c r="G35" s="84">
        <f>ROUND(D35/$D$7*100,1)</f>
        <v>32</v>
      </c>
    </row>
    <row r="36" spans="1:15" ht="13.5" customHeight="1">
      <c r="A36" s="368"/>
      <c r="B36" s="368"/>
      <c r="C36" s="368"/>
      <c r="D36" s="368"/>
      <c r="E36" s="368"/>
      <c r="F36" s="368"/>
      <c r="G36" s="368"/>
      <c r="H36" s="368"/>
      <c r="I36" s="368"/>
    </row>
  </sheetData>
  <mergeCells count="11">
    <mergeCell ref="A1:G1"/>
    <mergeCell ref="A2:G2"/>
    <mergeCell ref="A3:B6"/>
    <mergeCell ref="C3:G3"/>
    <mergeCell ref="F4:G4"/>
    <mergeCell ref="A36:I36"/>
    <mergeCell ref="A7:B7"/>
    <mergeCell ref="A33:B33"/>
    <mergeCell ref="A34:B34"/>
    <mergeCell ref="A35:B35"/>
    <mergeCell ref="A32:B32"/>
  </mergeCells>
  <phoneticPr fontId="3"/>
  <pageMargins left="0.78740157480314965" right="0.78740157480314965" top="0.98425196850393704" bottom="0.98425196850393704" header="0.51181102362204722" footer="0.51181102362204722"/>
  <pageSetup paperSize="9" scale="93" orientation="portrait" horizontalDpi="300" verticalDpi="300" r:id="rId1"/>
  <headerFooter alignWithMargins="0"/>
  <ignoredErrors>
    <ignoredError sqref="A8:A15 A17:A3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37"/>
  <sheetViews>
    <sheetView showGridLines="0" workbookViewId="0">
      <selection sqref="A1:G1"/>
    </sheetView>
  </sheetViews>
  <sheetFormatPr defaultRowHeight="18" customHeight="1"/>
  <cols>
    <col min="1" max="1" width="5" style="30" bestFit="1" customWidth="1"/>
    <col min="2" max="2" width="36.625" style="30" customWidth="1"/>
    <col min="3" max="4" width="12.375" style="63" customWidth="1"/>
    <col min="5" max="7" width="7.625" style="40" customWidth="1"/>
    <col min="8" max="16384" width="9" style="40"/>
  </cols>
  <sheetData>
    <row r="1" spans="1:10" s="13" customFormat="1" ht="27" customHeight="1">
      <c r="A1" s="353" t="s">
        <v>144</v>
      </c>
      <c r="B1" s="353"/>
      <c r="C1" s="353"/>
      <c r="D1" s="353"/>
      <c r="E1" s="353"/>
      <c r="F1" s="353"/>
      <c r="G1" s="353"/>
    </row>
    <row r="2" spans="1:10" s="13" customFormat="1" ht="27" customHeight="1" thickBot="1">
      <c r="A2" s="369" t="s">
        <v>8</v>
      </c>
      <c r="B2" s="369"/>
      <c r="C2" s="369"/>
      <c r="D2" s="369"/>
      <c r="E2" s="369"/>
      <c r="F2" s="369"/>
      <c r="G2" s="369"/>
    </row>
    <row r="3" spans="1:10" s="25" customFormat="1" ht="18" customHeight="1">
      <c r="A3" s="354" t="s">
        <v>141</v>
      </c>
      <c r="B3" s="355"/>
      <c r="C3" s="170" t="s">
        <v>40</v>
      </c>
      <c r="D3" s="186"/>
      <c r="E3" s="38"/>
      <c r="F3" s="38"/>
      <c r="G3" s="39"/>
    </row>
    <row r="4" spans="1:10" s="25" customFormat="1" ht="18" customHeight="1">
      <c r="A4" s="356"/>
      <c r="B4" s="357"/>
      <c r="C4" s="14"/>
      <c r="D4" s="175"/>
      <c r="E4" s="15"/>
      <c r="F4" s="364" t="s">
        <v>10</v>
      </c>
      <c r="G4" s="365"/>
    </row>
    <row r="5" spans="1:10" s="25" customFormat="1" ht="13.5" customHeight="1">
      <c r="A5" s="356"/>
      <c r="B5" s="357"/>
      <c r="C5" s="71" t="s">
        <v>139</v>
      </c>
      <c r="D5" s="71" t="s">
        <v>153</v>
      </c>
      <c r="E5" s="16" t="s">
        <v>11</v>
      </c>
      <c r="F5" s="17" t="s">
        <v>155</v>
      </c>
      <c r="G5" s="18" t="s">
        <v>157</v>
      </c>
    </row>
    <row r="6" spans="1:10" s="25" customFormat="1" ht="13.5">
      <c r="A6" s="358"/>
      <c r="B6" s="359"/>
      <c r="C6" s="19"/>
      <c r="D6" s="176"/>
      <c r="E6" s="20" t="s">
        <v>12</v>
      </c>
      <c r="F6" s="21" t="s">
        <v>13</v>
      </c>
      <c r="G6" s="22" t="s">
        <v>13</v>
      </c>
    </row>
    <row r="7" spans="1:10" s="25" customFormat="1" ht="27" customHeight="1">
      <c r="A7" s="347" t="s">
        <v>41</v>
      </c>
      <c r="B7" s="348"/>
      <c r="C7" s="41">
        <v>255097659</v>
      </c>
      <c r="D7" s="177">
        <f>SUM(D8:D31)</f>
        <v>266035805</v>
      </c>
      <c r="E7" s="76">
        <f>ROUND((D7-C7)/C7*100,1)</f>
        <v>4.3</v>
      </c>
      <c r="F7" s="77">
        <v>100</v>
      </c>
      <c r="G7" s="78">
        <v>100</v>
      </c>
      <c r="J7" s="100"/>
    </row>
    <row r="8" spans="1:10" s="25" customFormat="1" ht="22.5" customHeight="1">
      <c r="A8" s="24" t="s">
        <v>137</v>
      </c>
      <c r="B8" s="34" t="s">
        <v>15</v>
      </c>
      <c r="C8" s="42">
        <v>30041192</v>
      </c>
      <c r="D8" s="183">
        <v>31969290</v>
      </c>
      <c r="E8" s="76">
        <f>ROUND((D8-C8)/C8*100,1)</f>
        <v>6.4</v>
      </c>
      <c r="F8" s="79">
        <f>ROUND(C8/$C$7*100,1)</f>
        <v>11.8</v>
      </c>
      <c r="G8" s="80">
        <f>ROUND(D8/$D$7*100,1)</f>
        <v>12</v>
      </c>
      <c r="J8" s="100"/>
    </row>
    <row r="9" spans="1:10" s="25" customFormat="1" ht="22.5" customHeight="1">
      <c r="A9" s="94">
        <v>10</v>
      </c>
      <c r="B9" s="34" t="s">
        <v>16</v>
      </c>
      <c r="C9" s="42">
        <v>4468487</v>
      </c>
      <c r="D9" s="183">
        <v>4454157</v>
      </c>
      <c r="E9" s="76">
        <f t="shared" ref="E9:E30" si="0">ROUND((D9-C9)/C9*100,1)</f>
        <v>-0.3</v>
      </c>
      <c r="F9" s="79">
        <f t="shared" ref="F9:F35" si="1">ROUND(C9/$C$7*100,1)</f>
        <v>1.8</v>
      </c>
      <c r="G9" s="80">
        <f t="shared" ref="G9:G31" si="2">ROUND(D9/$D$7*100,1)</f>
        <v>1.7</v>
      </c>
      <c r="J9" s="100"/>
    </row>
    <row r="10" spans="1:10" s="25" customFormat="1" ht="22.5" customHeight="1">
      <c r="A10" s="94">
        <v>11</v>
      </c>
      <c r="B10" s="34" t="s">
        <v>17</v>
      </c>
      <c r="C10" s="42">
        <v>5069105</v>
      </c>
      <c r="D10" s="183">
        <v>5474141</v>
      </c>
      <c r="E10" s="76">
        <f t="shared" si="0"/>
        <v>8</v>
      </c>
      <c r="F10" s="79">
        <f t="shared" si="1"/>
        <v>2</v>
      </c>
      <c r="G10" s="80">
        <f>ROUND(D10/$D$7*100,1)</f>
        <v>2.1</v>
      </c>
      <c r="J10" s="100"/>
    </row>
    <row r="11" spans="1:10" s="25" customFormat="1" ht="22.5" customHeight="1">
      <c r="A11" s="94">
        <v>12</v>
      </c>
      <c r="B11" s="34" t="s">
        <v>18</v>
      </c>
      <c r="C11" s="42">
        <v>2000362</v>
      </c>
      <c r="D11" s="183">
        <v>2287462</v>
      </c>
      <c r="E11" s="76">
        <f t="shared" si="0"/>
        <v>14.4</v>
      </c>
      <c r="F11" s="79">
        <f t="shared" si="1"/>
        <v>0.8</v>
      </c>
      <c r="G11" s="80">
        <f t="shared" si="2"/>
        <v>0.9</v>
      </c>
      <c r="J11" s="100"/>
    </row>
    <row r="12" spans="1:10" s="25" customFormat="1" ht="22.5" customHeight="1">
      <c r="A12" s="94">
        <v>13</v>
      </c>
      <c r="B12" s="34" t="s">
        <v>19</v>
      </c>
      <c r="C12" s="42">
        <v>2729181</v>
      </c>
      <c r="D12" s="183">
        <v>2603431</v>
      </c>
      <c r="E12" s="76">
        <f t="shared" si="0"/>
        <v>-4.5999999999999996</v>
      </c>
      <c r="F12" s="79">
        <f t="shared" si="1"/>
        <v>1.1000000000000001</v>
      </c>
      <c r="G12" s="80">
        <f t="shared" si="2"/>
        <v>1</v>
      </c>
      <c r="J12" s="100"/>
    </row>
    <row r="13" spans="1:10" s="25" customFormat="1" ht="22.5" customHeight="1">
      <c r="A13" s="94">
        <v>14</v>
      </c>
      <c r="B13" s="34" t="s">
        <v>20</v>
      </c>
      <c r="C13" s="42">
        <v>1840223</v>
      </c>
      <c r="D13" s="183">
        <v>2151740</v>
      </c>
      <c r="E13" s="76">
        <f t="shared" si="0"/>
        <v>16.899999999999999</v>
      </c>
      <c r="F13" s="79">
        <f t="shared" si="1"/>
        <v>0.7</v>
      </c>
      <c r="G13" s="80">
        <f t="shared" si="2"/>
        <v>0.8</v>
      </c>
      <c r="J13" s="100"/>
    </row>
    <row r="14" spans="1:10" s="25" customFormat="1" ht="22.5" customHeight="1">
      <c r="A14" s="94">
        <v>15</v>
      </c>
      <c r="B14" s="34" t="s">
        <v>21</v>
      </c>
      <c r="C14" s="42">
        <v>3076103</v>
      </c>
      <c r="D14" s="183">
        <v>3096639</v>
      </c>
      <c r="E14" s="76">
        <f t="shared" si="0"/>
        <v>0.7</v>
      </c>
      <c r="F14" s="79">
        <f t="shared" si="1"/>
        <v>1.2</v>
      </c>
      <c r="G14" s="80">
        <f t="shared" si="2"/>
        <v>1.2</v>
      </c>
      <c r="J14" s="100"/>
    </row>
    <row r="15" spans="1:10" s="25" customFormat="1" ht="22.5" customHeight="1">
      <c r="A15" s="94">
        <v>16</v>
      </c>
      <c r="B15" s="35" t="s">
        <v>22</v>
      </c>
      <c r="C15" s="42">
        <v>27263772</v>
      </c>
      <c r="D15" s="183">
        <v>27012270</v>
      </c>
      <c r="E15" s="76">
        <f t="shared" si="0"/>
        <v>-0.9</v>
      </c>
      <c r="F15" s="79">
        <f t="shared" si="1"/>
        <v>10.7</v>
      </c>
      <c r="G15" s="80">
        <f>ROUND(D15/$D$7*100,1)</f>
        <v>10.199999999999999</v>
      </c>
      <c r="J15" s="100"/>
    </row>
    <row r="16" spans="1:10" s="25" customFormat="1" ht="22.5" customHeight="1">
      <c r="A16" s="94">
        <v>17</v>
      </c>
      <c r="B16" s="34" t="s">
        <v>23</v>
      </c>
      <c r="C16" s="42">
        <v>458449</v>
      </c>
      <c r="D16" s="183">
        <v>462644</v>
      </c>
      <c r="E16" s="76">
        <f t="shared" si="0"/>
        <v>0.9</v>
      </c>
      <c r="F16" s="79">
        <f t="shared" si="1"/>
        <v>0.2</v>
      </c>
      <c r="G16" s="80">
        <f t="shared" si="2"/>
        <v>0.2</v>
      </c>
      <c r="J16" s="100"/>
    </row>
    <row r="17" spans="1:15" s="25" customFormat="1" ht="22.5" customHeight="1">
      <c r="A17" s="94">
        <v>18</v>
      </c>
      <c r="B17" s="34" t="s">
        <v>24</v>
      </c>
      <c r="C17" s="42">
        <v>8041557</v>
      </c>
      <c r="D17" s="183">
        <v>6304628</v>
      </c>
      <c r="E17" s="76">
        <f>ROUND((D17-C17)/C17*100,1)</f>
        <v>-21.6</v>
      </c>
      <c r="F17" s="79">
        <f t="shared" si="1"/>
        <v>3.2</v>
      </c>
      <c r="G17" s="80">
        <f t="shared" si="2"/>
        <v>2.4</v>
      </c>
      <c r="J17" s="100"/>
    </row>
    <row r="18" spans="1:15" s="25" customFormat="1" ht="22.5" customHeight="1">
      <c r="A18" s="94">
        <v>19</v>
      </c>
      <c r="B18" s="34" t="s">
        <v>25</v>
      </c>
      <c r="C18" s="42">
        <v>139982</v>
      </c>
      <c r="D18" s="183">
        <v>270878</v>
      </c>
      <c r="E18" s="76">
        <f t="shared" si="0"/>
        <v>93.5</v>
      </c>
      <c r="F18" s="79">
        <f t="shared" si="1"/>
        <v>0.1</v>
      </c>
      <c r="G18" s="80">
        <f t="shared" si="2"/>
        <v>0.1</v>
      </c>
      <c r="J18" s="100"/>
    </row>
    <row r="19" spans="1:15" s="25" customFormat="1" ht="22.5" customHeight="1">
      <c r="A19" s="94">
        <v>20</v>
      </c>
      <c r="B19" s="34" t="s">
        <v>26</v>
      </c>
      <c r="C19" s="42">
        <v>2251046</v>
      </c>
      <c r="D19" s="183">
        <v>2274703</v>
      </c>
      <c r="E19" s="76">
        <f t="shared" si="0"/>
        <v>1.1000000000000001</v>
      </c>
      <c r="F19" s="79">
        <f t="shared" si="1"/>
        <v>0.9</v>
      </c>
      <c r="G19" s="80">
        <f t="shared" si="2"/>
        <v>0.9</v>
      </c>
      <c r="J19" s="100"/>
    </row>
    <row r="20" spans="1:15" s="25" customFormat="1" ht="22.5" customHeight="1">
      <c r="A20" s="94">
        <v>21</v>
      </c>
      <c r="B20" s="34" t="s">
        <v>27</v>
      </c>
      <c r="C20" s="42">
        <v>9038741</v>
      </c>
      <c r="D20" s="183">
        <v>8250955</v>
      </c>
      <c r="E20" s="76">
        <f t="shared" si="0"/>
        <v>-8.6999999999999993</v>
      </c>
      <c r="F20" s="79">
        <f t="shared" si="1"/>
        <v>3.5</v>
      </c>
      <c r="G20" s="80">
        <f t="shared" si="2"/>
        <v>3.1</v>
      </c>
      <c r="J20" s="100"/>
    </row>
    <row r="21" spans="1:15" s="25" customFormat="1" ht="22.5" customHeight="1">
      <c r="A21" s="94">
        <v>22</v>
      </c>
      <c r="B21" s="34" t="s">
        <v>28</v>
      </c>
      <c r="C21" s="42">
        <v>2823329</v>
      </c>
      <c r="D21" s="183">
        <v>2636474</v>
      </c>
      <c r="E21" s="76">
        <f t="shared" si="0"/>
        <v>-6.6</v>
      </c>
      <c r="F21" s="79">
        <f t="shared" si="1"/>
        <v>1.1000000000000001</v>
      </c>
      <c r="G21" s="80">
        <f>ROUND(D21/$D$7*100,1)</f>
        <v>1</v>
      </c>
      <c r="J21" s="100"/>
    </row>
    <row r="22" spans="1:15" s="25" customFormat="1" ht="22.5" customHeight="1">
      <c r="A22" s="94">
        <v>23</v>
      </c>
      <c r="B22" s="34" t="s">
        <v>29</v>
      </c>
      <c r="C22" s="42">
        <v>5234612</v>
      </c>
      <c r="D22" s="183">
        <v>4609676</v>
      </c>
      <c r="E22" s="76">
        <f t="shared" si="0"/>
        <v>-11.9</v>
      </c>
      <c r="F22" s="79">
        <f t="shared" si="1"/>
        <v>2.1</v>
      </c>
      <c r="G22" s="80">
        <f t="shared" si="2"/>
        <v>1.7</v>
      </c>
      <c r="J22" s="100"/>
    </row>
    <row r="23" spans="1:15" s="25" customFormat="1" ht="22.5" customHeight="1">
      <c r="A23" s="94">
        <v>24</v>
      </c>
      <c r="B23" s="34" t="s">
        <v>30</v>
      </c>
      <c r="C23" s="42">
        <v>9278942</v>
      </c>
      <c r="D23" s="183">
        <v>9871306</v>
      </c>
      <c r="E23" s="76">
        <f t="shared" si="0"/>
        <v>6.4</v>
      </c>
      <c r="F23" s="79">
        <f t="shared" si="1"/>
        <v>3.6</v>
      </c>
      <c r="G23" s="80">
        <f t="shared" si="2"/>
        <v>3.7</v>
      </c>
      <c r="J23" s="100"/>
    </row>
    <row r="24" spans="1:15" s="25" customFormat="1" ht="22.5" customHeight="1">
      <c r="A24" s="94">
        <v>25</v>
      </c>
      <c r="B24" s="34" t="s">
        <v>31</v>
      </c>
      <c r="C24" s="42">
        <v>4718914</v>
      </c>
      <c r="D24" s="183">
        <v>5462183</v>
      </c>
      <c r="E24" s="76">
        <f t="shared" si="0"/>
        <v>15.8</v>
      </c>
      <c r="F24" s="79">
        <f t="shared" si="1"/>
        <v>1.8</v>
      </c>
      <c r="G24" s="80">
        <f t="shared" si="2"/>
        <v>2.1</v>
      </c>
      <c r="J24" s="100"/>
    </row>
    <row r="25" spans="1:15" s="25" customFormat="1" ht="22.5" customHeight="1">
      <c r="A25" s="94">
        <v>26</v>
      </c>
      <c r="B25" s="34" t="s">
        <v>32</v>
      </c>
      <c r="C25" s="42">
        <v>22842687</v>
      </c>
      <c r="D25" s="183">
        <v>24083078</v>
      </c>
      <c r="E25" s="76">
        <f t="shared" si="0"/>
        <v>5.4</v>
      </c>
      <c r="F25" s="79">
        <f t="shared" si="1"/>
        <v>9</v>
      </c>
      <c r="G25" s="80">
        <f t="shared" si="2"/>
        <v>9.1</v>
      </c>
      <c r="J25" s="100"/>
    </row>
    <row r="26" spans="1:15" s="25" customFormat="1" ht="22.5" customHeight="1">
      <c r="A26" s="94">
        <v>27</v>
      </c>
      <c r="B26" s="34" t="s">
        <v>33</v>
      </c>
      <c r="C26" s="42">
        <v>4313632</v>
      </c>
      <c r="D26" s="183">
        <v>5070244</v>
      </c>
      <c r="E26" s="76">
        <f t="shared" si="0"/>
        <v>17.5</v>
      </c>
      <c r="F26" s="79">
        <f t="shared" si="1"/>
        <v>1.7</v>
      </c>
      <c r="G26" s="80">
        <f t="shared" si="2"/>
        <v>1.9</v>
      </c>
      <c r="J26" s="100"/>
    </row>
    <row r="27" spans="1:15" s="25" customFormat="1" ht="22.5" customHeight="1">
      <c r="A27" s="94">
        <v>28</v>
      </c>
      <c r="B27" s="35" t="s">
        <v>34</v>
      </c>
      <c r="C27" s="42">
        <v>37302349</v>
      </c>
      <c r="D27" s="183">
        <v>46434433</v>
      </c>
      <c r="E27" s="76">
        <f t="shared" si="0"/>
        <v>24.5</v>
      </c>
      <c r="F27" s="79">
        <f t="shared" si="1"/>
        <v>14.6</v>
      </c>
      <c r="G27" s="80">
        <f t="shared" si="2"/>
        <v>17.5</v>
      </c>
      <c r="J27" s="100"/>
    </row>
    <row r="28" spans="1:15" s="25" customFormat="1" ht="22.5" customHeight="1">
      <c r="A28" s="94">
        <v>29</v>
      </c>
      <c r="B28" s="34" t="s">
        <v>35</v>
      </c>
      <c r="C28" s="42">
        <v>14688121</v>
      </c>
      <c r="D28" s="183">
        <v>14661202</v>
      </c>
      <c r="E28" s="76">
        <f t="shared" si="0"/>
        <v>-0.2</v>
      </c>
      <c r="F28" s="79">
        <f t="shared" si="1"/>
        <v>5.8</v>
      </c>
      <c r="G28" s="80">
        <f t="shared" si="2"/>
        <v>5.5</v>
      </c>
      <c r="J28" s="100"/>
    </row>
    <row r="29" spans="1:15" s="25" customFormat="1" ht="22.5" customHeight="1">
      <c r="A29" s="94">
        <v>30</v>
      </c>
      <c r="B29" s="34" t="s">
        <v>36</v>
      </c>
      <c r="C29" s="42">
        <v>32116131</v>
      </c>
      <c r="D29" s="183">
        <v>24701218</v>
      </c>
      <c r="E29" s="76">
        <f t="shared" si="0"/>
        <v>-23.1</v>
      </c>
      <c r="F29" s="79">
        <f t="shared" si="1"/>
        <v>12.6</v>
      </c>
      <c r="G29" s="80">
        <f t="shared" si="2"/>
        <v>9.3000000000000007</v>
      </c>
      <c r="J29" s="100"/>
    </row>
    <row r="30" spans="1:15" s="25" customFormat="1" ht="22.5" customHeight="1">
      <c r="A30" s="94">
        <v>31</v>
      </c>
      <c r="B30" s="34" t="s">
        <v>37</v>
      </c>
      <c r="C30" s="42">
        <v>12950125</v>
      </c>
      <c r="D30" s="183">
        <v>13029880</v>
      </c>
      <c r="E30" s="76">
        <f t="shared" si="0"/>
        <v>0.6</v>
      </c>
      <c r="F30" s="79">
        <f t="shared" si="1"/>
        <v>5.0999999999999996</v>
      </c>
      <c r="G30" s="80">
        <f t="shared" si="2"/>
        <v>4.9000000000000004</v>
      </c>
      <c r="J30" s="100"/>
    </row>
    <row r="31" spans="1:15" s="25" customFormat="1" ht="22.5" customHeight="1">
      <c r="A31" s="94">
        <v>32</v>
      </c>
      <c r="B31" s="34" t="s">
        <v>38</v>
      </c>
      <c r="C31" s="331">
        <v>12410617</v>
      </c>
      <c r="D31" s="330">
        <v>18863173</v>
      </c>
      <c r="E31" s="326">
        <f>ROUND((D31-C31)/C31*100,1)</f>
        <v>52</v>
      </c>
      <c r="F31" s="327">
        <f>ROUND(C31/$C$7*100,1)</f>
        <v>4.9000000000000004</v>
      </c>
      <c r="G31" s="328">
        <f t="shared" si="2"/>
        <v>7.1</v>
      </c>
      <c r="J31" s="100"/>
    </row>
    <row r="32" spans="1:15" s="25" customFormat="1" ht="20.100000000000001" customHeight="1">
      <c r="A32" s="366" t="s">
        <v>207</v>
      </c>
      <c r="B32" s="367"/>
      <c r="C32" s="171"/>
      <c r="D32" s="187"/>
      <c r="E32" s="76"/>
      <c r="F32" s="76"/>
      <c r="G32" s="81"/>
      <c r="K32"/>
      <c r="L32"/>
      <c r="M32"/>
      <c r="N32"/>
      <c r="O32"/>
    </row>
    <row r="33" spans="1:15" s="25" customFormat="1" ht="24" customHeight="1">
      <c r="A33" s="349" t="s">
        <v>206</v>
      </c>
      <c r="B33" s="350"/>
      <c r="C33" s="97">
        <f>SUM(C$11,C$13,C$15:C$18,C$20:C$23)</f>
        <v>66119969</v>
      </c>
      <c r="D33" s="107">
        <f>SUM(D$11,D$13,D$15:D$18,D$20:D$23)</f>
        <v>63858033</v>
      </c>
      <c r="E33" s="76">
        <f>ROUND((D33-C33)/C33*100,1)</f>
        <v>-3.4</v>
      </c>
      <c r="F33" s="79">
        <f>ROUND(C33/$C$7*100,1)</f>
        <v>25.9</v>
      </c>
      <c r="G33" s="80">
        <f>ROUND(D33/$D$7*100,1)</f>
        <v>24</v>
      </c>
      <c r="K33"/>
      <c r="L33"/>
      <c r="M33"/>
      <c r="N33"/>
      <c r="O33"/>
    </row>
    <row r="34" spans="1:15" s="25" customFormat="1" ht="24" customHeight="1">
      <c r="A34" s="349" t="s">
        <v>204</v>
      </c>
      <c r="B34" s="350"/>
      <c r="C34" s="97">
        <f>SUM(C$24:C$30)</f>
        <v>128931959</v>
      </c>
      <c r="D34" s="107">
        <f>SUM(D$24:D$30)</f>
        <v>133442238</v>
      </c>
      <c r="E34" s="76">
        <f>ROUND((D34-C34)/C34*100,1)</f>
        <v>3.5</v>
      </c>
      <c r="F34" s="79">
        <f t="shared" si="1"/>
        <v>50.5</v>
      </c>
      <c r="G34" s="80">
        <f>ROUND(D34/$D$7*100,1)</f>
        <v>50.2</v>
      </c>
      <c r="K34"/>
      <c r="L34"/>
      <c r="M34"/>
      <c r="N34"/>
      <c r="O34"/>
    </row>
    <row r="35" spans="1:15" s="25" customFormat="1" ht="24.95" customHeight="1" thickBot="1">
      <c r="A35" s="351" t="s">
        <v>205</v>
      </c>
      <c r="B35" s="352"/>
      <c r="C35" s="99">
        <f>SUM(C$8:C$10,C$12,C$14,C$19,C$31)</f>
        <v>60045731</v>
      </c>
      <c r="D35" s="99">
        <f>SUM(D$8:D$10,D$12,D$14,D$19,D$31)</f>
        <v>68735534</v>
      </c>
      <c r="E35" s="82">
        <f>ROUND((D35-C35)/C35*100,1)</f>
        <v>14.5</v>
      </c>
      <c r="F35" s="83">
        <f t="shared" si="1"/>
        <v>23.5</v>
      </c>
      <c r="G35" s="84">
        <f>ROUND(D35/$D$7*100,1)</f>
        <v>25.8</v>
      </c>
    </row>
    <row r="36" spans="1:15" s="28" customFormat="1" ht="16.5" customHeight="1">
      <c r="A36" s="370" t="s">
        <v>146</v>
      </c>
      <c r="B36" s="370"/>
      <c r="C36" s="370"/>
      <c r="D36" s="370"/>
      <c r="E36" s="370"/>
      <c r="F36" s="370"/>
      <c r="G36" s="370"/>
      <c r="H36" s="234"/>
      <c r="I36" s="234"/>
    </row>
    <row r="37" spans="1:15" ht="18" customHeight="1">
      <c r="A37" s="236"/>
      <c r="B37" s="236"/>
      <c r="C37" s="236"/>
      <c r="D37" s="236"/>
      <c r="E37" s="236"/>
      <c r="F37" s="236"/>
      <c r="G37" s="236"/>
    </row>
  </sheetData>
  <mergeCells count="10">
    <mergeCell ref="A1:G1"/>
    <mergeCell ref="A2:G2"/>
    <mergeCell ref="A3:B6"/>
    <mergeCell ref="F4:G4"/>
    <mergeCell ref="A36:G36"/>
    <mergeCell ref="A7:B7"/>
    <mergeCell ref="A33:B33"/>
    <mergeCell ref="A34:B34"/>
    <mergeCell ref="A35:B35"/>
    <mergeCell ref="A32:B32"/>
  </mergeCells>
  <phoneticPr fontId="3"/>
  <pageMargins left="0.78700000000000003" right="0.78700000000000003" top="0.98399999999999999" bottom="0.98399999999999999" header="0.51200000000000001" footer="0.51200000000000001"/>
  <pageSetup paperSize="9" scale="95" orientation="portrait" horizontalDpi="300" verticalDpi="300" r:id="rId1"/>
  <headerFooter alignWithMargins="0"/>
  <ignoredErrors>
    <ignoredError sqref="A8:A15 A17:A3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37"/>
  <sheetViews>
    <sheetView showGridLines="0" zoomScaleNormal="100" workbookViewId="0">
      <selection sqref="A1:G1"/>
    </sheetView>
  </sheetViews>
  <sheetFormatPr defaultRowHeight="13.5"/>
  <cols>
    <col min="1" max="1" width="5" style="28" bestFit="1" customWidth="1"/>
    <col min="2" max="2" width="36.625" style="40" customWidth="1"/>
    <col min="3" max="3" width="12.375" style="40" customWidth="1"/>
    <col min="4" max="4" width="12.375" style="63" customWidth="1"/>
    <col min="5" max="7" width="7.625" style="40" customWidth="1"/>
    <col min="8" max="16384" width="9" style="40"/>
  </cols>
  <sheetData>
    <row r="1" spans="1:10" s="13" customFormat="1" ht="27" customHeight="1">
      <c r="A1" s="353" t="s">
        <v>142</v>
      </c>
      <c r="B1" s="353"/>
      <c r="C1" s="353"/>
      <c r="D1" s="353"/>
      <c r="E1" s="353"/>
      <c r="F1" s="353"/>
      <c r="G1" s="353"/>
    </row>
    <row r="2" spans="1:10" s="13" customFormat="1" ht="27" customHeight="1" thickBot="1">
      <c r="A2" s="371" t="s">
        <v>42</v>
      </c>
      <c r="B2" s="371"/>
      <c r="C2" s="371"/>
      <c r="D2" s="371"/>
      <c r="E2" s="371"/>
      <c r="F2" s="371"/>
      <c r="G2" s="371"/>
    </row>
    <row r="3" spans="1:10" ht="18" customHeight="1">
      <c r="A3" s="354" t="s">
        <v>141</v>
      </c>
      <c r="B3" s="355"/>
      <c r="C3" s="37" t="s">
        <v>43</v>
      </c>
      <c r="D3" s="188"/>
      <c r="E3" s="38"/>
      <c r="F3" s="38"/>
      <c r="G3" s="39"/>
    </row>
    <row r="4" spans="1:10" ht="18" customHeight="1">
      <c r="A4" s="356"/>
      <c r="B4" s="357"/>
      <c r="C4" s="14"/>
      <c r="D4" s="175"/>
      <c r="E4" s="15"/>
      <c r="F4" s="364" t="s">
        <v>10</v>
      </c>
      <c r="G4" s="365"/>
    </row>
    <row r="5" spans="1:10" ht="13.5" customHeight="1">
      <c r="A5" s="356"/>
      <c r="B5" s="357"/>
      <c r="C5" s="71" t="s">
        <v>139</v>
      </c>
      <c r="D5" s="71" t="s">
        <v>153</v>
      </c>
      <c r="E5" s="16" t="s">
        <v>11</v>
      </c>
      <c r="F5" s="17" t="s">
        <v>155</v>
      </c>
      <c r="G5" s="18" t="s">
        <v>157</v>
      </c>
    </row>
    <row r="6" spans="1:10">
      <c r="A6" s="358"/>
      <c r="B6" s="359"/>
      <c r="C6" s="19"/>
      <c r="D6" s="176"/>
      <c r="E6" s="20" t="s">
        <v>12</v>
      </c>
      <c r="F6" s="21" t="s">
        <v>13</v>
      </c>
      <c r="G6" s="22" t="s">
        <v>13</v>
      </c>
    </row>
    <row r="7" spans="1:10" s="43" customFormat="1" ht="27" customHeight="1">
      <c r="A7" s="347" t="s">
        <v>14</v>
      </c>
      <c r="B7" s="348"/>
      <c r="C7" s="44">
        <v>84300799</v>
      </c>
      <c r="D7" s="177">
        <f>SUM(D8:D31)</f>
        <v>92792350</v>
      </c>
      <c r="E7" s="76">
        <f>ROUND((D7-C7)/C7*100,1)</f>
        <v>10.1</v>
      </c>
      <c r="F7" s="77">
        <v>100</v>
      </c>
      <c r="G7" s="78">
        <v>100</v>
      </c>
      <c r="J7" s="100"/>
    </row>
    <row r="8" spans="1:10" s="43" customFormat="1" ht="22.5" customHeight="1">
      <c r="A8" s="24" t="s">
        <v>137</v>
      </c>
      <c r="B8" s="34" t="s">
        <v>15</v>
      </c>
      <c r="C8" s="45">
        <v>9724470</v>
      </c>
      <c r="D8" s="183">
        <v>10569859</v>
      </c>
      <c r="E8" s="76">
        <f>ROUND((D8-C8)/C8*100,1)</f>
        <v>8.6999999999999993</v>
      </c>
      <c r="F8" s="79">
        <f>ROUND(C8/$C$7*100,1)</f>
        <v>11.5</v>
      </c>
      <c r="G8" s="80">
        <f>ROUND(D8/$D$7*100,1)</f>
        <v>11.4</v>
      </c>
      <c r="J8" s="100"/>
    </row>
    <row r="9" spans="1:10" s="43" customFormat="1" ht="22.5" customHeight="1">
      <c r="A9" s="94">
        <v>10</v>
      </c>
      <c r="B9" s="34" t="s">
        <v>16</v>
      </c>
      <c r="C9" s="45">
        <v>1357207</v>
      </c>
      <c r="D9" s="183">
        <v>1582855</v>
      </c>
      <c r="E9" s="76">
        <f t="shared" ref="E9:E31" si="0">ROUND((D9-C9)/C9*100,1)</f>
        <v>16.600000000000001</v>
      </c>
      <c r="F9" s="79">
        <f t="shared" ref="F9:F35" si="1">ROUND(C9/$C$7*100,1)</f>
        <v>1.6</v>
      </c>
      <c r="G9" s="80">
        <f t="shared" ref="G9:G31" si="2">ROUND(D9/$D$7*100,1)</f>
        <v>1.7</v>
      </c>
      <c r="J9" s="100"/>
    </row>
    <row r="10" spans="1:10" s="43" customFormat="1" ht="22.5" customHeight="1">
      <c r="A10" s="94">
        <v>11</v>
      </c>
      <c r="B10" s="34" t="s">
        <v>17</v>
      </c>
      <c r="C10" s="45">
        <v>2412679</v>
      </c>
      <c r="D10" s="183">
        <v>2566818</v>
      </c>
      <c r="E10" s="76">
        <f t="shared" si="0"/>
        <v>6.4</v>
      </c>
      <c r="F10" s="79">
        <f t="shared" si="1"/>
        <v>2.9</v>
      </c>
      <c r="G10" s="80">
        <f t="shared" si="2"/>
        <v>2.8</v>
      </c>
      <c r="J10" s="100"/>
    </row>
    <row r="11" spans="1:10" s="43" customFormat="1" ht="22.5" customHeight="1">
      <c r="A11" s="94">
        <v>12</v>
      </c>
      <c r="B11" s="34" t="s">
        <v>18</v>
      </c>
      <c r="C11" s="45">
        <v>697786</v>
      </c>
      <c r="D11" s="183">
        <v>683518</v>
      </c>
      <c r="E11" s="76">
        <f t="shared" si="0"/>
        <v>-2</v>
      </c>
      <c r="F11" s="79">
        <f t="shared" si="1"/>
        <v>0.8</v>
      </c>
      <c r="G11" s="80">
        <f t="shared" si="2"/>
        <v>0.7</v>
      </c>
      <c r="J11" s="100"/>
    </row>
    <row r="12" spans="1:10" s="43" customFormat="1" ht="22.5" customHeight="1">
      <c r="A12" s="94">
        <v>13</v>
      </c>
      <c r="B12" s="34" t="s">
        <v>19</v>
      </c>
      <c r="C12" s="45">
        <v>1147096</v>
      </c>
      <c r="D12" s="183">
        <v>1210528</v>
      </c>
      <c r="E12" s="76">
        <f t="shared" si="0"/>
        <v>5.5</v>
      </c>
      <c r="F12" s="79">
        <f t="shared" si="1"/>
        <v>1.4</v>
      </c>
      <c r="G12" s="80">
        <f t="shared" si="2"/>
        <v>1.3</v>
      </c>
      <c r="J12" s="100"/>
    </row>
    <row r="13" spans="1:10" s="43" customFormat="1" ht="22.5" customHeight="1">
      <c r="A13" s="94">
        <v>14</v>
      </c>
      <c r="B13" s="34" t="s">
        <v>20</v>
      </c>
      <c r="C13" s="45">
        <v>533378</v>
      </c>
      <c r="D13" s="183">
        <v>603585</v>
      </c>
      <c r="E13" s="76">
        <f t="shared" si="0"/>
        <v>13.2</v>
      </c>
      <c r="F13" s="79">
        <f t="shared" si="1"/>
        <v>0.6</v>
      </c>
      <c r="G13" s="80">
        <f t="shared" si="2"/>
        <v>0.7</v>
      </c>
      <c r="J13" s="100"/>
    </row>
    <row r="14" spans="1:10" s="43" customFormat="1" ht="22.5" customHeight="1">
      <c r="A14" s="94">
        <v>15</v>
      </c>
      <c r="B14" s="34" t="s">
        <v>21</v>
      </c>
      <c r="C14" s="45">
        <v>1353823</v>
      </c>
      <c r="D14" s="183">
        <v>1304059</v>
      </c>
      <c r="E14" s="76">
        <f t="shared" si="0"/>
        <v>-3.7</v>
      </c>
      <c r="F14" s="79">
        <f t="shared" si="1"/>
        <v>1.6</v>
      </c>
      <c r="G14" s="80">
        <f t="shared" si="2"/>
        <v>1.4</v>
      </c>
      <c r="J14" s="100"/>
    </row>
    <row r="15" spans="1:10" s="43" customFormat="1" ht="22.5" customHeight="1">
      <c r="A15" s="94">
        <v>16</v>
      </c>
      <c r="B15" s="35" t="s">
        <v>22</v>
      </c>
      <c r="C15" s="45">
        <v>8186243</v>
      </c>
      <c r="D15" s="183">
        <v>9363478</v>
      </c>
      <c r="E15" s="76">
        <f t="shared" si="0"/>
        <v>14.4</v>
      </c>
      <c r="F15" s="79">
        <f t="shared" si="1"/>
        <v>9.6999999999999993</v>
      </c>
      <c r="G15" s="80">
        <f t="shared" si="2"/>
        <v>10.1</v>
      </c>
      <c r="J15" s="100"/>
    </row>
    <row r="16" spans="1:10" s="43" customFormat="1" ht="20.25" customHeight="1">
      <c r="A16" s="94">
        <v>17</v>
      </c>
      <c r="B16" s="34" t="s">
        <v>23</v>
      </c>
      <c r="C16" s="45">
        <v>184047</v>
      </c>
      <c r="D16" s="183">
        <v>169811</v>
      </c>
      <c r="E16" s="76">
        <f t="shared" si="0"/>
        <v>-7.7</v>
      </c>
      <c r="F16" s="79">
        <f t="shared" si="1"/>
        <v>0.2</v>
      </c>
      <c r="G16" s="80">
        <f t="shared" si="2"/>
        <v>0.2</v>
      </c>
      <c r="J16" s="100"/>
    </row>
    <row r="17" spans="1:15" s="43" customFormat="1" ht="22.5" customHeight="1">
      <c r="A17" s="94">
        <v>18</v>
      </c>
      <c r="B17" s="34" t="s">
        <v>24</v>
      </c>
      <c r="C17" s="45">
        <v>2906198</v>
      </c>
      <c r="D17" s="183">
        <v>2527579</v>
      </c>
      <c r="E17" s="76">
        <f t="shared" si="0"/>
        <v>-13</v>
      </c>
      <c r="F17" s="79">
        <f t="shared" si="1"/>
        <v>3.4</v>
      </c>
      <c r="G17" s="80">
        <f t="shared" si="2"/>
        <v>2.7</v>
      </c>
      <c r="J17" s="100"/>
    </row>
    <row r="18" spans="1:15" s="43" customFormat="1" ht="22.5" customHeight="1">
      <c r="A18" s="94">
        <v>19</v>
      </c>
      <c r="B18" s="34" t="s">
        <v>25</v>
      </c>
      <c r="C18" s="45">
        <v>62761</v>
      </c>
      <c r="D18" s="183">
        <v>124231</v>
      </c>
      <c r="E18" s="76">
        <f t="shared" si="0"/>
        <v>97.9</v>
      </c>
      <c r="F18" s="79">
        <f t="shared" si="1"/>
        <v>0.1</v>
      </c>
      <c r="G18" s="80">
        <f t="shared" si="2"/>
        <v>0.1</v>
      </c>
      <c r="J18" s="100"/>
    </row>
    <row r="19" spans="1:15" s="43" customFormat="1" ht="22.5" customHeight="1">
      <c r="A19" s="94">
        <v>20</v>
      </c>
      <c r="B19" s="34" t="s">
        <v>26</v>
      </c>
      <c r="C19" s="45">
        <v>1014095</v>
      </c>
      <c r="D19" s="183">
        <v>729086</v>
      </c>
      <c r="E19" s="76">
        <f t="shared" si="0"/>
        <v>-28.1</v>
      </c>
      <c r="F19" s="79">
        <f t="shared" si="1"/>
        <v>1.2</v>
      </c>
      <c r="G19" s="80">
        <f t="shared" si="2"/>
        <v>0.8</v>
      </c>
      <c r="J19" s="100"/>
    </row>
    <row r="20" spans="1:15" s="43" customFormat="1" ht="22.5" customHeight="1">
      <c r="A20" s="94">
        <v>21</v>
      </c>
      <c r="B20" s="34" t="s">
        <v>27</v>
      </c>
      <c r="C20" s="45">
        <v>4097923</v>
      </c>
      <c r="D20" s="183">
        <v>3973939</v>
      </c>
      <c r="E20" s="76">
        <f>ROUND((D20-C20)/C20*100,1)</f>
        <v>-3</v>
      </c>
      <c r="F20" s="79">
        <f t="shared" si="1"/>
        <v>4.9000000000000004</v>
      </c>
      <c r="G20" s="80">
        <f t="shared" si="2"/>
        <v>4.3</v>
      </c>
      <c r="J20" s="100"/>
    </row>
    <row r="21" spans="1:15" s="43" customFormat="1" ht="22.5" customHeight="1">
      <c r="A21" s="94">
        <v>22</v>
      </c>
      <c r="B21" s="34" t="s">
        <v>28</v>
      </c>
      <c r="C21" s="45">
        <v>866307</v>
      </c>
      <c r="D21" s="183">
        <v>894753</v>
      </c>
      <c r="E21" s="76">
        <f t="shared" si="0"/>
        <v>3.3</v>
      </c>
      <c r="F21" s="79">
        <f t="shared" si="1"/>
        <v>1</v>
      </c>
      <c r="G21" s="80">
        <f t="shared" si="2"/>
        <v>1</v>
      </c>
      <c r="J21" s="100"/>
    </row>
    <row r="22" spans="1:15" s="43" customFormat="1" ht="22.5" customHeight="1">
      <c r="A22" s="94">
        <v>23</v>
      </c>
      <c r="B22" s="34" t="s">
        <v>29</v>
      </c>
      <c r="C22" s="45">
        <v>1250963</v>
      </c>
      <c r="D22" s="183">
        <v>1343510</v>
      </c>
      <c r="E22" s="76">
        <f t="shared" si="0"/>
        <v>7.4</v>
      </c>
      <c r="F22" s="79">
        <f t="shared" si="1"/>
        <v>1.5</v>
      </c>
      <c r="G22" s="80">
        <f t="shared" si="2"/>
        <v>1.4</v>
      </c>
      <c r="J22" s="100"/>
    </row>
    <row r="23" spans="1:15" s="43" customFormat="1" ht="22.5" customHeight="1">
      <c r="A23" s="94">
        <v>24</v>
      </c>
      <c r="B23" s="34" t="s">
        <v>30</v>
      </c>
      <c r="C23" s="45">
        <v>4031053</v>
      </c>
      <c r="D23" s="183">
        <v>4134018</v>
      </c>
      <c r="E23" s="76">
        <f t="shared" si="0"/>
        <v>2.6</v>
      </c>
      <c r="F23" s="79">
        <f t="shared" si="1"/>
        <v>4.8</v>
      </c>
      <c r="G23" s="80">
        <f t="shared" si="2"/>
        <v>4.5</v>
      </c>
      <c r="J23" s="100"/>
    </row>
    <row r="24" spans="1:15" s="43" customFormat="1" ht="22.5" customHeight="1">
      <c r="A24" s="94">
        <v>25</v>
      </c>
      <c r="B24" s="34" t="s">
        <v>31</v>
      </c>
      <c r="C24" s="45">
        <v>1715395</v>
      </c>
      <c r="D24" s="183">
        <v>2132361</v>
      </c>
      <c r="E24" s="76">
        <f t="shared" si="0"/>
        <v>24.3</v>
      </c>
      <c r="F24" s="79">
        <f t="shared" si="1"/>
        <v>2</v>
      </c>
      <c r="G24" s="80">
        <f t="shared" si="2"/>
        <v>2.2999999999999998</v>
      </c>
      <c r="J24" s="100"/>
    </row>
    <row r="25" spans="1:15" s="43" customFormat="1" ht="22.5" customHeight="1">
      <c r="A25" s="94">
        <v>26</v>
      </c>
      <c r="B25" s="34" t="s">
        <v>32</v>
      </c>
      <c r="C25" s="45">
        <v>8401014</v>
      </c>
      <c r="D25" s="183">
        <v>8857411</v>
      </c>
      <c r="E25" s="76">
        <f t="shared" si="0"/>
        <v>5.4</v>
      </c>
      <c r="F25" s="79">
        <f t="shared" si="1"/>
        <v>10</v>
      </c>
      <c r="G25" s="80">
        <f t="shared" si="2"/>
        <v>9.5</v>
      </c>
      <c r="J25" s="100"/>
    </row>
    <row r="26" spans="1:15" s="43" customFormat="1" ht="22.5" customHeight="1">
      <c r="A26" s="94">
        <v>27</v>
      </c>
      <c r="B26" s="34" t="s">
        <v>33</v>
      </c>
      <c r="C26" s="45">
        <v>1806268</v>
      </c>
      <c r="D26" s="183">
        <v>2192159</v>
      </c>
      <c r="E26" s="76">
        <f t="shared" si="0"/>
        <v>21.4</v>
      </c>
      <c r="F26" s="79">
        <f>ROUND(C26/$C$7*100,1)</f>
        <v>2.1</v>
      </c>
      <c r="G26" s="80">
        <f t="shared" si="2"/>
        <v>2.4</v>
      </c>
      <c r="J26" s="100"/>
    </row>
    <row r="27" spans="1:15" s="43" customFormat="1" ht="22.5" customHeight="1">
      <c r="A27" s="94">
        <v>28</v>
      </c>
      <c r="B27" s="35" t="s">
        <v>34</v>
      </c>
      <c r="C27" s="45">
        <v>12850526</v>
      </c>
      <c r="D27" s="183">
        <v>20972581</v>
      </c>
      <c r="E27" s="76">
        <f t="shared" si="0"/>
        <v>63.2</v>
      </c>
      <c r="F27" s="79">
        <f t="shared" si="1"/>
        <v>15.2</v>
      </c>
      <c r="G27" s="80">
        <f t="shared" si="2"/>
        <v>22.6</v>
      </c>
      <c r="J27" s="100"/>
    </row>
    <row r="28" spans="1:15" s="43" customFormat="1" ht="22.5" customHeight="1">
      <c r="A28" s="94">
        <v>29</v>
      </c>
      <c r="B28" s="34" t="s">
        <v>35</v>
      </c>
      <c r="C28" s="45">
        <v>5189040</v>
      </c>
      <c r="D28" s="183">
        <v>5411130</v>
      </c>
      <c r="E28" s="76">
        <f t="shared" si="0"/>
        <v>4.3</v>
      </c>
      <c r="F28" s="79">
        <f t="shared" si="1"/>
        <v>6.2</v>
      </c>
      <c r="G28" s="80">
        <f t="shared" si="2"/>
        <v>5.8</v>
      </c>
      <c r="J28" s="100"/>
    </row>
    <row r="29" spans="1:15" s="43" customFormat="1" ht="22.5" customHeight="1">
      <c r="A29" s="94">
        <v>30</v>
      </c>
      <c r="B29" s="34" t="s">
        <v>36</v>
      </c>
      <c r="C29" s="45">
        <v>6497044</v>
      </c>
      <c r="D29" s="183">
        <v>3892693</v>
      </c>
      <c r="E29" s="76">
        <f t="shared" si="0"/>
        <v>-40.1</v>
      </c>
      <c r="F29" s="79">
        <f t="shared" si="1"/>
        <v>7.7</v>
      </c>
      <c r="G29" s="80">
        <f t="shared" si="2"/>
        <v>4.2</v>
      </c>
      <c r="J29" s="100"/>
    </row>
    <row r="30" spans="1:15" s="43" customFormat="1" ht="22.5" customHeight="1">
      <c r="A30" s="94">
        <v>31</v>
      </c>
      <c r="B30" s="34" t="s">
        <v>37</v>
      </c>
      <c r="C30" s="45">
        <v>5607938</v>
      </c>
      <c r="D30" s="183">
        <v>5253931</v>
      </c>
      <c r="E30" s="76">
        <f t="shared" si="0"/>
        <v>-6.3</v>
      </c>
      <c r="F30" s="79">
        <f t="shared" si="1"/>
        <v>6.7</v>
      </c>
      <c r="G30" s="80">
        <f t="shared" si="2"/>
        <v>5.7</v>
      </c>
      <c r="J30" s="100"/>
    </row>
    <row r="31" spans="1:15" s="43" customFormat="1" ht="22.5" customHeight="1">
      <c r="A31" s="94">
        <v>32</v>
      </c>
      <c r="B31" s="34" t="s">
        <v>38</v>
      </c>
      <c r="C31" s="331">
        <v>2407545</v>
      </c>
      <c r="D31" s="330">
        <v>2298457</v>
      </c>
      <c r="E31" s="326">
        <f t="shared" si="0"/>
        <v>-4.5</v>
      </c>
      <c r="F31" s="327">
        <f t="shared" si="1"/>
        <v>2.9</v>
      </c>
      <c r="G31" s="328">
        <f t="shared" si="2"/>
        <v>2.5</v>
      </c>
      <c r="J31" s="100"/>
    </row>
    <row r="32" spans="1:15" s="43" customFormat="1" ht="20.100000000000001" customHeight="1">
      <c r="A32" s="366" t="s">
        <v>207</v>
      </c>
      <c r="B32" s="367"/>
      <c r="C32" s="36"/>
      <c r="D32" s="187"/>
      <c r="E32" s="76"/>
      <c r="F32" s="76"/>
      <c r="G32" s="81"/>
      <c r="K32"/>
      <c r="L32"/>
      <c r="M32"/>
      <c r="N32"/>
      <c r="O32"/>
    </row>
    <row r="33" spans="1:15" s="43" customFormat="1" ht="24" customHeight="1">
      <c r="A33" s="349" t="s">
        <v>206</v>
      </c>
      <c r="B33" s="350"/>
      <c r="C33" s="97">
        <f>SUM(C11,C13,C15:C18,C20:C23)</f>
        <v>22816659</v>
      </c>
      <c r="D33" s="107">
        <f>SUM(D11,D13,D15:D18,D20:D23)</f>
        <v>23818422</v>
      </c>
      <c r="E33" s="76">
        <f>ROUND((D33-C33)/C33*100,1)</f>
        <v>4.4000000000000004</v>
      </c>
      <c r="F33" s="79">
        <f t="shared" si="1"/>
        <v>27.1</v>
      </c>
      <c r="G33" s="80">
        <f>ROUND(D33/$D$7*100,1)</f>
        <v>25.7</v>
      </c>
      <c r="K33"/>
      <c r="L33"/>
      <c r="M33"/>
      <c r="N33"/>
      <c r="O33"/>
    </row>
    <row r="34" spans="1:15" s="43" customFormat="1" ht="24" customHeight="1">
      <c r="A34" s="349" t="s">
        <v>204</v>
      </c>
      <c r="B34" s="350"/>
      <c r="C34" s="97">
        <f>SUM(C24:C30)</f>
        <v>42067225</v>
      </c>
      <c r="D34" s="107">
        <f>SUM(D24:D30)</f>
        <v>48712266</v>
      </c>
      <c r="E34" s="76">
        <f>ROUND((D34-C34)/C34*100,1)</f>
        <v>15.8</v>
      </c>
      <c r="F34" s="79">
        <f t="shared" si="1"/>
        <v>49.9</v>
      </c>
      <c r="G34" s="80">
        <f>ROUND(D34/$D$7*100,1)</f>
        <v>52.5</v>
      </c>
      <c r="K34"/>
      <c r="L34"/>
      <c r="M34"/>
      <c r="N34"/>
      <c r="O34"/>
    </row>
    <row r="35" spans="1:15" s="43" customFormat="1" ht="24.95" customHeight="1" thickBot="1">
      <c r="A35" s="351" t="s">
        <v>205</v>
      </c>
      <c r="B35" s="352"/>
      <c r="C35" s="99">
        <f>SUM(C8:C10,C12,C14,C19,C31)</f>
        <v>19416915</v>
      </c>
      <c r="D35" s="180">
        <f>SUM(D8:D10,D12,D14,D19,D31)</f>
        <v>20261662</v>
      </c>
      <c r="E35" s="82">
        <f>ROUND((D35-C35)/C35*100,1)</f>
        <v>4.4000000000000004</v>
      </c>
      <c r="F35" s="83">
        <f t="shared" si="1"/>
        <v>23</v>
      </c>
      <c r="G35" s="84">
        <f>ROUND(D35/$D$7*100,1)</f>
        <v>21.8</v>
      </c>
    </row>
    <row r="36" spans="1:15" s="28" customFormat="1" ht="21.75" customHeight="1">
      <c r="A36" s="372" t="s">
        <v>146</v>
      </c>
      <c r="B36" s="372"/>
      <c r="C36" s="372"/>
      <c r="D36" s="372"/>
      <c r="E36" s="372"/>
      <c r="F36" s="372"/>
      <c r="G36" s="372"/>
      <c r="H36" s="234"/>
      <c r="I36" s="234"/>
    </row>
    <row r="37" spans="1:15" ht="10.5" customHeight="1">
      <c r="A37" s="236"/>
      <c r="B37" s="236"/>
      <c r="C37" s="236"/>
      <c r="D37" s="236"/>
      <c r="E37" s="236"/>
      <c r="F37" s="236"/>
      <c r="G37" s="236"/>
    </row>
  </sheetData>
  <mergeCells count="10">
    <mergeCell ref="A1:G1"/>
    <mergeCell ref="A2:G2"/>
    <mergeCell ref="A3:B6"/>
    <mergeCell ref="F4:G4"/>
    <mergeCell ref="A36:G36"/>
    <mergeCell ref="A7:B7"/>
    <mergeCell ref="A33:B33"/>
    <mergeCell ref="A34:B34"/>
    <mergeCell ref="A35:B35"/>
    <mergeCell ref="A32:B32"/>
  </mergeCells>
  <phoneticPr fontId="3"/>
  <pageMargins left="0.78700000000000003" right="0.78700000000000003" top="0.98399999999999999" bottom="0.98399999999999999" header="0.51200000000000001" footer="0.51200000000000001"/>
  <pageSetup paperSize="9" scale="95" orientation="portrait" horizontalDpi="300" verticalDpi="300" r:id="rId1"/>
  <headerFooter alignWithMargins="0"/>
  <ignoredErrors>
    <ignoredError sqref="A8:A15 A17:A30" numberStoredAsText="1"/>
    <ignoredError sqref="C34:D3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68"/>
  <sheetViews>
    <sheetView showGridLines="0" workbookViewId="0">
      <selection sqref="A1:P1"/>
    </sheetView>
  </sheetViews>
  <sheetFormatPr defaultRowHeight="11.25"/>
  <cols>
    <col min="1" max="1" width="8.5" style="61" bestFit="1" customWidth="1"/>
    <col min="2" max="2" width="5.625" style="60" customWidth="1"/>
    <col min="3" max="3" width="5.625" style="69" customWidth="1"/>
    <col min="4" max="4" width="6.25" style="60" customWidth="1"/>
    <col min="5" max="5" width="6.75" style="60" customWidth="1"/>
    <col min="6" max="6" width="8.25" style="60" bestFit="1" customWidth="1"/>
    <col min="7" max="7" width="7.75" style="69" customWidth="1"/>
    <col min="8" max="8" width="6.375" style="60" customWidth="1"/>
    <col min="9" max="9" width="6.75" style="60" customWidth="1"/>
    <col min="10" max="10" width="10.625" style="60" customWidth="1"/>
    <col min="11" max="11" width="10.125" style="69" customWidth="1"/>
    <col min="12" max="12" width="6.25" style="60" customWidth="1"/>
    <col min="13" max="13" width="6.75" style="60" customWidth="1"/>
    <col min="14" max="14" width="10.625" style="60" customWidth="1"/>
    <col min="15" max="15" width="10" style="69" customWidth="1"/>
    <col min="16" max="16" width="6" style="60" customWidth="1"/>
    <col min="17" max="17" width="6.75" style="60" customWidth="1"/>
    <col min="18" max="16384" width="9" style="60"/>
  </cols>
  <sheetData>
    <row r="1" spans="1:20" s="46" customFormat="1" ht="24.75" customHeight="1">
      <c r="A1" s="375" t="s">
        <v>201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191"/>
    </row>
    <row r="2" spans="1:20" s="46" customFormat="1" ht="24.75" customHeight="1" thickBo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Q2" s="48" t="s">
        <v>1</v>
      </c>
    </row>
    <row r="3" spans="1:20" s="46" customFormat="1" ht="13.5" customHeight="1">
      <c r="A3" s="376" t="s">
        <v>138</v>
      </c>
      <c r="B3" s="379" t="s">
        <v>44</v>
      </c>
      <c r="C3" s="380"/>
      <c r="D3" s="380"/>
      <c r="E3" s="381"/>
      <c r="F3" s="379" t="s">
        <v>45</v>
      </c>
      <c r="G3" s="380"/>
      <c r="H3" s="380"/>
      <c r="I3" s="381"/>
      <c r="J3" s="379" t="s">
        <v>46</v>
      </c>
      <c r="K3" s="380"/>
      <c r="L3" s="380"/>
      <c r="M3" s="381"/>
      <c r="N3" s="379" t="s">
        <v>47</v>
      </c>
      <c r="O3" s="380"/>
      <c r="P3" s="380"/>
      <c r="Q3" s="381"/>
    </row>
    <row r="4" spans="1:20" s="50" customFormat="1" ht="13.5" customHeight="1">
      <c r="A4" s="377"/>
      <c r="B4" s="218"/>
      <c r="C4" s="65"/>
      <c r="D4" s="199"/>
      <c r="E4" s="49"/>
      <c r="F4" s="218"/>
      <c r="G4" s="65"/>
      <c r="H4" s="199"/>
      <c r="I4" s="49"/>
      <c r="J4" s="218"/>
      <c r="K4" s="65"/>
      <c r="L4" s="199"/>
      <c r="M4" s="49"/>
      <c r="N4" s="231"/>
      <c r="O4" s="232"/>
      <c r="P4" s="198"/>
      <c r="Q4" s="207"/>
    </row>
    <row r="5" spans="1:20" s="50" customFormat="1" ht="12">
      <c r="A5" s="377"/>
      <c r="B5" s="219" t="s">
        <v>158</v>
      </c>
      <c r="C5" s="66" t="s">
        <v>159</v>
      </c>
      <c r="D5" s="200" t="s">
        <v>48</v>
      </c>
      <c r="E5" s="51" t="s">
        <v>140</v>
      </c>
      <c r="F5" s="219" t="s">
        <v>154</v>
      </c>
      <c r="G5" s="66" t="s">
        <v>156</v>
      </c>
      <c r="H5" s="200" t="s">
        <v>48</v>
      </c>
      <c r="I5" s="51" t="s">
        <v>89</v>
      </c>
      <c r="J5" s="219" t="s">
        <v>154</v>
      </c>
      <c r="K5" s="66" t="s">
        <v>156</v>
      </c>
      <c r="L5" s="200" t="s">
        <v>48</v>
      </c>
      <c r="M5" s="51" t="s">
        <v>89</v>
      </c>
      <c r="N5" s="211" t="s">
        <v>154</v>
      </c>
      <c r="O5" s="66" t="s">
        <v>156</v>
      </c>
      <c r="P5" s="200" t="s">
        <v>48</v>
      </c>
      <c r="Q5" s="51" t="s">
        <v>89</v>
      </c>
    </row>
    <row r="6" spans="1:20" s="50" customFormat="1" ht="12">
      <c r="A6" s="378"/>
      <c r="B6" s="220"/>
      <c r="C6" s="67"/>
      <c r="D6" s="201" t="s">
        <v>13</v>
      </c>
      <c r="E6" s="52" t="s">
        <v>13</v>
      </c>
      <c r="F6" s="220"/>
      <c r="G6" s="67"/>
      <c r="H6" s="201" t="s">
        <v>13</v>
      </c>
      <c r="I6" s="52" t="s">
        <v>13</v>
      </c>
      <c r="J6" s="220"/>
      <c r="K6" s="67"/>
      <c r="L6" s="201" t="s">
        <v>13</v>
      </c>
      <c r="M6" s="52" t="s">
        <v>13</v>
      </c>
      <c r="N6" s="212"/>
      <c r="O6" s="67"/>
      <c r="P6" s="201" t="s">
        <v>13</v>
      </c>
      <c r="Q6" s="233" t="s">
        <v>13</v>
      </c>
    </row>
    <row r="7" spans="1:20" s="46" customFormat="1" ht="19.5" customHeight="1">
      <c r="A7" s="72" t="s">
        <v>49</v>
      </c>
      <c r="B7" s="221">
        <v>2662</v>
      </c>
      <c r="C7" s="86">
        <f>C8+C23+C32+C41</f>
        <v>2489</v>
      </c>
      <c r="D7" s="202">
        <f>ROUND((C7-B7)/B7*100,1)</f>
        <v>-6.5</v>
      </c>
      <c r="E7" s="222">
        <f>C7/$C$7*100</f>
        <v>100</v>
      </c>
      <c r="F7" s="95">
        <v>96471</v>
      </c>
      <c r="G7" s="86">
        <f>G8+G23+G32+G41</f>
        <v>98797</v>
      </c>
      <c r="H7" s="202">
        <f>ROUND((G7-F7)/F7*100,1)</f>
        <v>2.4</v>
      </c>
      <c r="I7" s="222">
        <f>G7/$G$7*100</f>
        <v>100</v>
      </c>
      <c r="J7" s="95">
        <v>255097659</v>
      </c>
      <c r="K7" s="86">
        <f>K8+K23+K32+K41</f>
        <v>266035805</v>
      </c>
      <c r="L7" s="202">
        <f>ROUND((K7-J7)/J7*100,1)</f>
        <v>4.3</v>
      </c>
      <c r="M7" s="226">
        <f>K7/$K$7*100</f>
        <v>100</v>
      </c>
      <c r="N7" s="86">
        <v>84300799</v>
      </c>
      <c r="O7" s="86">
        <f>O8+O23+O32+O41</f>
        <v>92792350</v>
      </c>
      <c r="P7" s="202">
        <f t="shared" ref="P7:P46" si="0">ROUND((O7-N7)/N7*100,1)</f>
        <v>10.1</v>
      </c>
      <c r="Q7" s="230">
        <f>O7/$O$7*100</f>
        <v>100</v>
      </c>
    </row>
    <row r="8" spans="1:20" s="46" customFormat="1" ht="19.5" customHeight="1">
      <c r="A8" s="102" t="s">
        <v>50</v>
      </c>
      <c r="B8" s="103">
        <v>1175</v>
      </c>
      <c r="C8" s="104">
        <v>1079</v>
      </c>
      <c r="D8" s="203">
        <f t="shared" ref="D8:D46" si="1">ROUND((C8-B8)/B8*100,1)</f>
        <v>-8.1999999999999993</v>
      </c>
      <c r="E8" s="223">
        <f t="shared" ref="E8:E46" si="2">C8/$C$7*100</f>
        <v>43.350743270389714</v>
      </c>
      <c r="F8" s="103">
        <v>43558</v>
      </c>
      <c r="G8" s="104">
        <v>44577</v>
      </c>
      <c r="H8" s="203">
        <f t="shared" ref="H8:H46" si="3">ROUND((G8-F8)/F8*100,1)</f>
        <v>2.2999999999999998</v>
      </c>
      <c r="I8" s="223">
        <f t="shared" ref="I8:I46" si="4">G8/$G$7*100</f>
        <v>45.119791086773894</v>
      </c>
      <c r="J8" s="103">
        <v>117936039</v>
      </c>
      <c r="K8" s="104">
        <v>124143493</v>
      </c>
      <c r="L8" s="203">
        <f t="shared" ref="L8:L46" si="5">ROUND((K8-J8)/J8*100,1)</f>
        <v>5.3</v>
      </c>
      <c r="M8" s="223">
        <f t="shared" ref="M8:M46" si="6">K8/$K$7*100</f>
        <v>46.664204842652666</v>
      </c>
      <c r="N8" s="213">
        <v>38762201</v>
      </c>
      <c r="O8" s="104">
        <v>39155551</v>
      </c>
      <c r="P8" s="203">
        <f t="shared" si="0"/>
        <v>1</v>
      </c>
      <c r="Q8" s="208">
        <f t="shared" ref="Q8:Q46" si="7">O8/$O$7*100</f>
        <v>42.19696020199941</v>
      </c>
    </row>
    <row r="9" spans="1:20" s="55" customFormat="1" ht="19.5" customHeight="1">
      <c r="A9" s="53" t="s">
        <v>51</v>
      </c>
      <c r="B9" s="87">
        <v>405</v>
      </c>
      <c r="C9" s="88">
        <v>350</v>
      </c>
      <c r="D9" s="204">
        <f t="shared" si="1"/>
        <v>-13.6</v>
      </c>
      <c r="E9" s="209">
        <f t="shared" si="2"/>
        <v>14.061872237846526</v>
      </c>
      <c r="F9" s="87">
        <v>11182</v>
      </c>
      <c r="G9" s="88">
        <v>10997</v>
      </c>
      <c r="H9" s="204">
        <f t="shared" si="3"/>
        <v>-1.7</v>
      </c>
      <c r="I9" s="209">
        <f t="shared" si="4"/>
        <v>11.130904784558236</v>
      </c>
      <c r="J9" s="87">
        <v>21879113</v>
      </c>
      <c r="K9" s="88">
        <v>22070881</v>
      </c>
      <c r="L9" s="204">
        <f t="shared" si="5"/>
        <v>0.9</v>
      </c>
      <c r="M9" s="209">
        <f t="shared" si="6"/>
        <v>8.2962069710879707</v>
      </c>
      <c r="N9" s="214">
        <v>8461060</v>
      </c>
      <c r="O9" s="88">
        <v>8477663</v>
      </c>
      <c r="P9" s="204">
        <f>ROUND((O9-N9)/N9*100,1)</f>
        <v>0.2</v>
      </c>
      <c r="Q9" s="209">
        <f t="shared" si="7"/>
        <v>9.1361658585001884</v>
      </c>
    </row>
    <row r="10" spans="1:20" s="55" customFormat="1" ht="19.5" customHeight="1">
      <c r="A10" s="53" t="s">
        <v>52</v>
      </c>
      <c r="B10" s="87">
        <v>114</v>
      </c>
      <c r="C10" s="88">
        <v>102</v>
      </c>
      <c r="D10" s="204">
        <f t="shared" si="1"/>
        <v>-10.5</v>
      </c>
      <c r="E10" s="209">
        <f t="shared" si="2"/>
        <v>4.0980313378867015</v>
      </c>
      <c r="F10" s="87">
        <v>4968</v>
      </c>
      <c r="G10" s="88">
        <v>4908</v>
      </c>
      <c r="H10" s="204">
        <f t="shared" si="3"/>
        <v>-1.2</v>
      </c>
      <c r="I10" s="209">
        <f t="shared" si="4"/>
        <v>4.9677621790135333</v>
      </c>
      <c r="J10" s="87">
        <v>14262712</v>
      </c>
      <c r="K10" s="88">
        <v>13823360</v>
      </c>
      <c r="L10" s="204">
        <f t="shared" si="5"/>
        <v>-3.1</v>
      </c>
      <c r="M10" s="209">
        <f t="shared" si="6"/>
        <v>5.1960524636899912</v>
      </c>
      <c r="N10" s="214">
        <v>5112211</v>
      </c>
      <c r="O10" s="88">
        <v>4944811</v>
      </c>
      <c r="P10" s="204">
        <f t="shared" si="0"/>
        <v>-3.3</v>
      </c>
      <c r="Q10" s="209">
        <f t="shared" si="7"/>
        <v>5.3288994189714991</v>
      </c>
      <c r="S10" s="62"/>
    </row>
    <row r="11" spans="1:20" s="55" customFormat="1" ht="19.5" customHeight="1">
      <c r="A11" s="53" t="s">
        <v>53</v>
      </c>
      <c r="B11" s="87">
        <v>93</v>
      </c>
      <c r="C11" s="88">
        <v>91</v>
      </c>
      <c r="D11" s="204">
        <f t="shared" si="1"/>
        <v>-2.2000000000000002</v>
      </c>
      <c r="E11" s="209">
        <f t="shared" si="2"/>
        <v>3.6560867818400964</v>
      </c>
      <c r="F11" s="87">
        <v>3081</v>
      </c>
      <c r="G11" s="88">
        <v>3187</v>
      </c>
      <c r="H11" s="204">
        <f t="shared" si="3"/>
        <v>3.4</v>
      </c>
      <c r="I11" s="209">
        <f t="shared" si="4"/>
        <v>3.225806451612903</v>
      </c>
      <c r="J11" s="87">
        <v>6535258</v>
      </c>
      <c r="K11" s="88">
        <v>7101291</v>
      </c>
      <c r="L11" s="204">
        <f t="shared" si="5"/>
        <v>8.6999999999999993</v>
      </c>
      <c r="M11" s="209">
        <f t="shared" si="6"/>
        <v>2.6692989689865243</v>
      </c>
      <c r="N11" s="214">
        <v>2196892</v>
      </c>
      <c r="O11" s="88">
        <v>1989806</v>
      </c>
      <c r="P11" s="204">
        <f t="shared" si="0"/>
        <v>-9.4</v>
      </c>
      <c r="Q11" s="209">
        <f t="shared" si="7"/>
        <v>2.1443642714081492</v>
      </c>
      <c r="S11" s="62"/>
    </row>
    <row r="12" spans="1:20" s="55" customFormat="1" ht="19.5" customHeight="1">
      <c r="A12" s="53" t="s">
        <v>54</v>
      </c>
      <c r="B12" s="87">
        <v>93</v>
      </c>
      <c r="C12" s="88">
        <v>88</v>
      </c>
      <c r="D12" s="204">
        <f t="shared" si="1"/>
        <v>-5.4</v>
      </c>
      <c r="E12" s="209">
        <f t="shared" si="2"/>
        <v>3.5355564483728403</v>
      </c>
      <c r="F12" s="87">
        <v>2727</v>
      </c>
      <c r="G12" s="88">
        <v>2967</v>
      </c>
      <c r="H12" s="204">
        <f t="shared" si="3"/>
        <v>8.8000000000000007</v>
      </c>
      <c r="I12" s="209">
        <f t="shared" si="4"/>
        <v>3.0031276253327532</v>
      </c>
      <c r="J12" s="87">
        <v>4066944</v>
      </c>
      <c r="K12" s="88">
        <v>4859742</v>
      </c>
      <c r="L12" s="204">
        <f t="shared" si="5"/>
        <v>19.5</v>
      </c>
      <c r="M12" s="209">
        <f t="shared" si="6"/>
        <v>1.8267247899206651</v>
      </c>
      <c r="N12" s="214">
        <v>1867009</v>
      </c>
      <c r="O12" s="88">
        <v>2196790</v>
      </c>
      <c r="P12" s="204">
        <f t="shared" si="0"/>
        <v>17.7</v>
      </c>
      <c r="Q12" s="209">
        <f t="shared" si="7"/>
        <v>2.3674257630074034</v>
      </c>
      <c r="S12" s="62"/>
    </row>
    <row r="13" spans="1:20" s="55" customFormat="1" ht="19.5" customHeight="1">
      <c r="A13" s="53" t="s">
        <v>55</v>
      </c>
      <c r="B13" s="87">
        <v>140</v>
      </c>
      <c r="C13" s="88">
        <v>138</v>
      </c>
      <c r="D13" s="204">
        <f t="shared" si="1"/>
        <v>-1.4</v>
      </c>
      <c r="E13" s="209">
        <f t="shared" si="2"/>
        <v>5.5443953394937724</v>
      </c>
      <c r="F13" s="87">
        <v>6663</v>
      </c>
      <c r="G13" s="88">
        <v>7201</v>
      </c>
      <c r="H13" s="204">
        <f t="shared" si="3"/>
        <v>8.1</v>
      </c>
      <c r="I13" s="209">
        <f t="shared" si="4"/>
        <v>7.288682854742552</v>
      </c>
      <c r="J13" s="87">
        <v>18304866</v>
      </c>
      <c r="K13" s="88">
        <v>19867618</v>
      </c>
      <c r="L13" s="204">
        <f>ROUND((K13-J13)/J13*100,1)</f>
        <v>8.5</v>
      </c>
      <c r="M13" s="209">
        <f t="shared" si="6"/>
        <v>7.4680240879606412</v>
      </c>
      <c r="N13" s="214">
        <v>5880378</v>
      </c>
      <c r="O13" s="88">
        <v>6653152</v>
      </c>
      <c r="P13" s="204">
        <f t="shared" si="0"/>
        <v>13.1</v>
      </c>
      <c r="Q13" s="209">
        <f t="shared" si="7"/>
        <v>7.1699358837231735</v>
      </c>
      <c r="S13" s="62"/>
      <c r="T13" s="54"/>
    </row>
    <row r="14" spans="1:20" s="55" customFormat="1" ht="19.5" customHeight="1">
      <c r="A14" s="53" t="s">
        <v>56</v>
      </c>
      <c r="B14" s="87">
        <v>108</v>
      </c>
      <c r="C14" s="88">
        <v>102</v>
      </c>
      <c r="D14" s="204">
        <f>ROUND((C14-B14)/B14*100,1)</f>
        <v>-5.6</v>
      </c>
      <c r="E14" s="209">
        <f t="shared" si="2"/>
        <v>4.0980313378867015</v>
      </c>
      <c r="F14" s="87">
        <v>8253</v>
      </c>
      <c r="G14" s="88">
        <v>8163</v>
      </c>
      <c r="H14" s="204">
        <f t="shared" si="3"/>
        <v>-1.1000000000000001</v>
      </c>
      <c r="I14" s="209">
        <f t="shared" si="4"/>
        <v>8.2623966314766637</v>
      </c>
      <c r="J14" s="87">
        <v>42580844</v>
      </c>
      <c r="K14" s="88">
        <v>45117271</v>
      </c>
      <c r="L14" s="204">
        <f t="shared" si="5"/>
        <v>6</v>
      </c>
      <c r="M14" s="209">
        <f t="shared" si="6"/>
        <v>16.959097291434137</v>
      </c>
      <c r="N14" s="214">
        <v>10289693</v>
      </c>
      <c r="O14" s="88">
        <v>10266553</v>
      </c>
      <c r="P14" s="204">
        <f t="shared" si="0"/>
        <v>-0.2</v>
      </c>
      <c r="Q14" s="209">
        <f t="shared" si="7"/>
        <v>11.064007970484637</v>
      </c>
      <c r="S14" s="62"/>
      <c r="T14" s="54"/>
    </row>
    <row r="15" spans="1:20" s="55" customFormat="1" ht="19.5" customHeight="1">
      <c r="A15" s="53" t="s">
        <v>57</v>
      </c>
      <c r="B15" s="87">
        <v>48</v>
      </c>
      <c r="C15" s="88">
        <v>46</v>
      </c>
      <c r="D15" s="204">
        <f t="shared" si="1"/>
        <v>-4.2</v>
      </c>
      <c r="E15" s="209">
        <f t="shared" si="2"/>
        <v>1.8481317798312575</v>
      </c>
      <c r="F15" s="87">
        <v>1484</v>
      </c>
      <c r="G15" s="88">
        <v>1429</v>
      </c>
      <c r="H15" s="204">
        <f t="shared" si="3"/>
        <v>-3.7</v>
      </c>
      <c r="I15" s="209">
        <f t="shared" si="4"/>
        <v>1.4464001943378848</v>
      </c>
      <c r="J15" s="87">
        <v>2864504</v>
      </c>
      <c r="K15" s="88">
        <v>2941989</v>
      </c>
      <c r="L15" s="204">
        <f t="shared" si="5"/>
        <v>2.7</v>
      </c>
      <c r="M15" s="209">
        <f t="shared" si="6"/>
        <v>1.105862047403732</v>
      </c>
      <c r="N15" s="214">
        <v>1247405</v>
      </c>
      <c r="O15" s="88">
        <v>1028767</v>
      </c>
      <c r="P15" s="204">
        <f t="shared" si="0"/>
        <v>-17.5</v>
      </c>
      <c r="Q15" s="209">
        <f t="shared" si="7"/>
        <v>1.108676523441857</v>
      </c>
      <c r="T15" s="54"/>
    </row>
    <row r="16" spans="1:20" s="55" customFormat="1" ht="19.5" customHeight="1">
      <c r="A16" s="240" t="s">
        <v>150</v>
      </c>
      <c r="B16" s="87">
        <v>34</v>
      </c>
      <c r="C16" s="88">
        <v>24</v>
      </c>
      <c r="D16" s="204">
        <f t="shared" si="1"/>
        <v>-29.4</v>
      </c>
      <c r="E16" s="209">
        <f t="shared" si="2"/>
        <v>0.96424266773804734</v>
      </c>
      <c r="F16" s="87">
        <v>621</v>
      </c>
      <c r="G16" s="88">
        <v>627</v>
      </c>
      <c r="H16" s="204">
        <f t="shared" si="3"/>
        <v>1</v>
      </c>
      <c r="I16" s="209">
        <f t="shared" si="4"/>
        <v>0.63463465489842807</v>
      </c>
      <c r="J16" s="87">
        <v>608276</v>
      </c>
      <c r="K16" s="88">
        <v>582284</v>
      </c>
      <c r="L16" s="204">
        <f t="shared" si="5"/>
        <v>-4.3</v>
      </c>
      <c r="M16" s="209">
        <f t="shared" si="6"/>
        <v>0.21887429776604694</v>
      </c>
      <c r="N16" s="214">
        <v>332784</v>
      </c>
      <c r="O16" s="88">
        <v>266201</v>
      </c>
      <c r="P16" s="204">
        <f t="shared" si="0"/>
        <v>-20</v>
      </c>
      <c r="Q16" s="209">
        <f t="shared" si="7"/>
        <v>0.28687817476332905</v>
      </c>
      <c r="T16" s="54"/>
    </row>
    <row r="17" spans="1:20" s="55" customFormat="1" ht="19.5" customHeight="1">
      <c r="A17" s="53" t="s">
        <v>58</v>
      </c>
      <c r="B17" s="87">
        <v>20</v>
      </c>
      <c r="C17" s="88">
        <v>17</v>
      </c>
      <c r="D17" s="204">
        <f t="shared" si="1"/>
        <v>-15</v>
      </c>
      <c r="E17" s="209">
        <f t="shared" si="2"/>
        <v>0.68300522298111688</v>
      </c>
      <c r="F17" s="87">
        <v>396</v>
      </c>
      <c r="G17" s="88">
        <v>363</v>
      </c>
      <c r="H17" s="204">
        <f t="shared" si="3"/>
        <v>-8.3000000000000007</v>
      </c>
      <c r="I17" s="209">
        <f t="shared" si="4"/>
        <v>0.36742006336224786</v>
      </c>
      <c r="J17" s="87">
        <v>428017</v>
      </c>
      <c r="K17" s="88">
        <v>414170</v>
      </c>
      <c r="L17" s="204">
        <f t="shared" si="5"/>
        <v>-3.2</v>
      </c>
      <c r="M17" s="209">
        <f t="shared" si="6"/>
        <v>0.15568205189523265</v>
      </c>
      <c r="N17" s="214">
        <v>189384</v>
      </c>
      <c r="O17" s="88">
        <v>167151</v>
      </c>
      <c r="P17" s="204">
        <f t="shared" si="0"/>
        <v>-11.7</v>
      </c>
      <c r="Q17" s="209">
        <f t="shared" si="7"/>
        <v>0.18013446151541587</v>
      </c>
      <c r="T17" s="54"/>
    </row>
    <row r="18" spans="1:20" s="55" customFormat="1" ht="19.5" customHeight="1">
      <c r="A18" s="53" t="s">
        <v>59</v>
      </c>
      <c r="B18" s="87">
        <v>56</v>
      </c>
      <c r="C18" s="88">
        <v>60</v>
      </c>
      <c r="D18" s="204">
        <f t="shared" si="1"/>
        <v>7.1</v>
      </c>
      <c r="E18" s="209">
        <f t="shared" si="2"/>
        <v>2.4106066693451185</v>
      </c>
      <c r="F18" s="87">
        <v>1994</v>
      </c>
      <c r="G18" s="88">
        <v>2213</v>
      </c>
      <c r="H18" s="204">
        <f t="shared" si="3"/>
        <v>11</v>
      </c>
      <c r="I18" s="209">
        <f t="shared" si="4"/>
        <v>2.239946557081693</v>
      </c>
      <c r="J18" s="87">
        <v>2893429</v>
      </c>
      <c r="K18" s="88">
        <v>3269509</v>
      </c>
      <c r="L18" s="204">
        <f t="shared" si="5"/>
        <v>13</v>
      </c>
      <c r="M18" s="209">
        <f t="shared" si="6"/>
        <v>1.2289732955306525</v>
      </c>
      <c r="N18" s="214">
        <v>1273459</v>
      </c>
      <c r="O18" s="88">
        <v>1360525</v>
      </c>
      <c r="P18" s="204">
        <f t="shared" si="0"/>
        <v>6.8</v>
      </c>
      <c r="Q18" s="209">
        <f t="shared" si="7"/>
        <v>1.4662038411571643</v>
      </c>
      <c r="T18" s="54"/>
    </row>
    <row r="19" spans="1:20" s="55" customFormat="1" ht="19.5" customHeight="1">
      <c r="A19" s="53" t="s">
        <v>60</v>
      </c>
      <c r="B19" s="87">
        <v>15</v>
      </c>
      <c r="C19" s="88">
        <v>15</v>
      </c>
      <c r="D19" s="204">
        <f t="shared" si="1"/>
        <v>0</v>
      </c>
      <c r="E19" s="209">
        <f t="shared" si="2"/>
        <v>0.60265166733627962</v>
      </c>
      <c r="F19" s="87">
        <v>220</v>
      </c>
      <c r="G19" s="88">
        <v>314</v>
      </c>
      <c r="H19" s="204">
        <f t="shared" si="3"/>
        <v>42.7</v>
      </c>
      <c r="I19" s="209">
        <f t="shared" si="4"/>
        <v>0.31782341569075984</v>
      </c>
      <c r="J19" s="87">
        <v>234245</v>
      </c>
      <c r="K19" s="88">
        <v>511158</v>
      </c>
      <c r="L19" s="204">
        <f>ROUND((K19-J19)/J19*100,1)</f>
        <v>118.2</v>
      </c>
      <c r="M19" s="209">
        <f t="shared" si="6"/>
        <v>0.19213879876056533</v>
      </c>
      <c r="N19" s="214">
        <v>102307</v>
      </c>
      <c r="O19" s="88">
        <v>250412</v>
      </c>
      <c r="P19" s="204">
        <f t="shared" si="0"/>
        <v>144.80000000000001</v>
      </c>
      <c r="Q19" s="209">
        <f t="shared" si="7"/>
        <v>0.26986276347134219</v>
      </c>
      <c r="T19" s="54"/>
    </row>
    <row r="20" spans="1:20" s="55" customFormat="1" ht="19.5" customHeight="1">
      <c r="A20" s="53" t="s">
        <v>61</v>
      </c>
      <c r="B20" s="87">
        <v>12</v>
      </c>
      <c r="C20" s="88">
        <v>12</v>
      </c>
      <c r="D20" s="204">
        <f t="shared" si="1"/>
        <v>0</v>
      </c>
      <c r="E20" s="209">
        <f t="shared" si="2"/>
        <v>0.48212133386902367</v>
      </c>
      <c r="F20" s="87">
        <v>431</v>
      </c>
      <c r="G20" s="88">
        <v>459</v>
      </c>
      <c r="H20" s="204">
        <f t="shared" si="3"/>
        <v>6.5</v>
      </c>
      <c r="I20" s="209">
        <f t="shared" si="4"/>
        <v>0.46458900573904066</v>
      </c>
      <c r="J20" s="87">
        <v>567790</v>
      </c>
      <c r="K20" s="88">
        <v>572966</v>
      </c>
      <c r="L20" s="204">
        <f t="shared" si="5"/>
        <v>0.9</v>
      </c>
      <c r="M20" s="209">
        <f t="shared" si="6"/>
        <v>0.2153717617070379</v>
      </c>
      <c r="N20" s="214">
        <v>229193</v>
      </c>
      <c r="O20" s="88">
        <v>230663</v>
      </c>
      <c r="P20" s="204">
        <f t="shared" si="0"/>
        <v>0.6</v>
      </c>
      <c r="Q20" s="209">
        <f t="shared" si="7"/>
        <v>0.24857975899952958</v>
      </c>
    </row>
    <row r="21" spans="1:20" s="55" customFormat="1" ht="19.5" customHeight="1">
      <c r="A21" s="53" t="s">
        <v>62</v>
      </c>
      <c r="B21" s="87">
        <v>23</v>
      </c>
      <c r="C21" s="88">
        <v>22</v>
      </c>
      <c r="D21" s="204">
        <f t="shared" si="1"/>
        <v>-4.3</v>
      </c>
      <c r="E21" s="209">
        <f t="shared" si="2"/>
        <v>0.88388911209321008</v>
      </c>
      <c r="F21" s="87">
        <v>877</v>
      </c>
      <c r="G21" s="88">
        <v>1053</v>
      </c>
      <c r="H21" s="204">
        <f t="shared" si="3"/>
        <v>20.100000000000001</v>
      </c>
      <c r="I21" s="209">
        <f t="shared" si="4"/>
        <v>1.0658218366954462</v>
      </c>
      <c r="J21" s="87">
        <v>1919241</v>
      </c>
      <c r="K21" s="88">
        <v>2159270</v>
      </c>
      <c r="L21" s="204">
        <f t="shared" si="5"/>
        <v>12.5</v>
      </c>
      <c r="M21" s="209">
        <f t="shared" si="6"/>
        <v>0.81164638722220128</v>
      </c>
      <c r="N21" s="87">
        <v>1269994</v>
      </c>
      <c r="O21" s="88">
        <v>956751</v>
      </c>
      <c r="P21" s="204">
        <f t="shared" si="0"/>
        <v>-24.7</v>
      </c>
      <c r="Q21" s="209">
        <f t="shared" si="7"/>
        <v>1.0310666773715722</v>
      </c>
    </row>
    <row r="22" spans="1:20" s="55" customFormat="1" ht="19.5" customHeight="1">
      <c r="A22" s="56" t="s">
        <v>63</v>
      </c>
      <c r="B22" s="89">
        <v>14</v>
      </c>
      <c r="C22" s="90">
        <v>12</v>
      </c>
      <c r="D22" s="205">
        <f t="shared" si="1"/>
        <v>-14.3</v>
      </c>
      <c r="E22" s="224">
        <f t="shared" si="2"/>
        <v>0.48212133386902367</v>
      </c>
      <c r="F22" s="89">
        <v>661</v>
      </c>
      <c r="G22" s="90">
        <v>696</v>
      </c>
      <c r="H22" s="205">
        <f t="shared" si="3"/>
        <v>5.3</v>
      </c>
      <c r="I22" s="224">
        <f t="shared" si="4"/>
        <v>0.70447483223174789</v>
      </c>
      <c r="J22" s="89">
        <v>790800</v>
      </c>
      <c r="K22" s="90">
        <v>851984</v>
      </c>
      <c r="L22" s="205">
        <f t="shared" si="5"/>
        <v>7.7</v>
      </c>
      <c r="M22" s="224">
        <f t="shared" si="6"/>
        <v>0.3202516292872683</v>
      </c>
      <c r="N22" s="89">
        <v>310432</v>
      </c>
      <c r="O22" s="90">
        <v>366306</v>
      </c>
      <c r="P22" s="205">
        <f t="shared" si="0"/>
        <v>18</v>
      </c>
      <c r="Q22" s="224">
        <f t="shared" si="7"/>
        <v>0.39475883518415039</v>
      </c>
    </row>
    <row r="23" spans="1:20" s="55" customFormat="1" ht="19.5" customHeight="1">
      <c r="A23" s="102" t="s">
        <v>64</v>
      </c>
      <c r="B23" s="105">
        <v>200</v>
      </c>
      <c r="C23" s="106">
        <v>185</v>
      </c>
      <c r="D23" s="203">
        <f t="shared" si="1"/>
        <v>-7.5</v>
      </c>
      <c r="E23" s="223">
        <f t="shared" si="2"/>
        <v>7.4327038971474479</v>
      </c>
      <c r="F23" s="105">
        <v>5158</v>
      </c>
      <c r="G23" s="106">
        <v>5530</v>
      </c>
      <c r="H23" s="203">
        <f t="shared" si="3"/>
        <v>7.2</v>
      </c>
      <c r="I23" s="223">
        <f t="shared" si="4"/>
        <v>5.5973359514965031</v>
      </c>
      <c r="J23" s="105">
        <v>7644268</v>
      </c>
      <c r="K23" s="106">
        <v>8310375</v>
      </c>
      <c r="L23" s="203">
        <f>ROUND((K23-J23)/J23*100,1)</f>
        <v>8.6999999999999993</v>
      </c>
      <c r="M23" s="223">
        <f t="shared" si="6"/>
        <v>3.1237806505030403</v>
      </c>
      <c r="N23" s="227">
        <v>2588763</v>
      </c>
      <c r="O23" s="228">
        <v>2864029</v>
      </c>
      <c r="P23" s="229">
        <f t="shared" si="0"/>
        <v>10.6</v>
      </c>
      <c r="Q23" s="208">
        <f t="shared" si="7"/>
        <v>3.086492582632081</v>
      </c>
    </row>
    <row r="24" spans="1:20" s="55" customFormat="1" ht="19.5" customHeight="1">
      <c r="A24" s="53" t="s">
        <v>65</v>
      </c>
      <c r="B24" s="87">
        <v>109</v>
      </c>
      <c r="C24" s="88">
        <v>99</v>
      </c>
      <c r="D24" s="204">
        <f t="shared" si="1"/>
        <v>-9.1999999999999993</v>
      </c>
      <c r="E24" s="209">
        <f t="shared" si="2"/>
        <v>3.9775010044194454</v>
      </c>
      <c r="F24" s="87">
        <v>3206</v>
      </c>
      <c r="G24" s="88">
        <v>3461</v>
      </c>
      <c r="H24" s="204">
        <f>ROUND((G24-F24)/F24*100,1)</f>
        <v>8</v>
      </c>
      <c r="I24" s="209">
        <f t="shared" si="4"/>
        <v>3.5031428079799998</v>
      </c>
      <c r="J24" s="87">
        <v>4970211</v>
      </c>
      <c r="K24" s="88">
        <v>5524134</v>
      </c>
      <c r="L24" s="204">
        <f t="shared" si="5"/>
        <v>11.1</v>
      </c>
      <c r="M24" s="209">
        <f t="shared" si="6"/>
        <v>2.0764626024681152</v>
      </c>
      <c r="N24" s="214">
        <v>1703632</v>
      </c>
      <c r="O24" s="88">
        <v>1811137</v>
      </c>
      <c r="P24" s="204">
        <f t="shared" si="0"/>
        <v>6.3</v>
      </c>
      <c r="Q24" s="209">
        <f t="shared" si="7"/>
        <v>1.9518171487196949</v>
      </c>
    </row>
    <row r="25" spans="1:20" s="55" customFormat="1" ht="19.5" customHeight="1">
      <c r="A25" s="53" t="s">
        <v>66</v>
      </c>
      <c r="B25" s="87">
        <v>11</v>
      </c>
      <c r="C25" s="88">
        <v>11</v>
      </c>
      <c r="D25" s="204">
        <f t="shared" si="1"/>
        <v>0</v>
      </c>
      <c r="E25" s="209">
        <f t="shared" si="2"/>
        <v>0.44194455604660504</v>
      </c>
      <c r="F25" s="87">
        <v>333</v>
      </c>
      <c r="G25" s="88">
        <v>441</v>
      </c>
      <c r="H25" s="204">
        <f t="shared" si="3"/>
        <v>32.4</v>
      </c>
      <c r="I25" s="209">
        <f t="shared" si="4"/>
        <v>0.44636982904339201</v>
      </c>
      <c r="J25" s="87">
        <v>239269</v>
      </c>
      <c r="K25" s="88">
        <v>297146</v>
      </c>
      <c r="L25" s="204">
        <f t="shared" si="5"/>
        <v>24.2</v>
      </c>
      <c r="M25" s="209">
        <f t="shared" si="6"/>
        <v>0.11169398795774876</v>
      </c>
      <c r="N25" s="214">
        <v>107129</v>
      </c>
      <c r="O25" s="88">
        <v>144659</v>
      </c>
      <c r="P25" s="204">
        <f t="shared" si="0"/>
        <v>35</v>
      </c>
      <c r="Q25" s="209">
        <f t="shared" si="7"/>
        <v>0.15589539439404218</v>
      </c>
    </row>
    <row r="26" spans="1:20" s="55" customFormat="1" ht="19.5" customHeight="1">
      <c r="A26" s="53" t="s">
        <v>67</v>
      </c>
      <c r="B26" s="87">
        <v>20</v>
      </c>
      <c r="C26" s="88">
        <v>18</v>
      </c>
      <c r="D26" s="204">
        <f>ROUND((C26-B26)/B26*100,1)</f>
        <v>-10</v>
      </c>
      <c r="E26" s="209">
        <f t="shared" si="2"/>
        <v>0.72318200080353556</v>
      </c>
      <c r="F26" s="87">
        <v>520</v>
      </c>
      <c r="G26" s="88">
        <v>514</v>
      </c>
      <c r="H26" s="204">
        <f t="shared" si="3"/>
        <v>-1.2</v>
      </c>
      <c r="I26" s="209">
        <f t="shared" si="4"/>
        <v>0.52025871230907828</v>
      </c>
      <c r="J26" s="87">
        <v>633667</v>
      </c>
      <c r="K26" s="88">
        <v>648891</v>
      </c>
      <c r="L26" s="204">
        <f t="shared" si="5"/>
        <v>2.4</v>
      </c>
      <c r="M26" s="209">
        <f t="shared" si="6"/>
        <v>0.24391115323743737</v>
      </c>
      <c r="N26" s="214">
        <v>211952</v>
      </c>
      <c r="O26" s="88">
        <v>221274</v>
      </c>
      <c r="P26" s="204">
        <f t="shared" si="0"/>
        <v>4.4000000000000004</v>
      </c>
      <c r="Q26" s="209">
        <f t="shared" si="7"/>
        <v>0.23846146799817008</v>
      </c>
    </row>
    <row r="27" spans="1:20" s="55" customFormat="1" ht="19.5" customHeight="1">
      <c r="A27" s="53" t="s">
        <v>68</v>
      </c>
      <c r="B27" s="87">
        <v>8</v>
      </c>
      <c r="C27" s="88">
        <v>8</v>
      </c>
      <c r="D27" s="204">
        <f t="shared" si="1"/>
        <v>0</v>
      </c>
      <c r="E27" s="209">
        <f t="shared" si="2"/>
        <v>0.32141422257934915</v>
      </c>
      <c r="F27" s="87">
        <v>263</v>
      </c>
      <c r="G27" s="88">
        <v>295</v>
      </c>
      <c r="H27" s="204">
        <f t="shared" si="3"/>
        <v>12.2</v>
      </c>
      <c r="I27" s="209">
        <f t="shared" si="4"/>
        <v>0.29859206251201958</v>
      </c>
      <c r="J27" s="87">
        <v>482749</v>
      </c>
      <c r="K27" s="88">
        <v>537266</v>
      </c>
      <c r="L27" s="204">
        <f t="shared" si="5"/>
        <v>11.3</v>
      </c>
      <c r="M27" s="209">
        <f t="shared" si="6"/>
        <v>0.20195251537664261</v>
      </c>
      <c r="N27" s="214">
        <v>52883</v>
      </c>
      <c r="O27" s="88">
        <v>245078</v>
      </c>
      <c r="P27" s="204">
        <f t="shared" si="0"/>
        <v>363.4</v>
      </c>
      <c r="Q27" s="209">
        <f t="shared" si="7"/>
        <v>0.26411444477912238</v>
      </c>
    </row>
    <row r="28" spans="1:20" s="55" customFormat="1" ht="19.5" customHeight="1">
      <c r="A28" s="53" t="s">
        <v>69</v>
      </c>
      <c r="B28" s="87">
        <v>20</v>
      </c>
      <c r="C28" s="88">
        <v>18</v>
      </c>
      <c r="D28" s="204">
        <f t="shared" si="1"/>
        <v>-10</v>
      </c>
      <c r="E28" s="209">
        <f t="shared" si="2"/>
        <v>0.72318200080353556</v>
      </c>
      <c r="F28" s="87">
        <v>424</v>
      </c>
      <c r="G28" s="88">
        <v>410</v>
      </c>
      <c r="H28" s="204">
        <f t="shared" si="3"/>
        <v>-3.3</v>
      </c>
      <c r="I28" s="209">
        <f t="shared" si="4"/>
        <v>0.41499235806755264</v>
      </c>
      <c r="J28" s="87">
        <v>680212</v>
      </c>
      <c r="K28" s="88">
        <v>651998</v>
      </c>
      <c r="L28" s="204">
        <f t="shared" si="5"/>
        <v>-4.0999999999999996</v>
      </c>
      <c r="M28" s="209">
        <f t="shared" si="6"/>
        <v>0.24507904114635998</v>
      </c>
      <c r="N28" s="214">
        <v>286661</v>
      </c>
      <c r="O28" s="88">
        <v>255705</v>
      </c>
      <c r="P28" s="204">
        <f t="shared" si="0"/>
        <v>-10.8</v>
      </c>
      <c r="Q28" s="209">
        <f t="shared" si="7"/>
        <v>0.27556689748670016</v>
      </c>
    </row>
    <row r="29" spans="1:20" s="55" customFormat="1" ht="19.5" customHeight="1">
      <c r="A29" s="53" t="s">
        <v>70</v>
      </c>
      <c r="B29" s="87">
        <v>5</v>
      </c>
      <c r="C29" s="88">
        <v>4</v>
      </c>
      <c r="D29" s="204">
        <f t="shared" si="1"/>
        <v>-20</v>
      </c>
      <c r="E29" s="209">
        <f t="shared" si="2"/>
        <v>0.16070711128967458</v>
      </c>
      <c r="F29" s="87">
        <v>32</v>
      </c>
      <c r="G29" s="88">
        <v>25</v>
      </c>
      <c r="H29" s="204">
        <f t="shared" si="3"/>
        <v>-21.9</v>
      </c>
      <c r="I29" s="209">
        <f t="shared" si="4"/>
        <v>2.5304412077289798E-2</v>
      </c>
      <c r="J29" s="87">
        <v>23529</v>
      </c>
      <c r="K29" s="88">
        <v>26113</v>
      </c>
      <c r="L29" s="204">
        <f t="shared" si="5"/>
        <v>11</v>
      </c>
      <c r="M29" s="209">
        <f t="shared" si="6"/>
        <v>9.8155960623420597E-3</v>
      </c>
      <c r="N29" s="214">
        <v>10318</v>
      </c>
      <c r="O29" s="88">
        <v>16069</v>
      </c>
      <c r="P29" s="204">
        <f t="shared" si="0"/>
        <v>55.7</v>
      </c>
      <c r="Q29" s="209">
        <f t="shared" si="7"/>
        <v>1.7317160304701842E-2</v>
      </c>
    </row>
    <row r="30" spans="1:20" s="55" customFormat="1" ht="19.5" customHeight="1">
      <c r="A30" s="53" t="s">
        <v>71</v>
      </c>
      <c r="B30" s="87">
        <v>11</v>
      </c>
      <c r="C30" s="88">
        <v>10</v>
      </c>
      <c r="D30" s="204">
        <f t="shared" si="1"/>
        <v>-9.1</v>
      </c>
      <c r="E30" s="209">
        <f t="shared" si="2"/>
        <v>0.40176777822418641</v>
      </c>
      <c r="F30" s="87">
        <v>196</v>
      </c>
      <c r="G30" s="88">
        <v>183</v>
      </c>
      <c r="H30" s="204">
        <f t="shared" si="3"/>
        <v>-6.6</v>
      </c>
      <c r="I30" s="209">
        <f t="shared" si="4"/>
        <v>0.1852282964057613</v>
      </c>
      <c r="J30" s="87">
        <v>484351</v>
      </c>
      <c r="K30" s="88">
        <v>495730</v>
      </c>
      <c r="L30" s="204">
        <f t="shared" si="5"/>
        <v>2.2999999999999998</v>
      </c>
      <c r="M30" s="209">
        <f t="shared" si="6"/>
        <v>0.18633957936601805</v>
      </c>
      <c r="N30" s="214">
        <v>158958</v>
      </c>
      <c r="O30" s="88">
        <v>82941</v>
      </c>
      <c r="P30" s="204">
        <f t="shared" si="0"/>
        <v>-47.8</v>
      </c>
      <c r="Q30" s="209">
        <f t="shared" si="7"/>
        <v>8.9383445941394954E-2</v>
      </c>
    </row>
    <row r="31" spans="1:20" s="55" customFormat="1" ht="19.5" customHeight="1">
      <c r="A31" s="56" t="s">
        <v>151</v>
      </c>
      <c r="B31" s="89">
        <v>16</v>
      </c>
      <c r="C31" s="91">
        <v>17</v>
      </c>
      <c r="D31" s="205">
        <f t="shared" si="1"/>
        <v>6.3</v>
      </c>
      <c r="E31" s="224">
        <f t="shared" si="2"/>
        <v>0.68300522298111688</v>
      </c>
      <c r="F31" s="89">
        <v>184</v>
      </c>
      <c r="G31" s="91">
        <v>201</v>
      </c>
      <c r="H31" s="205">
        <f t="shared" si="3"/>
        <v>9.1999999999999993</v>
      </c>
      <c r="I31" s="224">
        <f t="shared" si="4"/>
        <v>0.20344747310140995</v>
      </c>
      <c r="J31" s="89">
        <v>130280</v>
      </c>
      <c r="K31" s="91">
        <v>129097</v>
      </c>
      <c r="L31" s="205">
        <f t="shared" si="5"/>
        <v>-0.9</v>
      </c>
      <c r="M31" s="224">
        <f t="shared" si="6"/>
        <v>4.8526174888376399E-2</v>
      </c>
      <c r="N31" s="215">
        <v>57230</v>
      </c>
      <c r="O31" s="91">
        <v>87166</v>
      </c>
      <c r="P31" s="205">
        <f t="shared" si="0"/>
        <v>52.3</v>
      </c>
      <c r="Q31" s="85">
        <f t="shared" si="7"/>
        <v>9.393662300825445E-2</v>
      </c>
    </row>
    <row r="32" spans="1:20" s="55" customFormat="1" ht="19.5" customHeight="1">
      <c r="A32" s="102" t="s">
        <v>72</v>
      </c>
      <c r="B32" s="105">
        <v>721</v>
      </c>
      <c r="C32" s="106">
        <v>677</v>
      </c>
      <c r="D32" s="203">
        <f t="shared" si="1"/>
        <v>-6.1</v>
      </c>
      <c r="E32" s="223">
        <f t="shared" si="2"/>
        <v>27.19967858577742</v>
      </c>
      <c r="F32" s="105">
        <v>26616</v>
      </c>
      <c r="G32" s="106">
        <v>25925</v>
      </c>
      <c r="H32" s="203">
        <f t="shared" si="3"/>
        <v>-2.6</v>
      </c>
      <c r="I32" s="223">
        <f t="shared" si="4"/>
        <v>26.240675324149521</v>
      </c>
      <c r="J32" s="245">
        <v>76808498</v>
      </c>
      <c r="K32" s="246">
        <v>72349165</v>
      </c>
      <c r="L32" s="247">
        <f t="shared" si="5"/>
        <v>-5.8</v>
      </c>
      <c r="M32" s="248">
        <f t="shared" si="6"/>
        <v>27.195273583568948</v>
      </c>
      <c r="N32" s="249">
        <v>22823866</v>
      </c>
      <c r="O32" s="246">
        <v>21641800</v>
      </c>
      <c r="P32" s="241">
        <f t="shared" si="0"/>
        <v>-5.2</v>
      </c>
      <c r="Q32" s="237">
        <f t="shared" si="7"/>
        <v>23.322827797765655</v>
      </c>
    </row>
    <row r="33" spans="1:17" s="55" customFormat="1" ht="19.5" customHeight="1">
      <c r="A33" s="53" t="s">
        <v>73</v>
      </c>
      <c r="B33" s="87">
        <v>279</v>
      </c>
      <c r="C33" s="88">
        <v>259</v>
      </c>
      <c r="D33" s="204">
        <f t="shared" si="1"/>
        <v>-7.2</v>
      </c>
      <c r="E33" s="209">
        <f t="shared" si="2"/>
        <v>10.405785456006427</v>
      </c>
      <c r="F33" s="87">
        <v>11183</v>
      </c>
      <c r="G33" s="88">
        <v>11057</v>
      </c>
      <c r="H33" s="204">
        <f t="shared" si="3"/>
        <v>-1.1000000000000001</v>
      </c>
      <c r="I33" s="209">
        <f t="shared" si="4"/>
        <v>11.191635373543731</v>
      </c>
      <c r="J33" s="87">
        <v>50312094</v>
      </c>
      <c r="K33" s="250">
        <v>46461913</v>
      </c>
      <c r="L33" s="251">
        <f t="shared" si="5"/>
        <v>-7.7</v>
      </c>
      <c r="M33" s="252">
        <f t="shared" si="6"/>
        <v>17.464533768302353</v>
      </c>
      <c r="N33" s="253">
        <v>12186371</v>
      </c>
      <c r="O33" s="250">
        <v>10491227</v>
      </c>
      <c r="P33" s="204">
        <f t="shared" si="0"/>
        <v>-13.9</v>
      </c>
      <c r="Q33" s="238">
        <f t="shared" si="7"/>
        <v>11.306133533637201</v>
      </c>
    </row>
    <row r="34" spans="1:17" s="55" customFormat="1" ht="19.5" customHeight="1">
      <c r="A34" s="53" t="s">
        <v>74</v>
      </c>
      <c r="B34" s="87">
        <v>115</v>
      </c>
      <c r="C34" s="88">
        <v>117</v>
      </c>
      <c r="D34" s="204">
        <f t="shared" si="1"/>
        <v>1.7</v>
      </c>
      <c r="E34" s="209">
        <f t="shared" si="2"/>
        <v>4.7006830052229809</v>
      </c>
      <c r="F34" s="87">
        <v>4138</v>
      </c>
      <c r="G34" s="88">
        <v>3574</v>
      </c>
      <c r="H34" s="204">
        <f t="shared" si="3"/>
        <v>-13.6</v>
      </c>
      <c r="I34" s="209">
        <f t="shared" si="4"/>
        <v>3.6175187505693494</v>
      </c>
      <c r="J34" s="87">
        <v>5255951</v>
      </c>
      <c r="K34" s="250">
        <v>5044493</v>
      </c>
      <c r="L34" s="251">
        <f t="shared" si="5"/>
        <v>-4</v>
      </c>
      <c r="M34" s="252">
        <f t="shared" si="6"/>
        <v>1.8961707052928458</v>
      </c>
      <c r="N34" s="253">
        <v>2519473</v>
      </c>
      <c r="O34" s="250">
        <v>2367029</v>
      </c>
      <c r="P34" s="204">
        <f t="shared" si="0"/>
        <v>-6.1</v>
      </c>
      <c r="Q34" s="238">
        <f t="shared" si="7"/>
        <v>2.5508880850630469</v>
      </c>
    </row>
    <row r="35" spans="1:17" s="55" customFormat="1" ht="19.5" customHeight="1">
      <c r="A35" s="53" t="s">
        <v>75</v>
      </c>
      <c r="B35" s="87">
        <v>110</v>
      </c>
      <c r="C35" s="88">
        <v>102</v>
      </c>
      <c r="D35" s="204">
        <f t="shared" si="1"/>
        <v>-7.3</v>
      </c>
      <c r="E35" s="209">
        <f t="shared" si="2"/>
        <v>4.0980313378867015</v>
      </c>
      <c r="F35" s="87">
        <v>3093</v>
      </c>
      <c r="G35" s="88">
        <v>3194</v>
      </c>
      <c r="H35" s="204">
        <f t="shared" si="3"/>
        <v>3.3</v>
      </c>
      <c r="I35" s="209">
        <f t="shared" si="4"/>
        <v>3.2328916869945443</v>
      </c>
      <c r="J35" s="87">
        <v>4995896</v>
      </c>
      <c r="K35" s="242">
        <v>5454313</v>
      </c>
      <c r="L35" s="204">
        <f t="shared" si="5"/>
        <v>9.1999999999999993</v>
      </c>
      <c r="M35" s="209">
        <f t="shared" si="6"/>
        <v>2.050217638937736</v>
      </c>
      <c r="N35" s="244">
        <v>2375019</v>
      </c>
      <c r="O35" s="242">
        <v>2602342</v>
      </c>
      <c r="P35" s="204">
        <f t="shared" si="0"/>
        <v>9.6</v>
      </c>
      <c r="Q35" s="209">
        <f t="shared" si="7"/>
        <v>2.804479033023735</v>
      </c>
    </row>
    <row r="36" spans="1:17" s="55" customFormat="1" ht="19.5" customHeight="1">
      <c r="A36" s="53" t="s">
        <v>76</v>
      </c>
      <c r="B36" s="87">
        <v>76</v>
      </c>
      <c r="C36" s="88">
        <v>74</v>
      </c>
      <c r="D36" s="204">
        <f t="shared" si="1"/>
        <v>-2.6</v>
      </c>
      <c r="E36" s="209">
        <f t="shared" si="2"/>
        <v>2.9730815588589796</v>
      </c>
      <c r="F36" s="87">
        <v>3280</v>
      </c>
      <c r="G36" s="88">
        <v>3056</v>
      </c>
      <c r="H36" s="204">
        <f t="shared" si="3"/>
        <v>-6.8</v>
      </c>
      <c r="I36" s="209">
        <f t="shared" si="4"/>
        <v>3.0932113323279045</v>
      </c>
      <c r="J36" s="87">
        <v>6315421</v>
      </c>
      <c r="K36" s="242">
        <v>5789941</v>
      </c>
      <c r="L36" s="204">
        <f t="shared" si="5"/>
        <v>-8.3000000000000007</v>
      </c>
      <c r="M36" s="209">
        <f t="shared" si="6"/>
        <v>2.1763765971275935</v>
      </c>
      <c r="N36" s="244">
        <v>1900316</v>
      </c>
      <c r="O36" s="242">
        <v>2210009</v>
      </c>
      <c r="P36" s="204">
        <f t="shared" si="0"/>
        <v>16.3</v>
      </c>
      <c r="Q36" s="209">
        <f t="shared" si="7"/>
        <v>2.381671549432685</v>
      </c>
    </row>
    <row r="37" spans="1:17" s="55" customFormat="1" ht="19.5" customHeight="1">
      <c r="A37" s="53" t="s">
        <v>77</v>
      </c>
      <c r="B37" s="87">
        <v>46</v>
      </c>
      <c r="C37" s="88">
        <v>39</v>
      </c>
      <c r="D37" s="204">
        <f t="shared" si="1"/>
        <v>-15.2</v>
      </c>
      <c r="E37" s="209">
        <f t="shared" si="2"/>
        <v>1.566894335074327</v>
      </c>
      <c r="F37" s="87">
        <v>1379</v>
      </c>
      <c r="G37" s="88">
        <v>1350</v>
      </c>
      <c r="H37" s="204">
        <f t="shared" si="3"/>
        <v>-2.1</v>
      </c>
      <c r="I37" s="209">
        <f t="shared" si="4"/>
        <v>1.3664382521736491</v>
      </c>
      <c r="J37" s="87">
        <v>2846308</v>
      </c>
      <c r="K37" s="88">
        <v>2812066</v>
      </c>
      <c r="L37" s="204">
        <f t="shared" si="5"/>
        <v>-1.2</v>
      </c>
      <c r="M37" s="209">
        <f t="shared" si="6"/>
        <v>1.057025387992417</v>
      </c>
      <c r="N37" s="244">
        <v>970777</v>
      </c>
      <c r="O37" s="242">
        <v>941712</v>
      </c>
      <c r="P37" s="204">
        <f t="shared" si="0"/>
        <v>-3</v>
      </c>
      <c r="Q37" s="209">
        <f t="shared" si="7"/>
        <v>1.014859522363643</v>
      </c>
    </row>
    <row r="38" spans="1:17" s="55" customFormat="1" ht="19.5" customHeight="1">
      <c r="A38" s="53" t="s">
        <v>78</v>
      </c>
      <c r="B38" s="87">
        <v>20</v>
      </c>
      <c r="C38" s="88">
        <v>17</v>
      </c>
      <c r="D38" s="204">
        <f t="shared" si="1"/>
        <v>-15</v>
      </c>
      <c r="E38" s="209">
        <f t="shared" si="2"/>
        <v>0.68300522298111688</v>
      </c>
      <c r="F38" s="87">
        <v>1165</v>
      </c>
      <c r="G38" s="88">
        <v>1201</v>
      </c>
      <c r="H38" s="204">
        <f t="shared" si="3"/>
        <v>3.1</v>
      </c>
      <c r="I38" s="209">
        <f t="shared" si="4"/>
        <v>1.2156239561930018</v>
      </c>
      <c r="J38" s="87">
        <v>2855647</v>
      </c>
      <c r="K38" s="88">
        <v>2538390</v>
      </c>
      <c r="L38" s="204">
        <f t="shared" si="5"/>
        <v>-11.1</v>
      </c>
      <c r="M38" s="209">
        <f t="shared" si="6"/>
        <v>0.95415352080145743</v>
      </c>
      <c r="N38" s="244">
        <v>1143017</v>
      </c>
      <c r="O38" s="242">
        <v>1293048</v>
      </c>
      <c r="P38" s="204">
        <f t="shared" si="0"/>
        <v>13.1</v>
      </c>
      <c r="Q38" s="209">
        <f t="shared" si="7"/>
        <v>1.3934855621179978</v>
      </c>
    </row>
    <row r="39" spans="1:17" s="55" customFormat="1" ht="19.5" customHeight="1">
      <c r="A39" s="53" t="s">
        <v>79</v>
      </c>
      <c r="B39" s="87">
        <v>55</v>
      </c>
      <c r="C39" s="88">
        <v>51</v>
      </c>
      <c r="D39" s="204">
        <f t="shared" si="1"/>
        <v>-7.3</v>
      </c>
      <c r="E39" s="209">
        <f t="shared" si="2"/>
        <v>2.0490156689433507</v>
      </c>
      <c r="F39" s="87">
        <v>1637</v>
      </c>
      <c r="G39" s="88">
        <v>1618</v>
      </c>
      <c r="H39" s="204">
        <f t="shared" si="3"/>
        <v>-1.2</v>
      </c>
      <c r="I39" s="209">
        <f t="shared" si="4"/>
        <v>1.6377015496421958</v>
      </c>
      <c r="J39" s="87">
        <v>2426632</v>
      </c>
      <c r="K39" s="88">
        <v>2400840</v>
      </c>
      <c r="L39" s="204">
        <f t="shared" si="5"/>
        <v>-1.1000000000000001</v>
      </c>
      <c r="M39" s="209">
        <f t="shared" si="6"/>
        <v>0.90244995405787576</v>
      </c>
      <c r="N39" s="244">
        <v>1142243</v>
      </c>
      <c r="O39" s="242">
        <v>1061213</v>
      </c>
      <c r="P39" s="204">
        <f t="shared" si="0"/>
        <v>-7.1</v>
      </c>
      <c r="Q39" s="209">
        <f t="shared" si="7"/>
        <v>1.1436427679652472</v>
      </c>
    </row>
    <row r="40" spans="1:17" s="55" customFormat="1" ht="19.5" customHeight="1">
      <c r="A40" s="53" t="s">
        <v>80</v>
      </c>
      <c r="B40" s="89">
        <v>20</v>
      </c>
      <c r="C40" s="90">
        <v>18</v>
      </c>
      <c r="D40" s="205">
        <f t="shared" si="1"/>
        <v>-10</v>
      </c>
      <c r="E40" s="224">
        <f t="shared" si="2"/>
        <v>0.72318200080353556</v>
      </c>
      <c r="F40" s="89">
        <v>741</v>
      </c>
      <c r="G40" s="90">
        <v>875</v>
      </c>
      <c r="H40" s="205">
        <f>ROUND((G40-F40)/F40*100,1)</f>
        <v>18.100000000000001</v>
      </c>
      <c r="I40" s="224">
        <f t="shared" si="4"/>
        <v>0.88565442270514294</v>
      </c>
      <c r="J40" s="89">
        <v>1800549</v>
      </c>
      <c r="K40" s="90">
        <v>1847209</v>
      </c>
      <c r="L40" s="205">
        <f t="shared" si="5"/>
        <v>2.6</v>
      </c>
      <c r="M40" s="224">
        <f t="shared" si="6"/>
        <v>0.6943460110566696</v>
      </c>
      <c r="N40" s="215">
        <v>586650</v>
      </c>
      <c r="O40" s="243">
        <v>675220</v>
      </c>
      <c r="P40" s="205">
        <f t="shared" si="0"/>
        <v>15.1</v>
      </c>
      <c r="Q40" s="85">
        <f t="shared" si="7"/>
        <v>0.72766774416209956</v>
      </c>
    </row>
    <row r="41" spans="1:17" s="55" customFormat="1" ht="19.5" customHeight="1">
      <c r="A41" s="102" t="s">
        <v>81</v>
      </c>
      <c r="B41" s="105">
        <v>566</v>
      </c>
      <c r="C41" s="106">
        <v>548</v>
      </c>
      <c r="D41" s="203">
        <f t="shared" si="1"/>
        <v>-3.2</v>
      </c>
      <c r="E41" s="223">
        <f t="shared" si="2"/>
        <v>22.016874246685418</v>
      </c>
      <c r="F41" s="105">
        <v>21139</v>
      </c>
      <c r="G41" s="106">
        <v>22765</v>
      </c>
      <c r="H41" s="203">
        <f>ROUND((G41-F41)/F41*100,1)</f>
        <v>7.7</v>
      </c>
      <c r="I41" s="223">
        <f t="shared" si="4"/>
        <v>23.042197637580088</v>
      </c>
      <c r="J41" s="105">
        <v>52708854</v>
      </c>
      <c r="K41" s="106">
        <v>61232772</v>
      </c>
      <c r="L41" s="203">
        <f>ROUND((K41-J41)/J41*100,1)</f>
        <v>16.2</v>
      </c>
      <c r="M41" s="223">
        <f t="shared" si="6"/>
        <v>23.016740923275346</v>
      </c>
      <c r="N41" s="216">
        <v>20125969</v>
      </c>
      <c r="O41" s="106">
        <v>29130970</v>
      </c>
      <c r="P41" s="203">
        <f t="shared" si="0"/>
        <v>44.7</v>
      </c>
      <c r="Q41" s="208">
        <f t="shared" si="7"/>
        <v>31.393719417602849</v>
      </c>
    </row>
    <row r="42" spans="1:17" s="55" customFormat="1" ht="19.5" customHeight="1">
      <c r="A42" s="53" t="s">
        <v>82</v>
      </c>
      <c r="B42" s="87">
        <v>261</v>
      </c>
      <c r="C42" s="101">
        <v>269</v>
      </c>
      <c r="D42" s="204">
        <f t="shared" si="1"/>
        <v>3.1</v>
      </c>
      <c r="E42" s="209">
        <f t="shared" si="2"/>
        <v>10.807553234230614</v>
      </c>
      <c r="F42" s="87">
        <v>10701</v>
      </c>
      <c r="G42" s="101">
        <v>11682</v>
      </c>
      <c r="H42" s="204">
        <f t="shared" si="3"/>
        <v>9.1999999999999993</v>
      </c>
      <c r="I42" s="209">
        <f t="shared" si="4"/>
        <v>11.824245675475977</v>
      </c>
      <c r="J42" s="87">
        <v>22554625</v>
      </c>
      <c r="K42" s="101">
        <v>30859783</v>
      </c>
      <c r="L42" s="204">
        <f t="shared" si="5"/>
        <v>36.799999999999997</v>
      </c>
      <c r="M42" s="209">
        <f t="shared" si="6"/>
        <v>11.599860778138492</v>
      </c>
      <c r="N42" s="214">
        <v>7318413</v>
      </c>
      <c r="O42" s="101">
        <v>15843736</v>
      </c>
      <c r="P42" s="204">
        <f t="shared" si="0"/>
        <v>116.5</v>
      </c>
      <c r="Q42" s="209">
        <f t="shared" si="7"/>
        <v>17.074398913272486</v>
      </c>
    </row>
    <row r="43" spans="1:17" s="55" customFormat="1" ht="19.5" customHeight="1">
      <c r="A43" s="53" t="s">
        <v>83</v>
      </c>
      <c r="B43" s="87">
        <v>205</v>
      </c>
      <c r="C43" s="92">
        <v>188</v>
      </c>
      <c r="D43" s="204">
        <f t="shared" si="1"/>
        <v>-8.3000000000000007</v>
      </c>
      <c r="E43" s="209">
        <f t="shared" si="2"/>
        <v>7.553234230614704</v>
      </c>
      <c r="F43" s="87">
        <v>8151</v>
      </c>
      <c r="G43" s="92">
        <v>8592</v>
      </c>
      <c r="H43" s="204">
        <f t="shared" si="3"/>
        <v>5.4</v>
      </c>
      <c r="I43" s="209">
        <f t="shared" si="4"/>
        <v>8.6966203427229569</v>
      </c>
      <c r="J43" s="87">
        <v>25581462</v>
      </c>
      <c r="K43" s="92">
        <v>24796215</v>
      </c>
      <c r="L43" s="204">
        <f t="shared" si="5"/>
        <v>-3.1</v>
      </c>
      <c r="M43" s="209">
        <f t="shared" si="6"/>
        <v>9.3206307323933331</v>
      </c>
      <c r="N43" s="214">
        <v>11170648</v>
      </c>
      <c r="O43" s="92">
        <v>11211296</v>
      </c>
      <c r="P43" s="204">
        <f t="shared" si="0"/>
        <v>0.4</v>
      </c>
      <c r="Q43" s="209">
        <f t="shared" si="7"/>
        <v>12.082133925910918</v>
      </c>
    </row>
    <row r="44" spans="1:17" s="55" customFormat="1" ht="19.5" customHeight="1">
      <c r="A44" s="53" t="s">
        <v>84</v>
      </c>
      <c r="B44" s="87">
        <v>22</v>
      </c>
      <c r="C44" s="92">
        <v>16</v>
      </c>
      <c r="D44" s="204">
        <f t="shared" si="1"/>
        <v>-27.3</v>
      </c>
      <c r="E44" s="209">
        <f t="shared" si="2"/>
        <v>0.6428284451586983</v>
      </c>
      <c r="F44" s="87">
        <v>732</v>
      </c>
      <c r="G44" s="92">
        <v>812</v>
      </c>
      <c r="H44" s="204">
        <f t="shared" si="3"/>
        <v>10.9</v>
      </c>
      <c r="I44" s="209">
        <f t="shared" si="4"/>
        <v>0.8218873042703726</v>
      </c>
      <c r="J44" s="87">
        <v>1752852</v>
      </c>
      <c r="K44" s="92">
        <v>2181860</v>
      </c>
      <c r="L44" s="204">
        <f t="shared" si="5"/>
        <v>24.5</v>
      </c>
      <c r="M44" s="209">
        <f t="shared" si="6"/>
        <v>0.82013772544639252</v>
      </c>
      <c r="N44" s="214">
        <v>563452</v>
      </c>
      <c r="O44" s="92">
        <v>614868</v>
      </c>
      <c r="P44" s="204">
        <f t="shared" si="0"/>
        <v>9.1</v>
      </c>
      <c r="Q44" s="209">
        <f t="shared" si="7"/>
        <v>0.66262789982148318</v>
      </c>
    </row>
    <row r="45" spans="1:17" s="55" customFormat="1" ht="19.5" customHeight="1">
      <c r="A45" s="53" t="s">
        <v>85</v>
      </c>
      <c r="B45" s="87">
        <v>47</v>
      </c>
      <c r="C45" s="92">
        <v>47</v>
      </c>
      <c r="D45" s="204">
        <f t="shared" si="1"/>
        <v>0</v>
      </c>
      <c r="E45" s="209">
        <f t="shared" si="2"/>
        <v>1.888308557653676</v>
      </c>
      <c r="F45" s="87">
        <v>1003</v>
      </c>
      <c r="G45" s="92">
        <v>1141</v>
      </c>
      <c r="H45" s="204">
        <f t="shared" si="3"/>
        <v>13.8</v>
      </c>
      <c r="I45" s="209">
        <f t="shared" si="4"/>
        <v>1.1548933672075063</v>
      </c>
      <c r="J45" s="87">
        <v>1638026</v>
      </c>
      <c r="K45" s="92">
        <v>2181015</v>
      </c>
      <c r="L45" s="204">
        <f>ROUND((K45-J45)/J45*100,1)</f>
        <v>33.1</v>
      </c>
      <c r="M45" s="209">
        <f t="shared" si="6"/>
        <v>0.81982009902764785</v>
      </c>
      <c r="N45" s="214">
        <v>605034</v>
      </c>
      <c r="O45" s="92">
        <v>913767</v>
      </c>
      <c r="P45" s="204">
        <f t="shared" si="0"/>
        <v>51</v>
      </c>
      <c r="Q45" s="209">
        <f t="shared" si="7"/>
        <v>0.98474389321964573</v>
      </c>
    </row>
    <row r="46" spans="1:17" s="55" customFormat="1" ht="19.5" customHeight="1" thickBot="1">
      <c r="A46" s="57" t="s">
        <v>86</v>
      </c>
      <c r="B46" s="225">
        <v>31</v>
      </c>
      <c r="C46" s="93">
        <v>28</v>
      </c>
      <c r="D46" s="206">
        <f t="shared" si="1"/>
        <v>-9.6999999999999993</v>
      </c>
      <c r="E46" s="210">
        <f t="shared" si="2"/>
        <v>1.1249497790277219</v>
      </c>
      <c r="F46" s="225">
        <v>552</v>
      </c>
      <c r="G46" s="93">
        <v>538</v>
      </c>
      <c r="H46" s="206">
        <f t="shared" si="3"/>
        <v>-2.5</v>
      </c>
      <c r="I46" s="210">
        <f t="shared" si="4"/>
        <v>0.54455094790327641</v>
      </c>
      <c r="J46" s="225">
        <v>1181889</v>
      </c>
      <c r="K46" s="93">
        <v>1213899</v>
      </c>
      <c r="L46" s="206">
        <f t="shared" si="5"/>
        <v>2.7</v>
      </c>
      <c r="M46" s="210">
        <f t="shared" si="6"/>
        <v>0.45629158826948119</v>
      </c>
      <c r="N46" s="217">
        <v>468422</v>
      </c>
      <c r="O46" s="93">
        <v>547303</v>
      </c>
      <c r="P46" s="206">
        <f t="shared" si="0"/>
        <v>16.8</v>
      </c>
      <c r="Q46" s="210">
        <f t="shared" si="7"/>
        <v>0.58981478537832055</v>
      </c>
    </row>
    <row r="47" spans="1:17" s="55" customFormat="1" ht="20.25" customHeight="1">
      <c r="A47" s="374" t="s">
        <v>202</v>
      </c>
      <c r="B47" s="374"/>
      <c r="C47" s="374"/>
      <c r="D47" s="374"/>
      <c r="E47" s="374"/>
      <c r="F47" s="374"/>
      <c r="G47" s="374"/>
      <c r="H47" s="374"/>
      <c r="I47" s="374"/>
      <c r="J47" s="374"/>
      <c r="K47" s="374"/>
      <c r="L47" s="374"/>
      <c r="M47" s="374"/>
      <c r="N47" s="374"/>
      <c r="O47" s="374"/>
      <c r="P47" s="374"/>
      <c r="Q47" s="374"/>
    </row>
    <row r="48" spans="1:17" s="55" customFormat="1" ht="15" customHeight="1">
      <c r="A48" s="373"/>
      <c r="B48" s="373"/>
      <c r="C48" s="373"/>
      <c r="D48" s="373"/>
      <c r="E48" s="373"/>
      <c r="F48" s="373"/>
      <c r="G48" s="373"/>
      <c r="K48" s="70"/>
      <c r="O48" s="70"/>
    </row>
    <row r="49" spans="1:15" ht="12.75" customHeight="1">
      <c r="A49" s="373"/>
      <c r="B49" s="373"/>
      <c r="C49" s="373"/>
      <c r="D49" s="373"/>
      <c r="E49" s="373"/>
      <c r="F49" s="373"/>
      <c r="G49" s="373"/>
    </row>
    <row r="55" spans="1:15">
      <c r="A55" s="58"/>
      <c r="B55" s="59"/>
      <c r="C55" s="68"/>
      <c r="D55" s="59"/>
      <c r="E55" s="59"/>
      <c r="F55" s="59"/>
      <c r="G55" s="68"/>
      <c r="H55" s="59"/>
      <c r="I55" s="59"/>
      <c r="J55" s="59"/>
      <c r="K55" s="68"/>
      <c r="L55" s="59"/>
      <c r="M55" s="59"/>
      <c r="N55" s="59"/>
      <c r="O55" s="68"/>
    </row>
    <row r="63" spans="1:15">
      <c r="A63" s="60"/>
    </row>
    <row r="66" spans="1:1">
      <c r="A66" s="60"/>
    </row>
    <row r="67" spans="1:1">
      <c r="A67" s="60"/>
    </row>
    <row r="68" spans="1:1">
      <c r="A68" s="60"/>
    </row>
  </sheetData>
  <mergeCells count="8">
    <mergeCell ref="A48:G49"/>
    <mergeCell ref="A47:Q47"/>
    <mergeCell ref="A1:P1"/>
    <mergeCell ref="A3:A6"/>
    <mergeCell ref="B3:E3"/>
    <mergeCell ref="F3:I3"/>
    <mergeCell ref="J3:M3"/>
    <mergeCell ref="N3:Q3"/>
  </mergeCells>
  <phoneticPr fontId="3"/>
  <pageMargins left="0.39370078740157483" right="0.39370078740157483" top="0.98425196850393704" bottom="0.98425196850393704" header="0.51181102362204722" footer="0.51181102362204722"/>
  <pageSetup paperSize="9" scale="73" orientation="portrait" horizontalDpi="300" verticalDpi="300" r:id="rId1"/>
  <headerFooter alignWithMargins="0"/>
  <ignoredErrors>
    <ignoredError sqref="D7:D8 H7:H8 L7:L8 D23 H23 L23 D32 H32 D41 H41 L4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showGridLines="0" topLeftCell="B1" zoomScale="75" zoomScaleNormal="75" workbookViewId="0">
      <selection sqref="A1:J1"/>
    </sheetView>
  </sheetViews>
  <sheetFormatPr defaultRowHeight="18" customHeight="1"/>
  <cols>
    <col min="1" max="1" width="5.375" style="29" bestFit="1" customWidth="1"/>
    <col min="2" max="2" width="7.25" style="30" customWidth="1"/>
    <col min="3" max="3" width="8.75" style="40" bestFit="1" customWidth="1"/>
    <col min="4" max="4" width="8.625" style="40" bestFit="1" customWidth="1"/>
    <col min="5" max="5" width="14.125" style="40" bestFit="1" customWidth="1"/>
    <col min="6" max="6" width="10.375" style="40" bestFit="1" customWidth="1"/>
    <col min="7" max="7" width="8.75" style="40" bestFit="1" customWidth="1"/>
    <col min="8" max="8" width="8.625" style="40" bestFit="1" customWidth="1"/>
    <col min="9" max="9" width="14.125" style="40" bestFit="1" customWidth="1"/>
    <col min="10" max="10" width="10.375" style="40" bestFit="1" customWidth="1"/>
    <col min="11" max="11" width="8.75" style="40" bestFit="1" customWidth="1"/>
    <col min="12" max="12" width="8.625" style="40" bestFit="1" customWidth="1"/>
    <col min="13" max="13" width="14.125" style="40" bestFit="1" customWidth="1"/>
    <col min="14" max="14" width="10.375" style="40" bestFit="1" customWidth="1"/>
    <col min="15" max="15" width="8.75" style="40" bestFit="1" customWidth="1"/>
    <col min="16" max="16" width="8.625" style="40" bestFit="1" customWidth="1"/>
    <col min="17" max="17" width="14.125" style="40" bestFit="1" customWidth="1"/>
    <col min="18" max="18" width="10.375" style="40" bestFit="1" customWidth="1"/>
    <col min="19" max="19" width="5.375" style="30" bestFit="1" customWidth="1"/>
    <col min="20" max="20" width="7.25" style="30" customWidth="1"/>
    <col min="21" max="21" width="9" style="40"/>
    <col min="22" max="22" width="11.25" style="40" bestFit="1" customWidth="1"/>
    <col min="23" max="16384" width="9" style="40"/>
  </cols>
  <sheetData>
    <row r="1" spans="1:22" s="13" customFormat="1" ht="27" customHeight="1">
      <c r="A1" s="391" t="s">
        <v>161</v>
      </c>
      <c r="B1" s="391"/>
      <c r="C1" s="391"/>
      <c r="D1" s="391"/>
      <c r="E1" s="391"/>
      <c r="F1" s="391"/>
      <c r="G1" s="391"/>
      <c r="H1" s="391"/>
      <c r="I1" s="391"/>
      <c r="J1" s="392"/>
      <c r="K1" s="391" t="s">
        <v>162</v>
      </c>
      <c r="L1" s="392"/>
      <c r="M1" s="392"/>
      <c r="N1" s="392"/>
      <c r="O1" s="392"/>
      <c r="P1" s="392"/>
      <c r="Q1" s="392"/>
      <c r="R1" s="392"/>
      <c r="S1" s="392"/>
      <c r="T1" s="392"/>
    </row>
    <row r="2" spans="1:22" s="13" customFormat="1" ht="19.5" customHeight="1" thickBot="1">
      <c r="A2" s="260"/>
      <c r="B2" s="333"/>
      <c r="C2" s="333"/>
      <c r="D2" s="333"/>
      <c r="E2" s="333"/>
      <c r="F2" s="333"/>
      <c r="G2" s="261"/>
      <c r="H2" s="261"/>
      <c r="I2" s="369" t="s">
        <v>1</v>
      </c>
      <c r="J2" s="369"/>
      <c r="K2" s="261"/>
      <c r="L2" s="261"/>
      <c r="M2" s="261"/>
      <c r="N2" s="261"/>
      <c r="O2" s="261"/>
      <c r="P2" s="261"/>
      <c r="Q2" s="261"/>
      <c r="R2" s="261"/>
      <c r="S2" s="333"/>
      <c r="T2" s="333" t="s">
        <v>223</v>
      </c>
    </row>
    <row r="3" spans="1:22" s="25" customFormat="1" ht="21" customHeight="1">
      <c r="A3" s="383" t="s">
        <v>163</v>
      </c>
      <c r="B3" s="384"/>
      <c r="C3" s="382" t="s">
        <v>164</v>
      </c>
      <c r="D3" s="362"/>
      <c r="E3" s="362"/>
      <c r="F3" s="362"/>
      <c r="G3" s="382" t="s">
        <v>165</v>
      </c>
      <c r="H3" s="362"/>
      <c r="I3" s="362"/>
      <c r="J3" s="363"/>
      <c r="K3" s="382" t="s">
        <v>166</v>
      </c>
      <c r="L3" s="362"/>
      <c r="M3" s="362"/>
      <c r="N3" s="363"/>
      <c r="O3" s="382" t="s">
        <v>167</v>
      </c>
      <c r="P3" s="362"/>
      <c r="Q3" s="362"/>
      <c r="R3" s="362"/>
      <c r="S3" s="383" t="s">
        <v>163</v>
      </c>
      <c r="T3" s="384"/>
    </row>
    <row r="4" spans="1:22" s="25" customFormat="1" ht="21" customHeight="1">
      <c r="A4" s="385"/>
      <c r="B4" s="386"/>
      <c r="C4" s="262" t="s">
        <v>44</v>
      </c>
      <c r="D4" s="263" t="s">
        <v>168</v>
      </c>
      <c r="E4" s="263" t="s">
        <v>169</v>
      </c>
      <c r="F4" s="264" t="s">
        <v>170</v>
      </c>
      <c r="G4" s="262" t="s">
        <v>44</v>
      </c>
      <c r="H4" s="263" t="s">
        <v>168</v>
      </c>
      <c r="I4" s="263" t="s">
        <v>169</v>
      </c>
      <c r="J4" s="265" t="s">
        <v>170</v>
      </c>
      <c r="K4" s="262" t="s">
        <v>44</v>
      </c>
      <c r="L4" s="263" t="s">
        <v>168</v>
      </c>
      <c r="M4" s="263" t="s">
        <v>169</v>
      </c>
      <c r="N4" s="266" t="s">
        <v>170</v>
      </c>
      <c r="O4" s="262" t="s">
        <v>44</v>
      </c>
      <c r="P4" s="263" t="s">
        <v>168</v>
      </c>
      <c r="Q4" s="263" t="s">
        <v>169</v>
      </c>
      <c r="R4" s="264" t="s">
        <v>170</v>
      </c>
      <c r="S4" s="385"/>
      <c r="T4" s="386"/>
    </row>
    <row r="5" spans="1:22" s="25" customFormat="1" ht="12">
      <c r="A5" s="387"/>
      <c r="B5" s="388"/>
      <c r="C5" s="267"/>
      <c r="D5" s="268" t="s">
        <v>171</v>
      </c>
      <c r="E5" s="268" t="s">
        <v>172</v>
      </c>
      <c r="F5" s="269" t="s">
        <v>172</v>
      </c>
      <c r="G5" s="270"/>
      <c r="H5" s="268" t="s">
        <v>171</v>
      </c>
      <c r="I5" s="268" t="s">
        <v>172</v>
      </c>
      <c r="J5" s="271" t="s">
        <v>172</v>
      </c>
      <c r="K5" s="270"/>
      <c r="L5" s="268" t="s">
        <v>171</v>
      </c>
      <c r="M5" s="268" t="s">
        <v>172</v>
      </c>
      <c r="N5" s="272" t="s">
        <v>172</v>
      </c>
      <c r="O5" s="270"/>
      <c r="P5" s="268" t="s">
        <v>171</v>
      </c>
      <c r="Q5" s="268" t="s">
        <v>172</v>
      </c>
      <c r="R5" s="269" t="s">
        <v>172</v>
      </c>
      <c r="S5" s="387"/>
      <c r="T5" s="388"/>
    </row>
    <row r="6" spans="1:22" s="25" customFormat="1" ht="30" customHeight="1">
      <c r="A6" s="347" t="s">
        <v>14</v>
      </c>
      <c r="B6" s="390"/>
      <c r="C6" s="273">
        <f>SUM(C7:C30)</f>
        <v>1079</v>
      </c>
      <c r="D6" s="97">
        <f>SUM(D7:D30)</f>
        <v>44577</v>
      </c>
      <c r="E6" s="274">
        <f>SUM(E7:E30)</f>
        <v>124143493</v>
      </c>
      <c r="F6" s="274">
        <f>SUM(F7:F30)</f>
        <v>39155551</v>
      </c>
      <c r="G6" s="96">
        <v>185</v>
      </c>
      <c r="H6" s="275">
        <v>5530</v>
      </c>
      <c r="I6" s="97">
        <v>8310375</v>
      </c>
      <c r="J6" s="276">
        <v>2864029</v>
      </c>
      <c r="K6" s="96">
        <v>677</v>
      </c>
      <c r="L6" s="277">
        <v>25925</v>
      </c>
      <c r="M6" s="278">
        <v>72349165</v>
      </c>
      <c r="N6" s="279">
        <v>21641800</v>
      </c>
      <c r="O6" s="280">
        <v>548</v>
      </c>
      <c r="P6" s="277">
        <v>22765</v>
      </c>
      <c r="Q6" s="278">
        <v>61232772</v>
      </c>
      <c r="R6" s="278">
        <v>29130970</v>
      </c>
      <c r="S6" s="347" t="s">
        <v>14</v>
      </c>
      <c r="T6" s="348"/>
      <c r="V6" s="275"/>
    </row>
    <row r="7" spans="1:22" s="290" customFormat="1" ht="30" customHeight="1">
      <c r="A7" s="24" t="s">
        <v>222</v>
      </c>
      <c r="B7" s="281" t="s">
        <v>173</v>
      </c>
      <c r="C7" s="282">
        <v>197</v>
      </c>
      <c r="D7" s="283">
        <v>9169</v>
      </c>
      <c r="E7" s="284">
        <v>21060390</v>
      </c>
      <c r="F7" s="284">
        <v>6873128</v>
      </c>
      <c r="G7" s="280">
        <v>20</v>
      </c>
      <c r="H7" s="285">
        <v>292</v>
      </c>
      <c r="I7" s="283">
        <v>308197</v>
      </c>
      <c r="J7" s="286">
        <v>98837</v>
      </c>
      <c r="K7" s="280">
        <v>79</v>
      </c>
      <c r="L7" s="285">
        <v>2076</v>
      </c>
      <c r="M7" s="284">
        <v>3354845</v>
      </c>
      <c r="N7" s="287">
        <v>1197853</v>
      </c>
      <c r="O7" s="280">
        <v>112</v>
      </c>
      <c r="P7" s="285">
        <v>3390</v>
      </c>
      <c r="Q7" s="284">
        <v>7245858</v>
      </c>
      <c r="R7" s="284">
        <v>2400041</v>
      </c>
      <c r="S7" s="288" t="s">
        <v>174</v>
      </c>
      <c r="T7" s="289" t="s">
        <v>173</v>
      </c>
    </row>
    <row r="8" spans="1:22" s="25" customFormat="1" ht="30" customHeight="1">
      <c r="A8" s="94">
        <v>10</v>
      </c>
      <c r="B8" s="291" t="s">
        <v>175</v>
      </c>
      <c r="C8" s="282">
        <v>25</v>
      </c>
      <c r="D8" s="283">
        <v>696</v>
      </c>
      <c r="E8" s="284">
        <v>3213131</v>
      </c>
      <c r="F8" s="284">
        <v>938252</v>
      </c>
      <c r="G8" s="280">
        <v>2</v>
      </c>
      <c r="H8" s="285">
        <v>17</v>
      </c>
      <c r="I8" s="298" t="s">
        <v>200</v>
      </c>
      <c r="J8" s="300" t="s">
        <v>200</v>
      </c>
      <c r="K8" s="293">
        <v>14</v>
      </c>
      <c r="L8" s="297">
        <v>283</v>
      </c>
      <c r="M8" s="292" t="s">
        <v>200</v>
      </c>
      <c r="N8" s="299" t="s">
        <v>200</v>
      </c>
      <c r="O8" s="280">
        <v>25</v>
      </c>
      <c r="P8" s="285">
        <v>334</v>
      </c>
      <c r="Q8" s="284">
        <v>673518</v>
      </c>
      <c r="R8" s="284">
        <v>373827</v>
      </c>
      <c r="S8" s="24">
        <v>10</v>
      </c>
      <c r="T8" s="34" t="s">
        <v>175</v>
      </c>
    </row>
    <row r="9" spans="1:22" s="25" customFormat="1" ht="30" customHeight="1">
      <c r="A9" s="94">
        <v>11</v>
      </c>
      <c r="B9" s="291" t="s">
        <v>176</v>
      </c>
      <c r="C9" s="282">
        <v>71</v>
      </c>
      <c r="D9" s="283">
        <v>1940</v>
      </c>
      <c r="E9" s="292">
        <v>1784198</v>
      </c>
      <c r="F9" s="284">
        <v>743807</v>
      </c>
      <c r="G9" s="293">
        <v>39</v>
      </c>
      <c r="H9" s="294">
        <v>1197</v>
      </c>
      <c r="I9" s="295">
        <v>849664</v>
      </c>
      <c r="J9" s="296">
        <v>340020</v>
      </c>
      <c r="K9" s="280">
        <v>95</v>
      </c>
      <c r="L9" s="285">
        <v>1939</v>
      </c>
      <c r="M9" s="292">
        <v>1782195</v>
      </c>
      <c r="N9" s="287">
        <v>782303</v>
      </c>
      <c r="O9" s="280">
        <v>53</v>
      </c>
      <c r="P9" s="285">
        <v>2088</v>
      </c>
      <c r="Q9" s="295">
        <v>1058084</v>
      </c>
      <c r="R9" s="295">
        <v>700688</v>
      </c>
      <c r="S9" s="24">
        <v>11</v>
      </c>
      <c r="T9" s="34" t="s">
        <v>176</v>
      </c>
    </row>
    <row r="10" spans="1:22" s="25" customFormat="1" ht="30" customHeight="1">
      <c r="A10" s="94">
        <v>12</v>
      </c>
      <c r="B10" s="291" t="s">
        <v>177</v>
      </c>
      <c r="C10" s="282">
        <v>33</v>
      </c>
      <c r="D10" s="283">
        <v>455</v>
      </c>
      <c r="E10" s="284">
        <v>1366261</v>
      </c>
      <c r="F10" s="284">
        <v>393752</v>
      </c>
      <c r="G10" s="293">
        <v>13</v>
      </c>
      <c r="H10" s="297">
        <v>173</v>
      </c>
      <c r="I10" s="298">
        <v>273647</v>
      </c>
      <c r="J10" s="299">
        <v>102443</v>
      </c>
      <c r="K10" s="280">
        <v>14</v>
      </c>
      <c r="L10" s="285">
        <v>202</v>
      </c>
      <c r="M10" s="284">
        <v>361052</v>
      </c>
      <c r="N10" s="287">
        <v>54408</v>
      </c>
      <c r="O10" s="280">
        <v>19</v>
      </c>
      <c r="P10" s="285">
        <v>199</v>
      </c>
      <c r="Q10" s="284">
        <v>286502</v>
      </c>
      <c r="R10" s="284">
        <v>132915</v>
      </c>
      <c r="S10" s="24">
        <v>12</v>
      </c>
      <c r="T10" s="34" t="s">
        <v>177</v>
      </c>
    </row>
    <row r="11" spans="1:22" s="25" customFormat="1" ht="30" customHeight="1">
      <c r="A11" s="94">
        <v>13</v>
      </c>
      <c r="B11" s="291" t="s">
        <v>178</v>
      </c>
      <c r="C11" s="282">
        <v>41</v>
      </c>
      <c r="D11" s="283">
        <v>1049</v>
      </c>
      <c r="E11" s="284">
        <v>1370633</v>
      </c>
      <c r="F11" s="284">
        <v>616815</v>
      </c>
      <c r="G11" s="280">
        <v>6</v>
      </c>
      <c r="H11" s="285">
        <v>170</v>
      </c>
      <c r="I11" s="283">
        <v>223586</v>
      </c>
      <c r="J11" s="300">
        <v>92223</v>
      </c>
      <c r="K11" s="280">
        <v>11</v>
      </c>
      <c r="L11" s="285">
        <v>371</v>
      </c>
      <c r="M11" s="284">
        <v>704346</v>
      </c>
      <c r="N11" s="287">
        <v>353228</v>
      </c>
      <c r="O11" s="280">
        <v>15</v>
      </c>
      <c r="P11" s="285">
        <v>208</v>
      </c>
      <c r="Q11" s="284">
        <v>304866</v>
      </c>
      <c r="R11" s="284">
        <v>148262</v>
      </c>
      <c r="S11" s="288">
        <v>13</v>
      </c>
      <c r="T11" s="289" t="s">
        <v>178</v>
      </c>
    </row>
    <row r="12" spans="1:22" s="25" customFormat="1" ht="30" customHeight="1">
      <c r="A12" s="94">
        <v>14</v>
      </c>
      <c r="B12" s="291" t="s">
        <v>179</v>
      </c>
      <c r="C12" s="282">
        <v>20</v>
      </c>
      <c r="D12" s="283">
        <v>494</v>
      </c>
      <c r="E12" s="284">
        <v>1065089</v>
      </c>
      <c r="F12" s="284">
        <v>277393</v>
      </c>
      <c r="G12" s="301">
        <v>1</v>
      </c>
      <c r="H12" s="295">
        <v>10</v>
      </c>
      <c r="I12" s="295" t="s">
        <v>200</v>
      </c>
      <c r="J12" s="302" t="s">
        <v>200</v>
      </c>
      <c r="K12" s="280">
        <v>9</v>
      </c>
      <c r="L12" s="285">
        <v>303</v>
      </c>
      <c r="M12" s="284">
        <v>673087</v>
      </c>
      <c r="N12" s="287">
        <v>201738</v>
      </c>
      <c r="O12" s="280">
        <v>9</v>
      </c>
      <c r="P12" s="285">
        <v>190</v>
      </c>
      <c r="Q12" s="295" t="s">
        <v>200</v>
      </c>
      <c r="R12" s="302" t="s">
        <v>200</v>
      </c>
      <c r="S12" s="288">
        <v>14</v>
      </c>
      <c r="T12" s="289" t="s">
        <v>179</v>
      </c>
    </row>
    <row r="13" spans="1:22" s="25" customFormat="1" ht="30" customHeight="1">
      <c r="A13" s="94">
        <v>15</v>
      </c>
      <c r="B13" s="291" t="s">
        <v>181</v>
      </c>
      <c r="C13" s="282">
        <v>49</v>
      </c>
      <c r="D13" s="283">
        <v>1284</v>
      </c>
      <c r="E13" s="284">
        <v>1807367</v>
      </c>
      <c r="F13" s="284">
        <v>774743</v>
      </c>
      <c r="G13" s="280">
        <v>7</v>
      </c>
      <c r="H13" s="285">
        <v>93</v>
      </c>
      <c r="I13" s="298">
        <v>74875</v>
      </c>
      <c r="J13" s="300">
        <v>38556</v>
      </c>
      <c r="K13" s="280">
        <v>20</v>
      </c>
      <c r="L13" s="297">
        <v>464</v>
      </c>
      <c r="M13" s="292">
        <v>675691</v>
      </c>
      <c r="N13" s="299">
        <v>271274</v>
      </c>
      <c r="O13" s="280">
        <v>18</v>
      </c>
      <c r="P13" s="297">
        <v>424</v>
      </c>
      <c r="Q13" s="292">
        <v>538706</v>
      </c>
      <c r="R13" s="292">
        <v>219486</v>
      </c>
      <c r="S13" s="288">
        <v>15</v>
      </c>
      <c r="T13" s="289" t="s">
        <v>181</v>
      </c>
    </row>
    <row r="14" spans="1:22" s="25" customFormat="1" ht="30" customHeight="1">
      <c r="A14" s="94">
        <v>16</v>
      </c>
      <c r="B14" s="291" t="s">
        <v>182</v>
      </c>
      <c r="C14" s="282">
        <v>12</v>
      </c>
      <c r="D14" s="283">
        <v>1955</v>
      </c>
      <c r="E14" s="284">
        <v>16978581</v>
      </c>
      <c r="F14" s="284">
        <v>3848550</v>
      </c>
      <c r="G14" s="293" t="s">
        <v>221</v>
      </c>
      <c r="H14" s="297" t="s">
        <v>180</v>
      </c>
      <c r="I14" s="298" t="s">
        <v>180</v>
      </c>
      <c r="J14" s="299" t="s">
        <v>180</v>
      </c>
      <c r="K14" s="280">
        <v>10</v>
      </c>
      <c r="L14" s="285">
        <v>475</v>
      </c>
      <c r="M14" s="284">
        <v>1414055</v>
      </c>
      <c r="N14" s="287">
        <v>686588</v>
      </c>
      <c r="O14" s="280">
        <v>10</v>
      </c>
      <c r="P14" s="285">
        <v>788</v>
      </c>
      <c r="Q14" s="284">
        <v>8619634</v>
      </c>
      <c r="R14" s="284">
        <v>4828340</v>
      </c>
      <c r="S14" s="288">
        <v>16</v>
      </c>
      <c r="T14" s="289" t="s">
        <v>182</v>
      </c>
    </row>
    <row r="15" spans="1:22" s="25" customFormat="1" ht="30" customHeight="1">
      <c r="A15" s="94">
        <v>17</v>
      </c>
      <c r="B15" s="291" t="s">
        <v>183</v>
      </c>
      <c r="C15" s="282">
        <v>6</v>
      </c>
      <c r="D15" s="283">
        <v>68</v>
      </c>
      <c r="E15" s="292">
        <v>265879</v>
      </c>
      <c r="F15" s="284">
        <v>80609</v>
      </c>
      <c r="G15" s="293">
        <v>1</v>
      </c>
      <c r="H15" s="294">
        <v>5</v>
      </c>
      <c r="I15" s="295" t="s">
        <v>200</v>
      </c>
      <c r="J15" s="302" t="s">
        <v>200</v>
      </c>
      <c r="K15" s="280">
        <v>3</v>
      </c>
      <c r="L15" s="285">
        <v>19</v>
      </c>
      <c r="M15" s="295">
        <v>109628</v>
      </c>
      <c r="N15" s="302">
        <v>37591</v>
      </c>
      <c r="O15" s="280">
        <v>3</v>
      </c>
      <c r="P15" s="285">
        <v>21</v>
      </c>
      <c r="Q15" s="295" t="s">
        <v>200</v>
      </c>
      <c r="R15" s="295" t="s">
        <v>200</v>
      </c>
      <c r="S15" s="288">
        <v>17</v>
      </c>
      <c r="T15" s="289" t="s">
        <v>183</v>
      </c>
    </row>
    <row r="16" spans="1:22" s="25" customFormat="1" ht="30" customHeight="1">
      <c r="A16" s="94">
        <v>18</v>
      </c>
      <c r="B16" s="291" t="s">
        <v>184</v>
      </c>
      <c r="C16" s="282">
        <v>38</v>
      </c>
      <c r="D16" s="283">
        <v>2280</v>
      </c>
      <c r="E16" s="292">
        <v>4127727</v>
      </c>
      <c r="F16" s="284">
        <v>1696614</v>
      </c>
      <c r="G16" s="280">
        <v>8</v>
      </c>
      <c r="H16" s="285">
        <v>293</v>
      </c>
      <c r="I16" s="295">
        <v>489229</v>
      </c>
      <c r="J16" s="296">
        <v>171372</v>
      </c>
      <c r="K16" s="280">
        <v>22</v>
      </c>
      <c r="L16" s="297">
        <v>647</v>
      </c>
      <c r="M16" s="295">
        <v>906689</v>
      </c>
      <c r="N16" s="296">
        <v>407278</v>
      </c>
      <c r="O16" s="280">
        <v>16</v>
      </c>
      <c r="P16" s="297">
        <v>464</v>
      </c>
      <c r="Q16" s="295">
        <v>780983</v>
      </c>
      <c r="R16" s="295">
        <v>252315</v>
      </c>
      <c r="S16" s="288">
        <v>18</v>
      </c>
      <c r="T16" s="289" t="s">
        <v>184</v>
      </c>
    </row>
    <row r="17" spans="1:20" s="25" customFormat="1" ht="30" customHeight="1">
      <c r="A17" s="94">
        <v>19</v>
      </c>
      <c r="B17" s="291" t="s">
        <v>185</v>
      </c>
      <c r="C17" s="282">
        <v>4</v>
      </c>
      <c r="D17" s="283">
        <v>148</v>
      </c>
      <c r="E17" s="284">
        <v>56805</v>
      </c>
      <c r="F17" s="284">
        <v>29343</v>
      </c>
      <c r="G17" s="293">
        <v>3</v>
      </c>
      <c r="H17" s="297">
        <v>21</v>
      </c>
      <c r="I17" s="298">
        <v>7493</v>
      </c>
      <c r="J17" s="299">
        <v>4632</v>
      </c>
      <c r="K17" s="280">
        <v>4</v>
      </c>
      <c r="L17" s="285">
        <v>226</v>
      </c>
      <c r="M17" s="284">
        <v>155934</v>
      </c>
      <c r="N17" s="287">
        <v>56121</v>
      </c>
      <c r="O17" s="280">
        <v>3</v>
      </c>
      <c r="P17" s="285">
        <v>79</v>
      </c>
      <c r="Q17" s="284">
        <v>50646</v>
      </c>
      <c r="R17" s="284">
        <v>34135</v>
      </c>
      <c r="S17" s="288">
        <v>19</v>
      </c>
      <c r="T17" s="289" t="s">
        <v>185</v>
      </c>
    </row>
    <row r="18" spans="1:20" s="25" customFormat="1" ht="30" customHeight="1">
      <c r="A18" s="94">
        <v>20</v>
      </c>
      <c r="B18" s="291" t="s">
        <v>186</v>
      </c>
      <c r="C18" s="282">
        <v>13</v>
      </c>
      <c r="D18" s="283">
        <v>852</v>
      </c>
      <c r="E18" s="292">
        <v>1513153</v>
      </c>
      <c r="F18" s="284">
        <v>575719</v>
      </c>
      <c r="G18" s="293">
        <v>8</v>
      </c>
      <c r="H18" s="297">
        <v>227</v>
      </c>
      <c r="I18" s="295">
        <v>475783</v>
      </c>
      <c r="J18" s="296">
        <v>70548</v>
      </c>
      <c r="K18" s="280">
        <v>5</v>
      </c>
      <c r="L18" s="285">
        <v>185</v>
      </c>
      <c r="M18" s="295" t="s">
        <v>200</v>
      </c>
      <c r="N18" s="302" t="s">
        <v>200</v>
      </c>
      <c r="O18" s="280">
        <v>1</v>
      </c>
      <c r="P18" s="297">
        <v>11</v>
      </c>
      <c r="Q18" s="295" t="s">
        <v>200</v>
      </c>
      <c r="R18" s="302" t="s">
        <v>200</v>
      </c>
      <c r="S18" s="288">
        <v>20</v>
      </c>
      <c r="T18" s="289" t="s">
        <v>186</v>
      </c>
    </row>
    <row r="19" spans="1:20" s="25" customFormat="1" ht="30" customHeight="1">
      <c r="A19" s="94">
        <v>21</v>
      </c>
      <c r="B19" s="291" t="s">
        <v>187</v>
      </c>
      <c r="C19" s="282">
        <v>44</v>
      </c>
      <c r="D19" s="283">
        <v>1298</v>
      </c>
      <c r="E19" s="284">
        <v>2901331</v>
      </c>
      <c r="F19" s="284">
        <v>1308097</v>
      </c>
      <c r="G19" s="280">
        <v>10</v>
      </c>
      <c r="H19" s="285">
        <v>161</v>
      </c>
      <c r="I19" s="283">
        <v>257389</v>
      </c>
      <c r="J19" s="300">
        <v>101410</v>
      </c>
      <c r="K19" s="280">
        <v>27</v>
      </c>
      <c r="L19" s="297">
        <v>1897</v>
      </c>
      <c r="M19" s="295">
        <v>4444856</v>
      </c>
      <c r="N19" s="296">
        <v>2232362</v>
      </c>
      <c r="O19" s="280">
        <v>25</v>
      </c>
      <c r="P19" s="297">
        <v>444</v>
      </c>
      <c r="Q19" s="295">
        <v>647379</v>
      </c>
      <c r="R19" s="295">
        <v>332070</v>
      </c>
      <c r="S19" s="288">
        <v>21</v>
      </c>
      <c r="T19" s="289" t="s">
        <v>187</v>
      </c>
    </row>
    <row r="20" spans="1:20" s="25" customFormat="1" ht="30" customHeight="1">
      <c r="A20" s="94">
        <v>22</v>
      </c>
      <c r="B20" s="291" t="s">
        <v>188</v>
      </c>
      <c r="C20" s="282">
        <v>28</v>
      </c>
      <c r="D20" s="283">
        <v>717</v>
      </c>
      <c r="E20" s="284">
        <v>1460556</v>
      </c>
      <c r="F20" s="284">
        <v>525162</v>
      </c>
      <c r="G20" s="303">
        <v>2</v>
      </c>
      <c r="H20" s="297">
        <v>16</v>
      </c>
      <c r="I20" s="298" t="s">
        <v>200</v>
      </c>
      <c r="J20" s="299" t="s">
        <v>200</v>
      </c>
      <c r="K20" s="280">
        <v>5</v>
      </c>
      <c r="L20" s="285">
        <v>188</v>
      </c>
      <c r="M20" s="295" t="s">
        <v>200</v>
      </c>
      <c r="N20" s="302" t="s">
        <v>200</v>
      </c>
      <c r="O20" s="280">
        <v>10</v>
      </c>
      <c r="P20" s="285">
        <v>294</v>
      </c>
      <c r="Q20" s="284">
        <v>838265</v>
      </c>
      <c r="R20" s="284">
        <v>211058</v>
      </c>
      <c r="S20" s="288">
        <v>22</v>
      </c>
      <c r="T20" s="289" t="s">
        <v>188</v>
      </c>
    </row>
    <row r="21" spans="1:20" s="25" customFormat="1" ht="30" customHeight="1">
      <c r="A21" s="94">
        <v>23</v>
      </c>
      <c r="B21" s="291" t="s">
        <v>189</v>
      </c>
      <c r="C21" s="282">
        <v>23</v>
      </c>
      <c r="D21" s="283">
        <v>413</v>
      </c>
      <c r="E21" s="292">
        <v>635347</v>
      </c>
      <c r="F21" s="292">
        <v>300294</v>
      </c>
      <c r="G21" s="293" t="s">
        <v>180</v>
      </c>
      <c r="H21" s="294" t="s">
        <v>180</v>
      </c>
      <c r="I21" s="295" t="s">
        <v>180</v>
      </c>
      <c r="J21" s="302" t="s">
        <v>180</v>
      </c>
      <c r="K21" s="280">
        <v>9</v>
      </c>
      <c r="L21" s="285">
        <v>755</v>
      </c>
      <c r="M21" s="295">
        <v>2985620</v>
      </c>
      <c r="N21" s="296">
        <v>549353</v>
      </c>
      <c r="O21" s="280">
        <v>4</v>
      </c>
      <c r="P21" s="285">
        <v>509</v>
      </c>
      <c r="Q21" s="292">
        <v>988709</v>
      </c>
      <c r="R21" s="292">
        <v>493863</v>
      </c>
      <c r="S21" s="288">
        <v>23</v>
      </c>
      <c r="T21" s="289" t="s">
        <v>189</v>
      </c>
    </row>
    <row r="22" spans="1:20" s="25" customFormat="1" ht="30" customHeight="1">
      <c r="A22" s="94">
        <v>24</v>
      </c>
      <c r="B22" s="291" t="s">
        <v>190</v>
      </c>
      <c r="C22" s="282">
        <v>99</v>
      </c>
      <c r="D22" s="283">
        <v>1892</v>
      </c>
      <c r="E22" s="292">
        <v>4267081</v>
      </c>
      <c r="F22" s="284">
        <v>1840578</v>
      </c>
      <c r="G22" s="293">
        <v>16</v>
      </c>
      <c r="H22" s="294">
        <v>487</v>
      </c>
      <c r="I22" s="295">
        <v>875770</v>
      </c>
      <c r="J22" s="302">
        <v>331871</v>
      </c>
      <c r="K22" s="280">
        <v>70</v>
      </c>
      <c r="L22" s="285">
        <v>1837</v>
      </c>
      <c r="M22" s="292">
        <v>2898005</v>
      </c>
      <c r="N22" s="287">
        <v>1164767</v>
      </c>
      <c r="O22" s="280">
        <v>58</v>
      </c>
      <c r="P22" s="285">
        <v>1038</v>
      </c>
      <c r="Q22" s="292">
        <v>1830450</v>
      </c>
      <c r="R22" s="284">
        <v>796802</v>
      </c>
      <c r="S22" s="288">
        <v>24</v>
      </c>
      <c r="T22" s="289" t="s">
        <v>190</v>
      </c>
    </row>
    <row r="23" spans="1:20" s="25" customFormat="1" ht="30" customHeight="1">
      <c r="A23" s="94">
        <v>25</v>
      </c>
      <c r="B23" s="304" t="s">
        <v>191</v>
      </c>
      <c r="C23" s="282">
        <v>42</v>
      </c>
      <c r="D23" s="283">
        <v>1913</v>
      </c>
      <c r="E23" s="284">
        <v>3701750</v>
      </c>
      <c r="F23" s="284">
        <v>1409695</v>
      </c>
      <c r="G23" s="280">
        <v>5</v>
      </c>
      <c r="H23" s="285">
        <v>121</v>
      </c>
      <c r="I23" s="283">
        <v>217298</v>
      </c>
      <c r="J23" s="286">
        <v>79005</v>
      </c>
      <c r="K23" s="280">
        <v>13</v>
      </c>
      <c r="L23" s="285">
        <v>687</v>
      </c>
      <c r="M23" s="284">
        <v>1428518</v>
      </c>
      <c r="N23" s="287">
        <v>579976</v>
      </c>
      <c r="O23" s="280">
        <v>6</v>
      </c>
      <c r="P23" s="285">
        <v>117</v>
      </c>
      <c r="Q23" s="284">
        <v>114617</v>
      </c>
      <c r="R23" s="284">
        <v>63685</v>
      </c>
      <c r="S23" s="288">
        <v>25</v>
      </c>
      <c r="T23" s="289" t="s">
        <v>191</v>
      </c>
    </row>
    <row r="24" spans="1:20" s="25" customFormat="1" ht="30" customHeight="1">
      <c r="A24" s="94">
        <v>26</v>
      </c>
      <c r="B24" s="304" t="s">
        <v>192</v>
      </c>
      <c r="C24" s="282">
        <v>145</v>
      </c>
      <c r="D24" s="283">
        <v>5537</v>
      </c>
      <c r="E24" s="284">
        <v>11222964</v>
      </c>
      <c r="F24" s="284">
        <v>4471588</v>
      </c>
      <c r="G24" s="280">
        <v>8</v>
      </c>
      <c r="H24" s="285">
        <v>186</v>
      </c>
      <c r="I24" s="283">
        <v>211290</v>
      </c>
      <c r="J24" s="300">
        <v>90963</v>
      </c>
      <c r="K24" s="280">
        <v>96</v>
      </c>
      <c r="L24" s="285">
        <v>3355</v>
      </c>
      <c r="M24" s="284">
        <v>6911086</v>
      </c>
      <c r="N24" s="287">
        <v>1970290</v>
      </c>
      <c r="O24" s="280">
        <v>60</v>
      </c>
      <c r="P24" s="285">
        <v>2119</v>
      </c>
      <c r="Q24" s="284">
        <v>5737738</v>
      </c>
      <c r="R24" s="284">
        <v>2324570</v>
      </c>
      <c r="S24" s="288">
        <v>26</v>
      </c>
      <c r="T24" s="289" t="s">
        <v>192</v>
      </c>
    </row>
    <row r="25" spans="1:20" s="25" customFormat="1" ht="30" customHeight="1">
      <c r="A25" s="94">
        <v>27</v>
      </c>
      <c r="B25" s="304" t="s">
        <v>193</v>
      </c>
      <c r="C25" s="282">
        <v>31</v>
      </c>
      <c r="D25" s="283">
        <v>1286</v>
      </c>
      <c r="E25" s="284">
        <v>2713574</v>
      </c>
      <c r="F25" s="284">
        <v>1176730</v>
      </c>
      <c r="G25" s="293">
        <v>6</v>
      </c>
      <c r="H25" s="297">
        <v>361</v>
      </c>
      <c r="I25" s="298">
        <v>487536</v>
      </c>
      <c r="J25" s="299">
        <v>147230</v>
      </c>
      <c r="K25" s="280">
        <v>13</v>
      </c>
      <c r="L25" s="285">
        <v>860</v>
      </c>
      <c r="M25" s="284">
        <v>1243780</v>
      </c>
      <c r="N25" s="287">
        <v>586024</v>
      </c>
      <c r="O25" s="280">
        <v>6</v>
      </c>
      <c r="P25" s="285">
        <v>385</v>
      </c>
      <c r="Q25" s="284">
        <v>625354</v>
      </c>
      <c r="R25" s="284">
        <v>282175</v>
      </c>
      <c r="S25" s="288">
        <v>27</v>
      </c>
      <c r="T25" s="289" t="s">
        <v>193</v>
      </c>
    </row>
    <row r="26" spans="1:20" s="25" customFormat="1" ht="30" customHeight="1">
      <c r="A26" s="94">
        <v>28</v>
      </c>
      <c r="B26" s="304" t="s">
        <v>194</v>
      </c>
      <c r="C26" s="282">
        <v>32</v>
      </c>
      <c r="D26" s="283">
        <v>4099</v>
      </c>
      <c r="E26" s="284">
        <v>11061809</v>
      </c>
      <c r="F26" s="284">
        <v>4032244</v>
      </c>
      <c r="G26" s="293">
        <v>13</v>
      </c>
      <c r="H26" s="297">
        <v>935</v>
      </c>
      <c r="I26" s="298">
        <v>2276254</v>
      </c>
      <c r="J26" s="299">
        <v>695603</v>
      </c>
      <c r="K26" s="280">
        <v>34</v>
      </c>
      <c r="L26" s="285">
        <v>3002</v>
      </c>
      <c r="M26" s="284">
        <v>9991912</v>
      </c>
      <c r="N26" s="287">
        <v>3683899</v>
      </c>
      <c r="O26" s="280">
        <v>30</v>
      </c>
      <c r="P26" s="285">
        <v>5438</v>
      </c>
      <c r="Q26" s="284">
        <v>23104458</v>
      </c>
      <c r="R26" s="284">
        <v>12560835</v>
      </c>
      <c r="S26" s="288">
        <v>28</v>
      </c>
      <c r="T26" s="305" t="s">
        <v>194</v>
      </c>
    </row>
    <row r="27" spans="1:20" s="25" customFormat="1" ht="30" customHeight="1">
      <c r="A27" s="94">
        <v>29</v>
      </c>
      <c r="B27" s="304" t="s">
        <v>195</v>
      </c>
      <c r="C27" s="282">
        <v>38</v>
      </c>
      <c r="D27" s="283">
        <v>1648</v>
      </c>
      <c r="E27" s="284">
        <v>4646507</v>
      </c>
      <c r="F27" s="284">
        <v>2084444</v>
      </c>
      <c r="G27" s="280">
        <v>10</v>
      </c>
      <c r="H27" s="285">
        <v>219</v>
      </c>
      <c r="I27" s="283">
        <v>149504</v>
      </c>
      <c r="J27" s="286">
        <v>78132</v>
      </c>
      <c r="K27" s="280">
        <v>59</v>
      </c>
      <c r="L27" s="285">
        <v>2603</v>
      </c>
      <c r="M27" s="284">
        <v>7014651</v>
      </c>
      <c r="N27" s="287">
        <v>1924362</v>
      </c>
      <c r="O27" s="280">
        <v>29</v>
      </c>
      <c r="P27" s="285">
        <v>1509</v>
      </c>
      <c r="Q27" s="284">
        <v>2850540</v>
      </c>
      <c r="R27" s="284">
        <v>1324192</v>
      </c>
      <c r="S27" s="288">
        <v>29</v>
      </c>
      <c r="T27" s="305" t="s">
        <v>195</v>
      </c>
    </row>
    <row r="28" spans="1:20" s="25" customFormat="1" ht="30" customHeight="1">
      <c r="A28" s="94">
        <v>30</v>
      </c>
      <c r="B28" s="304" t="s">
        <v>196</v>
      </c>
      <c r="C28" s="282">
        <v>10</v>
      </c>
      <c r="D28" s="283">
        <v>931</v>
      </c>
      <c r="E28" s="284">
        <v>3876170</v>
      </c>
      <c r="F28" s="284">
        <v>658684</v>
      </c>
      <c r="G28" s="280">
        <v>1</v>
      </c>
      <c r="H28" s="285">
        <v>26</v>
      </c>
      <c r="I28" s="298" t="s">
        <v>200</v>
      </c>
      <c r="J28" s="300" t="s">
        <v>200</v>
      </c>
      <c r="K28" s="280">
        <v>15</v>
      </c>
      <c r="L28" s="285">
        <v>1504</v>
      </c>
      <c r="M28" s="284">
        <v>20289840</v>
      </c>
      <c r="N28" s="287">
        <v>3148389</v>
      </c>
      <c r="O28" s="280">
        <v>7</v>
      </c>
      <c r="P28" s="285">
        <v>276</v>
      </c>
      <c r="Q28" s="292" t="s">
        <v>200</v>
      </c>
      <c r="R28" s="292" t="s">
        <v>200</v>
      </c>
      <c r="S28" s="288">
        <v>30</v>
      </c>
      <c r="T28" s="289" t="s">
        <v>196</v>
      </c>
    </row>
    <row r="29" spans="1:20" s="25" customFormat="1" ht="30" customHeight="1">
      <c r="A29" s="94">
        <v>31</v>
      </c>
      <c r="B29" s="304" t="s">
        <v>197</v>
      </c>
      <c r="C29" s="282">
        <v>50</v>
      </c>
      <c r="D29" s="283">
        <v>2916</v>
      </c>
      <c r="E29" s="284">
        <v>7123096</v>
      </c>
      <c r="F29" s="284">
        <v>2962027</v>
      </c>
      <c r="G29" s="280">
        <v>5</v>
      </c>
      <c r="H29" s="285">
        <v>514</v>
      </c>
      <c r="I29" s="283">
        <v>1041070</v>
      </c>
      <c r="J29" s="300">
        <v>362288</v>
      </c>
      <c r="K29" s="280">
        <v>29</v>
      </c>
      <c r="L29" s="285">
        <v>1263</v>
      </c>
      <c r="M29" s="284">
        <v>1885697</v>
      </c>
      <c r="N29" s="287">
        <v>777418</v>
      </c>
      <c r="O29" s="280">
        <v>15</v>
      </c>
      <c r="P29" s="285">
        <v>1885</v>
      </c>
      <c r="Q29" s="284">
        <v>2980017</v>
      </c>
      <c r="R29" s="284">
        <v>1152198</v>
      </c>
      <c r="S29" s="288">
        <v>31</v>
      </c>
      <c r="T29" s="289" t="s">
        <v>197</v>
      </c>
    </row>
    <row r="30" spans="1:20" s="25" customFormat="1" ht="30" customHeight="1" thickBot="1">
      <c r="A30" s="306">
        <v>32</v>
      </c>
      <c r="B30" s="307" t="s">
        <v>198</v>
      </c>
      <c r="C30" s="308">
        <v>28</v>
      </c>
      <c r="D30" s="309">
        <v>1537</v>
      </c>
      <c r="E30" s="310">
        <v>15924094</v>
      </c>
      <c r="F30" s="310">
        <v>1537283</v>
      </c>
      <c r="G30" s="311">
        <v>1</v>
      </c>
      <c r="H30" s="312">
        <v>6</v>
      </c>
      <c r="I30" s="316" t="s">
        <v>220</v>
      </c>
      <c r="J30" s="317" t="s">
        <v>200</v>
      </c>
      <c r="K30" s="311">
        <v>21</v>
      </c>
      <c r="L30" s="312">
        <v>784</v>
      </c>
      <c r="M30" s="310">
        <v>1981435</v>
      </c>
      <c r="N30" s="313">
        <v>496531</v>
      </c>
      <c r="O30" s="311">
        <v>14</v>
      </c>
      <c r="P30" s="312">
        <v>555</v>
      </c>
      <c r="Q30" s="316" t="s">
        <v>200</v>
      </c>
      <c r="R30" s="317" t="s">
        <v>200</v>
      </c>
      <c r="S30" s="314">
        <v>32</v>
      </c>
      <c r="T30" s="315" t="s">
        <v>198</v>
      </c>
    </row>
    <row r="31" spans="1:20" ht="26.25" customHeight="1">
      <c r="A31" s="389"/>
      <c r="B31" s="389"/>
      <c r="C31" s="389"/>
      <c r="D31" s="389"/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89"/>
      <c r="P31" s="389"/>
      <c r="Q31" s="389"/>
      <c r="R31" s="389"/>
      <c r="S31" s="389"/>
      <c r="T31" s="389"/>
    </row>
    <row r="32" spans="1:20" ht="18" customHeight="1">
      <c r="K32"/>
      <c r="L32"/>
      <c r="M32"/>
      <c r="N32"/>
      <c r="O32"/>
      <c r="P32" s="63"/>
    </row>
    <row r="33" spans="11:16" ht="18" customHeight="1">
      <c r="K33"/>
      <c r="L33"/>
      <c r="M33"/>
      <c r="N33"/>
      <c r="O33"/>
      <c r="P33" s="63"/>
    </row>
    <row r="34" spans="11:16" ht="18" customHeight="1">
      <c r="K34"/>
      <c r="L34"/>
      <c r="M34"/>
      <c r="N34"/>
      <c r="O34"/>
    </row>
  </sheetData>
  <mergeCells count="13">
    <mergeCell ref="A1:J1"/>
    <mergeCell ref="K1:T1"/>
    <mergeCell ref="I2:J2"/>
    <mergeCell ref="A3:B5"/>
    <mergeCell ref="C3:F3"/>
    <mergeCell ref="G3:J3"/>
    <mergeCell ref="K3:N3"/>
    <mergeCell ref="O3:R3"/>
    <mergeCell ref="S3:T5"/>
    <mergeCell ref="A31:J31"/>
    <mergeCell ref="K31:T31"/>
    <mergeCell ref="A6:B6"/>
    <mergeCell ref="S6:T6"/>
  </mergeCells>
  <phoneticPr fontId="3"/>
  <pageMargins left="0.78740157480314965" right="0.86614173228346458" top="0.98425196850393704" bottom="0.98425196850393704" header="0.51181102362204722" footer="0.51181102362204722"/>
  <pageSetup paperSize="9" scale="85" firstPageNumber="12" fitToWidth="2" orientation="portrait" useFirstPageNumber="1" horizontalDpi="300" verticalDpi="300" r:id="rId1"/>
  <headerFooter alignWithMargins="0">
    <oddFooter>&amp;C- &amp;P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zoomScaleNormal="100" workbookViewId="0"/>
  </sheetViews>
  <sheetFormatPr defaultRowHeight="13.5"/>
  <cols>
    <col min="1" max="1" width="7.375" style="111" customWidth="1"/>
    <col min="2" max="3" width="11.25" style="109" customWidth="1"/>
    <col min="4" max="6" width="6.875" style="109" customWidth="1"/>
    <col min="7" max="8" width="5.625" style="109" customWidth="1"/>
    <col min="9" max="10" width="11.25" style="109" customWidth="1"/>
    <col min="11" max="13" width="6.75" style="109" customWidth="1"/>
    <col min="14" max="15" width="5.625" style="109" customWidth="1"/>
    <col min="16" max="16" width="9" style="109"/>
    <col min="17" max="17" width="11.625" style="109" bestFit="1" customWidth="1"/>
    <col min="18" max="16384" width="9" style="109"/>
  </cols>
  <sheetData>
    <row r="1" spans="1:17" ht="18.75">
      <c r="A1" s="334"/>
      <c r="B1" s="334"/>
      <c r="C1" s="108"/>
    </row>
    <row r="2" spans="1:17" ht="18.75">
      <c r="A2" s="110"/>
      <c r="B2" s="108"/>
      <c r="C2" s="108" t="s">
        <v>199</v>
      </c>
    </row>
    <row r="3" spans="1:17" ht="18.75" customHeight="1" thickBot="1">
      <c r="H3" s="112"/>
      <c r="M3" s="112"/>
      <c r="O3" s="320" t="s">
        <v>1</v>
      </c>
    </row>
    <row r="4" spans="1:17" ht="14.25">
      <c r="A4" s="113"/>
      <c r="B4" s="393" t="s">
        <v>147</v>
      </c>
      <c r="C4" s="394"/>
      <c r="D4" s="394"/>
      <c r="E4" s="394"/>
      <c r="F4" s="394"/>
      <c r="G4" s="394"/>
      <c r="H4" s="395"/>
      <c r="I4" s="396" t="s">
        <v>148</v>
      </c>
      <c r="J4" s="394"/>
      <c r="K4" s="394"/>
      <c r="L4" s="394"/>
      <c r="M4" s="394"/>
      <c r="N4" s="394"/>
      <c r="O4" s="395"/>
    </row>
    <row r="5" spans="1:17" ht="13.5" customHeight="1">
      <c r="A5" s="114" t="s">
        <v>87</v>
      </c>
      <c r="B5" s="167"/>
      <c r="C5" s="166"/>
      <c r="D5" s="115"/>
      <c r="E5" s="397" t="s">
        <v>89</v>
      </c>
      <c r="F5" s="398"/>
      <c r="G5" s="399" t="s">
        <v>90</v>
      </c>
      <c r="H5" s="400"/>
      <c r="I5" s="165"/>
      <c r="J5" s="166"/>
      <c r="K5" s="115"/>
      <c r="L5" s="397" t="s">
        <v>89</v>
      </c>
      <c r="M5" s="398"/>
      <c r="N5" s="399" t="s">
        <v>90</v>
      </c>
      <c r="O5" s="400"/>
    </row>
    <row r="6" spans="1:17" ht="13.5" customHeight="1">
      <c r="A6" s="116"/>
      <c r="B6" s="117" t="s">
        <v>154</v>
      </c>
      <c r="C6" s="168" t="s">
        <v>208</v>
      </c>
      <c r="D6" s="126" t="s">
        <v>88</v>
      </c>
      <c r="E6" s="118" t="s">
        <v>209</v>
      </c>
      <c r="F6" s="118" t="s">
        <v>208</v>
      </c>
      <c r="G6" s="401" t="s">
        <v>209</v>
      </c>
      <c r="H6" s="403" t="s">
        <v>208</v>
      </c>
      <c r="I6" s="169" t="s">
        <v>154</v>
      </c>
      <c r="J6" s="168" t="s">
        <v>208</v>
      </c>
      <c r="K6" s="126" t="s">
        <v>88</v>
      </c>
      <c r="L6" s="118" t="s">
        <v>209</v>
      </c>
      <c r="M6" s="118" t="s">
        <v>208</v>
      </c>
      <c r="N6" s="401" t="s">
        <v>209</v>
      </c>
      <c r="O6" s="403" t="s">
        <v>208</v>
      </c>
    </row>
    <row r="7" spans="1:17">
      <c r="A7" s="119"/>
      <c r="B7" s="127"/>
      <c r="C7" s="127"/>
      <c r="D7" s="120" t="s">
        <v>13</v>
      </c>
      <c r="E7" s="121" t="s">
        <v>13</v>
      </c>
      <c r="F7" s="121" t="s">
        <v>13</v>
      </c>
      <c r="G7" s="402"/>
      <c r="H7" s="404"/>
      <c r="I7" s="127"/>
      <c r="J7" s="127"/>
      <c r="K7" s="120" t="s">
        <v>13</v>
      </c>
      <c r="L7" s="121" t="s">
        <v>13</v>
      </c>
      <c r="M7" s="121" t="s">
        <v>13</v>
      </c>
      <c r="N7" s="402"/>
      <c r="O7" s="404"/>
    </row>
    <row r="8" spans="1:17" ht="20.25" customHeight="1">
      <c r="A8" s="122" t="s">
        <v>91</v>
      </c>
      <c r="B8" s="130">
        <v>3131286</v>
      </c>
      <c r="C8" s="130">
        <v>2999173</v>
      </c>
      <c r="D8" s="131">
        <f t="shared" ref="D8:D55" si="0">(C8-B8)/B8*100</f>
        <v>-4.2191291373576227</v>
      </c>
      <c r="E8" s="128">
        <f>B8/B$8*100</f>
        <v>100</v>
      </c>
      <c r="F8" s="128">
        <f t="shared" ref="F8:F55" si="1">C8/C$8*100</f>
        <v>100</v>
      </c>
      <c r="G8" s="132" t="s">
        <v>210</v>
      </c>
      <c r="H8" s="133" t="s">
        <v>210</v>
      </c>
      <c r="I8" s="190">
        <v>980280</v>
      </c>
      <c r="J8" s="189">
        <v>961483</v>
      </c>
      <c r="K8" s="131">
        <f t="shared" ref="K8:K55" si="2">(J8-I8)/I8*100</f>
        <v>-1.9175133635287878</v>
      </c>
      <c r="L8" s="128">
        <f>I8/I$8*100</f>
        <v>100</v>
      </c>
      <c r="M8" s="128">
        <f t="shared" ref="M8:M55" si="3">J8/J$8*100</f>
        <v>100</v>
      </c>
      <c r="N8" s="132" t="s">
        <v>210</v>
      </c>
      <c r="O8" s="133" t="s">
        <v>210</v>
      </c>
      <c r="Q8"/>
    </row>
    <row r="9" spans="1:17" ht="20.25" customHeight="1">
      <c r="A9" s="124" t="s">
        <v>92</v>
      </c>
      <c r="B9" s="135">
        <v>65359</v>
      </c>
      <c r="C9" s="136">
        <v>60042</v>
      </c>
      <c r="D9" s="137">
        <f t="shared" si="0"/>
        <v>-8.1350693860065171</v>
      </c>
      <c r="E9" s="138">
        <f t="shared" ref="E9:E55" si="4">B9/B$8*100</f>
        <v>2.0872893756750424</v>
      </c>
      <c r="F9" s="138">
        <f t="shared" si="1"/>
        <v>2.0019518713992159</v>
      </c>
      <c r="G9" s="139">
        <f>RANK(B9,B$9:B$55)</f>
        <v>17</v>
      </c>
      <c r="H9" s="140">
        <f>RANK(C9,C$9:C$55)</f>
        <v>17</v>
      </c>
      <c r="I9" s="141">
        <v>17510</v>
      </c>
      <c r="J9" s="136">
        <v>16403</v>
      </c>
      <c r="K9" s="137">
        <f t="shared" si="2"/>
        <v>-6.3221016561964589</v>
      </c>
      <c r="L9" s="142">
        <f t="shared" ref="L9:L55" si="5">I9/I$8*100</f>
        <v>1.786224344064961</v>
      </c>
      <c r="M9" s="138">
        <f t="shared" si="3"/>
        <v>1.7060104026800267</v>
      </c>
      <c r="N9" s="139">
        <f>RANK(I9,I$9:I$55)</f>
        <v>21</v>
      </c>
      <c r="O9" s="140">
        <f>RANK(J9,J$9:J$55)</f>
        <v>22</v>
      </c>
      <c r="Q9"/>
    </row>
    <row r="10" spans="1:17" ht="20.25" customHeight="1">
      <c r="A10" s="122" t="s">
        <v>93</v>
      </c>
      <c r="B10" s="143">
        <v>17023</v>
      </c>
      <c r="C10" s="144">
        <v>18041</v>
      </c>
      <c r="D10" s="145">
        <f t="shared" si="0"/>
        <v>5.9801445103683255</v>
      </c>
      <c r="E10" s="128">
        <f t="shared" si="4"/>
        <v>0.54364245233428055</v>
      </c>
      <c r="F10" s="128">
        <f t="shared" si="1"/>
        <v>0.60153248912283486</v>
      </c>
      <c r="G10" s="146">
        <f t="shared" ref="G10:H55" si="6">RANK(B10,B$9:B$55)</f>
        <v>39</v>
      </c>
      <c r="H10" s="147">
        <f t="shared" si="6"/>
        <v>37</v>
      </c>
      <c r="I10" s="134">
        <v>6337</v>
      </c>
      <c r="J10" s="144">
        <v>6515</v>
      </c>
      <c r="K10" s="145">
        <f t="shared" si="2"/>
        <v>2.8089001104623637</v>
      </c>
      <c r="L10" s="148">
        <f t="shared" si="5"/>
        <v>0.64644795364589702</v>
      </c>
      <c r="M10" s="128">
        <f t="shared" si="3"/>
        <v>0.67759908391516022</v>
      </c>
      <c r="N10" s="146">
        <f t="shared" ref="N10:O55" si="7">RANK(I10,I$9:I$55)</f>
        <v>39</v>
      </c>
      <c r="O10" s="147">
        <f t="shared" si="7"/>
        <v>38</v>
      </c>
      <c r="Q10"/>
    </row>
    <row r="11" spans="1:17" ht="20.25" customHeight="1">
      <c r="A11" s="122" t="s">
        <v>94</v>
      </c>
      <c r="B11" s="143">
        <v>23670</v>
      </c>
      <c r="C11" s="144">
        <v>23154</v>
      </c>
      <c r="D11" s="145">
        <f t="shared" si="0"/>
        <v>-2.1799746514575413</v>
      </c>
      <c r="E11" s="128">
        <f t="shared" si="4"/>
        <v>0.75591945290209839</v>
      </c>
      <c r="F11" s="128">
        <f t="shared" si="1"/>
        <v>0.77201281820021717</v>
      </c>
      <c r="G11" s="146">
        <f t="shared" si="6"/>
        <v>34</v>
      </c>
      <c r="H11" s="147">
        <f t="shared" si="6"/>
        <v>33</v>
      </c>
      <c r="I11" s="134">
        <v>6547</v>
      </c>
      <c r="J11" s="144">
        <v>6541</v>
      </c>
      <c r="K11" s="145">
        <f t="shared" si="2"/>
        <v>-9.1645028257217043E-2</v>
      </c>
      <c r="L11" s="148">
        <f t="shared" si="5"/>
        <v>0.66787040437426037</v>
      </c>
      <c r="M11" s="128">
        <f t="shared" si="3"/>
        <v>0.68030323989087693</v>
      </c>
      <c r="N11" s="146">
        <f t="shared" si="7"/>
        <v>37</v>
      </c>
      <c r="O11" s="147">
        <f t="shared" si="7"/>
        <v>37</v>
      </c>
      <c r="Q11"/>
    </row>
    <row r="12" spans="1:17" ht="20.25" customHeight="1">
      <c r="A12" s="122" t="s">
        <v>95</v>
      </c>
      <c r="B12" s="143">
        <v>40171</v>
      </c>
      <c r="C12" s="144">
        <v>40802</v>
      </c>
      <c r="D12" s="145">
        <f t="shared" si="0"/>
        <v>1.570784894575689</v>
      </c>
      <c r="E12" s="128">
        <f t="shared" si="4"/>
        <v>1.2828914382142034</v>
      </c>
      <c r="F12" s="128">
        <f t="shared" si="1"/>
        <v>1.3604416950939475</v>
      </c>
      <c r="G12" s="146">
        <f t="shared" si="6"/>
        <v>26</v>
      </c>
      <c r="H12" s="147">
        <f t="shared" si="6"/>
        <v>24</v>
      </c>
      <c r="I12" s="134">
        <v>12249</v>
      </c>
      <c r="J12" s="144">
        <v>12655</v>
      </c>
      <c r="K12" s="145">
        <f t="shared" si="2"/>
        <v>3.314556290309413</v>
      </c>
      <c r="L12" s="148">
        <f t="shared" si="5"/>
        <v>1.2495409474843922</v>
      </c>
      <c r="M12" s="128">
        <f t="shared" si="3"/>
        <v>1.3161959181805607</v>
      </c>
      <c r="N12" s="146">
        <f t="shared" si="7"/>
        <v>25</v>
      </c>
      <c r="O12" s="147">
        <f t="shared" si="7"/>
        <v>25</v>
      </c>
      <c r="Q12"/>
    </row>
    <row r="13" spans="1:17" ht="20.25" customHeight="1">
      <c r="A13" s="122" t="s">
        <v>96</v>
      </c>
      <c r="B13" s="143">
        <v>12241</v>
      </c>
      <c r="C13" s="144">
        <v>11998</v>
      </c>
      <c r="D13" s="131">
        <f t="shared" si="0"/>
        <v>-1.9851319336655502</v>
      </c>
      <c r="E13" s="128">
        <f t="shared" si="4"/>
        <v>0.39092564524607459</v>
      </c>
      <c r="F13" s="128">
        <f t="shared" si="1"/>
        <v>0.40004361202238087</v>
      </c>
      <c r="G13" s="146">
        <f t="shared" si="6"/>
        <v>43</v>
      </c>
      <c r="H13" s="147">
        <f t="shared" si="6"/>
        <v>43</v>
      </c>
      <c r="I13" s="134">
        <v>4802</v>
      </c>
      <c r="J13" s="144">
        <v>4610</v>
      </c>
      <c r="K13" s="131">
        <f t="shared" si="2"/>
        <v>-3.9983340274885468</v>
      </c>
      <c r="L13" s="148">
        <f t="shared" si="5"/>
        <v>0.48986003998857475</v>
      </c>
      <c r="M13" s="128">
        <f t="shared" si="3"/>
        <v>0.47946765569438049</v>
      </c>
      <c r="N13" s="146">
        <f t="shared" si="7"/>
        <v>43</v>
      </c>
      <c r="O13" s="147">
        <f t="shared" si="7"/>
        <v>43</v>
      </c>
      <c r="Q13"/>
    </row>
    <row r="14" spans="1:17" ht="20.25" customHeight="1">
      <c r="A14" s="129" t="s">
        <v>97</v>
      </c>
      <c r="B14" s="149">
        <v>25510</v>
      </c>
      <c r="C14" s="150">
        <v>26604</v>
      </c>
      <c r="D14" s="151">
        <f t="shared" si="0"/>
        <v>4.2885143081144648</v>
      </c>
      <c r="E14" s="152">
        <f t="shared" si="4"/>
        <v>0.81468125236723832</v>
      </c>
      <c r="F14" s="152">
        <f t="shared" si="1"/>
        <v>0.88704452860838645</v>
      </c>
      <c r="G14" s="153">
        <f t="shared" si="6"/>
        <v>31</v>
      </c>
      <c r="H14" s="154">
        <f t="shared" si="6"/>
        <v>30</v>
      </c>
      <c r="I14" s="155">
        <v>8430</v>
      </c>
      <c r="J14" s="150">
        <v>9279</v>
      </c>
      <c r="K14" s="151">
        <f t="shared" si="2"/>
        <v>10.0711743772242</v>
      </c>
      <c r="L14" s="156">
        <f t="shared" si="5"/>
        <v>0.85995837923858487</v>
      </c>
      <c r="M14" s="152">
        <f t="shared" si="3"/>
        <v>0.9650716653336564</v>
      </c>
      <c r="N14" s="153">
        <f t="shared" si="7"/>
        <v>31</v>
      </c>
      <c r="O14" s="154">
        <f t="shared" si="7"/>
        <v>29</v>
      </c>
      <c r="Q14"/>
    </row>
    <row r="15" spans="1:17" ht="20.25" customHeight="1">
      <c r="A15" s="122" t="s">
        <v>98</v>
      </c>
      <c r="B15" s="143">
        <v>49157</v>
      </c>
      <c r="C15" s="144">
        <v>48067</v>
      </c>
      <c r="D15" s="145">
        <f t="shared" si="0"/>
        <v>-2.2173851130052689</v>
      </c>
      <c r="E15" s="128">
        <f t="shared" si="4"/>
        <v>1.5698661827760225</v>
      </c>
      <c r="F15" s="128">
        <f t="shared" si="1"/>
        <v>1.6026751374462227</v>
      </c>
      <c r="G15" s="146">
        <f t="shared" si="6"/>
        <v>22</v>
      </c>
      <c r="H15" s="147">
        <f t="shared" si="6"/>
        <v>22</v>
      </c>
      <c r="I15" s="134">
        <v>16183</v>
      </c>
      <c r="J15" s="144">
        <v>15225</v>
      </c>
      <c r="K15" s="145">
        <f t="shared" si="2"/>
        <v>-5.9197923747142065</v>
      </c>
      <c r="L15" s="148">
        <f t="shared" si="5"/>
        <v>1.6508548577957318</v>
      </c>
      <c r="M15" s="128">
        <f t="shared" si="3"/>
        <v>1.5834913357802478</v>
      </c>
      <c r="N15" s="146">
        <f t="shared" si="7"/>
        <v>22</v>
      </c>
      <c r="O15" s="147">
        <f t="shared" si="7"/>
        <v>23</v>
      </c>
      <c r="Q15"/>
    </row>
    <row r="16" spans="1:17" ht="20.25" customHeight="1">
      <c r="A16" s="239" t="s">
        <v>211</v>
      </c>
      <c r="B16" s="143">
        <v>120376</v>
      </c>
      <c r="C16" s="144">
        <v>111092</v>
      </c>
      <c r="D16" s="145">
        <f t="shared" si="0"/>
        <v>-7.7125008307303791</v>
      </c>
      <c r="E16" s="128">
        <f t="shared" si="4"/>
        <v>3.8442991154433033</v>
      </c>
      <c r="F16" s="128">
        <f t="shared" si="1"/>
        <v>3.7040877601925599</v>
      </c>
      <c r="G16" s="146">
        <f t="shared" si="6"/>
        <v>8</v>
      </c>
      <c r="H16" s="147">
        <f t="shared" si="6"/>
        <v>8</v>
      </c>
      <c r="I16" s="134">
        <v>36821</v>
      </c>
      <c r="J16" s="144">
        <v>34617</v>
      </c>
      <c r="K16" s="145">
        <f t="shared" si="2"/>
        <v>-5.9857146736916427</v>
      </c>
      <c r="L16" s="148">
        <f t="shared" si="5"/>
        <v>3.7561717060431716</v>
      </c>
      <c r="M16" s="128">
        <f t="shared" si="3"/>
        <v>3.600375669668626</v>
      </c>
      <c r="N16" s="146">
        <f t="shared" si="7"/>
        <v>7</v>
      </c>
      <c r="O16" s="147">
        <f t="shared" si="7"/>
        <v>7</v>
      </c>
      <c r="Q16"/>
    </row>
    <row r="17" spans="1:17" ht="20.25" customHeight="1">
      <c r="A17" s="122" t="s">
        <v>99</v>
      </c>
      <c r="B17" s="143">
        <v>88022</v>
      </c>
      <c r="C17" s="144">
        <v>89061</v>
      </c>
      <c r="D17" s="145">
        <f t="shared" si="0"/>
        <v>1.180386721501443</v>
      </c>
      <c r="E17" s="128">
        <f t="shared" si="4"/>
        <v>2.8110495176742081</v>
      </c>
      <c r="F17" s="128">
        <f t="shared" si="1"/>
        <v>2.9695185972933205</v>
      </c>
      <c r="G17" s="146">
        <f t="shared" si="6"/>
        <v>13</v>
      </c>
      <c r="H17" s="147">
        <f t="shared" si="6"/>
        <v>12</v>
      </c>
      <c r="I17" s="134">
        <v>29468</v>
      </c>
      <c r="J17" s="144">
        <v>29254</v>
      </c>
      <c r="K17" s="145">
        <f t="shared" si="2"/>
        <v>-0.72621148364327404</v>
      </c>
      <c r="L17" s="148">
        <f t="shared" si="5"/>
        <v>3.0060798955400498</v>
      </c>
      <c r="M17" s="128">
        <f t="shared" si="3"/>
        <v>3.0425914966775283</v>
      </c>
      <c r="N17" s="146">
        <f t="shared" si="7"/>
        <v>11</v>
      </c>
      <c r="O17" s="147">
        <f t="shared" si="7"/>
        <v>13</v>
      </c>
      <c r="Q17"/>
    </row>
    <row r="18" spans="1:17" ht="20.25" customHeight="1">
      <c r="A18" s="122" t="s">
        <v>100</v>
      </c>
      <c r="B18" s="143">
        <v>90504</v>
      </c>
      <c r="C18" s="144">
        <v>85856</v>
      </c>
      <c r="D18" s="145">
        <f t="shared" si="0"/>
        <v>-5.1356846106249447</v>
      </c>
      <c r="E18" s="128">
        <f t="shared" si="4"/>
        <v>2.8903140754309891</v>
      </c>
      <c r="F18" s="128">
        <f t="shared" si="1"/>
        <v>2.8626558054503692</v>
      </c>
      <c r="G18" s="146">
        <f t="shared" si="6"/>
        <v>12</v>
      </c>
      <c r="H18" s="147">
        <f t="shared" si="6"/>
        <v>13</v>
      </c>
      <c r="I18" s="134">
        <v>33547</v>
      </c>
      <c r="J18" s="144">
        <v>29497</v>
      </c>
      <c r="K18" s="145">
        <f t="shared" si="2"/>
        <v>-12.072614540793513</v>
      </c>
      <c r="L18" s="148">
        <f t="shared" si="5"/>
        <v>3.4221854980209736</v>
      </c>
      <c r="M18" s="128">
        <f t="shared" si="3"/>
        <v>3.0678649544505729</v>
      </c>
      <c r="N18" s="146">
        <f t="shared" si="7"/>
        <v>8</v>
      </c>
      <c r="O18" s="147">
        <f t="shared" si="7"/>
        <v>12</v>
      </c>
      <c r="Q18"/>
    </row>
    <row r="19" spans="1:17" ht="20.25" customHeight="1">
      <c r="A19" s="123" t="s">
        <v>101</v>
      </c>
      <c r="B19" s="135">
        <v>127603</v>
      </c>
      <c r="C19" s="136">
        <v>125964</v>
      </c>
      <c r="D19" s="137">
        <f t="shared" si="0"/>
        <v>-1.2844525598927925</v>
      </c>
      <c r="E19" s="138">
        <f t="shared" si="4"/>
        <v>4.0750988571468723</v>
      </c>
      <c r="F19" s="138">
        <f t="shared" si="1"/>
        <v>4.1999577883636592</v>
      </c>
      <c r="G19" s="139">
        <f t="shared" si="6"/>
        <v>6</v>
      </c>
      <c r="H19" s="140">
        <f t="shared" si="6"/>
        <v>6</v>
      </c>
      <c r="I19" s="141">
        <v>45175</v>
      </c>
      <c r="J19" s="136">
        <v>43994</v>
      </c>
      <c r="K19" s="137">
        <f t="shared" si="2"/>
        <v>-2.614277808522413</v>
      </c>
      <c r="L19" s="142">
        <f t="shared" si="5"/>
        <v>4.6083771983514907</v>
      </c>
      <c r="M19" s="138">
        <f t="shared" si="3"/>
        <v>4.5756399229107538</v>
      </c>
      <c r="N19" s="139">
        <f t="shared" si="7"/>
        <v>6</v>
      </c>
      <c r="O19" s="140">
        <f t="shared" si="7"/>
        <v>6</v>
      </c>
      <c r="Q19"/>
    </row>
    <row r="20" spans="1:17" ht="20.25" customHeight="1">
      <c r="A20" s="122" t="s">
        <v>102</v>
      </c>
      <c r="B20" s="143">
        <v>126688</v>
      </c>
      <c r="C20" s="144">
        <v>113871</v>
      </c>
      <c r="D20" s="145">
        <f t="shared" si="0"/>
        <v>-10.116980298055065</v>
      </c>
      <c r="E20" s="128">
        <f t="shared" si="4"/>
        <v>4.0458776362171962</v>
      </c>
      <c r="F20" s="128">
        <f t="shared" si="1"/>
        <v>3.7967466364894591</v>
      </c>
      <c r="G20" s="146">
        <f t="shared" si="6"/>
        <v>7</v>
      </c>
      <c r="H20" s="147">
        <f t="shared" si="6"/>
        <v>7</v>
      </c>
      <c r="I20" s="134">
        <v>26094</v>
      </c>
      <c r="J20" s="144">
        <v>29740</v>
      </c>
      <c r="K20" s="145">
        <f t="shared" si="2"/>
        <v>13.972560741933012</v>
      </c>
      <c r="L20" s="148">
        <f t="shared" si="5"/>
        <v>2.6618925205043458</v>
      </c>
      <c r="M20" s="128">
        <f t="shared" si="3"/>
        <v>3.0931384122236172</v>
      </c>
      <c r="N20" s="146">
        <f t="shared" si="7"/>
        <v>13</v>
      </c>
      <c r="O20" s="147">
        <f t="shared" si="7"/>
        <v>11</v>
      </c>
      <c r="Q20"/>
    </row>
    <row r="21" spans="1:17" ht="20.25" customHeight="1">
      <c r="A21" s="122" t="s">
        <v>103</v>
      </c>
      <c r="B21" s="143">
        <v>83742</v>
      </c>
      <c r="C21" s="144">
        <v>77486</v>
      </c>
      <c r="D21" s="145">
        <f t="shared" si="0"/>
        <v>-7.4705643524157521</v>
      </c>
      <c r="E21" s="128">
        <f t="shared" si="4"/>
        <v>2.6743644623965999</v>
      </c>
      <c r="F21" s="128">
        <f t="shared" si="1"/>
        <v>2.5835788732427241</v>
      </c>
      <c r="G21" s="146">
        <f t="shared" si="6"/>
        <v>14</v>
      </c>
      <c r="H21" s="147">
        <f t="shared" si="6"/>
        <v>14</v>
      </c>
      <c r="I21" s="134">
        <v>32912</v>
      </c>
      <c r="J21" s="144">
        <v>33074</v>
      </c>
      <c r="K21" s="145">
        <f t="shared" si="2"/>
        <v>0.49222168206125422</v>
      </c>
      <c r="L21" s="148">
        <f t="shared" si="5"/>
        <v>3.3574080874852088</v>
      </c>
      <c r="M21" s="128">
        <f t="shared" si="3"/>
        <v>3.439894413109748</v>
      </c>
      <c r="N21" s="146">
        <f t="shared" si="7"/>
        <v>9</v>
      </c>
      <c r="O21" s="147">
        <f t="shared" si="7"/>
        <v>8</v>
      </c>
      <c r="Q21"/>
    </row>
    <row r="22" spans="1:17" ht="20.25" customHeight="1">
      <c r="A22" s="122" t="s">
        <v>104</v>
      </c>
      <c r="B22" s="143">
        <v>174772</v>
      </c>
      <c r="C22" s="144">
        <v>162318</v>
      </c>
      <c r="D22" s="145">
        <f t="shared" si="0"/>
        <v>-7.1258554001785184</v>
      </c>
      <c r="E22" s="128">
        <f t="shared" si="4"/>
        <v>5.5814767478920801</v>
      </c>
      <c r="F22" s="128">
        <f t="shared" si="1"/>
        <v>5.4120919333429578</v>
      </c>
      <c r="G22" s="146">
        <f t="shared" si="6"/>
        <v>2</v>
      </c>
      <c r="H22" s="147">
        <f t="shared" si="6"/>
        <v>2</v>
      </c>
      <c r="I22" s="134">
        <v>49848</v>
      </c>
      <c r="J22" s="144">
        <v>48789</v>
      </c>
      <c r="K22" s="145">
        <f t="shared" si="2"/>
        <v>-2.1244583533943184</v>
      </c>
      <c r="L22" s="148">
        <f t="shared" si="5"/>
        <v>5.0850777328926426</v>
      </c>
      <c r="M22" s="128">
        <f t="shared" si="3"/>
        <v>5.074348688432349</v>
      </c>
      <c r="N22" s="146">
        <f t="shared" si="7"/>
        <v>4</v>
      </c>
      <c r="O22" s="147">
        <f t="shared" si="7"/>
        <v>4</v>
      </c>
      <c r="Q22"/>
    </row>
    <row r="23" spans="1:17" ht="21.75" customHeight="1">
      <c r="A23" s="122" t="s">
        <v>105</v>
      </c>
      <c r="B23" s="143">
        <v>47792</v>
      </c>
      <c r="C23" s="144">
        <v>46709</v>
      </c>
      <c r="D23" s="145">
        <f t="shared" si="0"/>
        <v>-2.26606963508537</v>
      </c>
      <c r="E23" s="128">
        <f t="shared" si="4"/>
        <v>1.5262738695858507</v>
      </c>
      <c r="F23" s="128">
        <f t="shared" si="1"/>
        <v>1.5573959888275868</v>
      </c>
      <c r="G23" s="146">
        <f t="shared" si="6"/>
        <v>23</v>
      </c>
      <c r="H23" s="147">
        <f t="shared" si="6"/>
        <v>23</v>
      </c>
      <c r="I23" s="134">
        <v>17832</v>
      </c>
      <c r="J23" s="144">
        <v>17892</v>
      </c>
      <c r="K23" s="145">
        <f t="shared" si="2"/>
        <v>0.3364737550471063</v>
      </c>
      <c r="L23" s="148">
        <f t="shared" si="5"/>
        <v>1.8190721018484517</v>
      </c>
      <c r="M23" s="128">
        <f t="shared" si="3"/>
        <v>1.8608753352893395</v>
      </c>
      <c r="N23" s="146">
        <f t="shared" si="7"/>
        <v>20</v>
      </c>
      <c r="O23" s="147">
        <f t="shared" si="7"/>
        <v>19</v>
      </c>
      <c r="Q23"/>
    </row>
    <row r="24" spans="1:17" ht="20.25" customHeight="1">
      <c r="A24" s="123" t="s">
        <v>106</v>
      </c>
      <c r="B24" s="135">
        <v>38116</v>
      </c>
      <c r="C24" s="136">
        <v>36457</v>
      </c>
      <c r="D24" s="137">
        <f t="shared" si="0"/>
        <v>-4.3525028859271693</v>
      </c>
      <c r="E24" s="138">
        <f t="shared" si="4"/>
        <v>1.2172634502246042</v>
      </c>
      <c r="F24" s="138">
        <f t="shared" si="1"/>
        <v>1.2155684250291665</v>
      </c>
      <c r="G24" s="139">
        <f t="shared" si="6"/>
        <v>27</v>
      </c>
      <c r="H24" s="140">
        <f t="shared" si="6"/>
        <v>27</v>
      </c>
      <c r="I24" s="141">
        <v>13644</v>
      </c>
      <c r="J24" s="136">
        <v>12874</v>
      </c>
      <c r="K24" s="137">
        <f t="shared" si="2"/>
        <v>-5.6435063031369106</v>
      </c>
      <c r="L24" s="142">
        <f t="shared" si="5"/>
        <v>1.3918472273228057</v>
      </c>
      <c r="M24" s="138">
        <f t="shared" si="3"/>
        <v>1.3389732319760204</v>
      </c>
      <c r="N24" s="139">
        <f t="shared" si="7"/>
        <v>24</v>
      </c>
      <c r="O24" s="140">
        <f t="shared" si="7"/>
        <v>24</v>
      </c>
      <c r="Q24"/>
    </row>
    <row r="25" spans="1:17" ht="20.25" customHeight="1">
      <c r="A25" s="122" t="s">
        <v>107</v>
      </c>
      <c r="B25" s="143">
        <v>28072</v>
      </c>
      <c r="C25" s="144">
        <v>28305</v>
      </c>
      <c r="D25" s="145">
        <f t="shared" si="0"/>
        <v>0.83000854944428604</v>
      </c>
      <c r="E25" s="128">
        <f t="shared" si="4"/>
        <v>0.8965006709703297</v>
      </c>
      <c r="F25" s="128">
        <f t="shared" si="1"/>
        <v>0.94376016321832712</v>
      </c>
      <c r="G25" s="146">
        <f t="shared" si="6"/>
        <v>28</v>
      </c>
      <c r="H25" s="147">
        <f t="shared" si="6"/>
        <v>28</v>
      </c>
      <c r="I25" s="134">
        <v>10465</v>
      </c>
      <c r="J25" s="144">
        <v>10283</v>
      </c>
      <c r="K25" s="145">
        <f t="shared" si="2"/>
        <v>-1.7391304347826086</v>
      </c>
      <c r="L25" s="148">
        <f t="shared" si="5"/>
        <v>1.067552127963439</v>
      </c>
      <c r="M25" s="128">
        <f t="shared" si="3"/>
        <v>1.0694936883959467</v>
      </c>
      <c r="N25" s="146">
        <f t="shared" si="7"/>
        <v>26</v>
      </c>
      <c r="O25" s="147">
        <f t="shared" si="7"/>
        <v>28</v>
      </c>
      <c r="Q25"/>
    </row>
    <row r="26" spans="1:17" ht="20.25" customHeight="1">
      <c r="A26" s="122" t="s">
        <v>108</v>
      </c>
      <c r="B26" s="143">
        <v>20393</v>
      </c>
      <c r="C26" s="144">
        <v>20363</v>
      </c>
      <c r="D26" s="145">
        <f t="shared" si="0"/>
        <v>-0.14710930221154317</v>
      </c>
      <c r="E26" s="128">
        <f t="shared" si="4"/>
        <v>0.6512659654851074</v>
      </c>
      <c r="F26" s="128">
        <f t="shared" si="1"/>
        <v>0.67895383160624612</v>
      </c>
      <c r="G26" s="146">
        <f t="shared" si="6"/>
        <v>36</v>
      </c>
      <c r="H26" s="147">
        <f t="shared" si="6"/>
        <v>35</v>
      </c>
      <c r="I26" s="134">
        <v>8101</v>
      </c>
      <c r="J26" s="144">
        <v>7297</v>
      </c>
      <c r="K26" s="145">
        <f t="shared" si="2"/>
        <v>-9.9247006542402172</v>
      </c>
      <c r="L26" s="148">
        <f t="shared" si="5"/>
        <v>0.82639653976414906</v>
      </c>
      <c r="M26" s="128">
        <f t="shared" si="3"/>
        <v>0.75893177518479271</v>
      </c>
      <c r="N26" s="146">
        <f t="shared" si="7"/>
        <v>33</v>
      </c>
      <c r="O26" s="147">
        <f t="shared" si="7"/>
        <v>35</v>
      </c>
      <c r="Q26"/>
    </row>
    <row r="27" spans="1:17" ht="20.25" customHeight="1">
      <c r="A27" s="122" t="s">
        <v>109</v>
      </c>
      <c r="B27" s="143">
        <v>24426</v>
      </c>
      <c r="C27" s="144">
        <v>22428</v>
      </c>
      <c r="D27" s="145">
        <f t="shared" si="0"/>
        <v>-8.1798084008843031</v>
      </c>
      <c r="E27" s="128">
        <f t="shared" si="4"/>
        <v>0.78006288789973188</v>
      </c>
      <c r="F27" s="128">
        <f t="shared" si="1"/>
        <v>0.74780614522736766</v>
      </c>
      <c r="G27" s="146">
        <f t="shared" si="6"/>
        <v>33</v>
      </c>
      <c r="H27" s="147">
        <f t="shared" si="6"/>
        <v>34</v>
      </c>
      <c r="I27" s="134">
        <v>9374</v>
      </c>
      <c r="J27" s="144">
        <v>8612</v>
      </c>
      <c r="K27" s="145">
        <f t="shared" si="2"/>
        <v>-8.1288670791551088</v>
      </c>
      <c r="L27" s="148">
        <f t="shared" si="5"/>
        <v>0.95625739584608482</v>
      </c>
      <c r="M27" s="128">
        <f t="shared" si="3"/>
        <v>0.89569966395661704</v>
      </c>
      <c r="N27" s="146">
        <f t="shared" si="7"/>
        <v>28</v>
      </c>
      <c r="O27" s="147">
        <f t="shared" si="7"/>
        <v>30</v>
      </c>
      <c r="Q27"/>
    </row>
    <row r="28" spans="1:17" ht="20.25" customHeight="1">
      <c r="A28" s="122" t="s">
        <v>110</v>
      </c>
      <c r="B28" s="143">
        <v>58794</v>
      </c>
      <c r="C28" s="144">
        <v>57678</v>
      </c>
      <c r="D28" s="145">
        <f t="shared" si="0"/>
        <v>-1.8981528727421166</v>
      </c>
      <c r="E28" s="128">
        <f t="shared" si="4"/>
        <v>1.8776311074746925</v>
      </c>
      <c r="F28" s="128">
        <f t="shared" si="1"/>
        <v>1.923130142876053</v>
      </c>
      <c r="G28" s="146">
        <f t="shared" si="6"/>
        <v>19</v>
      </c>
      <c r="H28" s="147">
        <f t="shared" si="6"/>
        <v>18</v>
      </c>
      <c r="I28" s="134">
        <v>21083</v>
      </c>
      <c r="J28" s="144">
        <v>20306</v>
      </c>
      <c r="K28" s="145">
        <f t="shared" si="2"/>
        <v>-3.6854337617986053</v>
      </c>
      <c r="L28" s="148">
        <f t="shared" si="5"/>
        <v>2.1507120414575427</v>
      </c>
      <c r="M28" s="128">
        <f t="shared" si="3"/>
        <v>2.1119458170347265</v>
      </c>
      <c r="N28" s="146">
        <f t="shared" si="7"/>
        <v>16</v>
      </c>
      <c r="O28" s="147">
        <f t="shared" si="7"/>
        <v>16</v>
      </c>
      <c r="Q28"/>
    </row>
    <row r="29" spans="1:17" ht="20.25" customHeight="1">
      <c r="A29" s="123" t="s">
        <v>111</v>
      </c>
      <c r="B29" s="135">
        <v>53734</v>
      </c>
      <c r="C29" s="136">
        <v>53434</v>
      </c>
      <c r="D29" s="137">
        <f t="shared" si="0"/>
        <v>-0.55830572821677149</v>
      </c>
      <c r="E29" s="138">
        <f t="shared" si="4"/>
        <v>1.7160361589455577</v>
      </c>
      <c r="F29" s="138">
        <f t="shared" si="1"/>
        <v>1.7816244678116266</v>
      </c>
      <c r="G29" s="139">
        <f t="shared" si="6"/>
        <v>20</v>
      </c>
      <c r="H29" s="140">
        <f t="shared" si="6"/>
        <v>21</v>
      </c>
      <c r="I29" s="141">
        <v>19119</v>
      </c>
      <c r="J29" s="136">
        <v>19444</v>
      </c>
      <c r="K29" s="137">
        <f t="shared" si="2"/>
        <v>1.6998797008211726</v>
      </c>
      <c r="L29" s="142">
        <f t="shared" si="5"/>
        <v>1.950361121312278</v>
      </c>
      <c r="M29" s="138">
        <f t="shared" si="3"/>
        <v>2.0222926458398121</v>
      </c>
      <c r="N29" s="139">
        <f t="shared" si="7"/>
        <v>18</v>
      </c>
      <c r="O29" s="140">
        <f t="shared" si="7"/>
        <v>18</v>
      </c>
      <c r="Q29"/>
    </row>
    <row r="30" spans="1:17" ht="20.25" customHeight="1">
      <c r="A30" s="122" t="s">
        <v>112</v>
      </c>
      <c r="B30" s="143">
        <v>163720</v>
      </c>
      <c r="C30" s="144">
        <v>159669</v>
      </c>
      <c r="D30" s="145">
        <f t="shared" si="0"/>
        <v>-2.4743464451502564</v>
      </c>
      <c r="E30" s="128">
        <f t="shared" si="4"/>
        <v>5.2285227219742945</v>
      </c>
      <c r="F30" s="128">
        <f t="shared" si="1"/>
        <v>5.3237675852643376</v>
      </c>
      <c r="G30" s="146">
        <f t="shared" si="6"/>
        <v>4</v>
      </c>
      <c r="H30" s="147">
        <f t="shared" si="6"/>
        <v>3</v>
      </c>
      <c r="I30" s="134">
        <v>57848</v>
      </c>
      <c r="J30" s="144">
        <v>56112</v>
      </c>
      <c r="K30" s="145">
        <f t="shared" si="2"/>
        <v>-3.0009680542110355</v>
      </c>
      <c r="L30" s="148">
        <f t="shared" si="5"/>
        <v>5.9011710939731499</v>
      </c>
      <c r="M30" s="128">
        <f t="shared" si="3"/>
        <v>5.8359846195928577</v>
      </c>
      <c r="N30" s="146">
        <f t="shared" si="7"/>
        <v>2</v>
      </c>
      <c r="O30" s="147">
        <f t="shared" si="7"/>
        <v>2</v>
      </c>
      <c r="Q30"/>
    </row>
    <row r="31" spans="1:17" ht="20.25" customHeight="1">
      <c r="A31" s="122" t="s">
        <v>149</v>
      </c>
      <c r="B31" s="143">
        <v>460483</v>
      </c>
      <c r="C31" s="144">
        <v>446416</v>
      </c>
      <c r="D31" s="145">
        <f t="shared" si="0"/>
        <v>-3.0548359005652759</v>
      </c>
      <c r="E31" s="128">
        <f t="shared" si="4"/>
        <v>14.70587483864457</v>
      </c>
      <c r="F31" s="128">
        <f t="shared" si="1"/>
        <v>14.884636531470507</v>
      </c>
      <c r="G31" s="146">
        <f t="shared" si="6"/>
        <v>1</v>
      </c>
      <c r="H31" s="147">
        <f t="shared" si="6"/>
        <v>1</v>
      </c>
      <c r="I31" s="134">
        <v>138977</v>
      </c>
      <c r="J31" s="144">
        <v>128370</v>
      </c>
      <c r="K31" s="145">
        <f t="shared" si="2"/>
        <v>-7.6321981335041045</v>
      </c>
      <c r="L31" s="148">
        <f t="shared" si="5"/>
        <v>14.177275880360712</v>
      </c>
      <c r="M31" s="128">
        <f t="shared" si="3"/>
        <v>13.351250100105775</v>
      </c>
      <c r="N31" s="146">
        <f t="shared" si="7"/>
        <v>1</v>
      </c>
      <c r="O31" s="147">
        <f t="shared" si="7"/>
        <v>1</v>
      </c>
      <c r="Q31"/>
    </row>
    <row r="32" spans="1:17" ht="20.25" customHeight="1">
      <c r="A32" s="122" t="s">
        <v>113</v>
      </c>
      <c r="B32" s="143">
        <v>108986</v>
      </c>
      <c r="C32" s="144">
        <v>98768</v>
      </c>
      <c r="D32" s="145">
        <f t="shared" si="0"/>
        <v>-9.3755161213366858</v>
      </c>
      <c r="E32" s="128">
        <f t="shared" si="4"/>
        <v>3.4805508024498564</v>
      </c>
      <c r="F32" s="128">
        <f t="shared" si="1"/>
        <v>3.2931744850997258</v>
      </c>
      <c r="G32" s="146">
        <f t="shared" si="6"/>
        <v>9</v>
      </c>
      <c r="H32" s="147">
        <f t="shared" si="6"/>
        <v>9</v>
      </c>
      <c r="I32" s="134">
        <v>29387</v>
      </c>
      <c r="J32" s="144">
        <v>30611</v>
      </c>
      <c r="K32" s="145">
        <f t="shared" si="2"/>
        <v>4.1651070201109333</v>
      </c>
      <c r="L32" s="148">
        <f t="shared" si="5"/>
        <v>2.9978169502591094</v>
      </c>
      <c r="M32" s="128">
        <f t="shared" si="3"/>
        <v>3.1837276374101262</v>
      </c>
      <c r="N32" s="146">
        <f t="shared" si="7"/>
        <v>12</v>
      </c>
      <c r="O32" s="147">
        <f t="shared" si="7"/>
        <v>10</v>
      </c>
      <c r="Q32"/>
    </row>
    <row r="33" spans="1:17" ht="20.25" customHeight="1">
      <c r="A33" s="122" t="s">
        <v>114</v>
      </c>
      <c r="B33" s="143">
        <v>73718</v>
      </c>
      <c r="C33" s="144">
        <v>72002</v>
      </c>
      <c r="D33" s="145">
        <f t="shared" si="0"/>
        <v>-2.3277896850158712</v>
      </c>
      <c r="E33" s="128">
        <f t="shared" si="4"/>
        <v>2.3542403983539031</v>
      </c>
      <c r="F33" s="128">
        <f t="shared" si="1"/>
        <v>2.4007284674808687</v>
      </c>
      <c r="G33" s="146">
        <f t="shared" si="6"/>
        <v>16</v>
      </c>
      <c r="H33" s="147">
        <f t="shared" si="6"/>
        <v>15</v>
      </c>
      <c r="I33" s="134">
        <v>24091</v>
      </c>
      <c r="J33" s="144">
        <v>24774</v>
      </c>
      <c r="K33" s="131">
        <f t="shared" si="2"/>
        <v>2.835083641193807</v>
      </c>
      <c r="L33" s="254">
        <f t="shared" si="5"/>
        <v>2.4575631452238138</v>
      </c>
      <c r="M33" s="255">
        <f t="shared" si="3"/>
        <v>2.5766446208617313</v>
      </c>
      <c r="N33" s="256">
        <f t="shared" si="7"/>
        <v>15</v>
      </c>
      <c r="O33" s="257">
        <f t="shared" si="7"/>
        <v>14</v>
      </c>
      <c r="Q33"/>
    </row>
    <row r="34" spans="1:17" ht="20.25" customHeight="1">
      <c r="A34" s="123" t="s">
        <v>115</v>
      </c>
      <c r="B34" s="135">
        <v>53221</v>
      </c>
      <c r="C34" s="136">
        <v>54050</v>
      </c>
      <c r="D34" s="137">
        <f t="shared" si="0"/>
        <v>1.5576558125551945</v>
      </c>
      <c r="E34" s="138">
        <f t="shared" si="4"/>
        <v>1.699653113768592</v>
      </c>
      <c r="F34" s="138">
        <f t="shared" si="1"/>
        <v>1.802163463061317</v>
      </c>
      <c r="G34" s="139">
        <f t="shared" si="6"/>
        <v>21</v>
      </c>
      <c r="H34" s="140">
        <f t="shared" si="6"/>
        <v>20</v>
      </c>
      <c r="I34" s="141">
        <v>20567</v>
      </c>
      <c r="J34" s="136">
        <v>20053</v>
      </c>
      <c r="K34" s="145">
        <f t="shared" si="2"/>
        <v>-2.4991491223805125</v>
      </c>
      <c r="L34" s="148">
        <f t="shared" si="5"/>
        <v>2.09807401966785</v>
      </c>
      <c r="M34" s="128">
        <f t="shared" si="3"/>
        <v>2.0856322992710221</v>
      </c>
      <c r="N34" s="146">
        <f t="shared" si="7"/>
        <v>17</v>
      </c>
      <c r="O34" s="147">
        <f t="shared" si="7"/>
        <v>17</v>
      </c>
      <c r="Q34"/>
    </row>
    <row r="35" spans="1:17" ht="20.25" customHeight="1">
      <c r="A35" s="122" t="s">
        <v>116</v>
      </c>
      <c r="B35" s="143">
        <v>166859</v>
      </c>
      <c r="C35" s="144">
        <v>156962</v>
      </c>
      <c r="D35" s="145">
        <f t="shared" si="0"/>
        <v>-5.9313552160806431</v>
      </c>
      <c r="E35" s="128">
        <f t="shared" si="4"/>
        <v>5.3287690744314</v>
      </c>
      <c r="F35" s="128">
        <f t="shared" si="1"/>
        <v>5.2335093707498697</v>
      </c>
      <c r="G35" s="146">
        <f t="shared" si="6"/>
        <v>3</v>
      </c>
      <c r="H35" s="147">
        <f t="shared" si="6"/>
        <v>4</v>
      </c>
      <c r="I35" s="134">
        <v>52091</v>
      </c>
      <c r="J35" s="144">
        <v>51747</v>
      </c>
      <c r="K35" s="145">
        <f t="shared" si="2"/>
        <v>-0.66038279165306868</v>
      </c>
      <c r="L35" s="148">
        <f t="shared" si="5"/>
        <v>5.3138899090055904</v>
      </c>
      <c r="M35" s="128">
        <f t="shared" si="3"/>
        <v>5.3819984336696542</v>
      </c>
      <c r="N35" s="146">
        <f t="shared" si="7"/>
        <v>3</v>
      </c>
      <c r="O35" s="147">
        <f t="shared" si="7"/>
        <v>3</v>
      </c>
      <c r="Q35"/>
    </row>
    <row r="36" spans="1:17" ht="20.25" customHeight="1">
      <c r="A36" s="122" t="s">
        <v>117</v>
      </c>
      <c r="B36" s="143">
        <v>154457</v>
      </c>
      <c r="C36" s="144">
        <v>149870</v>
      </c>
      <c r="D36" s="145">
        <f t="shared" si="0"/>
        <v>-2.9697585735835865</v>
      </c>
      <c r="E36" s="128">
        <f t="shared" si="4"/>
        <v>4.9327017717321251</v>
      </c>
      <c r="F36" s="128">
        <f t="shared" si="1"/>
        <v>4.9970441851803811</v>
      </c>
      <c r="G36" s="146">
        <f t="shared" si="6"/>
        <v>5</v>
      </c>
      <c r="H36" s="147">
        <f t="shared" si="6"/>
        <v>5</v>
      </c>
      <c r="I36" s="134">
        <v>48723</v>
      </c>
      <c r="J36" s="144">
        <v>48443</v>
      </c>
      <c r="K36" s="145">
        <f t="shared" si="2"/>
        <v>-0.57467725714754836</v>
      </c>
      <c r="L36" s="148">
        <f t="shared" si="5"/>
        <v>4.9703146039906967</v>
      </c>
      <c r="M36" s="128">
        <f t="shared" si="3"/>
        <v>5.0383626127555035</v>
      </c>
      <c r="N36" s="146">
        <f t="shared" si="7"/>
        <v>5</v>
      </c>
      <c r="O36" s="147">
        <f t="shared" si="7"/>
        <v>5</v>
      </c>
      <c r="Q36"/>
    </row>
    <row r="37" spans="1:17" ht="20.25" customHeight="1">
      <c r="A37" s="122" t="s">
        <v>118</v>
      </c>
      <c r="B37" s="143">
        <v>18451</v>
      </c>
      <c r="C37" s="144">
        <v>18028</v>
      </c>
      <c r="D37" s="145">
        <f t="shared" si="0"/>
        <v>-2.292558668906834</v>
      </c>
      <c r="E37" s="128">
        <f t="shared" si="4"/>
        <v>0.58924671844092169</v>
      </c>
      <c r="F37" s="128">
        <f t="shared" si="1"/>
        <v>0.60109903630100703</v>
      </c>
      <c r="G37" s="146">
        <f t="shared" si="6"/>
        <v>37</v>
      </c>
      <c r="H37" s="147">
        <f t="shared" si="6"/>
        <v>38</v>
      </c>
      <c r="I37" s="134">
        <v>6323</v>
      </c>
      <c r="J37" s="144">
        <v>6477</v>
      </c>
      <c r="K37" s="145">
        <f t="shared" si="2"/>
        <v>2.4355527439506566</v>
      </c>
      <c r="L37" s="148">
        <f t="shared" si="5"/>
        <v>0.64501979026400624</v>
      </c>
      <c r="M37" s="128">
        <f t="shared" si="3"/>
        <v>0.67364685595065121</v>
      </c>
      <c r="N37" s="146">
        <f t="shared" si="7"/>
        <v>40</v>
      </c>
      <c r="O37" s="147">
        <f t="shared" si="7"/>
        <v>39</v>
      </c>
      <c r="Q37"/>
    </row>
    <row r="38" spans="1:17" ht="20.25" customHeight="1">
      <c r="A38" s="122" t="s">
        <v>119</v>
      </c>
      <c r="B38" s="143">
        <v>26480</v>
      </c>
      <c r="C38" s="144">
        <v>26059</v>
      </c>
      <c r="D38" s="145">
        <f t="shared" si="0"/>
        <v>-1.58987915407855</v>
      </c>
      <c r="E38" s="128">
        <f t="shared" si="4"/>
        <v>0.84565894012875231</v>
      </c>
      <c r="F38" s="128">
        <f t="shared" si="1"/>
        <v>0.86887285261637126</v>
      </c>
      <c r="G38" s="146">
        <f t="shared" si="6"/>
        <v>30</v>
      </c>
      <c r="H38" s="147">
        <f t="shared" si="6"/>
        <v>31</v>
      </c>
      <c r="I38" s="134">
        <v>7181</v>
      </c>
      <c r="J38" s="144">
        <v>7852</v>
      </c>
      <c r="K38" s="145">
        <f t="shared" si="2"/>
        <v>9.344102492689041</v>
      </c>
      <c r="L38" s="148">
        <f t="shared" si="5"/>
        <v>0.7325458032398906</v>
      </c>
      <c r="M38" s="128">
        <f t="shared" si="3"/>
        <v>0.81665510466643709</v>
      </c>
      <c r="N38" s="146">
        <f t="shared" si="7"/>
        <v>35</v>
      </c>
      <c r="O38" s="147">
        <f t="shared" si="7"/>
        <v>32</v>
      </c>
      <c r="Q38"/>
    </row>
    <row r="39" spans="1:17" ht="20.25" customHeight="1">
      <c r="A39" s="123" t="s">
        <v>120</v>
      </c>
      <c r="B39" s="135">
        <v>7044</v>
      </c>
      <c r="C39" s="136">
        <v>7209</v>
      </c>
      <c r="D39" s="137">
        <f t="shared" si="0"/>
        <v>2.3424190800681433</v>
      </c>
      <c r="E39" s="138">
        <f t="shared" si="4"/>
        <v>0.22495549751763333</v>
      </c>
      <c r="F39" s="138">
        <f t="shared" si="1"/>
        <v>0.24036626096593963</v>
      </c>
      <c r="G39" s="139">
        <f t="shared" si="6"/>
        <v>45</v>
      </c>
      <c r="H39" s="140">
        <f t="shared" si="6"/>
        <v>45</v>
      </c>
      <c r="I39" s="141">
        <v>2441</v>
      </c>
      <c r="J39" s="136">
        <v>2310</v>
      </c>
      <c r="K39" s="137">
        <f t="shared" si="2"/>
        <v>-5.3666530110610404</v>
      </c>
      <c r="L39" s="142">
        <f t="shared" si="5"/>
        <v>0.24901048679968987</v>
      </c>
      <c r="M39" s="138">
        <f t="shared" si="3"/>
        <v>0.24025385784252037</v>
      </c>
      <c r="N39" s="139">
        <f t="shared" si="7"/>
        <v>45</v>
      </c>
      <c r="O39" s="140">
        <f t="shared" si="7"/>
        <v>45</v>
      </c>
      <c r="Q39"/>
    </row>
    <row r="40" spans="1:17" ht="20.25" customHeight="1">
      <c r="A40" s="122" t="s">
        <v>121</v>
      </c>
      <c r="B40" s="143">
        <v>10856</v>
      </c>
      <c r="C40" s="144">
        <v>10934</v>
      </c>
      <c r="D40" s="145">
        <f t="shared" si="0"/>
        <v>0.71849668386145915</v>
      </c>
      <c r="E40" s="128">
        <f t="shared" si="4"/>
        <v>0.34669461684432529</v>
      </c>
      <c r="F40" s="128">
        <f t="shared" si="1"/>
        <v>0.36456716568200631</v>
      </c>
      <c r="G40" s="146">
        <f t="shared" si="6"/>
        <v>44</v>
      </c>
      <c r="H40" s="147">
        <f t="shared" si="6"/>
        <v>44</v>
      </c>
      <c r="I40" s="134">
        <v>3913</v>
      </c>
      <c r="J40" s="144">
        <v>3916</v>
      </c>
      <c r="K40" s="145">
        <f t="shared" si="2"/>
        <v>7.6667518527983647E-2</v>
      </c>
      <c r="L40" s="148">
        <f t="shared" si="5"/>
        <v>0.39917166523850323</v>
      </c>
      <c r="M40" s="128">
        <f t="shared" si="3"/>
        <v>0.40728749234255834</v>
      </c>
      <c r="N40" s="146">
        <f t="shared" si="7"/>
        <v>44</v>
      </c>
      <c r="O40" s="147">
        <f t="shared" si="7"/>
        <v>44</v>
      </c>
      <c r="Q40"/>
    </row>
    <row r="41" spans="1:17" ht="20.25" customHeight="1">
      <c r="A41" s="122" t="s">
        <v>122</v>
      </c>
      <c r="B41" s="143">
        <v>77886</v>
      </c>
      <c r="C41" s="144">
        <v>70026</v>
      </c>
      <c r="D41" s="145">
        <f t="shared" si="0"/>
        <v>-10.09167244434173</v>
      </c>
      <c r="E41" s="128">
        <f t="shared" si="4"/>
        <v>2.4873486484466767</v>
      </c>
      <c r="F41" s="128">
        <f t="shared" si="1"/>
        <v>2.3348436385630307</v>
      </c>
      <c r="G41" s="146">
        <f t="shared" si="6"/>
        <v>15</v>
      </c>
      <c r="H41" s="147">
        <f t="shared" si="6"/>
        <v>16</v>
      </c>
      <c r="I41" s="134">
        <v>18981</v>
      </c>
      <c r="J41" s="144">
        <v>17764</v>
      </c>
      <c r="K41" s="145">
        <f t="shared" si="2"/>
        <v>-6.4116748327274635</v>
      </c>
      <c r="L41" s="148">
        <f t="shared" si="5"/>
        <v>1.9362835108336394</v>
      </c>
      <c r="M41" s="128">
        <f t="shared" si="3"/>
        <v>1.847562567408888</v>
      </c>
      <c r="N41" s="146">
        <f t="shared" si="7"/>
        <v>19</v>
      </c>
      <c r="O41" s="147">
        <f t="shared" si="7"/>
        <v>20</v>
      </c>
      <c r="Q41"/>
    </row>
    <row r="42" spans="1:17" ht="20.25" customHeight="1">
      <c r="A42" s="122" t="s">
        <v>123</v>
      </c>
      <c r="B42" s="143">
        <v>103428</v>
      </c>
      <c r="C42" s="144">
        <v>98729</v>
      </c>
      <c r="D42" s="145">
        <f t="shared" si="0"/>
        <v>-4.5432571450671002</v>
      </c>
      <c r="E42" s="128">
        <f t="shared" si="4"/>
        <v>3.3030518451524391</v>
      </c>
      <c r="F42" s="128">
        <f t="shared" si="1"/>
        <v>3.2918741266342422</v>
      </c>
      <c r="G42" s="146">
        <f t="shared" si="6"/>
        <v>10</v>
      </c>
      <c r="H42" s="147">
        <f t="shared" si="6"/>
        <v>10</v>
      </c>
      <c r="I42" s="134">
        <v>32059</v>
      </c>
      <c r="J42" s="144">
        <v>31829</v>
      </c>
      <c r="K42" s="145">
        <f t="shared" si="2"/>
        <v>-0.71742724351976039</v>
      </c>
      <c r="L42" s="148">
        <f t="shared" si="5"/>
        <v>3.2703921328599992</v>
      </c>
      <c r="M42" s="128">
        <f t="shared" si="3"/>
        <v>3.3104069442725454</v>
      </c>
      <c r="N42" s="146">
        <f t="shared" si="7"/>
        <v>10</v>
      </c>
      <c r="O42" s="147">
        <f t="shared" si="7"/>
        <v>9</v>
      </c>
      <c r="Q42"/>
    </row>
    <row r="43" spans="1:17" ht="20.25" customHeight="1">
      <c r="A43" s="122" t="s">
        <v>124</v>
      </c>
      <c r="B43" s="143">
        <v>63033</v>
      </c>
      <c r="C43" s="144">
        <v>55964</v>
      </c>
      <c r="D43" s="145">
        <f t="shared" si="0"/>
        <v>-11.214760522266115</v>
      </c>
      <c r="E43" s="128">
        <f t="shared" si="4"/>
        <v>2.0130067965685665</v>
      </c>
      <c r="F43" s="128">
        <f t="shared" si="1"/>
        <v>1.8659810554442842</v>
      </c>
      <c r="G43" s="146">
        <f t="shared" si="6"/>
        <v>18</v>
      </c>
      <c r="H43" s="147">
        <f t="shared" si="6"/>
        <v>19</v>
      </c>
      <c r="I43" s="134">
        <v>15704</v>
      </c>
      <c r="J43" s="144">
        <v>17712</v>
      </c>
      <c r="K43" s="145">
        <f t="shared" si="2"/>
        <v>12.786551197147222</v>
      </c>
      <c r="L43" s="148">
        <f t="shared" si="5"/>
        <v>1.6019912678010364</v>
      </c>
      <c r="M43" s="128">
        <f t="shared" si="3"/>
        <v>1.8421542554574548</v>
      </c>
      <c r="N43" s="146">
        <f t="shared" si="7"/>
        <v>23</v>
      </c>
      <c r="O43" s="147">
        <f t="shared" si="7"/>
        <v>21</v>
      </c>
      <c r="Q43"/>
    </row>
    <row r="44" spans="1:17" ht="20.25" customHeight="1">
      <c r="A44" s="123" t="s">
        <v>125</v>
      </c>
      <c r="B44" s="135">
        <v>16985</v>
      </c>
      <c r="C44" s="136">
        <v>16983</v>
      </c>
      <c r="D44" s="137">
        <f t="shared" si="0"/>
        <v>-1.1775095672652341E-2</v>
      </c>
      <c r="E44" s="138">
        <f t="shared" si="4"/>
        <v>0.54242889343228307</v>
      </c>
      <c r="F44" s="138">
        <f t="shared" si="1"/>
        <v>0.56625609793099629</v>
      </c>
      <c r="G44" s="139">
        <f t="shared" si="6"/>
        <v>40</v>
      </c>
      <c r="H44" s="140">
        <f t="shared" si="6"/>
        <v>40</v>
      </c>
      <c r="I44" s="141">
        <v>8252</v>
      </c>
      <c r="J44" s="136">
        <v>7577</v>
      </c>
      <c r="K44" s="137">
        <f t="shared" si="2"/>
        <v>-8.1798351914687348</v>
      </c>
      <c r="L44" s="142">
        <f t="shared" si="5"/>
        <v>0.84180030195454369</v>
      </c>
      <c r="M44" s="138">
        <f t="shared" si="3"/>
        <v>0.78805345492327994</v>
      </c>
      <c r="N44" s="139">
        <f t="shared" si="7"/>
        <v>32</v>
      </c>
      <c r="O44" s="140">
        <f t="shared" si="7"/>
        <v>33</v>
      </c>
      <c r="Q44"/>
    </row>
    <row r="45" spans="1:17" ht="20.25" customHeight="1">
      <c r="A45" s="122" t="s">
        <v>126</v>
      </c>
      <c r="B45" s="143">
        <v>24917</v>
      </c>
      <c r="C45" s="144">
        <v>24522</v>
      </c>
      <c r="D45" s="145">
        <f t="shared" si="0"/>
        <v>-1.5852630734037003</v>
      </c>
      <c r="E45" s="128">
        <f t="shared" si="4"/>
        <v>0.79574334634396215</v>
      </c>
      <c r="F45" s="128">
        <f t="shared" si="1"/>
        <v>0.81762539206641294</v>
      </c>
      <c r="G45" s="146">
        <f t="shared" si="6"/>
        <v>32</v>
      </c>
      <c r="H45" s="147">
        <f t="shared" si="6"/>
        <v>32</v>
      </c>
      <c r="I45" s="134">
        <v>7592</v>
      </c>
      <c r="J45" s="144">
        <v>7346</v>
      </c>
      <c r="K45" s="145">
        <f t="shared" si="2"/>
        <v>-3.2402528977871445</v>
      </c>
      <c r="L45" s="148">
        <f t="shared" si="5"/>
        <v>0.77447259966540172</v>
      </c>
      <c r="M45" s="128">
        <f t="shared" si="3"/>
        <v>0.76402806913902799</v>
      </c>
      <c r="N45" s="146">
        <f t="shared" si="7"/>
        <v>34</v>
      </c>
      <c r="O45" s="147">
        <f t="shared" si="7"/>
        <v>34</v>
      </c>
      <c r="Q45"/>
    </row>
    <row r="46" spans="1:17" ht="20.25" customHeight="1">
      <c r="A46" s="122" t="s">
        <v>127</v>
      </c>
      <c r="B46" s="143">
        <v>40950</v>
      </c>
      <c r="C46" s="144">
        <v>38029</v>
      </c>
      <c r="D46" s="145">
        <f t="shared" si="0"/>
        <v>-7.1330891330891335</v>
      </c>
      <c r="E46" s="128">
        <f t="shared" si="4"/>
        <v>1.3077693957051513</v>
      </c>
      <c r="F46" s="128">
        <f t="shared" si="1"/>
        <v>1.2679828739455843</v>
      </c>
      <c r="G46" s="146">
        <f t="shared" si="6"/>
        <v>25</v>
      </c>
      <c r="H46" s="147">
        <f t="shared" si="6"/>
        <v>25</v>
      </c>
      <c r="I46" s="134">
        <v>9412</v>
      </c>
      <c r="J46" s="144">
        <v>10296</v>
      </c>
      <c r="K46" s="145">
        <f t="shared" si="2"/>
        <v>9.3922651933701662</v>
      </c>
      <c r="L46" s="148">
        <f t="shared" si="5"/>
        <v>0.96013383931121721</v>
      </c>
      <c r="M46" s="128">
        <f t="shared" si="3"/>
        <v>1.0708457663838049</v>
      </c>
      <c r="N46" s="146">
        <f t="shared" si="7"/>
        <v>27</v>
      </c>
      <c r="O46" s="147">
        <f t="shared" si="7"/>
        <v>26</v>
      </c>
      <c r="Q46"/>
    </row>
    <row r="47" spans="1:17" ht="20.25" customHeight="1">
      <c r="A47" s="122" t="s">
        <v>128</v>
      </c>
      <c r="B47" s="143">
        <v>5585</v>
      </c>
      <c r="C47" s="144">
        <v>5675</v>
      </c>
      <c r="D47" s="145">
        <f t="shared" si="0"/>
        <v>1.6114592658907789</v>
      </c>
      <c r="E47" s="128">
        <f t="shared" si="4"/>
        <v>0.17836122283304687</v>
      </c>
      <c r="F47" s="128">
        <f t="shared" si="1"/>
        <v>0.18921882799024931</v>
      </c>
      <c r="G47" s="146">
        <f t="shared" si="6"/>
        <v>46</v>
      </c>
      <c r="H47" s="147">
        <f t="shared" si="6"/>
        <v>46</v>
      </c>
      <c r="I47" s="134">
        <v>1870</v>
      </c>
      <c r="J47" s="144">
        <v>1904</v>
      </c>
      <c r="K47" s="145">
        <f t="shared" si="2"/>
        <v>1.8181818181818181</v>
      </c>
      <c r="L47" s="148">
        <f t="shared" si="5"/>
        <v>0.19076182315256865</v>
      </c>
      <c r="M47" s="128">
        <f t="shared" si="3"/>
        <v>0.19802742222171377</v>
      </c>
      <c r="N47" s="146">
        <f t="shared" si="7"/>
        <v>46</v>
      </c>
      <c r="O47" s="147">
        <f t="shared" si="7"/>
        <v>46</v>
      </c>
      <c r="Q47"/>
    </row>
    <row r="48" spans="1:17" ht="20.25" customHeight="1">
      <c r="A48" s="122" t="s">
        <v>129</v>
      </c>
      <c r="B48" s="143">
        <v>92159</v>
      </c>
      <c r="C48" s="144">
        <v>91928</v>
      </c>
      <c r="D48" s="145">
        <f t="shared" si="0"/>
        <v>-0.25065376143404333</v>
      </c>
      <c r="E48" s="128">
        <f t="shared" si="4"/>
        <v>2.9431677591890359</v>
      </c>
      <c r="F48" s="128">
        <f t="shared" si="1"/>
        <v>3.065111615768747</v>
      </c>
      <c r="G48" s="146">
        <f t="shared" si="6"/>
        <v>11</v>
      </c>
      <c r="H48" s="147">
        <f t="shared" si="6"/>
        <v>11</v>
      </c>
      <c r="I48" s="134">
        <v>24965</v>
      </c>
      <c r="J48" s="144">
        <v>24428</v>
      </c>
      <c r="K48" s="145">
        <f t="shared" si="2"/>
        <v>-2.1510114159823752</v>
      </c>
      <c r="L48" s="148">
        <f t="shared" si="5"/>
        <v>2.5467213449218593</v>
      </c>
      <c r="M48" s="128">
        <f t="shared" si="3"/>
        <v>2.5406585451848862</v>
      </c>
      <c r="N48" s="146">
        <f t="shared" si="7"/>
        <v>14</v>
      </c>
      <c r="O48" s="147">
        <f t="shared" si="7"/>
        <v>15</v>
      </c>
      <c r="Q48"/>
    </row>
    <row r="49" spans="1:17" ht="20.25" customHeight="1">
      <c r="A49" s="123" t="s">
        <v>130</v>
      </c>
      <c r="B49" s="135">
        <v>18154</v>
      </c>
      <c r="C49" s="136">
        <v>17609</v>
      </c>
      <c r="D49" s="137">
        <f t="shared" si="0"/>
        <v>-3.002093202599978</v>
      </c>
      <c r="E49" s="138">
        <f t="shared" si="4"/>
        <v>0.57976179754899426</v>
      </c>
      <c r="F49" s="138">
        <f t="shared" si="1"/>
        <v>0.58712851842824676</v>
      </c>
      <c r="G49" s="139">
        <f t="shared" si="6"/>
        <v>38</v>
      </c>
      <c r="H49" s="140">
        <f t="shared" si="6"/>
        <v>39</v>
      </c>
      <c r="I49" s="141">
        <v>6532</v>
      </c>
      <c r="J49" s="136">
        <v>6363</v>
      </c>
      <c r="K49" s="137">
        <f t="shared" si="2"/>
        <v>-2.5872627066748319</v>
      </c>
      <c r="L49" s="142">
        <f t="shared" si="5"/>
        <v>0.66634022932223447</v>
      </c>
      <c r="M49" s="138">
        <f t="shared" si="3"/>
        <v>0.6617901720571242</v>
      </c>
      <c r="N49" s="139">
        <f t="shared" si="7"/>
        <v>38</v>
      </c>
      <c r="O49" s="140">
        <f t="shared" si="7"/>
        <v>41</v>
      </c>
      <c r="Q49"/>
    </row>
    <row r="50" spans="1:17" ht="20.25" customHeight="1">
      <c r="A50" s="122" t="s">
        <v>131</v>
      </c>
      <c r="B50" s="143">
        <v>16282</v>
      </c>
      <c r="C50" s="144">
        <v>16587</v>
      </c>
      <c r="D50" s="145">
        <f t="shared" si="0"/>
        <v>1.8732342464070753</v>
      </c>
      <c r="E50" s="128">
        <f t="shared" si="4"/>
        <v>0.51997805374533013</v>
      </c>
      <c r="F50" s="128">
        <f t="shared" si="1"/>
        <v>0.55305245812762382</v>
      </c>
      <c r="G50" s="146">
        <f t="shared" si="6"/>
        <v>41</v>
      </c>
      <c r="H50" s="147">
        <f t="shared" si="6"/>
        <v>41</v>
      </c>
      <c r="I50" s="134">
        <v>5900</v>
      </c>
      <c r="J50" s="144">
        <v>6849</v>
      </c>
      <c r="K50" s="145">
        <f t="shared" si="2"/>
        <v>16.084745762711865</v>
      </c>
      <c r="L50" s="148">
        <f t="shared" si="5"/>
        <v>0.60186885379687438</v>
      </c>
      <c r="M50" s="128">
        <f t="shared" si="3"/>
        <v>0.7123370876032129</v>
      </c>
      <c r="N50" s="146">
        <f t="shared" si="7"/>
        <v>41</v>
      </c>
      <c r="O50" s="147">
        <f t="shared" si="7"/>
        <v>36</v>
      </c>
      <c r="Q50"/>
    </row>
    <row r="51" spans="1:17" ht="20.25" customHeight="1">
      <c r="A51" s="122" t="s">
        <v>132</v>
      </c>
      <c r="B51" s="143">
        <v>27127</v>
      </c>
      <c r="C51" s="144">
        <v>26678</v>
      </c>
      <c r="D51" s="145">
        <f t="shared" si="0"/>
        <v>-1.6551774984332954</v>
      </c>
      <c r="E51" s="128">
        <f t="shared" si="4"/>
        <v>0.86632137722328784</v>
      </c>
      <c r="F51" s="128">
        <f t="shared" si="1"/>
        <v>0.88951187544032972</v>
      </c>
      <c r="G51" s="146">
        <f t="shared" si="6"/>
        <v>29</v>
      </c>
      <c r="H51" s="147">
        <f t="shared" si="6"/>
        <v>29</v>
      </c>
      <c r="I51" s="134">
        <v>9359</v>
      </c>
      <c r="J51" s="144">
        <v>10291</v>
      </c>
      <c r="K51" s="145">
        <f t="shared" si="2"/>
        <v>9.9583288812907362</v>
      </c>
      <c r="L51" s="148">
        <f t="shared" si="5"/>
        <v>0.95472722079405892</v>
      </c>
      <c r="M51" s="128">
        <f t="shared" si="3"/>
        <v>1.0703257363884751</v>
      </c>
      <c r="N51" s="146">
        <f t="shared" si="7"/>
        <v>29</v>
      </c>
      <c r="O51" s="147">
        <f t="shared" si="7"/>
        <v>27</v>
      </c>
      <c r="Q51"/>
    </row>
    <row r="52" spans="1:17" ht="20.25" customHeight="1">
      <c r="A52" s="122" t="s">
        <v>133</v>
      </c>
      <c r="B52" s="143">
        <v>42697</v>
      </c>
      <c r="C52" s="144">
        <v>36825</v>
      </c>
      <c r="D52" s="145">
        <f t="shared" si="0"/>
        <v>-13.752722673724149</v>
      </c>
      <c r="E52" s="128">
        <f t="shared" si="4"/>
        <v>1.3635611694364553</v>
      </c>
      <c r="F52" s="128">
        <f t="shared" si="1"/>
        <v>1.2278384741393711</v>
      </c>
      <c r="G52" s="146">
        <f t="shared" si="6"/>
        <v>24</v>
      </c>
      <c r="H52" s="147">
        <f t="shared" si="6"/>
        <v>26</v>
      </c>
      <c r="I52" s="134">
        <v>8941</v>
      </c>
      <c r="J52" s="144">
        <v>8123</v>
      </c>
      <c r="K52" s="145">
        <f t="shared" si="2"/>
        <v>-9.1488647802259244</v>
      </c>
      <c r="L52" s="148">
        <f t="shared" si="5"/>
        <v>0.91208634267760225</v>
      </c>
      <c r="M52" s="128">
        <f t="shared" si="3"/>
        <v>0.84484073041333019</v>
      </c>
      <c r="N52" s="146">
        <f t="shared" si="7"/>
        <v>30</v>
      </c>
      <c r="O52" s="147">
        <f t="shared" si="7"/>
        <v>31</v>
      </c>
      <c r="Q52"/>
    </row>
    <row r="53" spans="1:17" ht="20.25" customHeight="1">
      <c r="A53" s="122" t="s">
        <v>134</v>
      </c>
      <c r="B53" s="143">
        <v>15657</v>
      </c>
      <c r="C53" s="144">
        <v>16080</v>
      </c>
      <c r="D53" s="145">
        <f t="shared" si="0"/>
        <v>2.7016669860126461</v>
      </c>
      <c r="E53" s="128">
        <f t="shared" si="4"/>
        <v>0.50001820338352998</v>
      </c>
      <c r="F53" s="128">
        <f t="shared" si="1"/>
        <v>0.53614779807633639</v>
      </c>
      <c r="G53" s="146">
        <f t="shared" si="6"/>
        <v>42</v>
      </c>
      <c r="H53" s="147">
        <f t="shared" si="6"/>
        <v>42</v>
      </c>
      <c r="I53" s="134">
        <v>5341</v>
      </c>
      <c r="J53" s="144">
        <v>5437</v>
      </c>
      <c r="K53" s="145">
        <f t="shared" si="2"/>
        <v>1.7974162141920986</v>
      </c>
      <c r="L53" s="148">
        <f t="shared" si="5"/>
        <v>0.5448443301913739</v>
      </c>
      <c r="M53" s="128">
        <f t="shared" si="3"/>
        <v>0.56548061692198404</v>
      </c>
      <c r="N53" s="146">
        <f t="shared" si="7"/>
        <v>42</v>
      </c>
      <c r="O53" s="147">
        <f t="shared" si="7"/>
        <v>42</v>
      </c>
      <c r="Q53"/>
    </row>
    <row r="54" spans="1:17" ht="20.25" customHeight="1">
      <c r="A54" s="123" t="s">
        <v>135</v>
      </c>
      <c r="B54" s="135">
        <v>20547</v>
      </c>
      <c r="C54" s="136">
        <v>19389</v>
      </c>
      <c r="D54" s="137">
        <f t="shared" si="0"/>
        <v>-5.6358592495254785</v>
      </c>
      <c r="E54" s="138">
        <f t="shared" si="4"/>
        <v>0.65618407261425504</v>
      </c>
      <c r="F54" s="138">
        <f t="shared" si="1"/>
        <v>0.6464782124939108</v>
      </c>
      <c r="G54" s="139">
        <f t="shared" si="6"/>
        <v>35</v>
      </c>
      <c r="H54" s="140">
        <f t="shared" si="6"/>
        <v>36</v>
      </c>
      <c r="I54" s="141">
        <v>6629</v>
      </c>
      <c r="J54" s="136">
        <v>6384</v>
      </c>
      <c r="K54" s="137">
        <f t="shared" si="2"/>
        <v>-3.6958817317845831</v>
      </c>
      <c r="L54" s="142">
        <f t="shared" si="5"/>
        <v>0.67623536132533568</v>
      </c>
      <c r="M54" s="138">
        <f t="shared" si="3"/>
        <v>0.66397429803751085</v>
      </c>
      <c r="N54" s="139">
        <f t="shared" si="7"/>
        <v>36</v>
      </c>
      <c r="O54" s="140">
        <f t="shared" si="7"/>
        <v>40</v>
      </c>
      <c r="Q54"/>
    </row>
    <row r="55" spans="1:17" ht="20.25" customHeight="1" thickBot="1">
      <c r="A55" s="125" t="s">
        <v>136</v>
      </c>
      <c r="B55" s="157">
        <v>5441</v>
      </c>
      <c r="C55" s="158">
        <v>4455</v>
      </c>
      <c r="D55" s="159">
        <f t="shared" si="0"/>
        <v>-18.121668810880355</v>
      </c>
      <c r="E55" s="160">
        <f t="shared" si="4"/>
        <v>0.17376247330968811</v>
      </c>
      <c r="F55" s="160">
        <f t="shared" si="1"/>
        <v>0.14854094778794022</v>
      </c>
      <c r="G55" s="161">
        <f t="shared" si="6"/>
        <v>47</v>
      </c>
      <c r="H55" s="162">
        <f t="shared" si="6"/>
        <v>47</v>
      </c>
      <c r="I55" s="163">
        <v>1663</v>
      </c>
      <c r="J55" s="158">
        <v>1616</v>
      </c>
      <c r="K55" s="159">
        <f t="shared" si="2"/>
        <v>-2.826217678893566</v>
      </c>
      <c r="L55" s="164">
        <f t="shared" si="5"/>
        <v>0.16964540743461051</v>
      </c>
      <c r="M55" s="160">
        <f t="shared" si="3"/>
        <v>0.16807369449069823</v>
      </c>
      <c r="N55" s="161">
        <f t="shared" si="7"/>
        <v>47</v>
      </c>
      <c r="O55" s="162">
        <f t="shared" si="7"/>
        <v>47</v>
      </c>
      <c r="Q55"/>
    </row>
    <row r="56" spans="1:17" ht="15.75" customHeight="1">
      <c r="A56" s="406" t="s">
        <v>160</v>
      </c>
      <c r="B56" s="406"/>
      <c r="C56" s="406"/>
      <c r="D56" s="406"/>
      <c r="E56" s="406"/>
      <c r="F56" s="406"/>
      <c r="G56" s="406"/>
      <c r="H56" s="406"/>
      <c r="I56" s="406"/>
      <c r="J56" s="406"/>
      <c r="K56" s="406"/>
      <c r="L56" s="406"/>
      <c r="M56" s="406"/>
    </row>
    <row r="57" spans="1:17" ht="13.5" customHeight="1">
      <c r="A57" s="405" t="s">
        <v>212</v>
      </c>
      <c r="B57" s="405"/>
      <c r="C57" s="405"/>
      <c r="D57" s="405"/>
      <c r="E57" s="405"/>
      <c r="F57" s="405"/>
      <c r="G57" s="405"/>
      <c r="H57" s="405"/>
      <c r="I57" s="405"/>
      <c r="J57" s="405"/>
      <c r="K57" s="405"/>
      <c r="L57" s="405"/>
      <c r="M57" s="405"/>
    </row>
    <row r="58" spans="1:17">
      <c r="A58" s="318"/>
      <c r="B58" s="319"/>
      <c r="C58" s="319"/>
      <c r="D58" s="319"/>
      <c r="E58" s="319"/>
      <c r="F58" s="319"/>
      <c r="G58" s="319"/>
      <c r="H58" s="319"/>
      <c r="I58" s="319"/>
      <c r="J58" s="319"/>
      <c r="K58" s="319"/>
      <c r="L58" s="319"/>
      <c r="M58" s="319"/>
    </row>
  </sheetData>
  <mergeCells count="12">
    <mergeCell ref="A57:M57"/>
    <mergeCell ref="A56:M56"/>
    <mergeCell ref="L5:M5"/>
    <mergeCell ref="N5:O5"/>
    <mergeCell ref="N6:N7"/>
    <mergeCell ref="O6:O7"/>
    <mergeCell ref="B4:H4"/>
    <mergeCell ref="I4:O4"/>
    <mergeCell ref="E5:F5"/>
    <mergeCell ref="G5:H5"/>
    <mergeCell ref="G6:G7"/>
    <mergeCell ref="H6:H7"/>
  </mergeCells>
  <phoneticPr fontId="3"/>
  <pageMargins left="0.78700000000000003" right="0.78700000000000003" top="0.55000000000000004" bottom="0.57999999999999996" header="0.51200000000000001" footer="0.51200000000000001"/>
  <pageSetup paperSize="9" scale="7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表１</vt:lpstr>
      <vt:lpstr>表２</vt:lpstr>
      <vt:lpstr>表３</vt:lpstr>
      <vt:lpstr>表４</vt:lpstr>
      <vt:lpstr>表５</vt:lpstr>
      <vt:lpstr>表６-１</vt:lpstr>
      <vt:lpstr>表６－２</vt:lpstr>
      <vt:lpstr>参考表</vt:lpstr>
      <vt:lpstr>'表６－２'!Print_Area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2018-03-07T05:31:42Z</cp:lastPrinted>
  <dcterms:created xsi:type="dcterms:W3CDTF">1997-01-08T22:48:59Z</dcterms:created>
  <dcterms:modified xsi:type="dcterms:W3CDTF">2018-03-09T02:47:46Z</dcterms:modified>
</cp:coreProperties>
</file>