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試作）課共通\20 照会・報告\経営比較分析表\"/>
    </mc:Choice>
  </mc:AlternateContent>
  <xr:revisionPtr revIDLastSave="0" documentId="13_ncr:1_{0BFF69C2-5881-4764-833C-6F1B161B1B8A}" xr6:coauthVersionLast="36" xr6:coauthVersionMax="36" xr10:uidLastSave="{00000000-0000-0000-0000-000000000000}"/>
  <workbookProtection workbookAlgorithmName="SHA-512" workbookHashValue="HBAqkTIiXOEdSmAWFkg1vaH93ktAb5n0A3WNKAftlIs21SOQRcpWMtjpVLjFcWihZAUKITLHvayUTRCMlXNcMQ==" workbookSaltValue="2IklbeV30+4ZVdaejAbFmQ==" workbookSpinCount="100000" lockStructure="1"/>
  <bookViews>
    <workbookView xWindow="0" yWindow="0" windowWidth="20490" windowHeight="59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T8" i="4"/>
  <c r="AD8" i="4"/>
  <c r="W8" i="4"/>
  <c r="P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<sst xmlns="http://schemas.openxmlformats.org/spreadsheetml/2006/main" count="228" uniqueCount="116">
  <si>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</si>
  <si>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</si>
  <si>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</si>
  <si>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</si>
  <si>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</si>
  <si>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</si>
  <si>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</si>
  <si>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</si>
  <si>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</si>
  <si>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</si>
  <si>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</si>
  <si>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</si>
  <si>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</si>
  <si>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</si>
  <si>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</si>
  <si>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</si>
  <si>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</si>
  <si>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</si>
  <si>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</si>
  <si>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</si>
  <si>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</si>
  <si>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</si>
  <si>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</si>
  <si>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</si>
  <si>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</si>
  <si>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</si>
  <si>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</si>
  <si>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</si>
  <si>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</si>
  <si>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</si>
  <si>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</si>
  <si>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</si>
  <si>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</si>
  <si>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</si>
  <si>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</si>
  <si>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</si>
  <si>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</si>
  <si>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</si>
  <si>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</si>
  <si>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</si>
  <si>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</si>
  <si>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</si>
  <si>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</si>
  <si>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</si>
  <si>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</si>
  <si>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</si>
  <si>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</si>
  <si>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</si>
  <si>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</si>
  <si>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</si>
  <si>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</si>
  <si>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</si>
  <si>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</si>
  <si>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</si>
  <si>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</si>
  <si>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</si>
  <si>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</si>
  <si>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</si>
  <si>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</si>
  <si>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</si>
  <si>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</si>
  <si>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</si>
  <si>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</si>
  <si>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</si>
  <si>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</si>
  <si>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</si>
  <si>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</si>
  <si>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</si>
  <si>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</si>
  <si>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</si>
  <si>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</si>
  <si>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</si>
  <si>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</si>
  <si>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</si>
  <si>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</si>
  <si>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</si>
  <si>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</si>
  <si>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</si>
  <si>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</si>
  <si>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</si>
  <si>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</si>
  <si>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</si>
  <si>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</si>
  <si>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</si>
  <si>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</si>
  <si>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</si>
  <si>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</si>
  <si>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</si>
  <si>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</si>
  <si>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</si>
  <si>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</si>
  <si>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</si>
  <si>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</si>
  <si>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東根市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</si>
  <si>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</si>
  <si>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</si>
  <si>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</si>
  <si>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</si>
  <si>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</si>
  <si>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</si>
  <si>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</si>
  <si>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</si>
  <si>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</si>
  <si>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</si>
  <si>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</si>
  <si>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</si>
  <si>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</si>
  <si>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</si>
  <si>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</si>
  <si>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</si>
  <si>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</si>
  <si>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</si>
  <si>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</si>
  <si>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当市は、経常収支比率が100％以上であり、累積欠損金が無く、料金回収率も117％程度ありますので、経営の健全性・効率化の点からは、現状の水道料金で十分運営出来る状況となっております。
　しかし、今後、人口の増加が見込まれず、また、給水収益についても増益を推測することが難しい状況のなかでも、老朽化した管路や施設の更新といった適切な維持管理を行う必要があります。より効果的な支出と歳出経費削減を実施することによる経営の健全化を図り、当面は現行料金水準を維持した持続的経営に努めます。</t>
    <rPh sb="1" eb="3">
      <t>トウシ</t>
    </rPh>
    <rPh sb="5" eb="7">
      <t>ケイジョウ</t>
    </rPh>
    <rPh sb="7" eb="9">
      <t>シュウシ</t>
    </rPh>
    <rPh sb="9" eb="11">
      <t>ヒリツ</t>
    </rPh>
    <rPh sb="16" eb="18">
      <t>イジョウ</t>
    </rPh>
    <rPh sb="22" eb="24">
      <t>ルイセキ</t>
    </rPh>
    <rPh sb="24" eb="27">
      <t>ケッソンキン</t>
    </rPh>
    <rPh sb="28" eb="29">
      <t>ナ</t>
    </rPh>
    <rPh sb="31" eb="33">
      <t>リョウキン</t>
    </rPh>
    <rPh sb="33" eb="35">
      <t>カイシュウ</t>
    </rPh>
    <rPh sb="35" eb="36">
      <t>リツ</t>
    </rPh>
    <rPh sb="41" eb="43">
      <t>テイド</t>
    </rPh>
    <rPh sb="50" eb="52">
      <t>ケイエイ</t>
    </rPh>
    <rPh sb="53" eb="56">
      <t>ケンゼンセイ</t>
    </rPh>
    <rPh sb="57" eb="60">
      <t>コウリツカ</t>
    </rPh>
    <rPh sb="61" eb="62">
      <t>テン</t>
    </rPh>
    <rPh sb="66" eb="68">
      <t>ゲンジョウ</t>
    </rPh>
    <rPh sb="69" eb="71">
      <t>スイドウ</t>
    </rPh>
    <rPh sb="71" eb="73">
      <t>リョウキン</t>
    </rPh>
    <rPh sb="74" eb="76">
      <t>ジュウブン</t>
    </rPh>
    <rPh sb="76" eb="78">
      <t>ウンエイ</t>
    </rPh>
    <rPh sb="78" eb="80">
      <t>デキ</t>
    </rPh>
    <rPh sb="81" eb="83">
      <t>ジョウキョウ</t>
    </rPh>
    <rPh sb="98" eb="100">
      <t>コンゴ</t>
    </rPh>
    <rPh sb="101" eb="103">
      <t>ジンコウ</t>
    </rPh>
    <rPh sb="104" eb="106">
      <t>ゾウカ</t>
    </rPh>
    <rPh sb="107" eb="109">
      <t>ミコ</t>
    </rPh>
    <rPh sb="116" eb="118">
      <t>キュウスイ</t>
    </rPh>
    <rPh sb="118" eb="120">
      <t>シュウエキ</t>
    </rPh>
    <rPh sb="128" eb="130">
      <t>スイソク</t>
    </rPh>
    <rPh sb="135" eb="136">
      <t>ムズカ</t>
    </rPh>
    <rPh sb="138" eb="140">
      <t>ジョウキョウ</t>
    </rPh>
    <rPh sb="146" eb="149">
      <t>ロウキュウカ</t>
    </rPh>
    <rPh sb="151" eb="153">
      <t>カンロ</t>
    </rPh>
    <rPh sb="154" eb="156">
      <t>シセツ</t>
    </rPh>
    <rPh sb="157" eb="159">
      <t>コウシン</t>
    </rPh>
    <rPh sb="163" eb="165">
      <t>テキセツ</t>
    </rPh>
    <rPh sb="166" eb="168">
      <t>イジ</t>
    </rPh>
    <rPh sb="168" eb="170">
      <t>カンリ</t>
    </rPh>
    <rPh sb="171" eb="172">
      <t>オコナ</t>
    </rPh>
    <rPh sb="173" eb="175">
      <t>ヒツヨウ</t>
    </rPh>
    <rPh sb="183" eb="186">
      <t>コウカテキ</t>
    </rPh>
    <rPh sb="187" eb="189">
      <t>シシュツ</t>
    </rPh>
    <rPh sb="190" eb="192">
      <t>サイシュツ</t>
    </rPh>
    <rPh sb="192" eb="194">
      <t>ケイヒ</t>
    </rPh>
    <rPh sb="194" eb="196">
      <t>サクゲン</t>
    </rPh>
    <rPh sb="206" eb="208">
      <t>ケイエイ</t>
    </rPh>
    <rPh sb="209" eb="212">
      <t>ケンゼンカ</t>
    </rPh>
    <rPh sb="213" eb="214">
      <t>ハカ</t>
    </rPh>
    <rPh sb="216" eb="218">
      <t>トウメン</t>
    </rPh>
    <rPh sb="219" eb="221">
      <t>ゲンコウ</t>
    </rPh>
    <rPh sb="221" eb="223">
      <t>リョウキン</t>
    </rPh>
    <rPh sb="223" eb="225">
      <t>スイジュン</t>
    </rPh>
    <rPh sb="226" eb="228">
      <t>イジ</t>
    </rPh>
    <rPh sb="230" eb="233">
      <t>ジゾクテキ</t>
    </rPh>
    <rPh sb="233" eb="235">
      <t>ケイエイ</t>
    </rPh>
    <rPh sb="236" eb="237">
      <t>ツト</t>
    </rPh>
    <phoneticPr fontId="4"/>
  </si>
  <si>
    <t>　本市水道事業は、経常収支比率（①）、料金回収率（⑤）ともに100％を超えており、給水にかかる費用が給水収益によって適切に賄われている状況です。今後も、健全な経営を行うために、費用対効果を見極めた支出を行うことで経費削減を続け、更新投資等に充てる財源の確保に努めます。
　短期債務に対する支払能力を表す流動比率（③）については、100％を上回っており、短期的な支払能力については問題ありません。今後も流動資産の増加に努め、支払能力を維持する経営を行っていく必要があります。
　企業債残高対給水収益比率（④）は、企業債を発行し実施した事業が平成26年度で完了しており、以降に新たな企業債の発行は行っていないため、比率は下降していく傾向にあります。引き続き、適切な投資規模による料金水準を保てるように努めます。
　給水原価（⑥）は、類似団体と比較して少し高い状況にありますが、引き続き適正な維持管理と効果的な費用等の支出を行い、投資の効率化を図ることを目指します。
　施設利用率（⑦）としては、平均的に70％程度で利用されており、類似団体よりも約10％高い状況から、効率よく適正な規模であると思われます。
　施設の稼働が収益に結びついているかを判断する有収率（⑧）は、類似団体の平均を上回っていますが、引き続き漏水調査等を行い、その対策を講じて、今後も有収率の向上に努める必要があります。</t>
    <rPh sb="373" eb="374">
      <t>スコ</t>
    </rPh>
    <rPh sb="398" eb="401">
      <t>コウカテキ</t>
    </rPh>
    <phoneticPr fontId="4"/>
  </si>
  <si>
    <t>　有形固定資産減価償却率（①）は、償却対象資産の減価償却がどの程度進んでいるのかを示すものであり、本市水道事業における比率は、類似団体とほぼ同様の数値となっております。
　当該値は、毎年度、緩やかに上昇しており、今後もその傾向は続くと見込まれ、引き続き、老朽管や施設の更新といった投資を、計画的に行っていく必要があります。
　管路経年化率（②）からは、当該値が上昇しているため、年々老朽化が進んでいることが分かります。これを受けて、例年、計画的に老朽化した管路を更新しており、管路更新率（③）は類似団体及び全国平均と比較して高い水準となりました。今後も引き続き計画的に、老朽化した施設や管路の更新を進めていく必要があります。</t>
    <rPh sb="86" eb="88">
      <t>トウガイ</t>
    </rPh>
    <rPh sb="88" eb="89">
      <t>チ</t>
    </rPh>
    <rPh sb="122" eb="123">
      <t>ヒ</t>
    </rPh>
    <rPh sb="124" eb="125">
      <t>ツヅ</t>
    </rPh>
    <rPh sb="216" eb="218">
      <t>レイネン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</si>
</sst>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2.4</c:v>
                </c:pt>
                <c:pt idx="2">
                  <c:v>0.47</c:v>
                </c:pt>
                <c:pt idx="3">
                  <c:v>1.8</c:v>
                </c:pt>
                <c:pt idx="4">
                  <c:v>1.01</c:v>
                </c:pt>
              </c:numCache>
            </c:numRef>
          </c:val>
          <c:extLst>
            <c:ext xmlns:c16="http://schemas.microsoft.com/office/drawing/2014/chart" uri="{C3380CC4-5D6E-409C-BE32-E72D297353CC}">
              <c16:uniqueId val="{00000000-43BA-4E13-8203-20E2AAEA46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43BA-4E13-8203-20E2AAEA46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70.42</c:v>
                </c:pt>
                <c:pt idx="1">
                  <c:v>71.17</c:v>
                </c:pt>
                <c:pt idx="2">
                  <c:v>70.45</c:v>
                </c:pt>
                <c:pt idx="3">
                  <c:v>70.33</c:v>
                </c:pt>
                <c:pt idx="4">
                  <c:v>69.400000000000006</c:v>
                </c:pt>
              </c:numCache>
            </c:numRef>
          </c:val>
          <c:extLst>
            <c:ext xmlns:c16="http://schemas.microsoft.com/office/drawing/2014/chart" uri="{C3380CC4-5D6E-409C-BE32-E72D297353CC}">
              <c16:uniqueId val="{00000000-6643-49A7-9896-E82D641CE2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6643-49A7-9896-E82D641CE2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87.58</c:v>
                </c:pt>
                <c:pt idx="1">
                  <c:v>87.6</c:v>
                </c:pt>
                <c:pt idx="2">
                  <c:v>87.6</c:v>
                </c:pt>
                <c:pt idx="3">
                  <c:v>88.15</c:v>
                </c:pt>
                <c:pt idx="4">
                  <c:v>88.12</c:v>
                </c:pt>
              </c:numCache>
            </c:numRef>
          </c:val>
          <c:extLst>
            <c:ext xmlns:c16="http://schemas.microsoft.com/office/drawing/2014/chart" uri="{C3380CC4-5D6E-409C-BE32-E72D297353CC}">
              <c16:uniqueId val="{00000000-1173-4529-ACCD-3CA18F0B70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1173-4529-ACCD-3CA18F0B70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116.09</c:v>
                </c:pt>
                <c:pt idx="1">
                  <c:v>129.87</c:v>
                </c:pt>
                <c:pt idx="2">
                  <c:v>116.38</c:v>
                </c:pt>
                <c:pt idx="3">
                  <c:v>116.12</c:v>
                </c:pt>
                <c:pt idx="4">
                  <c:v>121.12</c:v>
                </c:pt>
              </c:numCache>
            </c:numRef>
          </c:val>
          <c:extLst>
            <c:ext xmlns:c16="http://schemas.microsoft.com/office/drawing/2014/chart" uri="{C3380CC4-5D6E-409C-BE32-E72D297353CC}">
              <c16:uniqueId val="{00000000-4C55-4BA0-9469-C0DD7BA020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4C55-4BA0-9469-C0DD7BA020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41.03</c:v>
                </c:pt>
                <c:pt idx="1">
                  <c:v>42.31</c:v>
                </c:pt>
                <c:pt idx="2">
                  <c:v>43.9</c:v>
                </c:pt>
                <c:pt idx="3">
                  <c:v>45.23</c:v>
                </c:pt>
                <c:pt idx="4">
                  <c:v>47.22</c:v>
                </c:pt>
              </c:numCache>
            </c:numRef>
          </c:val>
          <c:extLst>
            <c:ext xmlns:c16="http://schemas.microsoft.com/office/drawing/2014/chart" uri="{C3380CC4-5D6E-409C-BE32-E72D297353CC}">
              <c16:uniqueId val="{00000000-6ED4-4DA1-A7C0-F5076B8FA4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6ED4-4DA1-A7C0-F5076B8FA4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8.44</c:v>
                </c:pt>
                <c:pt idx="2">
                  <c:v>8.44</c:v>
                </c:pt>
                <c:pt idx="3">
                  <c:v>13.79</c:v>
                </c:pt>
                <c:pt idx="4">
                  <c:v>14.95</c:v>
                </c:pt>
              </c:numCache>
            </c:numRef>
          </c:val>
          <c:extLst>
            <c:ext xmlns:c16="http://schemas.microsoft.com/office/drawing/2014/chart" uri="{C3380CC4-5D6E-409C-BE32-E72D297353CC}">
              <c16:uniqueId val="{00000000-44EA-4731-B58B-A6439543B2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4EA-4731-B58B-A6439543B2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1-47B3-9208-4D562A0035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2011-47B3-9208-4D562A0035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766.45</c:v>
                </c:pt>
                <c:pt idx="1">
                  <c:v>809.12</c:v>
                </c:pt>
                <c:pt idx="2">
                  <c:v>960.32</c:v>
                </c:pt>
                <c:pt idx="3">
                  <c:v>942.21</c:v>
                </c:pt>
                <c:pt idx="4">
                  <c:v>1116.32</c:v>
                </c:pt>
              </c:numCache>
            </c:numRef>
          </c:val>
          <c:extLst>
            <c:ext xmlns:c16="http://schemas.microsoft.com/office/drawing/2014/chart" uri="{C3380CC4-5D6E-409C-BE32-E72D297353CC}">
              <c16:uniqueId val="{00000000-6038-4896-8F01-76E07A74FB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6038-4896-8F01-76E07A74FB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168.99</c:v>
                </c:pt>
                <c:pt idx="1">
                  <c:v>159.86000000000001</c:v>
                </c:pt>
                <c:pt idx="2">
                  <c:v>153.6</c:v>
                </c:pt>
                <c:pt idx="3">
                  <c:v>144.83000000000001</c:v>
                </c:pt>
                <c:pt idx="4">
                  <c:v>137.80000000000001</c:v>
                </c:pt>
              </c:numCache>
            </c:numRef>
          </c:val>
          <c:extLst>
            <c:ext xmlns:c16="http://schemas.microsoft.com/office/drawing/2014/chart" uri="{C3380CC4-5D6E-409C-BE32-E72D297353CC}">
              <c16:uniqueId val="{00000000-D507-48AE-8752-3B34FBAE58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D507-48AE-8752-3B34FBAE58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110.37</c:v>
                </c:pt>
                <c:pt idx="1">
                  <c:v>125.94</c:v>
                </c:pt>
                <c:pt idx="2">
                  <c:v>112.39</c:v>
                </c:pt>
                <c:pt idx="3">
                  <c:v>112</c:v>
                </c:pt>
                <c:pt idx="4">
                  <c:v>116.68</c:v>
                </c:pt>
              </c:numCache>
            </c:numRef>
          </c:val>
          <c:extLst>
            <c:ext xmlns:c16="http://schemas.microsoft.com/office/drawing/2014/chart" uri="{C3380CC4-5D6E-409C-BE32-E72D297353CC}">
              <c16:uniqueId val="{00000000-1BC9-423F-AB60-8C87C137F3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1BC9-423F-AB60-8C87C137F3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186.96</c:v>
                </c:pt>
                <c:pt idx="1">
                  <c:v>163.84</c:v>
                </c:pt>
                <c:pt idx="2">
                  <c:v>183.73</c:v>
                </c:pt>
                <c:pt idx="3">
                  <c:v>184.14</c:v>
                </c:pt>
                <c:pt idx="4">
                  <c:v>177.52</c:v>
                </c:pt>
              </c:numCache>
            </c:numRef>
          </c:val>
          <c:extLst>
            <c:ext xmlns:c16="http://schemas.microsoft.com/office/drawing/2014/chart" uri="{C3380CC4-5D6E-409C-BE32-E72D297353CC}">
              <c16:uniqueId val="{00000000-7C58-4650-88FA-6D0A349797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7C58-4650-88FA-6D0A349797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東根市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47954</v>
      </c>
      <c r="AM8" s="71"/>
      <c r="AN8" s="71"/>
      <c r="AO8" s="71"/>
      <c r="AP8" s="71"/>
      <c r="AQ8" s="71"/>
      <c r="AR8" s="71"/>
      <c r="AS8" s="71"/>
      <c r="AT8" s="67">
        <f>データ!$S$6</f>
        <v>206.94</v>
      </c>
      <c r="AU8" s="68"/>
      <c r="AV8" s="68"/>
      <c r="AW8" s="68"/>
      <c r="AX8" s="68"/>
      <c r="AY8" s="68"/>
      <c r="AZ8" s="68"/>
      <c r="BA8" s="68"/>
      <c r="BB8" s="70">
        <f>データ!$T$6</f>
        <v>231.73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86.1</v>
      </c>
      <c r="J10" s="68"/>
      <c r="K10" s="68"/>
      <c r="L10" s="68"/>
      <c r="M10" s="68"/>
      <c r="N10" s="68"/>
      <c r="O10" s="69"/>
      <c r="P10" s="70">
        <f>データ!$P$6</f>
        <v>99.82</v>
      </c>
      <c r="Q10" s="70"/>
      <c r="R10" s="70"/>
      <c r="S10" s="70"/>
      <c r="T10" s="70"/>
      <c r="U10" s="70"/>
      <c r="V10" s="70"/>
      <c r="W10" s="71">
        <f>データ!$Q$6</f>
        <v>3850</v>
      </c>
      <c r="X10" s="71"/>
      <c r="Y10" s="71"/>
      <c r="Z10" s="71"/>
      <c r="AA10" s="71"/>
      <c r="AB10" s="71"/>
      <c r="AC10" s="71"/>
      <c r="AD10" s="2"/>
      <c r="AE10" s="2"/>
      <c r="AF10" s="2"/>
      <c r="AG10" s="2"/>
      <c r="AH10" s="4"/>
      <c r="AI10" s="4"/>
      <c r="AJ10" s="4"/>
      <c r="AK10" s="4"/>
      <c r="AL10" s="71">
        <f>データ!$U$6</f>
        <v>47720</v>
      </c>
      <c r="AM10" s="71"/>
      <c r="AN10" s="71"/>
      <c r="AO10" s="71"/>
      <c r="AP10" s="71"/>
      <c r="AQ10" s="71"/>
      <c r="AR10" s="71"/>
      <c r="AS10" s="71"/>
      <c r="AT10" s="67">
        <f>データ!$V$6</f>
        <v>55</v>
      </c>
      <c r="AU10" s="68"/>
      <c r="AV10" s="68"/>
      <c r="AW10" s="68"/>
      <c r="AX10" s="68"/>
      <c r="AY10" s="68"/>
      <c r="AZ10" s="68"/>
      <c r="BA10" s="68"/>
      <c r="BB10" s="70">
        <f>データ!$W$6</f>
        <v>867.64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AYsaHgnR66cQIH6XWO8hZ94BQ0rvpnhea/TB2c/GyrnmEa15G3OQE94vaHK7NVBBOfe0OqsGAcVynj8IHR4Ew==" saltValue="9w1G1pJk+ENOgOACXRTI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62111</v>
      </c>
      <c r="D6" s="34">
        <f t="shared" si="3"/>
        <v>46</v>
      </c>
      <c r="E6" s="34">
        <f t="shared" si="3"/>
        <v>1</v>
      </c>
      <c r="F6" s="34">
        <f t="shared" si="3"/>
        <v>0</v>
      </c>
      <c r="G6" s="34">
        <f t="shared" si="3"/>
        <v>1</v>
      </c>
      <c r="H6" s="34" t="str">
        <f t="shared" si="3"/>
        <v>山形県　東根市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86.1</v>
      </c>
      <c r="P6" s="35">
        <f t="shared" si="3"/>
        <v>99.82</v>
      </c>
      <c r="Q6" s="35">
        <f t="shared" si="3"/>
        <v>3850</v>
      </c>
      <c r="R6" s="35">
        <f t="shared" si="3"/>
        <v>47954</v>
      </c>
      <c r="S6" s="35">
        <f t="shared" si="3"/>
        <v>206.94</v>
      </c>
      <c r="T6" s="35">
        <f t="shared" si="3"/>
        <v>231.73</v>
      </c>
      <c r="U6" s="35">
        <f t="shared" si="3"/>
        <v>47720</v>
      </c>
      <c r="V6" s="35">
        <f t="shared" si="3"/>
        <v>55</v>
      </c>
      <c r="W6" s="35">
        <f t="shared" si="3"/>
        <v>867.64</v>
      </c>
      <c r="X6" s="36">
        <f>IF(X7="",NA(),X7)</f>
        <v>116.09</v>
      </c>
      <c r="Y6" s="36">
        <f t="shared" ref="Y6:AG6" si="4">IF(Y7="",NA(),Y7)</f>
        <v>129.87</v>
      </c>
      <c r="Z6" s="36">
        <f t="shared" si="4"/>
        <v>116.38</v>
      </c>
      <c r="AA6" s="36">
        <f t="shared" si="4"/>
        <v>116.12</v>
      </c>
      <c r="AB6" s="36">
        <f t="shared" si="4"/>
        <v>121.12</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766.45</v>
      </c>
      <c r="AU6" s="36">
        <f t="shared" ref="AU6:BC6" si="6">IF(AU7="",NA(),AU7)</f>
        <v>809.12</v>
      </c>
      <c r="AV6" s="36">
        <f t="shared" si="6"/>
        <v>960.32</v>
      </c>
      <c r="AW6" s="36">
        <f t="shared" si="6"/>
        <v>942.21</v>
      </c>
      <c r="AX6" s="36">
        <f t="shared" si="6"/>
        <v>1116.32</v>
      </c>
      <c r="AY6" s="36">
        <f t="shared" si="6"/>
        <v>371.31</v>
      </c>
      <c r="AZ6" s="36">
        <f t="shared" si="6"/>
        <v>377.63</v>
      </c>
      <c r="BA6" s="36">
        <f t="shared" si="6"/>
        <v>357.34</v>
      </c>
      <c r="BB6" s="36">
        <f t="shared" si="6"/>
        <v>366.03</v>
      </c>
      <c r="BC6" s="36">
        <f t="shared" si="6"/>
        <v>365.18</v>
      </c>
      <c r="BD6" s="35" t="str">
        <f>IF(BD7="","",IF(BD7="-","【-】","【"&amp;SUBSTITUTE(TEXT(BD7,"#,##0.00"),"-","△")&amp;"】"))</f>
        <v>【264.97】</v>
      </c>
      <c r="BE6" s="36">
        <f>IF(BE7="",NA(),BE7)</f>
        <v>168.99</v>
      </c>
      <c r="BF6" s="36">
        <f t="shared" ref="BF6:BN6" si="7">IF(BF7="",NA(),BF7)</f>
        <v>159.86000000000001</v>
      </c>
      <c r="BG6" s="36">
        <f t="shared" si="7"/>
        <v>153.6</v>
      </c>
      <c r="BH6" s="36">
        <f t="shared" si="7"/>
        <v>144.83000000000001</v>
      </c>
      <c r="BI6" s="36">
        <f t="shared" si="7"/>
        <v>137.80000000000001</v>
      </c>
      <c r="BJ6" s="36">
        <f t="shared" si="7"/>
        <v>373.09</v>
      </c>
      <c r="BK6" s="36">
        <f t="shared" si="7"/>
        <v>364.71</v>
      </c>
      <c r="BL6" s="36">
        <f t="shared" si="7"/>
        <v>373.69</v>
      </c>
      <c r="BM6" s="36">
        <f t="shared" si="7"/>
        <v>370.12</v>
      </c>
      <c r="BN6" s="36">
        <f t="shared" si="7"/>
        <v>371.65</v>
      </c>
      <c r="BO6" s="35" t="str">
        <f>IF(BO7="","",IF(BO7="-","【-】","【"&amp;SUBSTITUTE(TEXT(BO7,"#,##0.00"),"-","△")&amp;"】"))</f>
        <v>【266.61】</v>
      </c>
      <c r="BP6" s="36">
        <f>IF(BP7="",NA(),BP7)</f>
        <v>110.37</v>
      </c>
      <c r="BQ6" s="36">
        <f t="shared" ref="BQ6:BY6" si="8">IF(BQ7="",NA(),BQ7)</f>
        <v>125.94</v>
      </c>
      <c r="BR6" s="36">
        <f t="shared" si="8"/>
        <v>112.39</v>
      </c>
      <c r="BS6" s="36">
        <f t="shared" si="8"/>
        <v>112</v>
      </c>
      <c r="BT6" s="36">
        <f t="shared" si="8"/>
        <v>116.68</v>
      </c>
      <c r="BU6" s="36">
        <f t="shared" si="8"/>
        <v>99.99</v>
      </c>
      <c r="BV6" s="36">
        <f t="shared" si="8"/>
        <v>100.65</v>
      </c>
      <c r="BW6" s="36">
        <f t="shared" si="8"/>
        <v>99.87</v>
      </c>
      <c r="BX6" s="36">
        <f t="shared" si="8"/>
        <v>100.42</v>
      </c>
      <c r="BY6" s="36">
        <f t="shared" si="8"/>
        <v>98.77</v>
      </c>
      <c r="BZ6" s="35" t="str">
        <f>IF(BZ7="","",IF(BZ7="-","【-】","【"&amp;SUBSTITUTE(TEXT(BZ7,"#,##0.00"),"-","△")&amp;"】"))</f>
        <v>【103.24】</v>
      </c>
      <c r="CA6" s="36">
        <f>IF(CA7="",NA(),CA7)</f>
        <v>186.96</v>
      </c>
      <c r="CB6" s="36">
        <f t="shared" ref="CB6:CJ6" si="9">IF(CB7="",NA(),CB7)</f>
        <v>163.84</v>
      </c>
      <c r="CC6" s="36">
        <f t="shared" si="9"/>
        <v>183.73</v>
      </c>
      <c r="CD6" s="36">
        <f t="shared" si="9"/>
        <v>184.14</v>
      </c>
      <c r="CE6" s="36">
        <f t="shared" si="9"/>
        <v>177.52</v>
      </c>
      <c r="CF6" s="36">
        <f t="shared" si="9"/>
        <v>171.15</v>
      </c>
      <c r="CG6" s="36">
        <f t="shared" si="9"/>
        <v>170.19</v>
      </c>
      <c r="CH6" s="36">
        <f t="shared" si="9"/>
        <v>171.81</v>
      </c>
      <c r="CI6" s="36">
        <f t="shared" si="9"/>
        <v>171.67</v>
      </c>
      <c r="CJ6" s="36">
        <f t="shared" si="9"/>
        <v>173.67</v>
      </c>
      <c r="CK6" s="35" t="str">
        <f>IF(CK7="","",IF(CK7="-","【-】","【"&amp;SUBSTITUTE(TEXT(CK7,"#,##0.00"),"-","△")&amp;"】"))</f>
        <v>【168.38】</v>
      </c>
      <c r="CL6" s="36">
        <f>IF(CL7="",NA(),CL7)</f>
        <v>70.42</v>
      </c>
      <c r="CM6" s="36">
        <f t="shared" ref="CM6:CU6" si="10">IF(CM7="",NA(),CM7)</f>
        <v>71.17</v>
      </c>
      <c r="CN6" s="36">
        <f t="shared" si="10"/>
        <v>70.45</v>
      </c>
      <c r="CO6" s="36">
        <f t="shared" si="10"/>
        <v>70.33</v>
      </c>
      <c r="CP6" s="36">
        <f t="shared" si="10"/>
        <v>69.400000000000006</v>
      </c>
      <c r="CQ6" s="36">
        <f t="shared" si="10"/>
        <v>58.53</v>
      </c>
      <c r="CR6" s="36">
        <f t="shared" si="10"/>
        <v>59.01</v>
      </c>
      <c r="CS6" s="36">
        <f t="shared" si="10"/>
        <v>60.03</v>
      </c>
      <c r="CT6" s="36">
        <f t="shared" si="10"/>
        <v>59.74</v>
      </c>
      <c r="CU6" s="36">
        <f t="shared" si="10"/>
        <v>59.67</v>
      </c>
      <c r="CV6" s="35" t="str">
        <f>IF(CV7="","",IF(CV7="-","【-】","【"&amp;SUBSTITUTE(TEXT(CV7,"#,##0.00"),"-","△")&amp;"】"))</f>
        <v>【60.00】</v>
      </c>
      <c r="CW6" s="36">
        <f>IF(CW7="",NA(),CW7)</f>
        <v>87.58</v>
      </c>
      <c r="CX6" s="36">
        <f t="shared" ref="CX6:DF6" si="11">IF(CX7="",NA(),CX7)</f>
        <v>87.6</v>
      </c>
      <c r="CY6" s="36">
        <f t="shared" si="11"/>
        <v>87.6</v>
      </c>
      <c r="CZ6" s="36">
        <f t="shared" si="11"/>
        <v>88.15</v>
      </c>
      <c r="DA6" s="36">
        <f t="shared" si="11"/>
        <v>88.12</v>
      </c>
      <c r="DB6" s="36">
        <f t="shared" si="11"/>
        <v>85.26</v>
      </c>
      <c r="DC6" s="36">
        <f t="shared" si="11"/>
        <v>85.37</v>
      </c>
      <c r="DD6" s="36">
        <f t="shared" si="11"/>
        <v>84.81</v>
      </c>
      <c r="DE6" s="36">
        <f t="shared" si="11"/>
        <v>84.8</v>
      </c>
      <c r="DF6" s="36">
        <f t="shared" si="11"/>
        <v>84.6</v>
      </c>
      <c r="DG6" s="35" t="str">
        <f>IF(DG7="","",IF(DG7="-","【-】","【"&amp;SUBSTITUTE(TEXT(DG7,"#,##0.00"),"-","△")&amp;"】"))</f>
        <v>【89.80】</v>
      </c>
      <c r="DH6" s="36">
        <f>IF(DH7="",NA(),DH7)</f>
        <v>41.03</v>
      </c>
      <c r="DI6" s="36">
        <f t="shared" ref="DI6:DQ6" si="12">IF(DI7="",NA(),DI7)</f>
        <v>42.31</v>
      </c>
      <c r="DJ6" s="36">
        <f t="shared" si="12"/>
        <v>43.9</v>
      </c>
      <c r="DK6" s="36">
        <f t="shared" si="12"/>
        <v>45.23</v>
      </c>
      <c r="DL6" s="36">
        <f t="shared" si="12"/>
        <v>47.22</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6">
        <f t="shared" ref="DT6:EB6" si="13">IF(DT7="",NA(),DT7)</f>
        <v>8.44</v>
      </c>
      <c r="DU6" s="36">
        <f t="shared" si="13"/>
        <v>8.44</v>
      </c>
      <c r="DV6" s="36">
        <f t="shared" si="13"/>
        <v>13.79</v>
      </c>
      <c r="DW6" s="36">
        <f t="shared" si="13"/>
        <v>14.95</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6">
        <f t="shared" ref="EE6:EM6" si="14">IF(EE7="",NA(),EE7)</f>
        <v>2.4</v>
      </c>
      <c r="EF6" s="36">
        <f t="shared" si="14"/>
        <v>0.47</v>
      </c>
      <c r="EG6" s="36">
        <f t="shared" si="14"/>
        <v>1.8</v>
      </c>
      <c r="EH6" s="36">
        <f t="shared" si="14"/>
        <v>1.01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62111</v>
      </c>
      <c r="D7" s="38">
        <v>46</v>
      </c>
      <c r="E7" s="38">
        <v>1</v>
      </c>
      <c r="F7" s="38">
        <v>0</v>
      </c>
      <c r="G7" s="38">
        <v>1</v>
      </c>
      <c r="H7" s="38" t="s">
        <v>93</v>
      </c>
      <c r="I7" s="38" t="s">
        <v>94</v>
      </c>
      <c r="J7" s="38" t="s">
        <v>95</v>
      </c>
      <c r="K7" s="38" t="s">
        <v>96</v>
      </c>
      <c r="L7" s="38" t="s">
        <v>97</v>
      </c>
      <c r="M7" s="38" t="s">
        <v>98</v>
      </c>
      <c r="N7" s="39" t="s">
        <v>99</v>
      </c>
      <c r="O7" s="39">
        <v>86.1</v>
      </c>
      <c r="P7" s="39">
        <v>99.82</v>
      </c>
      <c r="Q7" s="39">
        <v>3850</v>
      </c>
      <c r="R7" s="39">
        <v>47954</v>
      </c>
      <c r="S7" s="39">
        <v>206.94</v>
      </c>
      <c r="T7" s="39">
        <v>231.73</v>
      </c>
      <c r="U7" s="39">
        <v>47720</v>
      </c>
      <c r="V7" s="39">
        <v>55</v>
      </c>
      <c r="W7" s="39">
        <v>867.64</v>
      </c>
      <c r="X7" s="39">
        <v>116.09</v>
      </c>
      <c r="Y7" s="39">
        <v>129.87</v>
      </c>
      <c r="Z7" s="39">
        <v>116.38</v>
      </c>
      <c r="AA7" s="39">
        <v>116.12</v>
      </c>
      <c r="AB7" s="39">
        <v>121.12</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766.45</v>
      </c>
      <c r="AU7" s="39">
        <v>809.12</v>
      </c>
      <c r="AV7" s="39">
        <v>960.32</v>
      </c>
      <c r="AW7" s="39">
        <v>942.21</v>
      </c>
      <c r="AX7" s="39">
        <v>1116.32</v>
      </c>
      <c r="AY7" s="39">
        <v>371.31</v>
      </c>
      <c r="AZ7" s="39">
        <v>377.63</v>
      </c>
      <c r="BA7" s="39">
        <v>357.34</v>
      </c>
      <c r="BB7" s="39">
        <v>366.03</v>
      </c>
      <c r="BC7" s="39">
        <v>365.18</v>
      </c>
      <c r="BD7" s="39">
        <v>264.97000000000003</v>
      </c>
      <c r="BE7" s="39">
        <v>168.99</v>
      </c>
      <c r="BF7" s="39">
        <v>159.86000000000001</v>
      </c>
      <c r="BG7" s="39">
        <v>153.6</v>
      </c>
      <c r="BH7" s="39">
        <v>144.83000000000001</v>
      </c>
      <c r="BI7" s="39">
        <v>137.80000000000001</v>
      </c>
      <c r="BJ7" s="39">
        <v>373.09</v>
      </c>
      <c r="BK7" s="39">
        <v>364.71</v>
      </c>
      <c r="BL7" s="39">
        <v>373.69</v>
      </c>
      <c r="BM7" s="39">
        <v>370.12</v>
      </c>
      <c r="BN7" s="39">
        <v>371.65</v>
      </c>
      <c r="BO7" s="39">
        <v>266.61</v>
      </c>
      <c r="BP7" s="39">
        <v>110.37</v>
      </c>
      <c r="BQ7" s="39">
        <v>125.94</v>
      </c>
      <c r="BR7" s="39">
        <v>112.39</v>
      </c>
      <c r="BS7" s="39">
        <v>112</v>
      </c>
      <c r="BT7" s="39">
        <v>116.68</v>
      </c>
      <c r="BU7" s="39">
        <v>99.99</v>
      </c>
      <c r="BV7" s="39">
        <v>100.65</v>
      </c>
      <c r="BW7" s="39">
        <v>99.87</v>
      </c>
      <c r="BX7" s="39">
        <v>100.42</v>
      </c>
      <c r="BY7" s="39">
        <v>98.77</v>
      </c>
      <c r="BZ7" s="39">
        <v>103.24</v>
      </c>
      <c r="CA7" s="39">
        <v>186.96</v>
      </c>
      <c r="CB7" s="39">
        <v>163.84</v>
      </c>
      <c r="CC7" s="39">
        <v>183.73</v>
      </c>
      <c r="CD7" s="39">
        <v>184.14</v>
      </c>
      <c r="CE7" s="39">
        <v>177.52</v>
      </c>
      <c r="CF7" s="39">
        <v>171.15</v>
      </c>
      <c r="CG7" s="39">
        <v>170.19</v>
      </c>
      <c r="CH7" s="39">
        <v>171.81</v>
      </c>
      <c r="CI7" s="39">
        <v>171.67</v>
      </c>
      <c r="CJ7" s="39">
        <v>173.67</v>
      </c>
      <c r="CK7" s="39">
        <v>168.38</v>
      </c>
      <c r="CL7" s="39">
        <v>70.42</v>
      </c>
      <c r="CM7" s="39">
        <v>71.17</v>
      </c>
      <c r="CN7" s="39">
        <v>70.45</v>
      </c>
      <c r="CO7" s="39">
        <v>70.33</v>
      </c>
      <c r="CP7" s="39">
        <v>69.400000000000006</v>
      </c>
      <c r="CQ7" s="39">
        <v>58.53</v>
      </c>
      <c r="CR7" s="39">
        <v>59.01</v>
      </c>
      <c r="CS7" s="39">
        <v>60.03</v>
      </c>
      <c r="CT7" s="39">
        <v>59.74</v>
      </c>
      <c r="CU7" s="39">
        <v>59.67</v>
      </c>
      <c r="CV7" s="39">
        <v>60</v>
      </c>
      <c r="CW7" s="39">
        <v>87.58</v>
      </c>
      <c r="CX7" s="39">
        <v>87.6</v>
      </c>
      <c r="CY7" s="39">
        <v>87.6</v>
      </c>
      <c r="CZ7" s="39">
        <v>88.15</v>
      </c>
      <c r="DA7" s="39">
        <v>88.12</v>
      </c>
      <c r="DB7" s="39">
        <v>85.26</v>
      </c>
      <c r="DC7" s="39">
        <v>85.37</v>
      </c>
      <c r="DD7" s="39">
        <v>84.81</v>
      </c>
      <c r="DE7" s="39">
        <v>84.8</v>
      </c>
      <c r="DF7" s="39">
        <v>84.6</v>
      </c>
      <c r="DG7" s="39">
        <v>89.8</v>
      </c>
      <c r="DH7" s="39">
        <v>41.03</v>
      </c>
      <c r="DI7" s="39">
        <v>42.31</v>
      </c>
      <c r="DJ7" s="39">
        <v>43.9</v>
      </c>
      <c r="DK7" s="39">
        <v>45.23</v>
      </c>
      <c r="DL7" s="39">
        <v>47.22</v>
      </c>
      <c r="DM7" s="39">
        <v>45.75</v>
      </c>
      <c r="DN7" s="39">
        <v>46.9</v>
      </c>
      <c r="DO7" s="39">
        <v>47.28</v>
      </c>
      <c r="DP7" s="39">
        <v>47.66</v>
      </c>
      <c r="DQ7" s="39">
        <v>48.17</v>
      </c>
      <c r="DR7" s="39">
        <v>49.59</v>
      </c>
      <c r="DS7" s="39">
        <v>0</v>
      </c>
      <c r="DT7" s="39">
        <v>8.44</v>
      </c>
      <c r="DU7" s="39">
        <v>8.44</v>
      </c>
      <c r="DV7" s="39">
        <v>13.79</v>
      </c>
      <c r="DW7" s="39">
        <v>14.95</v>
      </c>
      <c r="DX7" s="39">
        <v>10.54</v>
      </c>
      <c r="DY7" s="39">
        <v>12.03</v>
      </c>
      <c r="DZ7" s="39">
        <v>12.19</v>
      </c>
      <c r="EA7" s="39">
        <v>15.1</v>
      </c>
      <c r="EB7" s="39">
        <v>17.12</v>
      </c>
      <c r="EC7" s="39">
        <v>19.440000000000001</v>
      </c>
      <c r="ED7" s="39">
        <v>0</v>
      </c>
      <c r="EE7" s="39">
        <v>2.4</v>
      </c>
      <c r="EF7" s="39">
        <v>0.47</v>
      </c>
      <c r="EG7" s="39">
        <v>1.8</v>
      </c>
      <c r="EH7" s="39">
        <v>1.01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2021-01-25T06:36:12Z</cp:lastPrinted>
  <dcterms:created xsi:type="dcterms:W3CDTF">2020-12-04T02:03:53Z</dcterms:created>
  <dcterms:modified xsi:type="dcterms:W3CDTF">2021-01-25T06:36:14Z</dcterms:modified>
  <cp:category/>
</cp:coreProperties>
</file>