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yonezawa-file\米沢市ファイルサーバ\08水道部\081業務課\経営企画係\01 庶務\12 調査物\04 山形県\01 山形県市町村課\経営比較分析表（こっちに移動しました）\R3\R040118〆公営企業に係る「経営比較分析表」（令和2年度決算）\【水道事業経営比較分析表】2020_062022_46_010\"/>
    </mc:Choice>
  </mc:AlternateContent>
  <workbookProtection workbookAlgorithmName="SHA-512" workbookHashValue="4cBzZ0z88jwla8WbZNs0GnhSC2R0qrfBsz+/9+jCgTQ4cwjItluqQ9xkqH8MuHMmPweyvP0jSesVhIR8nSbt5w==" workbookSaltValue="J2OXm0Ypzys4tDRg3c/Ps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<sst xmlns="http://schemas.openxmlformats.org/spreadsheetml/2006/main" count="228" uniqueCount="114">
  <si>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</si>
  <si>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</si>
  <si>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</si>
  <si>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</si>
  <si>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</si>
  <si>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</si>
  <si>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</si>
  <si>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</si>
  <si>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</si>
  <si>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</si>
  <si>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</si>
  <si>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</si>
  <si>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</si>
  <si>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</si>
  <si>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</si>
  <si>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</si>
  <si>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</si>
  <si>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</si>
  <si>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</si>
  <si>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</si>
  <si>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</si>
  <si>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</si>
  <si>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</si>
  <si>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</si>
  <si>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</si>
  <si>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</si>
  <si>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</si>
  <si>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</si>
  <si>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</si>
  <si>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</si>
  <si>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</si>
  <si>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</si>
  <si>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</si>
  <si>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</si>
  <si>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</si>
  <si>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</si>
  <si>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</si>
  <si>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</si>
  <si>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</si>
  <si>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</si>
  <si>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</si>
  <si>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</si>
  <si>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</si>
  <si>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</si>
  <si>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</si>
  <si>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</si>
  <si>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</si>
  <si>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</si>
  <si>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</si>
  <si>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</si>
  <si>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</si>
  <si>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</si>
  <si>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</si>
  <si>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</si>
  <si>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</si>
  <si>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</si>
  <si>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</si>
  <si>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</si>
  <si>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</si>
  <si>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</si>
  <si>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</si>
  <si>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</si>
  <si>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</si>
  <si>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</si>
  <si>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</si>
  <si>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</si>
  <si>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</si>
  <si>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</si>
  <si>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</si>
  <si>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</si>
  <si>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</si>
  <si>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</si>
  <si>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</si>
  <si>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</si>
  <si>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</si>
  <si>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</si>
  <si>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</si>
  <si>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</si>
  <si>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</si>
  <si>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</si>
  <si>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</si>
  <si>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</si>
  <si>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</si>
  <si>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</si>
  <si>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</si>
  <si>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</si>
  <si>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</si>
  <si>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</si>
  <si>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</si>
  <si>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</si>
  <si>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</si>
  <si>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</si>
  <si>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</si>
  <si>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米沢市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</si>
  <si>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</si>
  <si>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</si>
  <si>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</si>
  <si>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</si>
  <si>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</si>
  <si>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</si>
  <si>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</si>
  <si>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</si>
  <si>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</si>
  <si>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</si>
  <si>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</si>
  <si>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</si>
  <si>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</si>
  <si>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</si>
  <si>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</si>
  <si>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</si>
  <si>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</si>
  <si>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①有形固定資産減価償却率は、類似団体平均値と比較して高い水準にあり、毎年上昇していることから、老朽化した施設・設備を計画的に更新していく必要がある。
　②管路経年化率は低い水準であり、③管路更新率も類似団体と比較して低くなっている。近い将来、第7次拡張事業期（S56～S60）に急速に整備された管路が一斉に老朽化し、管路経年化率が大幅に上昇することが予想されるため、アセットマネジメントの活用等により、計画的かつ効率的な施設・設備の更新を行っていく必要がある。</t>
    <phoneticPr fontId="4"/>
  </si>
  <si>
    <t>　令和2年度は、新型コロナウイルス感染症に関する減免により給水収益が減ったが、経常収支比率、流動比率が、100％を超えているため、経営の健全性が保たれているといえる。
　しかし今後は、人口減少等による給水収益の減少が見込まれるため、資産の適切な維持管理を行うとともに、施設の統廃合や、適正規模での更新、更に、周辺団体との広域連携等、経費削減に努める必要がある。
　また、有収率向上のため、老朽管の布設替えや漏水調査を計画的・積極的に行っていく。</t>
    <rPh sb="1" eb="3">
      <t>レイワ</t>
    </rPh>
    <rPh sb="4" eb="6">
      <t>ネンド</t>
    </rPh>
    <rPh sb="8" eb="10">
      <t>シンガタ</t>
    </rPh>
    <rPh sb="17" eb="20">
      <t>カンセンショウ</t>
    </rPh>
    <rPh sb="21" eb="22">
      <t>カン</t>
    </rPh>
    <rPh sb="24" eb="26">
      <t>ゲンメン</t>
    </rPh>
    <rPh sb="29" eb="31">
      <t>キュウスイ</t>
    </rPh>
    <rPh sb="31" eb="33">
      <t>シュウエキ</t>
    </rPh>
    <rPh sb="34" eb="35">
      <t>ヘ</t>
    </rPh>
    <rPh sb="39" eb="41">
      <t>ケイジョウ</t>
    </rPh>
    <rPh sb="41" eb="43">
      <t>シュウシ</t>
    </rPh>
    <rPh sb="43" eb="45">
      <t>ヒリツ</t>
    </rPh>
    <rPh sb="46" eb="48">
      <t>リュウドウ</t>
    </rPh>
    <rPh sb="57" eb="58">
      <t>コ</t>
    </rPh>
    <rPh sb="65" eb="67">
      <t>ケイエイ</t>
    </rPh>
    <rPh sb="68" eb="71">
      <t>ケンゼンセイ</t>
    </rPh>
    <rPh sb="72" eb="73">
      <t>タモ</t>
    </rPh>
    <phoneticPr fontId="4"/>
  </si>
  <si>
    <t>　経営状況については、①経常収支比率、③流動比率が、100％を超えている。このことから、費用が収益によって賄われており、短期的な債務に対して、現金等の資産で賄われているため、経営の健全性が確保できている。
　①経常収支比率、⑤料金回収率が下がった理由は、新型コロナウイルス感染症に関する経済対策・生活支援として、水道料金の基本料金を6月検針分から10月検針分までの5カ月間免除した影響で、給水収益が減ったことによるものである。
　④企業債残高対給水収益比率は類似団体より低い値を継続的に維持しており、企業債に頼らない健全な経営状態にある。今後も効率的、計画的な経営により更新投資に充てる財源確保につなげる。
　⑥給水原価は、有収水量密度が全国平均以下となっているため、全国平均と比較して高い。また、配水管100m当たりの給水人口が少なく、配水に係るコストが高いため、類似団体平均と比較しても、高くなっている。
　⑦施設利用率は、類似団体平均値を上回っているが、⑧有収率が低く、施設の稼働状況が収益に有効に反映されていないといえる。早期に原因を特定するとともに、引き続き計画的な管路更新と定期的な漏水調査を行い、有収率の向上に努める。</t>
    <rPh sb="1" eb="3">
      <t>ケイエイ</t>
    </rPh>
    <rPh sb="3" eb="5">
      <t>ジョウキョウ</t>
    </rPh>
    <rPh sb="12" eb="14">
      <t>ケイジョウ</t>
    </rPh>
    <rPh sb="14" eb="16">
      <t>シュウシ</t>
    </rPh>
    <rPh sb="16" eb="18">
      <t>ヒリツ</t>
    </rPh>
    <rPh sb="20" eb="22">
      <t>リュウドウ</t>
    </rPh>
    <rPh sb="22" eb="24">
      <t>ヒリツ</t>
    </rPh>
    <rPh sb="31" eb="32">
      <t>コ</t>
    </rPh>
    <rPh sb="44" eb="46">
      <t>ヒヨウ</t>
    </rPh>
    <rPh sb="47" eb="49">
      <t>シュウエキ</t>
    </rPh>
    <rPh sb="53" eb="54">
      <t>マカナ</t>
    </rPh>
    <rPh sb="60" eb="63">
      <t>タンキテキ</t>
    </rPh>
    <rPh sb="64" eb="66">
      <t>サイム</t>
    </rPh>
    <rPh sb="67" eb="68">
      <t>タイ</t>
    </rPh>
    <rPh sb="71" eb="73">
      <t>ゲンキン</t>
    </rPh>
    <rPh sb="73" eb="74">
      <t>トウ</t>
    </rPh>
    <rPh sb="75" eb="77">
      <t>シサン</t>
    </rPh>
    <rPh sb="78" eb="79">
      <t>マカナ</t>
    </rPh>
    <rPh sb="87" eb="89">
      <t>ケイエイ</t>
    </rPh>
    <rPh sb="90" eb="93">
      <t>ケンゼンセイ</t>
    </rPh>
    <rPh sb="94" eb="96">
      <t>カクホ</t>
    </rPh>
    <rPh sb="105" eb="111">
      <t>ケイジョウシュウシヒリツ</t>
    </rPh>
    <rPh sb="113" eb="115">
      <t>リョウキン</t>
    </rPh>
    <rPh sb="115" eb="117">
      <t>カイシュウ</t>
    </rPh>
    <rPh sb="117" eb="118">
      <t>リツ</t>
    </rPh>
    <rPh sb="119" eb="120">
      <t>サ</t>
    </rPh>
    <rPh sb="123" eb="125">
      <t>リユウ</t>
    </rPh>
    <rPh sb="127" eb="129">
      <t>シンガタ</t>
    </rPh>
    <rPh sb="136" eb="139">
      <t>カンセンショウ</t>
    </rPh>
    <rPh sb="140" eb="141">
      <t>カン</t>
    </rPh>
    <rPh sb="143" eb="145">
      <t>ケイザイ</t>
    </rPh>
    <rPh sb="145" eb="147">
      <t>タイサク</t>
    </rPh>
    <rPh sb="148" eb="150">
      <t>セイカツ</t>
    </rPh>
    <rPh sb="150" eb="152">
      <t>シエン</t>
    </rPh>
    <rPh sb="156" eb="158">
      <t>スイドウ</t>
    </rPh>
    <rPh sb="158" eb="160">
      <t>リョウキン</t>
    </rPh>
    <rPh sb="161" eb="163">
      <t>キホン</t>
    </rPh>
    <rPh sb="163" eb="165">
      <t>リョウキン</t>
    </rPh>
    <rPh sb="167" eb="171">
      <t>ガツケンシンブン</t>
    </rPh>
    <rPh sb="175" eb="176">
      <t>ガツ</t>
    </rPh>
    <rPh sb="176" eb="179">
      <t>ケンシンブン</t>
    </rPh>
    <rPh sb="184" eb="185">
      <t>ゲツ</t>
    </rPh>
    <rPh sb="185" eb="186">
      <t>カン</t>
    </rPh>
    <rPh sb="186" eb="188">
      <t>メンジョ</t>
    </rPh>
    <rPh sb="190" eb="192">
      <t>エイキョウ</t>
    </rPh>
    <rPh sb="194" eb="196">
      <t>キュウスイ</t>
    </rPh>
    <rPh sb="196" eb="198">
      <t>シュウエキ</t>
    </rPh>
    <rPh sb="199" eb="200">
      <t>ヘ</t>
    </rPh>
    <rPh sb="216" eb="218">
      <t>キギョウ</t>
    </rPh>
    <rPh sb="218" eb="219">
      <t>サイ</t>
    </rPh>
    <rPh sb="219" eb="221">
      <t>ザンダカ</t>
    </rPh>
    <rPh sb="221" eb="222">
      <t>タイ</t>
    </rPh>
    <rPh sb="222" eb="224">
      <t>キュウスイ</t>
    </rPh>
    <rPh sb="224" eb="226">
      <t>シュウエキ</t>
    </rPh>
    <rPh sb="226" eb="228">
      <t>ヒリツ</t>
    </rPh>
    <rPh sb="229" eb="231">
      <t>ルイジ</t>
    </rPh>
    <rPh sb="231" eb="233">
      <t>ダンタイ</t>
    </rPh>
    <rPh sb="235" eb="236">
      <t>ヒク</t>
    </rPh>
    <rPh sb="237" eb="238">
      <t>アタイ</t>
    </rPh>
    <rPh sb="239" eb="242">
      <t>ケイゾクテキ</t>
    </rPh>
    <rPh sb="243" eb="245">
      <t>イジ</t>
    </rPh>
    <rPh sb="250" eb="252">
      <t>キギョウ</t>
    </rPh>
    <rPh sb="252" eb="253">
      <t>サイ</t>
    </rPh>
    <rPh sb="254" eb="255">
      <t>タヨ</t>
    </rPh>
    <rPh sb="258" eb="260">
      <t>ケンゼン</t>
    </rPh>
    <rPh sb="261" eb="263">
      <t>ケイエイ</t>
    </rPh>
    <rPh sb="263" eb="265">
      <t>ジョウタイ</t>
    </rPh>
    <rPh sb="269" eb="271">
      <t>コンゴ</t>
    </rPh>
    <rPh sb="272" eb="275">
      <t>コウリツテキ</t>
    </rPh>
    <rPh sb="276" eb="279">
      <t>ケイカクテキ</t>
    </rPh>
    <rPh sb="280" eb="282">
      <t>ケイエイ</t>
    </rPh>
    <rPh sb="285" eb="287">
      <t>コウシン</t>
    </rPh>
    <rPh sb="287" eb="289">
      <t>トウシ</t>
    </rPh>
    <rPh sb="290" eb="291">
      <t>ア</t>
    </rPh>
    <rPh sb="293" eb="295">
      <t>ザイゲン</t>
    </rPh>
    <rPh sb="295" eb="297">
      <t>カクホ</t>
    </rPh>
    <rPh sb="306" eb="308">
      <t>キュウスイ</t>
    </rPh>
    <rPh sb="308" eb="310">
      <t>ゲンカ</t>
    </rPh>
    <rPh sb="312" eb="314">
      <t>ユウシュウ</t>
    </rPh>
    <rPh sb="314" eb="315">
      <t>スイ</t>
    </rPh>
    <rPh sb="315" eb="316">
      <t>リョウ</t>
    </rPh>
    <rPh sb="316" eb="318">
      <t>ミツド</t>
    </rPh>
    <rPh sb="319" eb="321">
      <t>ゼンコク</t>
    </rPh>
    <rPh sb="321" eb="323">
      <t>ヘイキン</t>
    </rPh>
    <rPh sb="334" eb="336">
      <t>ゼンコク</t>
    </rPh>
    <rPh sb="336" eb="338">
      <t>ヘイキン</t>
    </rPh>
    <rPh sb="339" eb="341">
      <t>ヒカク</t>
    </rPh>
    <rPh sb="343" eb="344">
      <t>タカ</t>
    </rPh>
    <rPh sb="349" eb="351">
      <t>ハイスイ</t>
    </rPh>
    <rPh sb="351" eb="352">
      <t>カン</t>
    </rPh>
    <rPh sb="356" eb="357">
      <t>ア</t>
    </rPh>
    <rPh sb="360" eb="362">
      <t>キュウスイ</t>
    </rPh>
    <rPh sb="362" eb="364">
      <t>ジンコウ</t>
    </rPh>
    <rPh sb="365" eb="366">
      <t>スク</t>
    </rPh>
    <rPh sb="369" eb="371">
      <t>ハイスイ</t>
    </rPh>
    <rPh sb="372" eb="373">
      <t>カカ</t>
    </rPh>
    <rPh sb="378" eb="379">
      <t>タカ</t>
    </rPh>
    <rPh sb="387" eb="389">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</si>
</sst>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0.61</c:v>
                </c:pt>
                <c:pt idx="1">
                  <c:v>0.59</c:v>
                </c:pt>
                <c:pt idx="2">
                  <c:v>0.43</c:v>
                </c:pt>
                <c:pt idx="3">
                  <c:v>0.53</c:v>
                </c:pt>
                <c:pt idx="4">
                  <c:v>0.4</c:v>
                </c:pt>
              </c:numCache>
            </c:numRef>
          </c:val>
          <c:extLst>
            <c:ext xmlns:c16="http://schemas.microsoft.com/office/drawing/2014/chart" uri="{C3380CC4-5D6E-409C-BE32-E72D297353CC}">
              <c16:uniqueId val="{00000000-9F1F-4C5E-8EB5-6E23750479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9F1F-4C5E-8EB5-6E23750479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68.98</c:v>
                </c:pt>
                <c:pt idx="1">
                  <c:v>72.38</c:v>
                </c:pt>
                <c:pt idx="2">
                  <c:v>70.180000000000007</c:v>
                </c:pt>
                <c:pt idx="3">
                  <c:v>71.56</c:v>
                </c:pt>
                <c:pt idx="4">
                  <c:v>72.61</c:v>
                </c:pt>
              </c:numCache>
            </c:numRef>
          </c:val>
          <c:extLst>
            <c:ext xmlns:c16="http://schemas.microsoft.com/office/drawing/2014/chart" uri="{C3380CC4-5D6E-409C-BE32-E72D297353CC}">
              <c16:uniqueId val="{00000000-B6BE-4F45-B8FF-2EBA19A321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B6BE-4F45-B8FF-2EBA19A321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86.75</c:v>
                </c:pt>
                <c:pt idx="1">
                  <c:v>82.65</c:v>
                </c:pt>
                <c:pt idx="2">
                  <c:v>85.53</c:v>
                </c:pt>
                <c:pt idx="3">
                  <c:v>82.13</c:v>
                </c:pt>
                <c:pt idx="4">
                  <c:v>81.44</c:v>
                </c:pt>
              </c:numCache>
            </c:numRef>
          </c:val>
          <c:extLst>
            <c:ext xmlns:c16="http://schemas.microsoft.com/office/drawing/2014/chart" uri="{C3380CC4-5D6E-409C-BE32-E72D297353CC}">
              <c16:uniqueId val="{00000000-A69C-4183-9404-2AD829C08F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A69C-4183-9404-2AD829C08F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127.24</c:v>
                </c:pt>
                <c:pt idx="1">
                  <c:v>123.86</c:v>
                </c:pt>
                <c:pt idx="2">
                  <c:v>125.25</c:v>
                </c:pt>
                <c:pt idx="3">
                  <c:v>122.47</c:v>
                </c:pt>
                <c:pt idx="4">
                  <c:v>106.11</c:v>
                </c:pt>
              </c:numCache>
            </c:numRef>
          </c:val>
          <c:extLst>
            <c:ext xmlns:c16="http://schemas.microsoft.com/office/drawing/2014/chart" uri="{C3380CC4-5D6E-409C-BE32-E72D297353CC}">
              <c16:uniqueId val="{00000000-1954-4DCB-B6D0-38E9414B49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1954-4DCB-B6D0-38E9414B49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50.52</c:v>
                </c:pt>
                <c:pt idx="1">
                  <c:v>51.54</c:v>
                </c:pt>
                <c:pt idx="2">
                  <c:v>52.66</c:v>
                </c:pt>
                <c:pt idx="3">
                  <c:v>53.75</c:v>
                </c:pt>
                <c:pt idx="4">
                  <c:v>54.87</c:v>
                </c:pt>
              </c:numCache>
            </c:numRef>
          </c:val>
          <c:extLst>
            <c:ext xmlns:c16="http://schemas.microsoft.com/office/drawing/2014/chart" uri="{C3380CC4-5D6E-409C-BE32-E72D297353CC}">
              <c16:uniqueId val="{00000000-6CA5-443C-B820-3B50F4FC39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6CA5-443C-B820-3B50F4FC39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0.39</c:v>
                </c:pt>
                <c:pt idx="1">
                  <c:v>4.24</c:v>
                </c:pt>
                <c:pt idx="2">
                  <c:v>7.16</c:v>
                </c:pt>
                <c:pt idx="3">
                  <c:v>8.08</c:v>
                </c:pt>
                <c:pt idx="4">
                  <c:v>9.1999999999999993</c:v>
                </c:pt>
              </c:numCache>
            </c:numRef>
          </c:val>
          <c:extLst>
            <c:ext xmlns:c16="http://schemas.microsoft.com/office/drawing/2014/chart" uri="{C3380CC4-5D6E-409C-BE32-E72D297353CC}">
              <c16:uniqueId val="{00000000-3E86-4D44-B3FA-A4DB5C3039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3E86-4D44-B3FA-A4DB5C3039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6A-45C9-9467-CE1C9F27AA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86A-45C9-9467-CE1C9F27AA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680.23</c:v>
                </c:pt>
                <c:pt idx="1">
                  <c:v>889.8</c:v>
                </c:pt>
                <c:pt idx="2">
                  <c:v>774.26</c:v>
                </c:pt>
                <c:pt idx="3">
                  <c:v>2011.26</c:v>
                </c:pt>
                <c:pt idx="4">
                  <c:v>1476.67</c:v>
                </c:pt>
              </c:numCache>
            </c:numRef>
          </c:val>
          <c:extLst>
            <c:ext xmlns:c16="http://schemas.microsoft.com/office/drawing/2014/chart" uri="{C3380CC4-5D6E-409C-BE32-E72D297353CC}">
              <c16:uniqueId val="{00000000-274D-4FA1-B52C-C3626B77B6B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74D-4FA1-B52C-C3626B77B6B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78.900000000000006</c:v>
                </c:pt>
                <c:pt idx="1">
                  <c:v>73.150000000000006</c:v>
                </c:pt>
                <c:pt idx="2">
                  <c:v>66.87</c:v>
                </c:pt>
                <c:pt idx="3">
                  <c:v>62.59</c:v>
                </c:pt>
                <c:pt idx="4">
                  <c:v>66.28</c:v>
                </c:pt>
              </c:numCache>
            </c:numRef>
          </c:val>
          <c:extLst>
            <c:ext xmlns:c16="http://schemas.microsoft.com/office/drawing/2014/chart" uri="{C3380CC4-5D6E-409C-BE32-E72D297353CC}">
              <c16:uniqueId val="{00000000-4288-4C53-875F-4511248A58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4288-4C53-875F-4511248A58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122.43</c:v>
                </c:pt>
                <c:pt idx="1">
                  <c:v>120.09</c:v>
                </c:pt>
                <c:pt idx="2">
                  <c:v>120.9</c:v>
                </c:pt>
                <c:pt idx="3">
                  <c:v>117.62</c:v>
                </c:pt>
                <c:pt idx="4">
                  <c:v>99.57</c:v>
                </c:pt>
              </c:numCache>
            </c:numRef>
          </c:val>
          <c:extLst>
            <c:ext xmlns:c16="http://schemas.microsoft.com/office/drawing/2014/chart" uri="{C3380CC4-5D6E-409C-BE32-E72D297353CC}">
              <c16:uniqueId val="{00000000-1BE4-43B5-8FAC-7FA91C7C21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1BE4-43B5-8FAC-7FA91C7C21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171.95</c:v>
                </c:pt>
                <c:pt idx="1">
                  <c:v>175.15</c:v>
                </c:pt>
                <c:pt idx="2">
                  <c:v>174.23</c:v>
                </c:pt>
                <c:pt idx="3">
                  <c:v>177.24</c:v>
                </c:pt>
                <c:pt idx="4">
                  <c:v>177</c:v>
                </c:pt>
              </c:numCache>
            </c:numRef>
          </c:val>
          <c:extLst>
            <c:ext xmlns:c16="http://schemas.microsoft.com/office/drawing/2014/chart" uri="{C3380CC4-5D6E-409C-BE32-E72D297353CC}">
              <c16:uniqueId val="{00000000-5AFD-4E0F-813A-9BEB99F821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5AFD-4E0F-813A-9BEB99F821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8" zoomScale="85" zoomScaleNormal="85" workbookViewId="0">
      <selection activeCell="CL32" sqref="CL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米沢市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78965</v>
      </c>
      <c r="AM8" s="71"/>
      <c r="AN8" s="71"/>
      <c r="AO8" s="71"/>
      <c r="AP8" s="71"/>
      <c r="AQ8" s="71"/>
      <c r="AR8" s="71"/>
      <c r="AS8" s="71"/>
      <c r="AT8" s="67">
        <f>データ!$S$6</f>
        <v>548.51</v>
      </c>
      <c r="AU8" s="68"/>
      <c r="AV8" s="68"/>
      <c r="AW8" s="68"/>
      <c r="AX8" s="68"/>
      <c r="AY8" s="68"/>
      <c r="AZ8" s="68"/>
      <c r="BA8" s="68"/>
      <c r="BB8" s="70">
        <f>データ!$T$6</f>
        <v>143.96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90.09</v>
      </c>
      <c r="J10" s="68"/>
      <c r="K10" s="68"/>
      <c r="L10" s="68"/>
      <c r="M10" s="68"/>
      <c r="N10" s="68"/>
      <c r="O10" s="69"/>
      <c r="P10" s="70">
        <f>データ!$P$6</f>
        <v>100.38</v>
      </c>
      <c r="Q10" s="70"/>
      <c r="R10" s="70"/>
      <c r="S10" s="70"/>
      <c r="T10" s="70"/>
      <c r="U10" s="70"/>
      <c r="V10" s="70"/>
      <c r="W10" s="71">
        <f>データ!$Q$6</f>
        <v>3355</v>
      </c>
      <c r="X10" s="71"/>
      <c r="Y10" s="71"/>
      <c r="Z10" s="71"/>
      <c r="AA10" s="71"/>
      <c r="AB10" s="71"/>
      <c r="AC10" s="71"/>
      <c r="AD10" s="2"/>
      <c r="AE10" s="2"/>
      <c r="AF10" s="2"/>
      <c r="AG10" s="2"/>
      <c r="AH10" s="4"/>
      <c r="AI10" s="4"/>
      <c r="AJ10" s="4"/>
      <c r="AK10" s="4"/>
      <c r="AL10" s="71">
        <f>データ!$U$6</f>
        <v>78742</v>
      </c>
      <c r="AM10" s="71"/>
      <c r="AN10" s="71"/>
      <c r="AO10" s="71"/>
      <c r="AP10" s="71"/>
      <c r="AQ10" s="71"/>
      <c r="AR10" s="71"/>
      <c r="AS10" s="71"/>
      <c r="AT10" s="67">
        <f>データ!$V$6</f>
        <v>116.45</v>
      </c>
      <c r="AU10" s="68"/>
      <c r="AV10" s="68"/>
      <c r="AW10" s="68"/>
      <c r="AX10" s="68"/>
      <c r="AY10" s="68"/>
      <c r="AZ10" s="68"/>
      <c r="BA10" s="68"/>
      <c r="BB10" s="70">
        <f>データ!$W$6</f>
        <v>676.19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TvKhcRTSbXz/ghU/GsmtRR49qPh08qvgDV3+NtT9ZYdN/j591epaCyGulqZi1AE6rUWuPRFo7kpYDO8NcUxTA==" saltValue="MrjFqzl5M+OAXeE/0yPc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62022</v>
      </c>
      <c r="D6" s="34">
        <f t="shared" si="3"/>
        <v>46</v>
      </c>
      <c r="E6" s="34">
        <f t="shared" si="3"/>
        <v>1</v>
      </c>
      <c r="F6" s="34">
        <f t="shared" si="3"/>
        <v>0</v>
      </c>
      <c r="G6" s="34">
        <f t="shared" si="3"/>
        <v>1</v>
      </c>
      <c r="H6" s="34" t="str">
        <f t="shared" si="3"/>
        <v>山形県　米沢市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90.09</v>
      </c>
      <c r="P6" s="35">
        <f t="shared" si="3"/>
        <v>100.38</v>
      </c>
      <c r="Q6" s="35">
        <f t="shared" si="3"/>
        <v>3355</v>
      </c>
      <c r="R6" s="35">
        <f t="shared" si="3"/>
        <v>78965</v>
      </c>
      <c r="S6" s="35">
        <f t="shared" si="3"/>
        <v>548.51</v>
      </c>
      <c r="T6" s="35">
        <f t="shared" si="3"/>
        <v>143.96</v>
      </c>
      <c r="U6" s="35">
        <f t="shared" si="3"/>
        <v>78742</v>
      </c>
      <c r="V6" s="35">
        <f t="shared" si="3"/>
        <v>116.45</v>
      </c>
      <c r="W6" s="35">
        <f t="shared" si="3"/>
        <v>676.19</v>
      </c>
      <c r="X6" s="36">
        <f>IF(X7="",NA(),X7)</f>
        <v>127.24</v>
      </c>
      <c r="Y6" s="36">
        <f t="shared" ref="Y6:AG6" si="4">IF(Y7="",NA(),Y7)</f>
        <v>123.86</v>
      </c>
      <c r="Z6" s="36">
        <f t="shared" si="4"/>
        <v>125.25</v>
      </c>
      <c r="AA6" s="36">
        <f t="shared" si="4"/>
        <v>122.47</v>
      </c>
      <c r="AB6" s="36">
        <f t="shared" si="4"/>
        <v>106.11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680.23</v>
      </c>
      <c r="AU6" s="36">
        <f t="shared" ref="AU6:BC6" si="6">IF(AU7="",NA(),AU7)</f>
        <v>889.8</v>
      </c>
      <c r="AV6" s="36">
        <f t="shared" si="6"/>
        <v>774.26</v>
      </c>
      <c r="AW6" s="36">
        <f t="shared" si="6"/>
        <v>2011.26</v>
      </c>
      <c r="AX6" s="36">
        <f t="shared" si="6"/>
        <v>1476.67</v>
      </c>
      <c r="AY6" s="36">
        <f t="shared" si="6"/>
        <v>357.82</v>
      </c>
      <c r="AZ6" s="36">
        <f t="shared" si="6"/>
        <v>355.5</v>
      </c>
      <c r="BA6" s="36">
        <f t="shared" si="6"/>
        <v>349.83</v>
      </c>
      <c r="BB6" s="36">
        <f t="shared" si="6"/>
        <v>360.86</v>
      </c>
      <c r="BC6" s="36">
        <f t="shared" si="6"/>
        <v>350.79</v>
      </c>
      <c r="BD6" s="35" t="str">
        <f>IF(BD7="","",IF(BD7="-","【-】","【"&amp;SUBSTITUTE(TEXT(BD7,"#,##0.00"),"-","△")&amp;"】"))</f>
        <v>【260.31】</v>
      </c>
      <c r="BE6" s="36">
        <f>IF(BE7="",NA(),BE7)</f>
        <v>78.900000000000006</v>
      </c>
      <c r="BF6" s="36">
        <f t="shared" ref="BF6:BN6" si="7">IF(BF7="",NA(),BF7)</f>
        <v>73.150000000000006</v>
      </c>
      <c r="BG6" s="36">
        <f t="shared" si="7"/>
        <v>66.87</v>
      </c>
      <c r="BH6" s="36">
        <f t="shared" si="7"/>
        <v>62.59</v>
      </c>
      <c r="BI6" s="36">
        <f t="shared" si="7"/>
        <v>66.28</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122.43</v>
      </c>
      <c r="BQ6" s="36">
        <f t="shared" ref="BQ6:BY6" si="8">IF(BQ7="",NA(),BQ7)</f>
        <v>120.09</v>
      </c>
      <c r="BR6" s="36">
        <f t="shared" si="8"/>
        <v>120.9</v>
      </c>
      <c r="BS6" s="36">
        <f t="shared" si="8"/>
        <v>117.62</v>
      </c>
      <c r="BT6" s="36">
        <f t="shared" si="8"/>
        <v>99.57</v>
      </c>
      <c r="BU6" s="36">
        <f t="shared" si="8"/>
        <v>106.01</v>
      </c>
      <c r="BV6" s="36">
        <f t="shared" si="8"/>
        <v>104.57</v>
      </c>
      <c r="BW6" s="36">
        <f t="shared" si="8"/>
        <v>103.54</v>
      </c>
      <c r="BX6" s="36">
        <f t="shared" si="8"/>
        <v>103.32</v>
      </c>
      <c r="BY6" s="36">
        <f t="shared" si="8"/>
        <v>100.85</v>
      </c>
      <c r="BZ6" s="35" t="str">
        <f>IF(BZ7="","",IF(BZ7="-","【-】","【"&amp;SUBSTITUTE(TEXT(BZ7,"#,##0.00"),"-","△")&amp;"】"))</f>
        <v>【100.05】</v>
      </c>
      <c r="CA6" s="36">
        <f>IF(CA7="",NA(),CA7)</f>
        <v>171.95</v>
      </c>
      <c r="CB6" s="36">
        <f t="shared" ref="CB6:CJ6" si="9">IF(CB7="",NA(),CB7)</f>
        <v>175.15</v>
      </c>
      <c r="CC6" s="36">
        <f t="shared" si="9"/>
        <v>174.23</v>
      </c>
      <c r="CD6" s="36">
        <f t="shared" si="9"/>
        <v>177.24</v>
      </c>
      <c r="CE6" s="36">
        <f t="shared" si="9"/>
        <v>177</v>
      </c>
      <c r="CF6" s="36">
        <f t="shared" si="9"/>
        <v>162.24</v>
      </c>
      <c r="CG6" s="36">
        <f t="shared" si="9"/>
        <v>165.47</v>
      </c>
      <c r="CH6" s="36">
        <f t="shared" si="9"/>
        <v>167.46</v>
      </c>
      <c r="CI6" s="36">
        <f t="shared" si="9"/>
        <v>168.56</v>
      </c>
      <c r="CJ6" s="36">
        <f t="shared" si="9"/>
        <v>167.1</v>
      </c>
      <c r="CK6" s="35" t="str">
        <f>IF(CK7="","",IF(CK7="-","【-】","【"&amp;SUBSTITUTE(TEXT(CK7,"#,##0.00"),"-","△")&amp;"】"))</f>
        <v>【166.40】</v>
      </c>
      <c r="CL6" s="36">
        <f>IF(CL7="",NA(),CL7)</f>
        <v>68.98</v>
      </c>
      <c r="CM6" s="36">
        <f t="shared" ref="CM6:CU6" si="10">IF(CM7="",NA(),CM7)</f>
        <v>72.38</v>
      </c>
      <c r="CN6" s="36">
        <f t="shared" si="10"/>
        <v>70.180000000000007</v>
      </c>
      <c r="CO6" s="36">
        <f t="shared" si="10"/>
        <v>71.56</v>
      </c>
      <c r="CP6" s="36">
        <f t="shared" si="10"/>
        <v>72.61</v>
      </c>
      <c r="CQ6" s="36">
        <f t="shared" si="10"/>
        <v>59.11</v>
      </c>
      <c r="CR6" s="36">
        <f t="shared" si="10"/>
        <v>59.74</v>
      </c>
      <c r="CS6" s="36">
        <f t="shared" si="10"/>
        <v>59.46</v>
      </c>
      <c r="CT6" s="36">
        <f t="shared" si="10"/>
        <v>59.51</v>
      </c>
      <c r="CU6" s="36">
        <f t="shared" si="10"/>
        <v>59.91</v>
      </c>
      <c r="CV6" s="35" t="str">
        <f>IF(CV7="","",IF(CV7="-","【-】","【"&amp;SUBSTITUTE(TEXT(CV7,"#,##0.00"),"-","△")&amp;"】"))</f>
        <v>【60.69】</v>
      </c>
      <c r="CW6" s="36">
        <f>IF(CW7="",NA(),CW7)</f>
        <v>86.75</v>
      </c>
      <c r="CX6" s="36">
        <f t="shared" ref="CX6:DF6" si="11">IF(CX7="",NA(),CX7)</f>
        <v>82.65</v>
      </c>
      <c r="CY6" s="36">
        <f t="shared" si="11"/>
        <v>85.53</v>
      </c>
      <c r="CZ6" s="36">
        <f t="shared" si="11"/>
        <v>82.13</v>
      </c>
      <c r="DA6" s="36">
        <f t="shared" si="11"/>
        <v>81.44</v>
      </c>
      <c r="DB6" s="36">
        <f t="shared" si="11"/>
        <v>87.91</v>
      </c>
      <c r="DC6" s="36">
        <f t="shared" si="11"/>
        <v>87.28</v>
      </c>
      <c r="DD6" s="36">
        <f t="shared" si="11"/>
        <v>87.41</v>
      </c>
      <c r="DE6" s="36">
        <f t="shared" si="11"/>
        <v>87.08</v>
      </c>
      <c r="DF6" s="36">
        <f t="shared" si="11"/>
        <v>87.26</v>
      </c>
      <c r="DG6" s="35" t="str">
        <f>IF(DG7="","",IF(DG7="-","【-】","【"&amp;SUBSTITUTE(TEXT(DG7,"#,##0.00"),"-","△")&amp;"】"))</f>
        <v>【89.82】</v>
      </c>
      <c r="DH6" s="36">
        <f>IF(DH7="",NA(),DH7)</f>
        <v>50.52</v>
      </c>
      <c r="DI6" s="36">
        <f t="shared" ref="DI6:DQ6" si="12">IF(DI7="",NA(),DI7)</f>
        <v>51.54</v>
      </c>
      <c r="DJ6" s="36">
        <f t="shared" si="12"/>
        <v>52.66</v>
      </c>
      <c r="DK6" s="36">
        <f t="shared" si="12"/>
        <v>53.75</v>
      </c>
      <c r="DL6" s="36">
        <f t="shared" si="12"/>
        <v>54.87</v>
      </c>
      <c r="DM6" s="36">
        <f t="shared" si="12"/>
        <v>46.88</v>
      </c>
      <c r="DN6" s="36">
        <f t="shared" si="12"/>
        <v>46.94</v>
      </c>
      <c r="DO6" s="36">
        <f t="shared" si="12"/>
        <v>47.62</v>
      </c>
      <c r="DP6" s="36">
        <f t="shared" si="12"/>
        <v>48.55</v>
      </c>
      <c r="DQ6" s="36">
        <f t="shared" si="12"/>
        <v>49.2</v>
      </c>
      <c r="DR6" s="35" t="str">
        <f>IF(DR7="","",IF(DR7="-","【-】","【"&amp;SUBSTITUTE(TEXT(DR7,"#,##0.00"),"-","△")&amp;"】"))</f>
        <v>【50.19】</v>
      </c>
      <c r="DS6" s="36">
        <f>IF(DS7="",NA(),DS7)</f>
        <v>0.39</v>
      </c>
      <c r="DT6" s="36">
        <f t="shared" ref="DT6:EB6" si="13">IF(DT7="",NA(),DT7)</f>
        <v>4.24</v>
      </c>
      <c r="DU6" s="36">
        <f t="shared" si="13"/>
        <v>7.16</v>
      </c>
      <c r="DV6" s="36">
        <f t="shared" si="13"/>
        <v>8.08</v>
      </c>
      <c r="DW6" s="36">
        <f t="shared" si="13"/>
        <v>9.1999999999999993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0.61</v>
      </c>
      <c r="EE6" s="36">
        <f t="shared" ref="EE6:EM6" si="14">IF(EE7="",NA(),EE7)</f>
        <v>0.59</v>
      </c>
      <c r="EF6" s="36">
        <f t="shared" si="14"/>
        <v>0.43</v>
      </c>
      <c r="EG6" s="36">
        <f t="shared" si="14"/>
        <v>0.53</v>
      </c>
      <c r="EH6" s="36">
        <f t="shared" si="14"/>
        <v>0.4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62022</v>
      </c>
      <c r="D7" s="38">
        <v>46</v>
      </c>
      <c r="E7" s="38">
        <v>1</v>
      </c>
      <c r="F7" s="38">
        <v>0</v>
      </c>
      <c r="G7" s="38">
        <v>1</v>
      </c>
      <c r="H7" s="38" t="s">
        <v>93</v>
      </c>
      <c r="I7" s="38" t="s">
        <v>94</v>
      </c>
      <c r="J7" s="38" t="s">
        <v>95</v>
      </c>
      <c r="K7" s="38" t="s">
        <v>96</v>
      </c>
      <c r="L7" s="38" t="s">
        <v>97</v>
      </c>
      <c r="M7" s="38" t="s">
        <v>98</v>
      </c>
      <c r="N7" s="39" t="s">
        <v>99</v>
      </c>
      <c r="O7" s="39">
        <v>90.09</v>
      </c>
      <c r="P7" s="39">
        <v>100.38</v>
      </c>
      <c r="Q7" s="39">
        <v>3355</v>
      </c>
      <c r="R7" s="39">
        <v>78965</v>
      </c>
      <c r="S7" s="39">
        <v>548.51</v>
      </c>
      <c r="T7" s="39">
        <v>143.96</v>
      </c>
      <c r="U7" s="39">
        <v>78742</v>
      </c>
      <c r="V7" s="39">
        <v>116.45</v>
      </c>
      <c r="W7" s="39">
        <v>676.19</v>
      </c>
      <c r="X7" s="39">
        <v>127.24</v>
      </c>
      <c r="Y7" s="39">
        <v>123.86</v>
      </c>
      <c r="Z7" s="39">
        <v>125.25</v>
      </c>
      <c r="AA7" s="39">
        <v>122.47</v>
      </c>
      <c r="AB7" s="39">
        <v>106.11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680.23</v>
      </c>
      <c r="AU7" s="39">
        <v>889.8</v>
      </c>
      <c r="AV7" s="39">
        <v>774.26</v>
      </c>
      <c r="AW7" s="39">
        <v>2011.26</v>
      </c>
      <c r="AX7" s="39">
        <v>1476.67</v>
      </c>
      <c r="AY7" s="39">
        <v>357.82</v>
      </c>
      <c r="AZ7" s="39">
        <v>355.5</v>
      </c>
      <c r="BA7" s="39">
        <v>349.83</v>
      </c>
      <c r="BB7" s="39">
        <v>360.86</v>
      </c>
      <c r="BC7" s="39">
        <v>350.79</v>
      </c>
      <c r="BD7" s="39">
        <v>260.31</v>
      </c>
      <c r="BE7" s="39">
        <v>78.900000000000006</v>
      </c>
      <c r="BF7" s="39">
        <v>73.150000000000006</v>
      </c>
      <c r="BG7" s="39">
        <v>66.87</v>
      </c>
      <c r="BH7" s="39">
        <v>62.59</v>
      </c>
      <c r="BI7" s="39">
        <v>66.28</v>
      </c>
      <c r="BJ7" s="39">
        <v>307.45999999999998</v>
      </c>
      <c r="BK7" s="39">
        <v>312.58</v>
      </c>
      <c r="BL7" s="39">
        <v>314.87</v>
      </c>
      <c r="BM7" s="39">
        <v>309.27999999999997</v>
      </c>
      <c r="BN7" s="39">
        <v>322.92</v>
      </c>
      <c r="BO7" s="39">
        <v>275.67</v>
      </c>
      <c r="BP7" s="39">
        <v>122.43</v>
      </c>
      <c r="BQ7" s="39">
        <v>120.09</v>
      </c>
      <c r="BR7" s="39">
        <v>120.9</v>
      </c>
      <c r="BS7" s="39">
        <v>117.62</v>
      </c>
      <c r="BT7" s="39">
        <v>99.57</v>
      </c>
      <c r="BU7" s="39">
        <v>106.01</v>
      </c>
      <c r="BV7" s="39">
        <v>104.57</v>
      </c>
      <c r="BW7" s="39">
        <v>103.54</v>
      </c>
      <c r="BX7" s="39">
        <v>103.32</v>
      </c>
      <c r="BY7" s="39">
        <v>100.85</v>
      </c>
      <c r="BZ7" s="39">
        <v>100.05</v>
      </c>
      <c r="CA7" s="39">
        <v>171.95</v>
      </c>
      <c r="CB7" s="39">
        <v>175.15</v>
      </c>
      <c r="CC7" s="39">
        <v>174.23</v>
      </c>
      <c r="CD7" s="39">
        <v>177.24</v>
      </c>
      <c r="CE7" s="39">
        <v>177</v>
      </c>
      <c r="CF7" s="39">
        <v>162.24</v>
      </c>
      <c r="CG7" s="39">
        <v>165.47</v>
      </c>
      <c r="CH7" s="39">
        <v>167.46</v>
      </c>
      <c r="CI7" s="39">
        <v>168.56</v>
      </c>
      <c r="CJ7" s="39">
        <v>167.1</v>
      </c>
      <c r="CK7" s="39">
        <v>166.4</v>
      </c>
      <c r="CL7" s="39">
        <v>68.98</v>
      </c>
      <c r="CM7" s="39">
        <v>72.38</v>
      </c>
      <c r="CN7" s="39">
        <v>70.180000000000007</v>
      </c>
      <c r="CO7" s="39">
        <v>71.56</v>
      </c>
      <c r="CP7" s="39">
        <v>72.61</v>
      </c>
      <c r="CQ7" s="39">
        <v>59.11</v>
      </c>
      <c r="CR7" s="39">
        <v>59.74</v>
      </c>
      <c r="CS7" s="39">
        <v>59.46</v>
      </c>
      <c r="CT7" s="39">
        <v>59.51</v>
      </c>
      <c r="CU7" s="39">
        <v>59.91</v>
      </c>
      <c r="CV7" s="39">
        <v>60.69</v>
      </c>
      <c r="CW7" s="39">
        <v>86.75</v>
      </c>
      <c r="CX7" s="39">
        <v>82.65</v>
      </c>
      <c r="CY7" s="39">
        <v>85.53</v>
      </c>
      <c r="CZ7" s="39">
        <v>82.13</v>
      </c>
      <c r="DA7" s="39">
        <v>81.44</v>
      </c>
      <c r="DB7" s="39">
        <v>87.91</v>
      </c>
      <c r="DC7" s="39">
        <v>87.28</v>
      </c>
      <c r="DD7" s="39">
        <v>87.41</v>
      </c>
      <c r="DE7" s="39">
        <v>87.08</v>
      </c>
      <c r="DF7" s="39">
        <v>87.26</v>
      </c>
      <c r="DG7" s="39">
        <v>89.82</v>
      </c>
      <c r="DH7" s="39">
        <v>50.52</v>
      </c>
      <c r="DI7" s="39">
        <v>51.54</v>
      </c>
      <c r="DJ7" s="39">
        <v>52.66</v>
      </c>
      <c r="DK7" s="39">
        <v>53.75</v>
      </c>
      <c r="DL7" s="39">
        <v>54.87</v>
      </c>
      <c r="DM7" s="39">
        <v>46.88</v>
      </c>
      <c r="DN7" s="39">
        <v>46.94</v>
      </c>
      <c r="DO7" s="39">
        <v>47.62</v>
      </c>
      <c r="DP7" s="39">
        <v>48.55</v>
      </c>
      <c r="DQ7" s="39">
        <v>49.2</v>
      </c>
      <c r="DR7" s="39">
        <v>50.19</v>
      </c>
      <c r="DS7" s="39">
        <v>0.39</v>
      </c>
      <c r="DT7" s="39">
        <v>4.24</v>
      </c>
      <c r="DU7" s="39">
        <v>7.16</v>
      </c>
      <c r="DV7" s="39">
        <v>8.08</v>
      </c>
      <c r="DW7" s="39">
        <v>9.1999999999999993</v>
      </c>
      <c r="DX7" s="39">
        <v>13.39</v>
      </c>
      <c r="DY7" s="39">
        <v>14.48</v>
      </c>
      <c r="DZ7" s="39">
        <v>16.27</v>
      </c>
      <c r="EA7" s="39">
        <v>17.11</v>
      </c>
      <c r="EB7" s="39">
        <v>18.329999999999998</v>
      </c>
      <c r="EC7" s="39">
        <v>20.63</v>
      </c>
      <c r="ED7" s="39">
        <v>0.61</v>
      </c>
      <c r="EE7" s="39">
        <v>0.59</v>
      </c>
      <c r="EF7" s="39">
        <v>0.43</v>
      </c>
      <c r="EG7" s="39">
        <v>0.53</v>
      </c>
      <c r="EH7" s="39">
        <v>0.4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須貝 拓海</cp:lastModifiedBy>
  <cp:lastPrinted>2022-01-17T00:45:01Z</cp:lastPrinted>
  <dcterms:created xsi:type="dcterms:W3CDTF">2021-12-03T06:44:03Z</dcterms:created>
  <dcterms:modified xsi:type="dcterms:W3CDTF">2022-01-17T00:46:31Z</dcterms:modified>
  <cp:category/>
</cp:coreProperties>
</file>