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83070\Desktop\経営比較分析\【経営比較分析表】2020_062031_46_010\"/>
    </mc:Choice>
  </mc:AlternateContent>
  <xr:revisionPtr revIDLastSave="0" documentId="13_ncr:1_{DEE15C9D-4F6B-4D15-970C-F22AA48710A4}" xr6:coauthVersionLast="36" xr6:coauthVersionMax="36" xr10:uidLastSave="{00000000-0000-0000-0000-000000000000}"/>
  <workbookProtection workbookAlgorithmName="SHA-512" workbookHashValue="lokJrE8GYcgrLVl0gosHBtB7GOLXPdDt9m5ViTEpAJZGza0XSlSPfZu22rBDYHvP3ulZwL2X4Tnnawr+p9IRuA==" workbookSaltValue="QHfKax83FpIqsEQ9eiJkH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<sst xmlns="http://schemas.openxmlformats.org/spreadsheetml/2006/main" count="228" uniqueCount="113">
  <si>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</si>
  <si>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</si>
  <si>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</si>
  <si>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</si>
  <si>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</si>
  <si>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</si>
  <si>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</si>
  <si>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</si>
  <si>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</si>
  <si>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</si>
  <si>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</si>
  <si>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</si>
  <si>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</si>
  <si>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</si>
  <si>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</si>
  <si>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</si>
  <si>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</si>
  <si>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</si>
  <si>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</si>
  <si>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</si>
  <si>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</si>
  <si>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</si>
  <si>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</si>
  <si>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</si>
  <si>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</si>
  <si>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</si>
  <si>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</si>
  <si>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</si>
  <si>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</si>
  <si>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</si>
  <si>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</si>
  <si>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</si>
  <si>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</si>
  <si>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</si>
  <si>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</si>
  <si>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</si>
  <si>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</si>
  <si>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</si>
  <si>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</si>
  <si>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</si>
  <si>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</si>
  <si>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</si>
  <si>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</si>
  <si>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</si>
  <si>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</si>
  <si>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</si>
  <si>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</si>
  <si>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</si>
  <si>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</si>
  <si>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</si>
  <si>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</si>
  <si>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</si>
  <si>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</si>
  <si>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</si>
  <si>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</si>
  <si>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</si>
  <si>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</si>
  <si>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</si>
  <si>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</si>
  <si>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</si>
  <si>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</si>
  <si>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</si>
  <si>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</si>
  <si>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</si>
  <si>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</si>
  <si>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</si>
  <si>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</si>
  <si>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</si>
  <si>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</si>
  <si>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</si>
  <si>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</si>
  <si>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</si>
  <si>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</si>
  <si>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</si>
  <si>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</si>
  <si>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</si>
  <si>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</si>
  <si>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</si>
  <si>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</si>
  <si>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</si>
  <si>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</si>
  <si>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</si>
  <si>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</si>
  <si>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</si>
  <si>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</si>
  <si>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</si>
  <si>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</si>
  <si>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</si>
  <si>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</si>
  <si>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</si>
  <si>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</si>
  <si>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</si>
  <si>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</si>
  <si>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鶴岡市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</si>
  <si>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</si>
  <si>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</si>
  <si>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</si>
  <si>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</si>
  <si>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</si>
  <si>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</si>
  <si>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</si>
  <si>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</si>
  <si>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</si>
  <si>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</si>
  <si>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</si>
  <si>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</si>
  <si>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</si>
  <si>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</si>
  <si>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</si>
  <si>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</si>
  <si>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よりも高い数値となっており、年々増加傾向にあります。施設の老朽化が進行しているため、必要な施設を見極め、有効で効率的な投資を行っていく必要があります。
②管路経年化率は類似団体平均よりも高い数値となっており、今後はより効率的に管路更新を進める必要があります。
③管路更新率は類似団体平均より低い数値となっています。これは鶴岡市の給水区域面積が427㎢と広く、給水区域内の管路が多岐に広がっているためです。したがって、効率的かつ効果的なアセットマネジメントの実践に取り組む必要があります。</t>
    <rPh sb="1" eb="3">
      <t>ユウケイ</t>
    </rPh>
    <rPh sb="113" eb="114">
      <t>タカ</t>
    </rPh>
    <rPh sb="124" eb="126">
      <t>コンゴ</t>
    </rPh>
    <rPh sb="129" eb="132">
      <t>コウリツテキ</t>
    </rPh>
    <rPh sb="133" eb="135">
      <t>カンロ</t>
    </rPh>
    <rPh sb="135" eb="137">
      <t>コウシン</t>
    </rPh>
    <rPh sb="138" eb="139">
      <t>スス</t>
    </rPh>
    <rPh sb="141" eb="143">
      <t>ヒツヨウ</t>
    </rPh>
    <rPh sb="199" eb="201">
      <t>キュウスイ</t>
    </rPh>
    <rPh sb="201" eb="203">
      <t>クイキ</t>
    </rPh>
    <rPh sb="203" eb="204">
      <t>ナイ</t>
    </rPh>
    <rPh sb="205" eb="207">
      <t>カンロ</t>
    </rPh>
    <rPh sb="208" eb="210">
      <t>タキ</t>
    </rPh>
    <rPh sb="211" eb="212">
      <t>ヒロ</t>
    </rPh>
    <phoneticPr fontId="4"/>
  </si>
  <si>
    <t>①経常収支比率について、平成30年度に県企業局広域水道料金減額改定で数値が向上しましたが、令和2年度は新型コロナウイルスによる緊急生活支援事業として基本料金減免等を行ったため、収入が減少し前年度から数値が低下しました。
②累積欠損金比率は0％で累積欠損金は発生していませんが、今後給水収益の伸びが見込めないことから、継続して費用節減に努めます。
③企業債償還金が少ないため、流動比率は類似団体平均値と比較して高い数値となっています。
④企業債残高対給水収益比率は、現在は企業債借入を行っていないことから数値が小さくなっていますが、今後、管路等施設の更新増が見込まれているため、新規借入による数値の上昇が想定されます。
⑤料金回収率について、平成30年度に県企業局広域水道料金減額改定で数値が向上しましたが、令和2年度は新型コロナウイルスによる緊急生活支援事業としての基本料金減免等や、大口利用者使用量減等による収入減で前年度から数値が低下しました。
⑥給水原価について、新型コロナウイルスの影響による大口利用者使用量減等により年間総有収水量が減少し、令和2年度は増加となりました。
⑦施設利用率について、給水区域面積が広大で保有する施設が多いため、配水量に対し施設が過大となっています。今後、給水人口の減少を視野に適正な施設利用を目指します。
⑧有収率について、近年減少傾向にあり令和2年度は前年度を下回りました。</t>
    <rPh sb="45" eb="47">
      <t>レイワ</t>
    </rPh>
    <rPh sb="48" eb="50">
      <t>ネンド</t>
    </rPh>
    <rPh sb="51" eb="53">
      <t>シンガタ</t>
    </rPh>
    <rPh sb="74" eb="76">
      <t>キホン</t>
    </rPh>
    <rPh sb="76" eb="78">
      <t>リョウキン</t>
    </rPh>
    <rPh sb="78" eb="80">
      <t>ゲンメン</t>
    </rPh>
    <rPh sb="80" eb="81">
      <t>ナド</t>
    </rPh>
    <rPh sb="82" eb="83">
      <t>オコナ</t>
    </rPh>
    <rPh sb="88" eb="90">
      <t>シュウニュウ</t>
    </rPh>
    <rPh sb="91" eb="93">
      <t>ゲンショウ</t>
    </rPh>
    <rPh sb="94" eb="97">
      <t>ゼンネンド</t>
    </rPh>
    <rPh sb="99" eb="101">
      <t>スウチ</t>
    </rPh>
    <rPh sb="102" eb="104">
      <t>テイカ</t>
    </rPh>
    <rPh sb="138" eb="140">
      <t>コンゴ</t>
    </rPh>
    <rPh sb="167" eb="168">
      <t>ツト</t>
    </rPh>
    <rPh sb="174" eb="176">
      <t>キギョウ</t>
    </rPh>
    <rPh sb="176" eb="177">
      <t>サイ</t>
    </rPh>
    <rPh sb="177" eb="179">
      <t>ショウカン</t>
    </rPh>
    <rPh sb="179" eb="180">
      <t>キン</t>
    </rPh>
    <rPh sb="181" eb="182">
      <t>スク</t>
    </rPh>
    <rPh sb="192" eb="194">
      <t>ルイジ</t>
    </rPh>
    <rPh sb="194" eb="196">
      <t>ダンタイ</t>
    </rPh>
    <rPh sb="196" eb="198">
      <t>ヘイキン</t>
    </rPh>
    <rPh sb="200" eb="202">
      <t>ヒカク</t>
    </rPh>
    <rPh sb="204" eb="205">
      <t>タカ</t>
    </rPh>
    <rPh sb="206" eb="208">
      <t>スウチ</t>
    </rPh>
    <rPh sb="232" eb="234">
      <t>ゲンザイ</t>
    </rPh>
    <rPh sb="254" eb="255">
      <t>チイ</t>
    </rPh>
    <rPh sb="270" eb="271">
      <t>トウ</t>
    </rPh>
    <rPh sb="271" eb="273">
      <t>シセツ</t>
    </rPh>
    <rPh sb="274" eb="276">
      <t>コウシン</t>
    </rPh>
    <rPh sb="278" eb="280">
      <t>ミコ</t>
    </rPh>
    <rPh sb="288" eb="290">
      <t>シンキ</t>
    </rPh>
    <rPh sb="290" eb="292">
      <t>カリイレ</t>
    </rPh>
    <rPh sb="295" eb="297">
      <t>スウチ</t>
    </rPh>
    <rPh sb="298" eb="300">
      <t>ジョウショウ</t>
    </rPh>
    <rPh sb="301" eb="303">
      <t>ソウテイ</t>
    </rPh>
    <rPh sb="342" eb="344">
      <t>スウチ</t>
    </rPh>
    <rPh sb="345" eb="347">
      <t>コウジョウ</t>
    </rPh>
    <rPh sb="392" eb="394">
      <t>オオクチ</t>
    </rPh>
    <rPh sb="394" eb="397">
      <t>リヨウシャ</t>
    </rPh>
    <rPh sb="397" eb="400">
      <t>シヨウリョウ</t>
    </rPh>
    <rPh sb="400" eb="401">
      <t>ゲン</t>
    </rPh>
    <rPh sb="401" eb="402">
      <t>ナド</t>
    </rPh>
    <rPh sb="435" eb="437">
      <t>シンガタ</t>
    </rPh>
    <rPh sb="445" eb="447">
      <t>エイキョウ</t>
    </rPh>
    <rPh sb="452" eb="455">
      <t>リヨウシャ</t>
    </rPh>
    <rPh sb="455" eb="457">
      <t>シヨウ</t>
    </rPh>
    <rPh sb="457" eb="458">
      <t>リョウ</t>
    </rPh>
    <rPh sb="459" eb="460">
      <t>ナド</t>
    </rPh>
    <rPh sb="471" eb="473">
      <t>ゲンショウ</t>
    </rPh>
    <rPh sb="509" eb="511">
      <t>コウダイ</t>
    </rPh>
    <rPh sb="512" eb="514">
      <t>ホユウ</t>
    </rPh>
    <rPh sb="519" eb="520">
      <t>オオ</t>
    </rPh>
    <rPh sb="528" eb="529">
      <t>タイ</t>
    </rPh>
    <rPh sb="543" eb="545">
      <t>コンゴ</t>
    </rPh>
    <rPh sb="581" eb="583">
      <t>キンネン</t>
    </rPh>
    <rPh sb="590" eb="592">
      <t>レイワ</t>
    </rPh>
    <rPh sb="593" eb="595">
      <t>ネンド</t>
    </rPh>
    <rPh sb="596" eb="599">
      <t>ゼンネンド</t>
    </rPh>
    <rPh sb="600" eb="602">
      <t>シタマワ</t>
    </rPh>
    <phoneticPr fontId="4"/>
  </si>
  <si>
    <t>　令和2年度は新型コロナウイルスによる緊急生活支援事業として水道基本料金減免等を実施したことや、大口利用者の使用量減等によって、収入が減となりました。新型コロナウイルスの影響が小さくなった後も、給水人口の減少や節水型機器の普及により、給水収益の大幅な伸びが見込めない中、経年劣化した管路や施設の更新は増加するため、より一層の経費削減や適正な料金改定により、健全経営を堅持していく必要があります。
　なお、管路や施設の更新にあたっては、給水区域の需要を見極め優先順位や効率性を考慮しながら計画的に行うとともに、施設の統廃合等のダウンサイジングを図り適正な規模に整備していく必要があります。</t>
    <rPh sb="7" eb="9">
      <t>ヒツヨウ</t>
    </rPh>
    <rPh sb="34" eb="36">
      <t>キュウスイ</t>
    </rPh>
    <rPh sb="36" eb="38">
      <t>クイキ</t>
    </rPh>
    <rPh sb="48" eb="50">
      <t>オオグチ</t>
    </rPh>
    <rPh sb="50" eb="53">
      <t>リヨウシャ</t>
    </rPh>
    <rPh sb="54" eb="57">
      <t>シヨウリョウ</t>
    </rPh>
    <rPh sb="57" eb="58">
      <t>ゲン</t>
    </rPh>
    <rPh sb="58" eb="59">
      <t>ナド</t>
    </rPh>
    <rPh sb="75" eb="77">
      <t>シンガタ</t>
    </rPh>
    <rPh sb="85" eb="87">
      <t>エイキョウ</t>
    </rPh>
    <rPh sb="88" eb="89">
      <t>チイ</t>
    </rPh>
    <rPh sb="94" eb="95">
      <t>アト</t>
    </rPh>
    <rPh sb="133" eb="134">
      <t>ナカ</t>
    </rPh>
    <rPh sb="137" eb="139">
      <t>レッカ</t>
    </rPh>
    <rPh sb="144" eb="146">
      <t>シセツ</t>
    </rPh>
    <rPh sb="146" eb="148">
      <t>コウシン</t>
    </rPh>
    <rPh sb="149" eb="151">
      <t>ゾウカ</t>
    </rPh>
    <rPh sb="162" eb="164">
      <t>ケイヒ</t>
    </rPh>
    <rPh sb="186" eb="188">
      <t>ヒツヨウ</t>
    </rPh>
    <rPh sb="205" eb="207">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</si>
</sst>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0.25</c:v>
                </c:pt>
                <c:pt idx="1">
                  <c:v>0.34</c:v>
                </c:pt>
                <c:pt idx="2">
                  <c:v>0.31</c:v>
                </c:pt>
                <c:pt idx="3">
                  <c:v>0.35</c:v>
                </c:pt>
                <c:pt idx="4">
                  <c:v>0.24</c:v>
                </c:pt>
              </c:numCache>
            </c:numRef>
          </c:val>
          <c:extLst>
            <c:ext xmlns:c16="http://schemas.microsoft.com/office/drawing/2014/chart" uri="{C3380CC4-5D6E-409C-BE32-E72D297353CC}">
              <c16:uniqueId val="{00000000-D5F7-453A-84C7-3615354298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D5F7-453A-84C7-3615354298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43.03</c:v>
                </c:pt>
                <c:pt idx="1">
                  <c:v>44.1</c:v>
                </c:pt>
                <c:pt idx="2">
                  <c:v>43.34</c:v>
                </c:pt>
                <c:pt idx="3">
                  <c:v>41.94</c:v>
                </c:pt>
                <c:pt idx="4">
                  <c:v>41.78</c:v>
                </c:pt>
              </c:numCache>
            </c:numRef>
          </c:val>
          <c:extLst>
            <c:ext xmlns:c16="http://schemas.microsoft.com/office/drawing/2014/chart" uri="{C3380CC4-5D6E-409C-BE32-E72D297353CC}">
              <c16:uniqueId val="{00000000-C6BD-4A2A-8438-CAF109E268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C6BD-4A2A-8438-CAF109E268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88.78</c:v>
                </c:pt>
                <c:pt idx="1">
                  <c:v>87.13</c:v>
                </c:pt>
                <c:pt idx="2">
                  <c:v>86.04</c:v>
                </c:pt>
                <c:pt idx="3">
                  <c:v>87.25</c:v>
                </c:pt>
                <c:pt idx="4">
                  <c:v>86.62</c:v>
                </c:pt>
              </c:numCache>
            </c:numRef>
          </c:val>
          <c:extLst>
            <c:ext xmlns:c16="http://schemas.microsoft.com/office/drawing/2014/chart" uri="{C3380CC4-5D6E-409C-BE32-E72D297353CC}">
              <c16:uniqueId val="{00000000-D77D-495C-A687-32CAF5CE53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D77D-495C-A687-32CAF5CE53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107.28</c:v>
                </c:pt>
                <c:pt idx="1">
                  <c:v>107.19</c:v>
                </c:pt>
                <c:pt idx="2">
                  <c:v>114.46</c:v>
                </c:pt>
                <c:pt idx="3">
                  <c:v>115.33</c:v>
                </c:pt>
                <c:pt idx="4">
                  <c:v>111.65</c:v>
                </c:pt>
              </c:numCache>
            </c:numRef>
          </c:val>
          <c:extLst>
            <c:ext xmlns:c16="http://schemas.microsoft.com/office/drawing/2014/chart" uri="{C3380CC4-5D6E-409C-BE32-E72D297353CC}">
              <c16:uniqueId val="{00000000-03B3-4D4C-9843-5B67EF6E35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03B3-4D4C-9843-5B67EF6E35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56.59</c:v>
                </c:pt>
                <c:pt idx="1">
                  <c:v>58.22</c:v>
                </c:pt>
                <c:pt idx="2">
                  <c:v>59.71</c:v>
                </c:pt>
                <c:pt idx="3">
                  <c:v>60.95</c:v>
                </c:pt>
                <c:pt idx="4">
                  <c:v>62.16</c:v>
                </c:pt>
              </c:numCache>
            </c:numRef>
          </c:val>
          <c:extLst>
            <c:ext xmlns:c16="http://schemas.microsoft.com/office/drawing/2014/chart" uri="{C3380CC4-5D6E-409C-BE32-E72D297353CC}">
              <c16:uniqueId val="{00000000-4E0B-47DD-B8F5-7C928E9301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4E0B-47DD-B8F5-7C928E9301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12.01</c:v>
                </c:pt>
                <c:pt idx="2">
                  <c:v>14.63</c:v>
                </c:pt>
                <c:pt idx="3">
                  <c:v>20.95</c:v>
                </c:pt>
                <c:pt idx="4">
                  <c:v>22.22</c:v>
                </c:pt>
              </c:numCache>
            </c:numRef>
          </c:val>
          <c:extLst>
            <c:ext xmlns:c16="http://schemas.microsoft.com/office/drawing/2014/chart" uri="{C3380CC4-5D6E-409C-BE32-E72D297353CC}">
              <c16:uniqueId val="{00000000-D5A3-44E6-973F-BDA60528CA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D5A3-44E6-973F-BDA60528CA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6B-4AAE-942B-34F291B8AA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26B-4AAE-942B-34F291B8AA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509.03</c:v>
                </c:pt>
                <c:pt idx="1">
                  <c:v>550.36</c:v>
                </c:pt>
                <c:pt idx="2">
                  <c:v>625.53</c:v>
                </c:pt>
                <c:pt idx="3">
                  <c:v>628.52</c:v>
                </c:pt>
                <c:pt idx="4">
                  <c:v>619.24</c:v>
                </c:pt>
              </c:numCache>
            </c:numRef>
          </c:val>
          <c:extLst>
            <c:ext xmlns:c16="http://schemas.microsoft.com/office/drawing/2014/chart" uri="{C3380CC4-5D6E-409C-BE32-E72D297353CC}">
              <c16:uniqueId val="{00000000-69C1-4340-BC35-64AFA3884F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69C1-4340-BC35-64AFA3884F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192.36</c:v>
                </c:pt>
                <c:pt idx="1">
                  <c:v>174.92</c:v>
                </c:pt>
                <c:pt idx="2">
                  <c:v>161.84</c:v>
                </c:pt>
                <c:pt idx="3">
                  <c:v>147.22999999999999</c:v>
                </c:pt>
                <c:pt idx="4">
                  <c:v>134.38</c:v>
                </c:pt>
              </c:numCache>
            </c:numRef>
          </c:val>
          <c:extLst>
            <c:ext xmlns:c16="http://schemas.microsoft.com/office/drawing/2014/chart" uri="{C3380CC4-5D6E-409C-BE32-E72D297353CC}">
              <c16:uniqueId val="{00000000-ED85-4BC6-A40B-11F6668F25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ED85-4BC6-A40B-11F6668F25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100.63</c:v>
                </c:pt>
                <c:pt idx="1">
                  <c:v>100.38</c:v>
                </c:pt>
                <c:pt idx="2">
                  <c:v>109.09</c:v>
                </c:pt>
                <c:pt idx="3">
                  <c:v>109.07</c:v>
                </c:pt>
                <c:pt idx="4">
                  <c:v>105.78</c:v>
                </c:pt>
              </c:numCache>
            </c:numRef>
          </c:val>
          <c:extLst>
            <c:ext xmlns:c16="http://schemas.microsoft.com/office/drawing/2014/chart" uri="{C3380CC4-5D6E-409C-BE32-E72D297353CC}">
              <c16:uniqueId val="{00000000-B156-4C61-B0D4-C7C9007AFE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B156-4C61-B0D4-C7C9007AFE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205.7</c:v>
                </c:pt>
                <c:pt idx="1">
                  <c:v>205.71</c:v>
                </c:pt>
                <c:pt idx="2">
                  <c:v>190.42</c:v>
                </c:pt>
                <c:pt idx="3">
                  <c:v>190.63</c:v>
                </c:pt>
                <c:pt idx="4">
                  <c:v>192.78</c:v>
                </c:pt>
              </c:numCache>
            </c:numRef>
          </c:val>
          <c:extLst>
            <c:ext xmlns:c16="http://schemas.microsoft.com/office/drawing/2014/chart" uri="{C3380CC4-5D6E-409C-BE32-E72D297353CC}">
              <c16:uniqueId val="{00000000-6E27-42E5-AE5E-483A7BCEB90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6E27-42E5-AE5E-483A7BCEB90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鶴岡市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124003</v>
      </c>
      <c r="AM8" s="61"/>
      <c r="AN8" s="61"/>
      <c r="AO8" s="61"/>
      <c r="AP8" s="61"/>
      <c r="AQ8" s="61"/>
      <c r="AR8" s="61"/>
      <c r="AS8" s="61"/>
      <c r="AT8" s="52">
        <f>データ!$S$6</f>
        <v>1311.53</v>
      </c>
      <c r="AU8" s="53"/>
      <c r="AV8" s="53"/>
      <c r="AW8" s="53"/>
      <c r="AX8" s="53"/>
      <c r="AY8" s="53"/>
      <c r="AZ8" s="53"/>
      <c r="BA8" s="53"/>
      <c r="BB8" s="54">
        <f>データ!$T$6</f>
        <v>94.55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81.13</v>
      </c>
      <c r="J10" s="53"/>
      <c r="K10" s="53"/>
      <c r="L10" s="53"/>
      <c r="M10" s="53"/>
      <c r="N10" s="53"/>
      <c r="O10" s="64"/>
      <c r="P10" s="54">
        <f>データ!$P$6</f>
        <v>99.63</v>
      </c>
      <c r="Q10" s="54"/>
      <c r="R10" s="54"/>
      <c r="S10" s="54"/>
      <c r="T10" s="54"/>
      <c r="U10" s="54"/>
      <c r="V10" s="54"/>
      <c r="W10" s="61">
        <f>データ!$Q$6</f>
        <v>3894</v>
      </c>
      <c r="X10" s="61"/>
      <c r="Y10" s="61"/>
      <c r="Z10" s="61"/>
      <c r="AA10" s="61"/>
      <c r="AB10" s="61"/>
      <c r="AC10" s="61"/>
      <c r="AD10" s="2"/>
      <c r="AE10" s="2"/>
      <c r="AF10" s="2"/>
      <c r="AG10" s="2"/>
      <c r="AH10" s="4"/>
      <c r="AI10" s="4"/>
      <c r="AJ10" s="4"/>
      <c r="AK10" s="4"/>
      <c r="AL10" s="61">
        <f>データ!$U$6</f>
        <v>130018</v>
      </c>
      <c r="AM10" s="61"/>
      <c r="AN10" s="61"/>
      <c r="AO10" s="61"/>
      <c r="AP10" s="61"/>
      <c r="AQ10" s="61"/>
      <c r="AR10" s="61"/>
      <c r="AS10" s="61"/>
      <c r="AT10" s="52">
        <f>データ!$V$6</f>
        <v>427</v>
      </c>
      <c r="AU10" s="53"/>
      <c r="AV10" s="53"/>
      <c r="AW10" s="53"/>
      <c r="AX10" s="53"/>
      <c r="AY10" s="53"/>
      <c r="AZ10" s="53"/>
      <c r="BA10" s="53"/>
      <c r="BB10" s="54">
        <f>データ!$W$6</f>
        <v>304.49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9/69dxNLp/zoO5fn9YyjxcQkcOXrYfQiwulHLxWf6vDmL/JCrBVZRUWCszOfCYBgo/tKxZT6ZQ9M2rYhSTEzg==" saltValue="92bAA2mfeWgq8p0anLDk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62031</v>
      </c>
      <c r="D6" s="34">
        <f t="shared" si="3"/>
        <v>46</v>
      </c>
      <c r="E6" s="34">
        <f t="shared" si="3"/>
        <v>1</v>
      </c>
      <c r="F6" s="34">
        <f t="shared" si="3"/>
        <v>0</v>
      </c>
      <c r="G6" s="34">
        <f t="shared" si="3"/>
        <v>1</v>
      </c>
      <c r="H6" s="34" t="str">
        <f t="shared" si="3"/>
        <v>山形県　鶴岡市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81.13</v>
      </c>
      <c r="P6" s="35">
        <f t="shared" si="3"/>
        <v>99.63</v>
      </c>
      <c r="Q6" s="35">
        <f t="shared" si="3"/>
        <v>3894</v>
      </c>
      <c r="R6" s="35">
        <f t="shared" si="3"/>
        <v>124003</v>
      </c>
      <c r="S6" s="35">
        <f t="shared" si="3"/>
        <v>1311.53</v>
      </c>
      <c r="T6" s="35">
        <f t="shared" si="3"/>
        <v>94.55</v>
      </c>
      <c r="U6" s="35">
        <f t="shared" si="3"/>
        <v>130018</v>
      </c>
      <c r="V6" s="35">
        <f t="shared" si="3"/>
        <v>427</v>
      </c>
      <c r="W6" s="35">
        <f t="shared" si="3"/>
        <v>304.49</v>
      </c>
      <c r="X6" s="36">
        <f>IF(X7="",NA(),X7)</f>
        <v>107.28</v>
      </c>
      <c r="Y6" s="36">
        <f t="shared" ref="Y6:AG6" si="4">IF(Y7="",NA(),Y7)</f>
        <v>107.19</v>
      </c>
      <c r="Z6" s="36">
        <f t="shared" si="4"/>
        <v>114.46</v>
      </c>
      <c r="AA6" s="36">
        <f t="shared" si="4"/>
        <v>115.33</v>
      </c>
      <c r="AB6" s="36">
        <f t="shared" si="4"/>
        <v>111.65</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509.03</v>
      </c>
      <c r="AU6" s="36">
        <f t="shared" ref="AU6:BC6" si="6">IF(AU7="",NA(),AU7)</f>
        <v>550.36</v>
      </c>
      <c r="AV6" s="36">
        <f t="shared" si="6"/>
        <v>625.53</v>
      </c>
      <c r="AW6" s="36">
        <f t="shared" si="6"/>
        <v>628.52</v>
      </c>
      <c r="AX6" s="36">
        <f t="shared" si="6"/>
        <v>619.24</v>
      </c>
      <c r="AY6" s="36">
        <f t="shared" si="6"/>
        <v>349.04</v>
      </c>
      <c r="AZ6" s="36">
        <f t="shared" si="6"/>
        <v>337.49</v>
      </c>
      <c r="BA6" s="36">
        <f t="shared" si="6"/>
        <v>335.6</v>
      </c>
      <c r="BB6" s="36">
        <f t="shared" si="6"/>
        <v>358.91</v>
      </c>
      <c r="BC6" s="36">
        <f t="shared" si="6"/>
        <v>360.96</v>
      </c>
      <c r="BD6" s="35" t="str">
        <f>IF(BD7="","",IF(BD7="-","【-】","【"&amp;SUBSTITUTE(TEXT(BD7,"#,##0.00"),"-","△")&amp;"】"))</f>
        <v>【260.31】</v>
      </c>
      <c r="BE6" s="36">
        <f>IF(BE7="",NA(),BE7)</f>
        <v>192.36</v>
      </c>
      <c r="BF6" s="36">
        <f t="shared" ref="BF6:BN6" si="7">IF(BF7="",NA(),BF7)</f>
        <v>174.92</v>
      </c>
      <c r="BG6" s="36">
        <f t="shared" si="7"/>
        <v>161.84</v>
      </c>
      <c r="BH6" s="36">
        <f t="shared" si="7"/>
        <v>147.22999999999999</v>
      </c>
      <c r="BI6" s="36">
        <f t="shared" si="7"/>
        <v>134.38</v>
      </c>
      <c r="BJ6" s="36">
        <f t="shared" si="7"/>
        <v>254.54</v>
      </c>
      <c r="BK6" s="36">
        <f t="shared" si="7"/>
        <v>265.92</v>
      </c>
      <c r="BL6" s="36">
        <f t="shared" si="7"/>
        <v>258.26</v>
      </c>
      <c r="BM6" s="36">
        <f t="shared" si="7"/>
        <v>247.27</v>
      </c>
      <c r="BN6" s="36">
        <f t="shared" si="7"/>
        <v>239.18</v>
      </c>
      <c r="BO6" s="35" t="str">
        <f>IF(BO7="","",IF(BO7="-","【-】","【"&amp;SUBSTITUTE(TEXT(BO7,"#,##0.00"),"-","△")&amp;"】"))</f>
        <v>【275.67】</v>
      </c>
      <c r="BP6" s="36">
        <f>IF(BP7="",NA(),BP7)</f>
        <v>100.63</v>
      </c>
      <c r="BQ6" s="36">
        <f t="shared" ref="BQ6:BY6" si="8">IF(BQ7="",NA(),BQ7)</f>
        <v>100.38</v>
      </c>
      <c r="BR6" s="36">
        <f t="shared" si="8"/>
        <v>109.09</v>
      </c>
      <c r="BS6" s="36">
        <f t="shared" si="8"/>
        <v>109.07</v>
      </c>
      <c r="BT6" s="36">
        <f t="shared" si="8"/>
        <v>105.78</v>
      </c>
      <c r="BU6" s="36">
        <f t="shared" si="8"/>
        <v>106.52</v>
      </c>
      <c r="BV6" s="36">
        <f t="shared" si="8"/>
        <v>105.86</v>
      </c>
      <c r="BW6" s="36">
        <f t="shared" si="8"/>
        <v>106.07</v>
      </c>
      <c r="BX6" s="36">
        <f t="shared" si="8"/>
        <v>105.34</v>
      </c>
      <c r="BY6" s="36">
        <f t="shared" si="8"/>
        <v>101.89</v>
      </c>
      <c r="BZ6" s="35" t="str">
        <f>IF(BZ7="","",IF(BZ7="-","【-】","【"&amp;SUBSTITUTE(TEXT(BZ7,"#,##0.00"),"-","△")&amp;"】"))</f>
        <v>【100.05】</v>
      </c>
      <c r="CA6" s="36">
        <f>IF(CA7="",NA(),CA7)</f>
        <v>205.7</v>
      </c>
      <c r="CB6" s="36">
        <f t="shared" ref="CB6:CJ6" si="9">IF(CB7="",NA(),CB7)</f>
        <v>205.71</v>
      </c>
      <c r="CC6" s="36">
        <f t="shared" si="9"/>
        <v>190.42</v>
      </c>
      <c r="CD6" s="36">
        <f t="shared" si="9"/>
        <v>190.63</v>
      </c>
      <c r="CE6" s="36">
        <f t="shared" si="9"/>
        <v>192.78</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43.03</v>
      </c>
      <c r="CM6" s="36">
        <f t="shared" ref="CM6:CU6" si="10">IF(CM7="",NA(),CM7)</f>
        <v>44.1</v>
      </c>
      <c r="CN6" s="36">
        <f t="shared" si="10"/>
        <v>43.34</v>
      </c>
      <c r="CO6" s="36">
        <f t="shared" si="10"/>
        <v>41.94</v>
      </c>
      <c r="CP6" s="36">
        <f t="shared" si="10"/>
        <v>41.78</v>
      </c>
      <c r="CQ6" s="36">
        <f t="shared" si="10"/>
        <v>62.1</v>
      </c>
      <c r="CR6" s="36">
        <f t="shared" si="10"/>
        <v>62.38</v>
      </c>
      <c r="CS6" s="36">
        <f t="shared" si="10"/>
        <v>62.83</v>
      </c>
      <c r="CT6" s="36">
        <f t="shared" si="10"/>
        <v>62.05</v>
      </c>
      <c r="CU6" s="36">
        <f t="shared" si="10"/>
        <v>63.23</v>
      </c>
      <c r="CV6" s="35" t="str">
        <f>IF(CV7="","",IF(CV7="-","【-】","【"&amp;SUBSTITUTE(TEXT(CV7,"#,##0.00"),"-","△")&amp;"】"))</f>
        <v>【60.69】</v>
      </c>
      <c r="CW6" s="36">
        <f>IF(CW7="",NA(),CW7)</f>
        <v>88.78</v>
      </c>
      <c r="CX6" s="36">
        <f t="shared" ref="CX6:DF6" si="11">IF(CX7="",NA(),CX7)</f>
        <v>87.13</v>
      </c>
      <c r="CY6" s="36">
        <f t="shared" si="11"/>
        <v>86.04</v>
      </c>
      <c r="CZ6" s="36">
        <f t="shared" si="11"/>
        <v>87.25</v>
      </c>
      <c r="DA6" s="36">
        <f t="shared" si="11"/>
        <v>86.62</v>
      </c>
      <c r="DB6" s="36">
        <f t="shared" si="11"/>
        <v>89.52</v>
      </c>
      <c r="DC6" s="36">
        <f t="shared" si="11"/>
        <v>89.17</v>
      </c>
      <c r="DD6" s="36">
        <f t="shared" si="11"/>
        <v>88.86</v>
      </c>
      <c r="DE6" s="36">
        <f t="shared" si="11"/>
        <v>89.11</v>
      </c>
      <c r="DF6" s="36">
        <f t="shared" si="11"/>
        <v>89.35</v>
      </c>
      <c r="DG6" s="35" t="str">
        <f>IF(DG7="","",IF(DG7="-","【-】","【"&amp;SUBSTITUTE(TEXT(DG7,"#,##0.00"),"-","△")&amp;"】"))</f>
        <v>【89.82】</v>
      </c>
      <c r="DH6" s="36">
        <f>IF(DH7="",NA(),DH7)</f>
        <v>56.59</v>
      </c>
      <c r="DI6" s="36">
        <f t="shared" ref="DI6:DQ6" si="12">IF(DI7="",NA(),DI7)</f>
        <v>58.22</v>
      </c>
      <c r="DJ6" s="36">
        <f t="shared" si="12"/>
        <v>59.71</v>
      </c>
      <c r="DK6" s="36">
        <f t="shared" si="12"/>
        <v>60.95</v>
      </c>
      <c r="DL6" s="36">
        <f t="shared" si="12"/>
        <v>62.16</v>
      </c>
      <c r="DM6" s="36">
        <f t="shared" si="12"/>
        <v>46.58</v>
      </c>
      <c r="DN6" s="36">
        <f t="shared" si="12"/>
        <v>46.99</v>
      </c>
      <c r="DO6" s="36">
        <f t="shared" si="12"/>
        <v>47.89</v>
      </c>
      <c r="DP6" s="36">
        <f t="shared" si="12"/>
        <v>48.69</v>
      </c>
      <c r="DQ6" s="36">
        <f t="shared" si="12"/>
        <v>49.62</v>
      </c>
      <c r="DR6" s="35" t="str">
        <f>IF(DR7="","",IF(DR7="-","【-】","【"&amp;SUBSTITUTE(TEXT(DR7,"#,##0.00"),"-","△")&amp;"】"))</f>
        <v>【50.19】</v>
      </c>
      <c r="DS6" s="35">
        <f>IF(DS7="",NA(),DS7)</f>
        <v>0</v>
      </c>
      <c r="DT6" s="36">
        <f t="shared" ref="DT6:EB6" si="13">IF(DT7="",NA(),DT7)</f>
        <v>12.01</v>
      </c>
      <c r="DU6" s="36">
        <f t="shared" si="13"/>
        <v>14.63</v>
      </c>
      <c r="DV6" s="36">
        <f t="shared" si="13"/>
        <v>20.95</v>
      </c>
      <c r="DW6" s="36">
        <f t="shared" si="13"/>
        <v>22.22</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0.25</v>
      </c>
      <c r="EE6" s="36">
        <f t="shared" ref="EE6:EM6" si="14">IF(EE7="",NA(),EE7)</f>
        <v>0.34</v>
      </c>
      <c r="EF6" s="36">
        <f t="shared" si="14"/>
        <v>0.31</v>
      </c>
      <c r="EG6" s="36">
        <f t="shared" si="14"/>
        <v>0.35</v>
      </c>
      <c r="EH6" s="36">
        <f t="shared" si="14"/>
        <v>0.24</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62031</v>
      </c>
      <c r="D7" s="38">
        <v>46</v>
      </c>
      <c r="E7" s="38">
        <v>1</v>
      </c>
      <c r="F7" s="38">
        <v>0</v>
      </c>
      <c r="G7" s="38">
        <v>1</v>
      </c>
      <c r="H7" s="38" t="s">
        <v>93</v>
      </c>
      <c r="I7" s="38" t="s">
        <v>94</v>
      </c>
      <c r="J7" s="38" t="s">
        <v>95</v>
      </c>
      <c r="K7" s="38" t="s">
        <v>96</v>
      </c>
      <c r="L7" s="38" t="s">
        <v>97</v>
      </c>
      <c r="M7" s="38" t="s">
        <v>98</v>
      </c>
      <c r="N7" s="39" t="s">
        <v>99</v>
      </c>
      <c r="O7" s="39">
        <v>81.13</v>
      </c>
      <c r="P7" s="39">
        <v>99.63</v>
      </c>
      <c r="Q7" s="39">
        <v>3894</v>
      </c>
      <c r="R7" s="39">
        <v>124003</v>
      </c>
      <c r="S7" s="39">
        <v>1311.53</v>
      </c>
      <c r="T7" s="39">
        <v>94.55</v>
      </c>
      <c r="U7" s="39">
        <v>130018</v>
      </c>
      <c r="V7" s="39">
        <v>427</v>
      </c>
      <c r="W7" s="39">
        <v>304.49</v>
      </c>
      <c r="X7" s="39">
        <v>107.28</v>
      </c>
      <c r="Y7" s="39">
        <v>107.19</v>
      </c>
      <c r="Z7" s="39">
        <v>114.46</v>
      </c>
      <c r="AA7" s="39">
        <v>115.33</v>
      </c>
      <c r="AB7" s="39">
        <v>111.65</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509.03</v>
      </c>
      <c r="AU7" s="39">
        <v>550.36</v>
      </c>
      <c r="AV7" s="39">
        <v>625.53</v>
      </c>
      <c r="AW7" s="39">
        <v>628.52</v>
      </c>
      <c r="AX7" s="39">
        <v>619.24</v>
      </c>
      <c r="AY7" s="39">
        <v>349.04</v>
      </c>
      <c r="AZ7" s="39">
        <v>337.49</v>
      </c>
      <c r="BA7" s="39">
        <v>335.6</v>
      </c>
      <c r="BB7" s="39">
        <v>358.91</v>
      </c>
      <c r="BC7" s="39">
        <v>360.96</v>
      </c>
      <c r="BD7" s="39">
        <v>260.31</v>
      </c>
      <c r="BE7" s="39">
        <v>192.36</v>
      </c>
      <c r="BF7" s="39">
        <v>174.92</v>
      </c>
      <c r="BG7" s="39">
        <v>161.84</v>
      </c>
      <c r="BH7" s="39">
        <v>147.22999999999999</v>
      </c>
      <c r="BI7" s="39">
        <v>134.38</v>
      </c>
      <c r="BJ7" s="39">
        <v>254.54</v>
      </c>
      <c r="BK7" s="39">
        <v>265.92</v>
      </c>
      <c r="BL7" s="39">
        <v>258.26</v>
      </c>
      <c r="BM7" s="39">
        <v>247.27</v>
      </c>
      <c r="BN7" s="39">
        <v>239.18</v>
      </c>
      <c r="BO7" s="39">
        <v>275.67</v>
      </c>
      <c r="BP7" s="39">
        <v>100.63</v>
      </c>
      <c r="BQ7" s="39">
        <v>100.38</v>
      </c>
      <c r="BR7" s="39">
        <v>109.09</v>
      </c>
      <c r="BS7" s="39">
        <v>109.07</v>
      </c>
      <c r="BT7" s="39">
        <v>105.78</v>
      </c>
      <c r="BU7" s="39">
        <v>106.52</v>
      </c>
      <c r="BV7" s="39">
        <v>105.86</v>
      </c>
      <c r="BW7" s="39">
        <v>106.07</v>
      </c>
      <c r="BX7" s="39">
        <v>105.34</v>
      </c>
      <c r="BY7" s="39">
        <v>101.89</v>
      </c>
      <c r="BZ7" s="39">
        <v>100.05</v>
      </c>
      <c r="CA7" s="39">
        <v>205.7</v>
      </c>
      <c r="CB7" s="39">
        <v>205.71</v>
      </c>
      <c r="CC7" s="39">
        <v>190.42</v>
      </c>
      <c r="CD7" s="39">
        <v>190.63</v>
      </c>
      <c r="CE7" s="39">
        <v>192.78</v>
      </c>
      <c r="CF7" s="39">
        <v>155.80000000000001</v>
      </c>
      <c r="CG7" s="39">
        <v>158.58000000000001</v>
      </c>
      <c r="CH7" s="39">
        <v>159.22</v>
      </c>
      <c r="CI7" s="39">
        <v>159.6</v>
      </c>
      <c r="CJ7" s="39">
        <v>156.32</v>
      </c>
      <c r="CK7" s="39">
        <v>166.4</v>
      </c>
      <c r="CL7" s="39">
        <v>43.03</v>
      </c>
      <c r="CM7" s="39">
        <v>44.1</v>
      </c>
      <c r="CN7" s="39">
        <v>43.34</v>
      </c>
      <c r="CO7" s="39">
        <v>41.94</v>
      </c>
      <c r="CP7" s="39">
        <v>41.78</v>
      </c>
      <c r="CQ7" s="39">
        <v>62.1</v>
      </c>
      <c r="CR7" s="39">
        <v>62.38</v>
      </c>
      <c r="CS7" s="39">
        <v>62.83</v>
      </c>
      <c r="CT7" s="39">
        <v>62.05</v>
      </c>
      <c r="CU7" s="39">
        <v>63.23</v>
      </c>
      <c r="CV7" s="39">
        <v>60.69</v>
      </c>
      <c r="CW7" s="39">
        <v>88.78</v>
      </c>
      <c r="CX7" s="39">
        <v>87.13</v>
      </c>
      <c r="CY7" s="39">
        <v>86.04</v>
      </c>
      <c r="CZ7" s="39">
        <v>87.25</v>
      </c>
      <c r="DA7" s="39">
        <v>86.62</v>
      </c>
      <c r="DB7" s="39">
        <v>89.52</v>
      </c>
      <c r="DC7" s="39">
        <v>89.17</v>
      </c>
      <c r="DD7" s="39">
        <v>88.86</v>
      </c>
      <c r="DE7" s="39">
        <v>89.11</v>
      </c>
      <c r="DF7" s="39">
        <v>89.35</v>
      </c>
      <c r="DG7" s="39">
        <v>89.82</v>
      </c>
      <c r="DH7" s="39">
        <v>56.59</v>
      </c>
      <c r="DI7" s="39">
        <v>58.22</v>
      </c>
      <c r="DJ7" s="39">
        <v>59.71</v>
      </c>
      <c r="DK7" s="39">
        <v>60.95</v>
      </c>
      <c r="DL7" s="39">
        <v>62.16</v>
      </c>
      <c r="DM7" s="39">
        <v>46.58</v>
      </c>
      <c r="DN7" s="39">
        <v>46.99</v>
      </c>
      <c r="DO7" s="39">
        <v>47.89</v>
      </c>
      <c r="DP7" s="39">
        <v>48.69</v>
      </c>
      <c r="DQ7" s="39">
        <v>49.62</v>
      </c>
      <c r="DR7" s="39">
        <v>50.19</v>
      </c>
      <c r="DS7" s="39">
        <v>0</v>
      </c>
      <c r="DT7" s="39">
        <v>12.01</v>
      </c>
      <c r="DU7" s="39">
        <v>14.63</v>
      </c>
      <c r="DV7" s="39">
        <v>20.95</v>
      </c>
      <c r="DW7" s="39">
        <v>22.22</v>
      </c>
      <c r="DX7" s="39">
        <v>14.45</v>
      </c>
      <c r="DY7" s="39">
        <v>15.83</v>
      </c>
      <c r="DZ7" s="39">
        <v>16.899999999999999</v>
      </c>
      <c r="EA7" s="39">
        <v>18.260000000000002</v>
      </c>
      <c r="EB7" s="39">
        <v>19.510000000000002</v>
      </c>
      <c r="EC7" s="39">
        <v>20.63</v>
      </c>
      <c r="ED7" s="39">
        <v>0.25</v>
      </c>
      <c r="EE7" s="39">
        <v>0.34</v>
      </c>
      <c r="EF7" s="39">
        <v>0.31</v>
      </c>
      <c r="EG7" s="39">
        <v>0.35</v>
      </c>
      <c r="EH7" s="39">
        <v>0.24</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83070</cp:lastModifiedBy>
  <cp:lastPrinted>2022-01-18T04:09:55Z</cp:lastPrinted>
  <dcterms:created xsi:type="dcterms:W3CDTF">2021-12-03T06:44:04Z</dcterms:created>
  <dcterms:modified xsi:type="dcterms:W3CDTF">2022-01-18T04:13:05Z</dcterms:modified>
  <cp:category/>
</cp:coreProperties>
</file>