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N:\○経営企画係\31_経営比較分析表\R2\水道\"/>
    </mc:Choice>
  </mc:AlternateContent>
  <xr:revisionPtr revIDLastSave="0" documentId="13_ncr:1_{C6A36452-A4D0-49B6-9BBA-1D70155D74AA}" xr6:coauthVersionLast="47" xr6:coauthVersionMax="47" xr10:uidLastSave="{00000000-0000-0000-0000-000000000000}"/>
  <workbookProtection workbookAlgorithmName="SHA-512" workbookHashValue="ybdrKEBQ2qIumn9MZf4sTTaODWGqKnzchP1hYvvH4t7qqrRw676hbK+I4j+XxQWB/5oO44i0lawDbQAcHvCdcA==" workbookSaltValue="MeSyaVOzn6isW3KkIRs4f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G85" i="4"/>
  <c r="F85" i="4"/>
  <c r="BB10" i="4"/>
  <c r="AT10" i="4"/>
  <c r="AL10" i="4"/>
  <c r="P10" i="4"/>
  <c r="I10" i="4"/>
  <c r="B10" i="4"/>
  <c r="BB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<sst xmlns="http://schemas.openxmlformats.org/spreadsheetml/2006/main" count="228" uniqueCount="113">
  <si>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</si>
  <si>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</si>
  <si>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</si>
  <si>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</si>
  <si>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</si>
  <si>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</si>
  <si>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</si>
  <si>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</si>
  <si>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</si>
  <si>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</si>
  <si>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</si>
  <si>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</si>
  <si>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</si>
  <si>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</si>
  <si>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</si>
  <si>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</si>
  <si>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</si>
  <si>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</si>
  <si>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</si>
  <si>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</si>
  <si>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</si>
  <si>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</si>
  <si>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</si>
  <si>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</si>
  <si>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</si>
  <si>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</si>
  <si>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</si>
  <si>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</si>
  <si>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</si>
  <si>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</si>
  <si>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</si>
  <si>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</si>
  <si>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</si>
  <si>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</si>
  <si>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</si>
  <si>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</si>
  <si>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</si>
  <si>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</si>
  <si>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</si>
  <si>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</si>
  <si>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</si>
  <si>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</si>
  <si>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</si>
  <si>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</si>
  <si>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</si>
  <si>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</si>
  <si>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</si>
  <si>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</si>
  <si>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</si>
  <si>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</si>
  <si>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</si>
  <si>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</si>
  <si>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</si>
  <si>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</si>
  <si>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</si>
  <si>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</si>
  <si>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</si>
  <si>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</si>
  <si>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</si>
  <si>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</si>
  <si>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</si>
  <si>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</si>
  <si>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</si>
  <si>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</si>
  <si>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</si>
  <si>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</si>
  <si>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</si>
  <si>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</si>
  <si>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</si>
  <si>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</si>
  <si>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</si>
  <si>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</si>
  <si>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</si>
  <si>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</si>
  <si>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</si>
  <si>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</si>
  <si>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</si>
  <si>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</si>
  <si>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</si>
  <si>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</si>
  <si>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</si>
  <si>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</si>
  <si>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</si>
  <si>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</si>
  <si>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</si>
  <si>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</si>
  <si>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</si>
  <si>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</si>
  <si>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</si>
  <si>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</si>
  <si>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</si>
  <si>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</si>
  <si>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天童市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</si>
  <si>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</si>
  <si>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</si>
  <si>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</si>
  <si>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</si>
  <si>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</si>
  <si>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</si>
  <si>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</si>
  <si>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</si>
  <si>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</si>
  <si>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</si>
  <si>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</si>
  <si>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</si>
  <si>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</si>
  <si>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</si>
  <si>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</si>
  <si>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</si>
  <si>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</si>
  <si>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sz val="11"/>
        <rFont val="ＭＳ ゴシック"/>
        <family val="3"/>
        <charset val="128"/>
      </rPr>
      <t>　本市水道事業では、経常収支比率（①）及び料金回収率（⑤）が100％を超えており、給水にかかる費用が給水収益によって適切に賄われている状況にある。前年度から比率も増加し、全国平均や類似団体と比較しても高い値となっている。今後も健全な経営を行うために費用削減を続け、適切な更新投資に充てる財源の確保を行う。</t>
    </r>
    <r>
      <rPr>
        <sz val="11"/>
        <color rgb="FFFF0000"/>
        <rFont val="ＭＳ ゴシック"/>
        <family val="3"/>
        <charset val="128"/>
      </rPr>
      <t xml:space="preserve">
</t>
    </r>
    <r>
      <rPr>
        <sz val="11"/>
        <rFont val="ＭＳ ゴシック"/>
        <family val="3"/>
        <charset val="128"/>
      </rPr>
      <t>　短期債務に対する支払能力を表す流動比率（③）は今年度も100％を上回っている。本市の経年比較でみると近年は減少傾向にあったが、昨年度より増加している。企業債償還など流動負債の増加を見越して、今後も流動資産を増加させ支払能力を高める経営を行っていく必要がある。</t>
    </r>
    <r>
      <rPr>
        <sz val="11"/>
        <color rgb="FFFF0000"/>
        <rFont val="ＭＳ ゴシック"/>
        <family val="3"/>
        <charset val="128"/>
      </rPr>
      <t xml:space="preserve">
</t>
    </r>
    <r>
      <rPr>
        <sz val="11"/>
        <rFont val="ＭＳ ゴシック"/>
        <family val="3"/>
        <charset val="128"/>
      </rPr>
      <t>　企業債残高対給水収益比率（④）は、給水収益の維持と企業債の計画的な償還により、類似団体より低い値を維持している。今後は、現在の水準を保ちつつ、企業債の新規借入も活用して、大規模修繕に備えるとともに必要な更新投資を行っていく。</t>
    </r>
    <r>
      <rPr>
        <sz val="11"/>
        <color rgb="FFFF0000"/>
        <rFont val="ＭＳ ゴシック"/>
        <family val="3"/>
        <charset val="128"/>
      </rPr>
      <t xml:space="preserve">
</t>
    </r>
    <r>
      <rPr>
        <sz val="11"/>
        <rFont val="ＭＳ ゴシック"/>
        <family val="3"/>
        <charset val="128"/>
      </rPr>
      <t>　給水原価（⑥）は年間給水量の全量を広域水道から受水しているため、類似団体と比較して高くなっているが、今年度は経常費用の減少により値が減少した。</t>
    </r>
    <r>
      <rPr>
        <sz val="11"/>
        <color rgb="FFFF0000"/>
        <rFont val="ＭＳ ゴシック"/>
        <family val="3"/>
        <charset val="128"/>
      </rPr>
      <t xml:space="preserve">
</t>
    </r>
    <r>
      <rPr>
        <sz val="11"/>
        <rFont val="ＭＳ ゴシック"/>
        <family val="3"/>
        <charset val="128"/>
      </rPr>
      <t>　施設利用率（⑦）や有収率（⑧）は類似団体や全国平均よりも高い値を維持し続けている。今後も、高い水準の維持を目指し、適切な更新と漏水調査業務等により、予防的に管路の維持を実施していく。</t>
    </r>
    <rPh sb="19" eb="20">
      <t>オヨ</t>
    </rPh>
    <rPh sb="35" eb="36">
      <t>コ</t>
    </rPh>
    <rPh sb="85" eb="87">
      <t>ゼンコク</t>
    </rPh>
    <rPh sb="87" eb="89">
      <t>ヘイキン</t>
    </rPh>
    <rPh sb="193" eb="194">
      <t>ホン</t>
    </rPh>
    <rPh sb="194" eb="195">
      <t>シ</t>
    </rPh>
    <rPh sb="196" eb="198">
      <t>ケイネン</t>
    </rPh>
    <rPh sb="198" eb="200">
      <t>ヒカク</t>
    </rPh>
    <rPh sb="204" eb="206">
      <t>キンネン</t>
    </rPh>
    <rPh sb="207" eb="209">
      <t>ゲンショウ</t>
    </rPh>
    <rPh sb="209" eb="211">
      <t>ケイコウ</t>
    </rPh>
    <rPh sb="217" eb="219">
      <t>サクネン</t>
    </rPh>
    <rPh sb="222" eb="224">
      <t>ゾウカ</t>
    </rPh>
    <rPh sb="249" eb="251">
      <t>コンゴ</t>
    </rPh>
    <rPh sb="252" eb="254">
      <t>リュウドウ</t>
    </rPh>
    <rPh sb="254" eb="256">
      <t>シサン</t>
    </rPh>
    <rPh sb="257" eb="259">
      <t>ゾウカ</t>
    </rPh>
    <rPh sb="261" eb="263">
      <t>シハライ</t>
    </rPh>
    <rPh sb="263" eb="265">
      <t>ノウリョク</t>
    </rPh>
    <rPh sb="266" eb="267">
      <t>タカ</t>
    </rPh>
    <rPh sb="269" eb="271">
      <t>ケイエイ</t>
    </rPh>
    <rPh sb="272" eb="273">
      <t>オコナ</t>
    </rPh>
    <rPh sb="277" eb="279">
      <t>ヒツヨウ</t>
    </rPh>
    <rPh sb="341" eb="343">
      <t>コンゴ</t>
    </rPh>
    <rPh sb="345" eb="347">
      <t>ゲンザイ</t>
    </rPh>
    <rPh sb="348" eb="350">
      <t>スイジュン</t>
    </rPh>
    <rPh sb="351" eb="352">
      <t>タモ</t>
    </rPh>
    <rPh sb="356" eb="358">
      <t>キギョウ</t>
    </rPh>
    <rPh sb="358" eb="359">
      <t>サイ</t>
    </rPh>
    <rPh sb="360" eb="362">
      <t>シンキ</t>
    </rPh>
    <rPh sb="362" eb="364">
      <t>カリイ</t>
    </rPh>
    <rPh sb="365" eb="367">
      <t>カツヨウ</t>
    </rPh>
    <rPh sb="370" eb="373">
      <t>ダイキボ</t>
    </rPh>
    <rPh sb="373" eb="375">
      <t>シュウゼン</t>
    </rPh>
    <rPh sb="376" eb="377">
      <t>ソナ</t>
    </rPh>
    <rPh sb="383" eb="385">
      <t>ヒツヨウ</t>
    </rPh>
    <rPh sb="386" eb="388">
      <t>コウシン</t>
    </rPh>
    <rPh sb="388" eb="390">
      <t>トウシ</t>
    </rPh>
    <rPh sb="391" eb="392">
      <t>オコナ</t>
    </rPh>
    <rPh sb="407" eb="408">
      <t>ネン</t>
    </rPh>
    <rPh sb="408" eb="409">
      <t>カン</t>
    </rPh>
    <rPh sb="409" eb="411">
      <t>キュウスイ</t>
    </rPh>
    <rPh sb="411" eb="412">
      <t>リョウ</t>
    </rPh>
    <rPh sb="413" eb="415">
      <t>ゼンリョウ</t>
    </rPh>
    <rPh sb="416" eb="418">
      <t>コウイキ</t>
    </rPh>
    <rPh sb="418" eb="420">
      <t>スイドウ</t>
    </rPh>
    <rPh sb="422" eb="424">
      <t>ジュスイ</t>
    </rPh>
    <rPh sb="431" eb="433">
      <t>ルイジ</t>
    </rPh>
    <rPh sb="433" eb="435">
      <t>ダンタイ</t>
    </rPh>
    <rPh sb="436" eb="438">
      <t>ヒカク</t>
    </rPh>
    <rPh sb="440" eb="441">
      <t>タカ</t>
    </rPh>
    <rPh sb="449" eb="452">
      <t>コンネンド</t>
    </rPh>
    <rPh sb="453" eb="455">
      <t>ケイジョウ</t>
    </rPh>
    <rPh sb="455" eb="457">
      <t>ヒヨウ</t>
    </rPh>
    <rPh sb="458" eb="460">
      <t>ゲンショウ</t>
    </rPh>
    <rPh sb="465" eb="467">
      <t>ゲンショウ</t>
    </rPh>
    <rPh sb="493" eb="495">
      <t>ゼンコク</t>
    </rPh>
    <rPh sb="495" eb="497">
      <t>ヘイキン</t>
    </rPh>
    <rPh sb="513" eb="515">
      <t>コンゴ</t>
    </rPh>
    <rPh sb="517" eb="518">
      <t>タカ</t>
    </rPh>
    <rPh sb="519" eb="521">
      <t>スイジュン</t>
    </rPh>
    <rPh sb="522" eb="524">
      <t>イジ</t>
    </rPh>
    <rPh sb="525" eb="527">
      <t>メザ</t>
    </rPh>
    <phoneticPr fontId="4"/>
  </si>
  <si>
    <t>　経常収支比率（①）、料金回収率（⑤）、流動比率（③）等が比較的高いことから、現状は給水収益を主とした適切な経営状況である。しかしながら、今後は、給水収益の増加を見込むことができない状況の中で管路の更新投資と適切な維持管理を実施する必要があるため、更なる経費の削減等を行い、高い有収率を維持しつつ持続的な経営を行う。</t>
    <rPh sb="94" eb="95">
      <t>ナカ</t>
    </rPh>
    <rPh sb="137" eb="138">
      <t>タカ</t>
    </rPh>
    <phoneticPr fontId="4"/>
  </si>
  <si>
    <t>　有形固定資産減価償却率（①）は、償却資産における減価償却済の部分の割合を示すもので、毎年度上昇し続けている。当年度は43.39％であり、前年度と比較すると1.19ポイント増加した。老朽化の度合いは類似団体や全国平均よりも低いが、上昇傾向にあるため、今後は老朽管や施設の更新を計画的に行っていかなければならない。
　法定耐用年数を超えた管路延長の割合を示す管路経年化率（②）についても、類似団体や全国平均よりも低い水準ではあるが、年々上昇傾向にある。
　当年度に更新した管路延長の割合を示す管路更新率（③）は、今年度は比率が若干上がり、また、類似団体や全国平均の値を超えている。今後も、平均して1％の更新率となるよう、更新計画に基づいた投資を行っていく。</t>
    <rPh sb="125" eb="127">
      <t>コンゴ</t>
    </rPh>
    <rPh sb="128" eb="130">
      <t>ロウキュウ</t>
    </rPh>
    <rPh sb="130" eb="131">
      <t>カン</t>
    </rPh>
    <rPh sb="132" eb="134">
      <t>シセツ</t>
    </rPh>
    <rPh sb="135" eb="137">
      <t>コウシン</t>
    </rPh>
    <rPh sb="138" eb="141">
      <t>ケイカクテキ</t>
    </rPh>
    <rPh sb="142" eb="143">
      <t>オコナ</t>
    </rPh>
    <rPh sb="193" eb="195">
      <t>ルイジ</t>
    </rPh>
    <rPh sb="195" eb="197">
      <t>ダンタイ</t>
    </rPh>
    <rPh sb="198" eb="200">
      <t>ゼンコク</t>
    </rPh>
    <rPh sb="200" eb="202">
      <t>ヘイキン</t>
    </rPh>
    <rPh sb="205" eb="206">
      <t>ヒク</t>
    </rPh>
    <rPh sb="207" eb="209">
      <t>スイジュン</t>
    </rPh>
    <rPh sb="215" eb="217">
      <t>ネンネン</t>
    </rPh>
    <rPh sb="219" eb="221">
      <t>ケイコウ</t>
    </rPh>
    <rPh sb="255" eb="258">
      <t>コンネンド</t>
    </rPh>
    <rPh sb="259" eb="261">
      <t>ヒリツ</t>
    </rPh>
    <rPh sb="262" eb="264">
      <t>ジャッカン</t>
    </rPh>
    <rPh sb="264" eb="265">
      <t>ア</t>
    </rPh>
    <rPh sb="271" eb="273">
      <t>ルイジ</t>
    </rPh>
    <rPh sb="273" eb="275">
      <t>ダンタイ</t>
    </rPh>
    <rPh sb="281" eb="282">
      <t>アタイ</t>
    </rPh>
    <rPh sb="283" eb="284">
      <t>コ</t>
    </rPh>
    <rPh sb="289" eb="29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</si>
</sst>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0.48</c:v>
                </c:pt>
                <c:pt idx="1">
                  <c:v>0.61</c:v>
                </c:pt>
                <c:pt idx="2">
                  <c:v>0.72</c:v>
                </c:pt>
                <c:pt idx="3">
                  <c:v>0.7</c:v>
                </c:pt>
                <c:pt idx="4">
                  <c:v>0.71</c:v>
                </c:pt>
              </c:numCache>
            </c:numRef>
          </c:val>
          <c:extLst>
            <c:ext xmlns:c16="http://schemas.microsoft.com/office/drawing/2014/chart" uri="{C3380CC4-5D6E-409C-BE32-E72D297353CC}">
              <c16:uniqueId val="{00000000-B639-42B0-8F4C-4FB1FAFC642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B639-42B0-8F4C-4FB1FAFC642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72.37</c:v>
                </c:pt>
                <c:pt idx="1">
                  <c:v>74.349999999999994</c:v>
                </c:pt>
                <c:pt idx="2">
                  <c:v>73.180000000000007</c:v>
                </c:pt>
                <c:pt idx="3">
                  <c:v>72.489999999999995</c:v>
                </c:pt>
                <c:pt idx="4">
                  <c:v>73.11</c:v>
                </c:pt>
              </c:numCache>
            </c:numRef>
          </c:val>
          <c:extLst>
            <c:ext xmlns:c16="http://schemas.microsoft.com/office/drawing/2014/chart" uri="{C3380CC4-5D6E-409C-BE32-E72D297353CC}">
              <c16:uniqueId val="{00000000-905E-4BC2-BD83-B11E87DAE68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905E-4BC2-BD83-B11E87DAE68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91.59</c:v>
                </c:pt>
                <c:pt idx="1">
                  <c:v>89.84</c:v>
                </c:pt>
                <c:pt idx="2">
                  <c:v>92.16</c:v>
                </c:pt>
                <c:pt idx="3">
                  <c:v>91.66</c:v>
                </c:pt>
                <c:pt idx="4">
                  <c:v>91.13</c:v>
                </c:pt>
              </c:numCache>
            </c:numRef>
          </c:val>
          <c:extLst>
            <c:ext xmlns:c16="http://schemas.microsoft.com/office/drawing/2014/chart" uri="{C3380CC4-5D6E-409C-BE32-E72D297353CC}">
              <c16:uniqueId val="{00000000-DBEB-4529-AFCD-DADC6A5257F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DBEB-4529-AFCD-DADC6A5257F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119.62</c:v>
                </c:pt>
                <c:pt idx="1">
                  <c:v>118.12</c:v>
                </c:pt>
                <c:pt idx="2">
                  <c:v>124.19</c:v>
                </c:pt>
                <c:pt idx="3">
                  <c:v>121.55</c:v>
                </c:pt>
                <c:pt idx="4">
                  <c:v>122.38</c:v>
                </c:pt>
              </c:numCache>
            </c:numRef>
          </c:val>
          <c:extLst>
            <c:ext xmlns:c16="http://schemas.microsoft.com/office/drawing/2014/chart" uri="{C3380CC4-5D6E-409C-BE32-E72D297353CC}">
              <c16:uniqueId val="{00000000-46F5-4581-AEB4-CBC77530128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46F5-4581-AEB4-CBC77530128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40.33</c:v>
                </c:pt>
                <c:pt idx="1">
                  <c:v>41.25</c:v>
                </c:pt>
                <c:pt idx="2">
                  <c:v>41.72</c:v>
                </c:pt>
                <c:pt idx="3">
                  <c:v>42.2</c:v>
                </c:pt>
                <c:pt idx="4">
                  <c:v>43.39</c:v>
                </c:pt>
              </c:numCache>
            </c:numRef>
          </c:val>
          <c:extLst>
            <c:ext xmlns:c16="http://schemas.microsoft.com/office/drawing/2014/chart" uri="{C3380CC4-5D6E-409C-BE32-E72D297353CC}">
              <c16:uniqueId val="{00000000-7654-4ADB-8B9D-84B953A07CA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7654-4ADB-8B9D-84B953A07CA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6.92</c:v>
                </c:pt>
                <c:pt idx="1">
                  <c:v>8.01</c:v>
                </c:pt>
                <c:pt idx="2">
                  <c:v>7.13</c:v>
                </c:pt>
                <c:pt idx="3">
                  <c:v>9.33</c:v>
                </c:pt>
                <c:pt idx="4">
                  <c:v>9.41</c:v>
                </c:pt>
              </c:numCache>
            </c:numRef>
          </c:val>
          <c:extLst>
            <c:ext xmlns:c16="http://schemas.microsoft.com/office/drawing/2014/chart" uri="{C3380CC4-5D6E-409C-BE32-E72D297353CC}">
              <c16:uniqueId val="{00000000-2425-49F7-AF31-41779AC39CD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2425-49F7-AF31-41779AC39CD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CD-4ACA-A5EB-BCC7FC860B0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C1CD-4ACA-A5EB-BCC7FC860B0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395.37</c:v>
                </c:pt>
                <c:pt idx="1">
                  <c:v>401.88</c:v>
                </c:pt>
                <c:pt idx="2">
                  <c:v>351.54</c:v>
                </c:pt>
                <c:pt idx="3">
                  <c:v>491.85</c:v>
                </c:pt>
                <c:pt idx="4">
                  <c:v>515.05999999999995</c:v>
                </c:pt>
              </c:numCache>
            </c:numRef>
          </c:val>
          <c:extLst>
            <c:ext xmlns:c16="http://schemas.microsoft.com/office/drawing/2014/chart" uri="{C3380CC4-5D6E-409C-BE32-E72D297353CC}">
              <c16:uniqueId val="{00000000-5C9F-4D24-9FC4-34D438B6FA0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5C9F-4D24-9FC4-34D438B6FA0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195.63</c:v>
                </c:pt>
                <c:pt idx="1">
                  <c:v>182.51</c:v>
                </c:pt>
                <c:pt idx="2">
                  <c:v>170.28</c:v>
                </c:pt>
                <c:pt idx="3">
                  <c:v>197.18</c:v>
                </c:pt>
                <c:pt idx="4">
                  <c:v>186.05</c:v>
                </c:pt>
              </c:numCache>
            </c:numRef>
          </c:val>
          <c:extLst>
            <c:ext xmlns:c16="http://schemas.microsoft.com/office/drawing/2014/chart" uri="{C3380CC4-5D6E-409C-BE32-E72D297353CC}">
              <c16:uniqueId val="{00000000-6DC0-45F7-9680-25EA8BDF6AD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6DC0-45F7-9680-25EA8BDF6AD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116.15</c:v>
                </c:pt>
                <c:pt idx="1">
                  <c:v>114.57</c:v>
                </c:pt>
                <c:pt idx="2">
                  <c:v>122.84</c:v>
                </c:pt>
                <c:pt idx="3">
                  <c:v>118.91</c:v>
                </c:pt>
                <c:pt idx="4">
                  <c:v>120.59</c:v>
                </c:pt>
              </c:numCache>
            </c:numRef>
          </c:val>
          <c:extLst>
            <c:ext xmlns:c16="http://schemas.microsoft.com/office/drawing/2014/chart" uri="{C3380CC4-5D6E-409C-BE32-E72D297353CC}">
              <c16:uniqueId val="{00000000-1F5C-483A-9883-E796D17D348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1F5C-483A-9883-E796D17D348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186.64</c:v>
                </c:pt>
                <c:pt idx="1">
                  <c:v>189.44</c:v>
                </c:pt>
                <c:pt idx="2">
                  <c:v>176.76</c:v>
                </c:pt>
                <c:pt idx="3">
                  <c:v>183.59</c:v>
                </c:pt>
                <c:pt idx="4">
                  <c:v>181.16</c:v>
                </c:pt>
              </c:numCache>
            </c:numRef>
          </c:val>
          <c:extLst>
            <c:ext xmlns:c16="http://schemas.microsoft.com/office/drawing/2014/chart" uri="{C3380CC4-5D6E-409C-BE32-E72D297353CC}">
              <c16:uniqueId val="{00000000-2A34-4EEE-8C3C-46C27220539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2A34-4EEE-8C3C-46C27220539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山形県　天童市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A4</v>
      </c>
      <c r="X8" s="77"/>
      <c r="Y8" s="77"/>
      <c r="Z8" s="77"/>
      <c r="AA8" s="77"/>
      <c r="AB8" s="77"/>
      <c r="AC8" s="77"/>
      <c r="AD8" s="77" t="str">
        <f>データ!$M$6</f>
        <v>非設置</v>
      </c>
      <c r="AE8" s="77"/>
      <c r="AF8" s="77"/>
      <c r="AG8" s="77"/>
      <c r="AH8" s="77"/>
      <c r="AI8" s="77"/>
      <c r="AJ8" s="77"/>
      <c r="AK8" s="4"/>
      <c r="AL8" s="65">
        <f>データ!$R$6</f>
        <v>61908</v>
      </c>
      <c r="AM8" s="65"/>
      <c r="AN8" s="65"/>
      <c r="AO8" s="65"/>
      <c r="AP8" s="65"/>
      <c r="AQ8" s="65"/>
      <c r="AR8" s="65"/>
      <c r="AS8" s="65"/>
      <c r="AT8" s="61">
        <f>データ!$S$6</f>
        <v>113.01</v>
      </c>
      <c r="AU8" s="62"/>
      <c r="AV8" s="62"/>
      <c r="AW8" s="62"/>
      <c r="AX8" s="62"/>
      <c r="AY8" s="62"/>
      <c r="AZ8" s="62"/>
      <c r="BA8" s="62"/>
      <c r="BB8" s="64">
        <f>データ!$T$6</f>
        <v>547.80999999999995</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15">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15">
      <c r="A10" s="2"/>
      <c r="B10" s="61" t="str">
        <f>データ!$N$6</f>
        <v>-</v>
      </c>
      <c r="C10" s="62"/>
      <c r="D10" s="62"/>
      <c r="E10" s="62"/>
      <c r="F10" s="62"/>
      <c r="G10" s="62"/>
      <c r="H10" s="62"/>
      <c r="I10" s="61">
        <f>データ!$O$6</f>
        <v>81.569999999999993</v>
      </c>
      <c r="J10" s="62"/>
      <c r="K10" s="62"/>
      <c r="L10" s="62"/>
      <c r="M10" s="62"/>
      <c r="N10" s="62"/>
      <c r="O10" s="63"/>
      <c r="P10" s="64">
        <f>データ!$P$6</f>
        <v>99.58</v>
      </c>
      <c r="Q10" s="64"/>
      <c r="R10" s="64"/>
      <c r="S10" s="64"/>
      <c r="T10" s="64"/>
      <c r="U10" s="64"/>
      <c r="V10" s="64"/>
      <c r="W10" s="65">
        <f>データ!$Q$6</f>
        <v>4070</v>
      </c>
      <c r="X10" s="65"/>
      <c r="Y10" s="65"/>
      <c r="Z10" s="65"/>
      <c r="AA10" s="65"/>
      <c r="AB10" s="65"/>
      <c r="AC10" s="65"/>
      <c r="AD10" s="2"/>
      <c r="AE10" s="2"/>
      <c r="AF10" s="2"/>
      <c r="AG10" s="2"/>
      <c r="AH10" s="4"/>
      <c r="AI10" s="4"/>
      <c r="AJ10" s="4"/>
      <c r="AK10" s="4"/>
      <c r="AL10" s="65">
        <f>データ!$U$6</f>
        <v>61473</v>
      </c>
      <c r="AM10" s="65"/>
      <c r="AN10" s="65"/>
      <c r="AO10" s="65"/>
      <c r="AP10" s="65"/>
      <c r="AQ10" s="65"/>
      <c r="AR10" s="65"/>
      <c r="AS10" s="65"/>
      <c r="AT10" s="61">
        <f>データ!$V$6</f>
        <v>106.54</v>
      </c>
      <c r="AU10" s="62"/>
      <c r="AV10" s="62"/>
      <c r="AW10" s="62"/>
      <c r="AX10" s="62"/>
      <c r="AY10" s="62"/>
      <c r="AZ10" s="62"/>
      <c r="BA10" s="62"/>
      <c r="BB10" s="64">
        <f>データ!$W$6</f>
        <v>576.99</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110</v>
      </c>
      <c r="BM16" s="92"/>
      <c r="BN16" s="92"/>
      <c r="BO16" s="92"/>
      <c r="BP16" s="92"/>
      <c r="BQ16" s="92"/>
      <c r="BR16" s="92"/>
      <c r="BS16" s="92"/>
      <c r="BT16" s="92"/>
      <c r="BU16" s="92"/>
      <c r="BV16" s="92"/>
      <c r="BW16" s="92"/>
      <c r="BX16" s="92"/>
      <c r="BY16" s="92"/>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2"/>
      <c r="BN17" s="92"/>
      <c r="BO17" s="92"/>
      <c r="BP17" s="92"/>
      <c r="BQ17" s="92"/>
      <c r="BR17" s="92"/>
      <c r="BS17" s="92"/>
      <c r="BT17" s="92"/>
      <c r="BU17" s="92"/>
      <c r="BV17" s="92"/>
      <c r="BW17" s="92"/>
      <c r="BX17" s="92"/>
      <c r="BY17" s="92"/>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2"/>
      <c r="BN18" s="92"/>
      <c r="BO18" s="92"/>
      <c r="BP18" s="92"/>
      <c r="BQ18" s="92"/>
      <c r="BR18" s="92"/>
      <c r="BS18" s="92"/>
      <c r="BT18" s="92"/>
      <c r="BU18" s="92"/>
      <c r="BV18" s="92"/>
      <c r="BW18" s="92"/>
      <c r="BX18" s="92"/>
      <c r="BY18" s="92"/>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2"/>
      <c r="BN19" s="92"/>
      <c r="BO19" s="92"/>
      <c r="BP19" s="92"/>
      <c r="BQ19" s="92"/>
      <c r="BR19" s="92"/>
      <c r="BS19" s="92"/>
      <c r="BT19" s="92"/>
      <c r="BU19" s="92"/>
      <c r="BV19" s="92"/>
      <c r="BW19" s="92"/>
      <c r="BX19" s="92"/>
      <c r="BY19" s="92"/>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2"/>
      <c r="BN20" s="92"/>
      <c r="BO20" s="92"/>
      <c r="BP20" s="92"/>
      <c r="BQ20" s="92"/>
      <c r="BR20" s="92"/>
      <c r="BS20" s="92"/>
      <c r="BT20" s="92"/>
      <c r="BU20" s="92"/>
      <c r="BV20" s="92"/>
      <c r="BW20" s="92"/>
      <c r="BX20" s="92"/>
      <c r="BY20" s="92"/>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2"/>
      <c r="BN21" s="92"/>
      <c r="BO21" s="92"/>
      <c r="BP21" s="92"/>
      <c r="BQ21" s="92"/>
      <c r="BR21" s="92"/>
      <c r="BS21" s="92"/>
      <c r="BT21" s="92"/>
      <c r="BU21" s="92"/>
      <c r="BV21" s="92"/>
      <c r="BW21" s="92"/>
      <c r="BX21" s="92"/>
      <c r="BY21" s="92"/>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2"/>
      <c r="BN22" s="92"/>
      <c r="BO22" s="92"/>
      <c r="BP22" s="92"/>
      <c r="BQ22" s="92"/>
      <c r="BR22" s="92"/>
      <c r="BS22" s="92"/>
      <c r="BT22" s="92"/>
      <c r="BU22" s="92"/>
      <c r="BV22" s="92"/>
      <c r="BW22" s="92"/>
      <c r="BX22" s="92"/>
      <c r="BY22" s="92"/>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2"/>
      <c r="BN23" s="92"/>
      <c r="BO23" s="92"/>
      <c r="BP23" s="92"/>
      <c r="BQ23" s="92"/>
      <c r="BR23" s="92"/>
      <c r="BS23" s="92"/>
      <c r="BT23" s="92"/>
      <c r="BU23" s="92"/>
      <c r="BV23" s="92"/>
      <c r="BW23" s="92"/>
      <c r="BX23" s="92"/>
      <c r="BY23" s="92"/>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2"/>
      <c r="BN24" s="92"/>
      <c r="BO24" s="92"/>
      <c r="BP24" s="92"/>
      <c r="BQ24" s="92"/>
      <c r="BR24" s="92"/>
      <c r="BS24" s="92"/>
      <c r="BT24" s="92"/>
      <c r="BU24" s="92"/>
      <c r="BV24" s="92"/>
      <c r="BW24" s="92"/>
      <c r="BX24" s="92"/>
      <c r="BY24" s="92"/>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2"/>
      <c r="BN25" s="92"/>
      <c r="BO25" s="92"/>
      <c r="BP25" s="92"/>
      <c r="BQ25" s="92"/>
      <c r="BR25" s="92"/>
      <c r="BS25" s="92"/>
      <c r="BT25" s="92"/>
      <c r="BU25" s="92"/>
      <c r="BV25" s="92"/>
      <c r="BW25" s="92"/>
      <c r="BX25" s="92"/>
      <c r="BY25" s="92"/>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2"/>
      <c r="BN26" s="92"/>
      <c r="BO26" s="92"/>
      <c r="BP26" s="92"/>
      <c r="BQ26" s="92"/>
      <c r="BR26" s="92"/>
      <c r="BS26" s="92"/>
      <c r="BT26" s="92"/>
      <c r="BU26" s="92"/>
      <c r="BV26" s="92"/>
      <c r="BW26" s="92"/>
      <c r="BX26" s="92"/>
      <c r="BY26" s="92"/>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2"/>
      <c r="BN27" s="92"/>
      <c r="BO27" s="92"/>
      <c r="BP27" s="92"/>
      <c r="BQ27" s="92"/>
      <c r="BR27" s="92"/>
      <c r="BS27" s="92"/>
      <c r="BT27" s="92"/>
      <c r="BU27" s="92"/>
      <c r="BV27" s="92"/>
      <c r="BW27" s="92"/>
      <c r="BX27" s="92"/>
      <c r="BY27" s="92"/>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2"/>
      <c r="BN28" s="92"/>
      <c r="BO28" s="92"/>
      <c r="BP28" s="92"/>
      <c r="BQ28" s="92"/>
      <c r="BR28" s="92"/>
      <c r="BS28" s="92"/>
      <c r="BT28" s="92"/>
      <c r="BU28" s="92"/>
      <c r="BV28" s="92"/>
      <c r="BW28" s="92"/>
      <c r="BX28" s="92"/>
      <c r="BY28" s="92"/>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2"/>
      <c r="BN29" s="92"/>
      <c r="BO29" s="92"/>
      <c r="BP29" s="92"/>
      <c r="BQ29" s="92"/>
      <c r="BR29" s="92"/>
      <c r="BS29" s="92"/>
      <c r="BT29" s="92"/>
      <c r="BU29" s="92"/>
      <c r="BV29" s="92"/>
      <c r="BW29" s="92"/>
      <c r="BX29" s="92"/>
      <c r="BY29" s="92"/>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2"/>
      <c r="BN30" s="92"/>
      <c r="BO30" s="92"/>
      <c r="BP30" s="92"/>
      <c r="BQ30" s="92"/>
      <c r="BR30" s="92"/>
      <c r="BS30" s="92"/>
      <c r="BT30" s="92"/>
      <c r="BU30" s="92"/>
      <c r="BV30" s="92"/>
      <c r="BW30" s="92"/>
      <c r="BX30" s="92"/>
      <c r="BY30" s="92"/>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2"/>
      <c r="BN31" s="92"/>
      <c r="BO31" s="92"/>
      <c r="BP31" s="92"/>
      <c r="BQ31" s="92"/>
      <c r="BR31" s="92"/>
      <c r="BS31" s="92"/>
      <c r="BT31" s="92"/>
      <c r="BU31" s="92"/>
      <c r="BV31" s="92"/>
      <c r="BW31" s="92"/>
      <c r="BX31" s="92"/>
      <c r="BY31" s="92"/>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2"/>
      <c r="BN32" s="92"/>
      <c r="BO32" s="92"/>
      <c r="BP32" s="92"/>
      <c r="BQ32" s="92"/>
      <c r="BR32" s="92"/>
      <c r="BS32" s="92"/>
      <c r="BT32" s="92"/>
      <c r="BU32" s="92"/>
      <c r="BV32" s="92"/>
      <c r="BW32" s="92"/>
      <c r="BX32" s="92"/>
      <c r="BY32" s="92"/>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2"/>
      <c r="BN33" s="92"/>
      <c r="BO33" s="92"/>
      <c r="BP33" s="92"/>
      <c r="BQ33" s="92"/>
      <c r="BR33" s="92"/>
      <c r="BS33" s="92"/>
      <c r="BT33" s="92"/>
      <c r="BU33" s="92"/>
      <c r="BV33" s="92"/>
      <c r="BW33" s="92"/>
      <c r="BX33" s="92"/>
      <c r="BY33" s="92"/>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2"/>
      <c r="BN34" s="92"/>
      <c r="BO34" s="92"/>
      <c r="BP34" s="92"/>
      <c r="BQ34" s="92"/>
      <c r="BR34" s="92"/>
      <c r="BS34" s="92"/>
      <c r="BT34" s="92"/>
      <c r="BU34" s="92"/>
      <c r="BV34" s="92"/>
      <c r="BW34" s="92"/>
      <c r="BX34" s="92"/>
      <c r="BY34" s="92"/>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2"/>
      <c r="BN35" s="92"/>
      <c r="BO35" s="92"/>
      <c r="BP35" s="92"/>
      <c r="BQ35" s="92"/>
      <c r="BR35" s="92"/>
      <c r="BS35" s="92"/>
      <c r="BT35" s="92"/>
      <c r="BU35" s="92"/>
      <c r="BV35" s="92"/>
      <c r="BW35" s="92"/>
      <c r="BX35" s="92"/>
      <c r="BY35" s="92"/>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2"/>
      <c r="BN36" s="92"/>
      <c r="BO36" s="92"/>
      <c r="BP36" s="92"/>
      <c r="BQ36" s="92"/>
      <c r="BR36" s="92"/>
      <c r="BS36" s="92"/>
      <c r="BT36" s="92"/>
      <c r="BU36" s="92"/>
      <c r="BV36" s="92"/>
      <c r="BW36" s="92"/>
      <c r="BX36" s="92"/>
      <c r="BY36" s="92"/>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2"/>
      <c r="BN37" s="92"/>
      <c r="BO37" s="92"/>
      <c r="BP37" s="92"/>
      <c r="BQ37" s="92"/>
      <c r="BR37" s="92"/>
      <c r="BS37" s="92"/>
      <c r="BT37" s="92"/>
      <c r="BU37" s="92"/>
      <c r="BV37" s="92"/>
      <c r="BW37" s="92"/>
      <c r="BX37" s="92"/>
      <c r="BY37" s="92"/>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2"/>
      <c r="BN38" s="92"/>
      <c r="BO38" s="92"/>
      <c r="BP38" s="92"/>
      <c r="BQ38" s="92"/>
      <c r="BR38" s="92"/>
      <c r="BS38" s="92"/>
      <c r="BT38" s="92"/>
      <c r="BU38" s="92"/>
      <c r="BV38" s="92"/>
      <c r="BW38" s="92"/>
      <c r="BX38" s="92"/>
      <c r="BY38" s="92"/>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2"/>
      <c r="BN39" s="92"/>
      <c r="BO39" s="92"/>
      <c r="BP39" s="92"/>
      <c r="BQ39" s="92"/>
      <c r="BR39" s="92"/>
      <c r="BS39" s="92"/>
      <c r="BT39" s="92"/>
      <c r="BU39" s="92"/>
      <c r="BV39" s="92"/>
      <c r="BW39" s="92"/>
      <c r="BX39" s="92"/>
      <c r="BY39" s="92"/>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2"/>
      <c r="BN40" s="92"/>
      <c r="BO40" s="92"/>
      <c r="BP40" s="92"/>
      <c r="BQ40" s="92"/>
      <c r="BR40" s="92"/>
      <c r="BS40" s="92"/>
      <c r="BT40" s="92"/>
      <c r="BU40" s="92"/>
      <c r="BV40" s="92"/>
      <c r="BW40" s="92"/>
      <c r="BX40" s="92"/>
      <c r="BY40" s="92"/>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2"/>
      <c r="BN41" s="92"/>
      <c r="BO41" s="92"/>
      <c r="BP41" s="92"/>
      <c r="BQ41" s="92"/>
      <c r="BR41" s="92"/>
      <c r="BS41" s="92"/>
      <c r="BT41" s="92"/>
      <c r="BU41" s="92"/>
      <c r="BV41" s="92"/>
      <c r="BW41" s="92"/>
      <c r="BX41" s="92"/>
      <c r="BY41" s="92"/>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2"/>
      <c r="BN42" s="92"/>
      <c r="BO42" s="92"/>
      <c r="BP42" s="92"/>
      <c r="BQ42" s="92"/>
      <c r="BR42" s="92"/>
      <c r="BS42" s="92"/>
      <c r="BT42" s="92"/>
      <c r="BU42" s="92"/>
      <c r="BV42" s="92"/>
      <c r="BW42" s="92"/>
      <c r="BX42" s="92"/>
      <c r="BY42" s="92"/>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2"/>
      <c r="BN43" s="92"/>
      <c r="BO43" s="92"/>
      <c r="BP43" s="92"/>
      <c r="BQ43" s="92"/>
      <c r="BR43" s="92"/>
      <c r="BS43" s="92"/>
      <c r="BT43" s="92"/>
      <c r="BU43" s="92"/>
      <c r="BV43" s="92"/>
      <c r="BW43" s="92"/>
      <c r="BX43" s="92"/>
      <c r="BY43" s="92"/>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3"/>
      <c r="BM44" s="94"/>
      <c r="BN44" s="94"/>
      <c r="BO44" s="94"/>
      <c r="BP44" s="94"/>
      <c r="BQ44" s="94"/>
      <c r="BR44" s="94"/>
      <c r="BS44" s="94"/>
      <c r="BT44" s="94"/>
      <c r="BU44" s="94"/>
      <c r="BV44" s="94"/>
      <c r="BW44" s="94"/>
      <c r="BX44" s="94"/>
      <c r="BY44" s="94"/>
      <c r="BZ44" s="9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6" t="s">
        <v>112</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9"/>
      <c r="BM60" s="90"/>
      <c r="BN60" s="90"/>
      <c r="BO60" s="90"/>
      <c r="BP60" s="90"/>
      <c r="BQ60" s="90"/>
      <c r="BR60" s="90"/>
      <c r="BS60" s="90"/>
      <c r="BT60" s="90"/>
      <c r="BU60" s="90"/>
      <c r="BV60" s="90"/>
      <c r="BW60" s="90"/>
      <c r="BX60" s="90"/>
      <c r="BY60" s="90"/>
      <c r="BZ60" s="9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6" t="s">
        <v>111</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3"/>
      <c r="BM82" s="94"/>
      <c r="BN82" s="94"/>
      <c r="BO82" s="94"/>
      <c r="BP82" s="94"/>
      <c r="BQ82" s="94"/>
      <c r="BR82" s="94"/>
      <c r="BS82" s="94"/>
      <c r="BT82" s="94"/>
      <c r="BU82" s="94"/>
      <c r="BV82" s="94"/>
      <c r="BW82" s="94"/>
      <c r="BX82" s="94"/>
      <c r="BY82" s="94"/>
      <c r="BZ82" s="9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U0FWx59RM22AQljMizGJlor0ED8u0tYSO+ShJ5FqBkz85zoVq5hGkjsR/g31gKO461YX50jBihUNPf8vHIJe1A==" saltValue="BEKRheqdNB90jedZHQxvK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52</v>
      </c>
      <c r="B4" s="31"/>
      <c r="C4" s="31"/>
      <c r="D4" s="31"/>
      <c r="E4" s="31"/>
      <c r="F4" s="31"/>
      <c r="G4" s="31"/>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62103</v>
      </c>
      <c r="D6" s="34">
        <f t="shared" si="3"/>
        <v>46</v>
      </c>
      <c r="E6" s="34">
        <f t="shared" si="3"/>
        <v>1</v>
      </c>
      <c r="F6" s="34">
        <f t="shared" si="3"/>
        <v>0</v>
      </c>
      <c r="G6" s="34">
        <f t="shared" si="3"/>
        <v>1</v>
      </c>
      <c r="H6" s="34" t="str">
        <f t="shared" si="3"/>
        <v>山形県　天童市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81.569999999999993</v>
      </c>
      <c r="P6" s="35">
        <f t="shared" si="3"/>
        <v>99.58</v>
      </c>
      <c r="Q6" s="35">
        <f t="shared" si="3"/>
        <v>4070</v>
      </c>
      <c r="R6" s="35">
        <f t="shared" si="3"/>
        <v>61908</v>
      </c>
      <c r="S6" s="35">
        <f t="shared" si="3"/>
        <v>113.01</v>
      </c>
      <c r="T6" s="35">
        <f t="shared" si="3"/>
        <v>547.80999999999995</v>
      </c>
      <c r="U6" s="35">
        <f t="shared" si="3"/>
        <v>61473</v>
      </c>
      <c r="V6" s="35">
        <f t="shared" si="3"/>
        <v>106.54</v>
      </c>
      <c r="W6" s="35">
        <f t="shared" si="3"/>
        <v>576.99</v>
      </c>
      <c r="X6" s="36">
        <f>IF(X7="",NA(),X7)</f>
        <v>119.62</v>
      </c>
      <c r="Y6" s="36">
        <f t="shared" ref="Y6:AG6" si="4">IF(Y7="",NA(),Y7)</f>
        <v>118.12</v>
      </c>
      <c r="Z6" s="36">
        <f t="shared" si="4"/>
        <v>124.19</v>
      </c>
      <c r="AA6" s="36">
        <f t="shared" si="4"/>
        <v>121.55</v>
      </c>
      <c r="AB6" s="36">
        <f t="shared" si="4"/>
        <v>122.38</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395.37</v>
      </c>
      <c r="AU6" s="36">
        <f t="shared" ref="AU6:BC6" si="6">IF(AU7="",NA(),AU7)</f>
        <v>401.88</v>
      </c>
      <c r="AV6" s="36">
        <f t="shared" si="6"/>
        <v>351.54</v>
      </c>
      <c r="AW6" s="36">
        <f t="shared" si="6"/>
        <v>491.85</v>
      </c>
      <c r="AX6" s="36">
        <f t="shared" si="6"/>
        <v>515.05999999999995</v>
      </c>
      <c r="AY6" s="36">
        <f t="shared" si="6"/>
        <v>357.82</v>
      </c>
      <c r="AZ6" s="36">
        <f t="shared" si="6"/>
        <v>355.5</v>
      </c>
      <c r="BA6" s="36">
        <f t="shared" si="6"/>
        <v>349.83</v>
      </c>
      <c r="BB6" s="36">
        <f t="shared" si="6"/>
        <v>360.86</v>
      </c>
      <c r="BC6" s="36">
        <f t="shared" si="6"/>
        <v>350.79</v>
      </c>
      <c r="BD6" s="35" t="str">
        <f>IF(BD7="","",IF(BD7="-","【-】","【"&amp;SUBSTITUTE(TEXT(BD7,"#,##0.00"),"-","△")&amp;"】"))</f>
        <v>【260.31】</v>
      </c>
      <c r="BE6" s="36">
        <f>IF(BE7="",NA(),BE7)</f>
        <v>195.63</v>
      </c>
      <c r="BF6" s="36">
        <f t="shared" ref="BF6:BN6" si="7">IF(BF7="",NA(),BF7)</f>
        <v>182.51</v>
      </c>
      <c r="BG6" s="36">
        <f t="shared" si="7"/>
        <v>170.28</v>
      </c>
      <c r="BH6" s="36">
        <f t="shared" si="7"/>
        <v>197.18</v>
      </c>
      <c r="BI6" s="36">
        <f t="shared" si="7"/>
        <v>186.05</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116.15</v>
      </c>
      <c r="BQ6" s="36">
        <f t="shared" ref="BQ6:BY6" si="8">IF(BQ7="",NA(),BQ7)</f>
        <v>114.57</v>
      </c>
      <c r="BR6" s="36">
        <f t="shared" si="8"/>
        <v>122.84</v>
      </c>
      <c r="BS6" s="36">
        <f t="shared" si="8"/>
        <v>118.91</v>
      </c>
      <c r="BT6" s="36">
        <f t="shared" si="8"/>
        <v>120.59</v>
      </c>
      <c r="BU6" s="36">
        <f t="shared" si="8"/>
        <v>106.01</v>
      </c>
      <c r="BV6" s="36">
        <f t="shared" si="8"/>
        <v>104.57</v>
      </c>
      <c r="BW6" s="36">
        <f t="shared" si="8"/>
        <v>103.54</v>
      </c>
      <c r="BX6" s="36">
        <f t="shared" si="8"/>
        <v>103.32</v>
      </c>
      <c r="BY6" s="36">
        <f t="shared" si="8"/>
        <v>100.85</v>
      </c>
      <c r="BZ6" s="35" t="str">
        <f>IF(BZ7="","",IF(BZ7="-","【-】","【"&amp;SUBSTITUTE(TEXT(BZ7,"#,##0.00"),"-","△")&amp;"】"))</f>
        <v>【100.05】</v>
      </c>
      <c r="CA6" s="36">
        <f>IF(CA7="",NA(),CA7)</f>
        <v>186.64</v>
      </c>
      <c r="CB6" s="36">
        <f t="shared" ref="CB6:CJ6" si="9">IF(CB7="",NA(),CB7)</f>
        <v>189.44</v>
      </c>
      <c r="CC6" s="36">
        <f t="shared" si="9"/>
        <v>176.76</v>
      </c>
      <c r="CD6" s="36">
        <f t="shared" si="9"/>
        <v>183.59</v>
      </c>
      <c r="CE6" s="36">
        <f t="shared" si="9"/>
        <v>181.16</v>
      </c>
      <c r="CF6" s="36">
        <f t="shared" si="9"/>
        <v>162.24</v>
      </c>
      <c r="CG6" s="36">
        <f t="shared" si="9"/>
        <v>165.47</v>
      </c>
      <c r="CH6" s="36">
        <f t="shared" si="9"/>
        <v>167.46</v>
      </c>
      <c r="CI6" s="36">
        <f t="shared" si="9"/>
        <v>168.56</v>
      </c>
      <c r="CJ6" s="36">
        <f t="shared" si="9"/>
        <v>167.1</v>
      </c>
      <c r="CK6" s="35" t="str">
        <f>IF(CK7="","",IF(CK7="-","【-】","【"&amp;SUBSTITUTE(TEXT(CK7,"#,##0.00"),"-","△")&amp;"】"))</f>
        <v>【166.40】</v>
      </c>
      <c r="CL6" s="36">
        <f>IF(CL7="",NA(),CL7)</f>
        <v>72.37</v>
      </c>
      <c r="CM6" s="36">
        <f t="shared" ref="CM6:CU6" si="10">IF(CM7="",NA(),CM7)</f>
        <v>74.349999999999994</v>
      </c>
      <c r="CN6" s="36">
        <f t="shared" si="10"/>
        <v>73.180000000000007</v>
      </c>
      <c r="CO6" s="36">
        <f t="shared" si="10"/>
        <v>72.489999999999995</v>
      </c>
      <c r="CP6" s="36">
        <f t="shared" si="10"/>
        <v>73.11</v>
      </c>
      <c r="CQ6" s="36">
        <f t="shared" si="10"/>
        <v>59.11</v>
      </c>
      <c r="CR6" s="36">
        <f t="shared" si="10"/>
        <v>59.74</v>
      </c>
      <c r="CS6" s="36">
        <f t="shared" si="10"/>
        <v>59.46</v>
      </c>
      <c r="CT6" s="36">
        <f t="shared" si="10"/>
        <v>59.51</v>
      </c>
      <c r="CU6" s="36">
        <f t="shared" si="10"/>
        <v>59.91</v>
      </c>
      <c r="CV6" s="35" t="str">
        <f>IF(CV7="","",IF(CV7="-","【-】","【"&amp;SUBSTITUTE(TEXT(CV7,"#,##0.00"),"-","△")&amp;"】"))</f>
        <v>【60.69】</v>
      </c>
      <c r="CW6" s="36">
        <f>IF(CW7="",NA(),CW7)</f>
        <v>91.59</v>
      </c>
      <c r="CX6" s="36">
        <f t="shared" ref="CX6:DF6" si="11">IF(CX7="",NA(),CX7)</f>
        <v>89.84</v>
      </c>
      <c r="CY6" s="36">
        <f t="shared" si="11"/>
        <v>92.16</v>
      </c>
      <c r="CZ6" s="36">
        <f t="shared" si="11"/>
        <v>91.66</v>
      </c>
      <c r="DA6" s="36">
        <f t="shared" si="11"/>
        <v>91.13</v>
      </c>
      <c r="DB6" s="36">
        <f t="shared" si="11"/>
        <v>87.91</v>
      </c>
      <c r="DC6" s="36">
        <f t="shared" si="11"/>
        <v>87.28</v>
      </c>
      <c r="DD6" s="36">
        <f t="shared" si="11"/>
        <v>87.41</v>
      </c>
      <c r="DE6" s="36">
        <f t="shared" si="11"/>
        <v>87.08</v>
      </c>
      <c r="DF6" s="36">
        <f t="shared" si="11"/>
        <v>87.26</v>
      </c>
      <c r="DG6" s="35" t="str">
        <f>IF(DG7="","",IF(DG7="-","【-】","【"&amp;SUBSTITUTE(TEXT(DG7,"#,##0.00"),"-","△")&amp;"】"))</f>
        <v>【89.82】</v>
      </c>
      <c r="DH6" s="36">
        <f>IF(DH7="",NA(),DH7)</f>
        <v>40.33</v>
      </c>
      <c r="DI6" s="36">
        <f t="shared" ref="DI6:DQ6" si="12">IF(DI7="",NA(),DI7)</f>
        <v>41.25</v>
      </c>
      <c r="DJ6" s="36">
        <f t="shared" si="12"/>
        <v>41.72</v>
      </c>
      <c r="DK6" s="36">
        <f t="shared" si="12"/>
        <v>42.2</v>
      </c>
      <c r="DL6" s="36">
        <f t="shared" si="12"/>
        <v>43.39</v>
      </c>
      <c r="DM6" s="36">
        <f t="shared" si="12"/>
        <v>46.88</v>
      </c>
      <c r="DN6" s="36">
        <f t="shared" si="12"/>
        <v>46.94</v>
      </c>
      <c r="DO6" s="36">
        <f t="shared" si="12"/>
        <v>47.62</v>
      </c>
      <c r="DP6" s="36">
        <f t="shared" si="12"/>
        <v>48.55</v>
      </c>
      <c r="DQ6" s="36">
        <f t="shared" si="12"/>
        <v>49.2</v>
      </c>
      <c r="DR6" s="35" t="str">
        <f>IF(DR7="","",IF(DR7="-","【-】","【"&amp;SUBSTITUTE(TEXT(DR7,"#,##0.00"),"-","△")&amp;"】"))</f>
        <v>【50.19】</v>
      </c>
      <c r="DS6" s="36">
        <f>IF(DS7="",NA(),DS7)</f>
        <v>6.92</v>
      </c>
      <c r="DT6" s="36">
        <f t="shared" ref="DT6:EB6" si="13">IF(DT7="",NA(),DT7)</f>
        <v>8.01</v>
      </c>
      <c r="DU6" s="36">
        <f t="shared" si="13"/>
        <v>7.13</v>
      </c>
      <c r="DV6" s="36">
        <f t="shared" si="13"/>
        <v>9.33</v>
      </c>
      <c r="DW6" s="36">
        <f t="shared" si="13"/>
        <v>9.41</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0.48</v>
      </c>
      <c r="EE6" s="36">
        <f t="shared" ref="EE6:EM6" si="14">IF(EE7="",NA(),EE7)</f>
        <v>0.61</v>
      </c>
      <c r="EF6" s="36">
        <f t="shared" si="14"/>
        <v>0.72</v>
      </c>
      <c r="EG6" s="36">
        <f t="shared" si="14"/>
        <v>0.7</v>
      </c>
      <c r="EH6" s="36">
        <f t="shared" si="14"/>
        <v>0.71</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62103</v>
      </c>
      <c r="D7" s="38">
        <v>46</v>
      </c>
      <c r="E7" s="38">
        <v>1</v>
      </c>
      <c r="F7" s="38">
        <v>0</v>
      </c>
      <c r="G7" s="38">
        <v>1</v>
      </c>
      <c r="H7" s="38" t="s">
        <v>92</v>
      </c>
      <c r="I7" s="38" t="s">
        <v>93</v>
      </c>
      <c r="J7" s="38" t="s">
        <v>94</v>
      </c>
      <c r="K7" s="38" t="s">
        <v>95</v>
      </c>
      <c r="L7" s="38" t="s">
        <v>96</v>
      </c>
      <c r="M7" s="38" t="s">
        <v>97</v>
      </c>
      <c r="N7" s="39" t="s">
        <v>98</v>
      </c>
      <c r="O7" s="39">
        <v>81.569999999999993</v>
      </c>
      <c r="P7" s="39">
        <v>99.58</v>
      </c>
      <c r="Q7" s="39">
        <v>4070</v>
      </c>
      <c r="R7" s="39">
        <v>61908</v>
      </c>
      <c r="S7" s="39">
        <v>113.01</v>
      </c>
      <c r="T7" s="39">
        <v>547.80999999999995</v>
      </c>
      <c r="U7" s="39">
        <v>61473</v>
      </c>
      <c r="V7" s="39">
        <v>106.54</v>
      </c>
      <c r="W7" s="39">
        <v>576.99</v>
      </c>
      <c r="X7" s="39">
        <v>119.62</v>
      </c>
      <c r="Y7" s="39">
        <v>118.12</v>
      </c>
      <c r="Z7" s="39">
        <v>124.19</v>
      </c>
      <c r="AA7" s="39">
        <v>121.55</v>
      </c>
      <c r="AB7" s="39">
        <v>122.38</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395.37</v>
      </c>
      <c r="AU7" s="39">
        <v>401.88</v>
      </c>
      <c r="AV7" s="39">
        <v>351.54</v>
      </c>
      <c r="AW7" s="39">
        <v>491.85</v>
      </c>
      <c r="AX7" s="39">
        <v>515.05999999999995</v>
      </c>
      <c r="AY7" s="39">
        <v>357.82</v>
      </c>
      <c r="AZ7" s="39">
        <v>355.5</v>
      </c>
      <c r="BA7" s="39">
        <v>349.83</v>
      </c>
      <c r="BB7" s="39">
        <v>360.86</v>
      </c>
      <c r="BC7" s="39">
        <v>350.79</v>
      </c>
      <c r="BD7" s="39">
        <v>260.31</v>
      </c>
      <c r="BE7" s="39">
        <v>195.63</v>
      </c>
      <c r="BF7" s="39">
        <v>182.51</v>
      </c>
      <c r="BG7" s="39">
        <v>170.28</v>
      </c>
      <c r="BH7" s="39">
        <v>197.18</v>
      </c>
      <c r="BI7" s="39">
        <v>186.05</v>
      </c>
      <c r="BJ7" s="39">
        <v>307.45999999999998</v>
      </c>
      <c r="BK7" s="39">
        <v>312.58</v>
      </c>
      <c r="BL7" s="39">
        <v>314.87</v>
      </c>
      <c r="BM7" s="39">
        <v>309.27999999999997</v>
      </c>
      <c r="BN7" s="39">
        <v>322.92</v>
      </c>
      <c r="BO7" s="39">
        <v>275.67</v>
      </c>
      <c r="BP7" s="39">
        <v>116.15</v>
      </c>
      <c r="BQ7" s="39">
        <v>114.57</v>
      </c>
      <c r="BR7" s="39">
        <v>122.84</v>
      </c>
      <c r="BS7" s="39">
        <v>118.91</v>
      </c>
      <c r="BT7" s="39">
        <v>120.59</v>
      </c>
      <c r="BU7" s="39">
        <v>106.01</v>
      </c>
      <c r="BV7" s="39">
        <v>104.57</v>
      </c>
      <c r="BW7" s="39">
        <v>103.54</v>
      </c>
      <c r="BX7" s="39">
        <v>103.32</v>
      </c>
      <c r="BY7" s="39">
        <v>100.85</v>
      </c>
      <c r="BZ7" s="39">
        <v>100.05</v>
      </c>
      <c r="CA7" s="39">
        <v>186.64</v>
      </c>
      <c r="CB7" s="39">
        <v>189.44</v>
      </c>
      <c r="CC7" s="39">
        <v>176.76</v>
      </c>
      <c r="CD7" s="39">
        <v>183.59</v>
      </c>
      <c r="CE7" s="39">
        <v>181.16</v>
      </c>
      <c r="CF7" s="39">
        <v>162.24</v>
      </c>
      <c r="CG7" s="39">
        <v>165.47</v>
      </c>
      <c r="CH7" s="39">
        <v>167.46</v>
      </c>
      <c r="CI7" s="39">
        <v>168.56</v>
      </c>
      <c r="CJ7" s="39">
        <v>167.1</v>
      </c>
      <c r="CK7" s="39">
        <v>166.4</v>
      </c>
      <c r="CL7" s="39">
        <v>72.37</v>
      </c>
      <c r="CM7" s="39">
        <v>74.349999999999994</v>
      </c>
      <c r="CN7" s="39">
        <v>73.180000000000007</v>
      </c>
      <c r="CO7" s="39">
        <v>72.489999999999995</v>
      </c>
      <c r="CP7" s="39">
        <v>73.11</v>
      </c>
      <c r="CQ7" s="39">
        <v>59.11</v>
      </c>
      <c r="CR7" s="39">
        <v>59.74</v>
      </c>
      <c r="CS7" s="39">
        <v>59.46</v>
      </c>
      <c r="CT7" s="39">
        <v>59.51</v>
      </c>
      <c r="CU7" s="39">
        <v>59.91</v>
      </c>
      <c r="CV7" s="39">
        <v>60.69</v>
      </c>
      <c r="CW7" s="39">
        <v>91.59</v>
      </c>
      <c r="CX7" s="39">
        <v>89.84</v>
      </c>
      <c r="CY7" s="39">
        <v>92.16</v>
      </c>
      <c r="CZ7" s="39">
        <v>91.66</v>
      </c>
      <c r="DA7" s="39">
        <v>91.13</v>
      </c>
      <c r="DB7" s="39">
        <v>87.91</v>
      </c>
      <c r="DC7" s="39">
        <v>87.28</v>
      </c>
      <c r="DD7" s="39">
        <v>87.41</v>
      </c>
      <c r="DE7" s="39">
        <v>87.08</v>
      </c>
      <c r="DF7" s="39">
        <v>87.26</v>
      </c>
      <c r="DG7" s="39">
        <v>89.82</v>
      </c>
      <c r="DH7" s="39">
        <v>40.33</v>
      </c>
      <c r="DI7" s="39">
        <v>41.25</v>
      </c>
      <c r="DJ7" s="39">
        <v>41.72</v>
      </c>
      <c r="DK7" s="39">
        <v>42.2</v>
      </c>
      <c r="DL7" s="39">
        <v>43.39</v>
      </c>
      <c r="DM7" s="39">
        <v>46.88</v>
      </c>
      <c r="DN7" s="39">
        <v>46.94</v>
      </c>
      <c r="DO7" s="39">
        <v>47.62</v>
      </c>
      <c r="DP7" s="39">
        <v>48.55</v>
      </c>
      <c r="DQ7" s="39">
        <v>49.2</v>
      </c>
      <c r="DR7" s="39">
        <v>50.19</v>
      </c>
      <c r="DS7" s="39">
        <v>6.92</v>
      </c>
      <c r="DT7" s="39">
        <v>8.01</v>
      </c>
      <c r="DU7" s="39">
        <v>7.13</v>
      </c>
      <c r="DV7" s="39">
        <v>9.33</v>
      </c>
      <c r="DW7" s="39">
        <v>9.41</v>
      </c>
      <c r="DX7" s="39">
        <v>13.39</v>
      </c>
      <c r="DY7" s="39">
        <v>14.48</v>
      </c>
      <c r="DZ7" s="39">
        <v>16.27</v>
      </c>
      <c r="EA7" s="39">
        <v>17.11</v>
      </c>
      <c r="EB7" s="39">
        <v>18.329999999999998</v>
      </c>
      <c r="EC7" s="39">
        <v>20.63</v>
      </c>
      <c r="ED7" s="39">
        <v>0.48</v>
      </c>
      <c r="EE7" s="39">
        <v>0.61</v>
      </c>
      <c r="EF7" s="39">
        <v>0.72</v>
      </c>
      <c r="EG7" s="39">
        <v>0.7</v>
      </c>
      <c r="EH7" s="39">
        <v>0.71</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106</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s-jyouge05</cp:lastModifiedBy>
  <cp:lastPrinted>2022-01-13T06:05:33Z</cp:lastPrinted>
  <dcterms:created xsi:type="dcterms:W3CDTF">2021-12-03T06:44:09Z</dcterms:created>
  <dcterms:modified xsi:type="dcterms:W3CDTF">2022-01-13T06:14:00Z</dcterms:modified>
  <cp:category/>
</cp:coreProperties>
</file>