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172.18.1.170\lgwan接続系共有フォルダ\08建設課\下水道グループ\2021.3.～下水道G共有フォルダ\01 維持管理担当PC\02　経営・財政\経営分析表\R3（R2決算分）\04　提出\02 農集\"/>
    </mc:Choice>
  </mc:AlternateContent>
  <xr:revisionPtr revIDLastSave="0" documentId="13_ncr:1_{A8D2DC16-24C3-4C1F-A7CA-DA7E0C7F115F}" xr6:coauthVersionLast="41" xr6:coauthVersionMax="41" xr10:uidLastSave="{00000000-0000-0000-0000-000000000000}"/>
  <workbookProtection workbookAlgorithmName="SHA-512" workbookHashValue="o24mAxNSgTieQ2dMUYtkRP+kt+op0x0JOMhUXbF7zJG0sNBh8HlukSpor+vym+K+ZeLx5yMyQdWKyxcQrbFiyQ==" workbookSaltValue="YAmHwpIndwHqzo686HQgOQ==" workbookSpinCount="100000" lockStructure="1"/>
  <bookViews>
    <workbookView xWindow="2850" yWindow="2850" windowWidth="23220" windowHeight="12495"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AD10" i="4" s="1"/>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H86" i="4"/>
  <c r="E86" i="4"/>
  <c r="BB10" i="4"/>
  <c r="AL10" i="4"/>
  <c r="W10" i="4"/>
  <c r="P10" i="4"/>
  <c r="B10" i="4"/>
  <c r="BB8" i="4"/>
  <c r="AT8" i="4"/>
  <c r="AD8" i="4"/>
  <c r="W8" i="4"/>
  <c r="B8" i="4"/>
  <c r="B6"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<sst xmlns="http://schemas.openxmlformats.org/spreadsheetml/2006/main" count="236" uniqueCount="119">
  <si>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</si>
  <si>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</si>
  <si>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</si>
  <si>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</si>
  <si>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</si>
  <si>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</si>
  <si>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</si>
  <si>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</si>
  <si>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</si>
  <si>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</si>
  <si>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</si>
  <si>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</si>
  <si>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</si>
  <si>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</si>
  <si>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</si>
  <si>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</si>
  <si>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</si>
  <si>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</si>
  <si>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</si>
  <si>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</si>
  <si>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</si>
  <si>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</si>
  <si>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</si>
  <si>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</si>
  <si>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</si>
  <si>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</si>
  <si>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</si>
  <si>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</si>
  <si>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</si>
  <si>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</si>
  <si>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</si>
  <si>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</si>
  <si>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</si>
  <si>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</si>
  <si>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</si>
  <si>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</si>
  <si>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</si>
  <si>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</si>
  <si>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</si>
  <si>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</si>
  <si>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</si>
  <si>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</si>
  <si>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</si>
  <si>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</si>
  <si>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</si>
  <si>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</si>
  <si>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</si>
  <si>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</si>
  <si>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</si>
  <si>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</si>
  <si>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</si>
  <si>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</si>
  <si>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</si>
  <si>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</si>
  <si>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</si>
  <si>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</si>
  <si>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</si>
  <si>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</si>
  <si>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</si>
  <si>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</si>
  <si>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</si>
  <si>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</si>
  <si>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</si>
  <si>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</si>
  <si>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</si>
  <si>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</si>
  <si>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</si>
  <si>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</si>
  <si>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</si>
  <si>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</si>
  <si>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</si>
  <si>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</si>
  <si>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</si>
  <si>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</si>
  <si>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</si>
  <si>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</si>
  <si>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</si>
  <si>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</si>
  <si>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</si>
  <si>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</si>
  <si>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</si>
  <si>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</si>
  <si>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</si>
  <si>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</si>
  <si>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</si>
  <si>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</si>
  <si>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</si>
  <si>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</si>
  <si>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</si>
  <si>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</si>
  <si>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</si>
  <si>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</si>
  <si>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</si>
  <si>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</si>
  <si>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</si>
  <si>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</si>
  <si>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</si>
  <si>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</si>
  <si>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</si>
  <si>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</si>
  <si>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</si>
  <si>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</si>
  <si>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</si>
  <si>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</si>
  <si>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</si>
  <si>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</si>
  <si>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</si>
  <si>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</si>
  <si>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</si>
  <si>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</si>
  <si>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</si>
  <si>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</si>
  <si>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</si>
  <si>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</si>
  <si>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</si>
  <si>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</si>
  <si>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現在、法定耐用年数を経過した管渠を保有していないため、積極的な改築更新を実施していない。
　供用開始後30年を超える2処理区については、平成30年度及び令和元年度に公共下水道へ編入し、処理施設は廃止となり、管渠は公共下水道事業で維持管理している。</t>
    <phoneticPr fontId="4"/>
  </si>
  <si>
    <t xml:space="preserve"> 収益的収支比率は、地方債償還金の減により前年度を上回った。地方債償還金は今後も減少傾向が続く見込みだが、引き続き事業規模は縮小しており、老朽化による突発的な維持管理費の増加などが、収益的収支比率に大きく影響する見込みである。
　企業債残高対事業規模比率は、昨年度を上回っている。類似団体と比較すると低い状態であるが、今後も人口減少により使用料収入が減少すると見込まれるため、長期的にも比率が増加すると推察される。
　経費回収率及び汚水処理原価は全国平均及び類似団体平均と比較して良好な傾向にある。ただし今後の人口減少により使用料収入が減少した場合は、徐々に悪化することが予想されるため、さらなる維持管理費の削減等に努める必要がある。
　施設利用率は、平成30年4月に1処理区、さらに平成31年4月に1処理区が公共下水道に接続したため、類似団体平均を下回った。今後も残る2処理区が市街化調整区域であり、人口減少が顕著であることを考慮すると、利用率は低下していくものと推察される。</t>
    <rPh sb="10" eb="12">
      <t>チホウ</t>
    </rPh>
    <rPh sb="12" eb="13">
      <t>サイ</t>
    </rPh>
    <rPh sb="13" eb="15">
      <t>ショウカン</t>
    </rPh>
    <rPh sb="15" eb="16">
      <t>キン</t>
    </rPh>
    <rPh sb="17" eb="18">
      <t>ゲン</t>
    </rPh>
    <rPh sb="21" eb="24">
      <t>ゼンネンド</t>
    </rPh>
    <rPh sb="25" eb="27">
      <t>ウワマワ</t>
    </rPh>
    <rPh sb="30" eb="32">
      <t>チホウ</t>
    </rPh>
    <rPh sb="32" eb="33">
      <t>サイ</t>
    </rPh>
    <rPh sb="33" eb="35">
      <t>ショウカン</t>
    </rPh>
    <rPh sb="35" eb="36">
      <t>キン</t>
    </rPh>
    <rPh sb="37" eb="39">
      <t>コンゴ</t>
    </rPh>
    <rPh sb="40" eb="42">
      <t>ゲンショウ</t>
    </rPh>
    <rPh sb="42" eb="44">
      <t>ケイコウ</t>
    </rPh>
    <rPh sb="45" eb="46">
      <t>ツヅ</t>
    </rPh>
    <rPh sb="47" eb="49">
      <t>ミコ</t>
    </rPh>
    <rPh sb="53" eb="54">
      <t>ヒ</t>
    </rPh>
    <rPh sb="55" eb="56">
      <t>ツヅ</t>
    </rPh>
    <rPh sb="106" eb="108">
      <t>ミコ</t>
    </rPh>
    <rPh sb="262" eb="264">
      <t>シヨウ</t>
    </rPh>
    <rPh sb="264" eb="265">
      <t>リョウ</t>
    </rPh>
    <rPh sb="265" eb="267">
      <t>シュウニュウ</t>
    </rPh>
    <rPh sb="268" eb="270">
      <t>ゲンショウ</t>
    </rPh>
    <rPh sb="272" eb="274">
      <t>バアイ</t>
    </rPh>
    <rPh sb="276" eb="278">
      <t>ジョジョ</t>
    </rPh>
    <rPh sb="279" eb="281">
      <t>アッカ</t>
    </rPh>
    <rPh sb="298" eb="300">
      <t>イジ</t>
    </rPh>
    <rPh sb="300" eb="302">
      <t>カンリ</t>
    </rPh>
    <rPh sb="302" eb="303">
      <t>ヒ</t>
    </rPh>
    <rPh sb="304" eb="306">
      <t>サクゲン</t>
    </rPh>
    <rPh sb="306" eb="307">
      <t>ナド</t>
    </rPh>
    <rPh sb="308" eb="309">
      <t>ツト</t>
    </rPh>
    <rPh sb="311" eb="313">
      <t>ヒツヨウ</t>
    </rPh>
    <phoneticPr fontId="4"/>
  </si>
  <si>
    <t>　老朽化した農業集落排水処理施設について、1処理区を平成30年4月1日に、さらに平成31年4月1日に1処理区を公共下水道へ接続している。今後も維持管理費を削減し、町全体として効率的な汚水処理を目指していく。
　また、農業集落排水処理施設として稼働する残り2処理区の施設についても、第三次山形県生活排水処理施設整備基本構想に基づき、令和8年以降の接続に向け、検討を行っていく。</t>
    <rPh sb="68" eb="70">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</si>
</sst>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DDD-4773-8980-31595A0D867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0.44</c:v>
                </c:pt>
                <c:pt idx="2">
                  <c:v>0.04</c:v>
                </c:pt>
                <c:pt idx="3">
                  <c:v>0.02</c:v>
                </c:pt>
                <c:pt idx="4">
                  <c:v>0.02</c:v>
                </c:pt>
              </c:numCache>
            </c:numRef>
          </c:val>
          <c:smooth val="0"/>
          <c:extLst>
            <c:ext xmlns:c16="http://schemas.microsoft.com/office/drawing/2014/chart" uri="{C3380CC4-5D6E-409C-BE32-E72D297353CC}">
              <c16:uniqueId val="{00000001-7DDD-4773-8980-31595A0D867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63.7</c:v>
                </c:pt>
                <c:pt idx="1">
                  <c:v>61.87</c:v>
                </c:pt>
                <c:pt idx="2">
                  <c:v>44.36</c:v>
                </c:pt>
                <c:pt idx="3">
                  <c:v>30.61</c:v>
                </c:pt>
                <c:pt idx="4">
                  <c:v>31.26</c:v>
                </c:pt>
              </c:numCache>
            </c:numRef>
          </c:val>
          <c:extLst>
            <c:ext xmlns:c16="http://schemas.microsoft.com/office/drawing/2014/chart" uri="{C3380CC4-5D6E-409C-BE32-E72D297353CC}">
              <c16:uniqueId val="{00000000-1B62-481D-908B-614653DD82C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c:v>
                </c:pt>
                <c:pt idx="1">
                  <c:v>56.01</c:v>
                </c:pt>
                <c:pt idx="2">
                  <c:v>56.72</c:v>
                </c:pt>
                <c:pt idx="3">
                  <c:v>54.06</c:v>
                </c:pt>
                <c:pt idx="4">
                  <c:v>55.26</c:v>
                </c:pt>
              </c:numCache>
            </c:numRef>
          </c:val>
          <c:smooth val="0"/>
          <c:extLst>
            <c:ext xmlns:c16="http://schemas.microsoft.com/office/drawing/2014/chart" uri="{C3380CC4-5D6E-409C-BE32-E72D297353CC}">
              <c16:uniqueId val="{00000001-1B62-481D-908B-614653DD82C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83.23</c:v>
                </c:pt>
                <c:pt idx="1">
                  <c:v>84.63</c:v>
                </c:pt>
                <c:pt idx="2">
                  <c:v>86.64</c:v>
                </c:pt>
                <c:pt idx="3">
                  <c:v>89.43</c:v>
                </c:pt>
                <c:pt idx="4">
                  <c:v>90.23</c:v>
                </c:pt>
              </c:numCache>
            </c:numRef>
          </c:val>
          <c:extLst>
            <c:ext xmlns:c16="http://schemas.microsoft.com/office/drawing/2014/chart" uri="{C3380CC4-5D6E-409C-BE32-E72D297353CC}">
              <c16:uniqueId val="{00000000-79C2-45D1-A8D9-16B63A5A953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89.51</c:v>
                </c:pt>
                <c:pt idx="1">
                  <c:v>89.77</c:v>
                </c:pt>
                <c:pt idx="2">
                  <c:v>90.04</c:v>
                </c:pt>
                <c:pt idx="3">
                  <c:v>90.11</c:v>
                </c:pt>
                <c:pt idx="4">
                  <c:v>90.52</c:v>
                </c:pt>
              </c:numCache>
            </c:numRef>
          </c:val>
          <c:smooth val="0"/>
          <c:extLst>
            <c:ext xmlns:c16="http://schemas.microsoft.com/office/drawing/2014/chart" uri="{C3380CC4-5D6E-409C-BE32-E72D297353CC}">
              <c16:uniqueId val="{00000001-79C2-45D1-A8D9-16B63A5A953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78.400000000000006</c:v>
                </c:pt>
                <c:pt idx="1">
                  <c:v>75.680000000000007</c:v>
                </c:pt>
                <c:pt idx="2">
                  <c:v>69.599999999999994</c:v>
                </c:pt>
                <c:pt idx="3">
                  <c:v>67.930000000000007</c:v>
                </c:pt>
                <c:pt idx="4">
                  <c:v>73.05</c:v>
                </c:pt>
              </c:numCache>
            </c:numRef>
          </c:val>
          <c:extLst>
            <c:ext xmlns:c16="http://schemas.microsoft.com/office/drawing/2014/chart" uri="{C3380CC4-5D6E-409C-BE32-E72D297353CC}">
              <c16:uniqueId val="{00000000-D328-4D6E-86C8-F137D4D675C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28-4D6E-86C8-F137D4D675C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CF-44D0-9A52-8710A07E37F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CF-44D0-9A52-8710A07E37F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F49-4DB9-BCB4-F6A1C62F99E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F49-4DB9-BCB4-F6A1C62F99E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1CD-4027-8D3E-40F6C97B343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1CD-4027-8D3E-40F6C97B343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0E-46CE-9D9B-9D7512EC9DD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0E-46CE-9D9B-9D7512EC9DD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
                  <c:v>0</c:v>
                </c:pt>
                <c:pt idx="1">
                  <c:v>95.73</c:v>
                </c:pt>
                <c:pt idx="2" formatCode="#,##0.00;&quot;△&quot;#,##0.00">
                  <c:v>0</c:v>
                </c:pt>
                <c:pt idx="3">
                  <c:v>28.26</c:v>
                </c:pt>
                <c:pt idx="4">
                  <c:v>57.88</c:v>
                </c:pt>
              </c:numCache>
            </c:numRef>
          </c:val>
          <c:extLst>
            <c:ext xmlns:c16="http://schemas.microsoft.com/office/drawing/2014/chart" uri="{C3380CC4-5D6E-409C-BE32-E72D297353CC}">
              <c16:uniqueId val="{00000000-A116-431F-A5FF-3E4E1E3B18C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685.34</c:v>
                </c:pt>
                <c:pt idx="1">
                  <c:v>684.74</c:v>
                </c:pt>
                <c:pt idx="2">
                  <c:v>654.91999999999996</c:v>
                </c:pt>
                <c:pt idx="3">
                  <c:v>654.71</c:v>
                </c:pt>
                <c:pt idx="4">
                  <c:v>783.8</c:v>
                </c:pt>
              </c:numCache>
            </c:numRef>
          </c:val>
          <c:smooth val="0"/>
          <c:extLst>
            <c:ext xmlns:c16="http://schemas.microsoft.com/office/drawing/2014/chart" uri="{C3380CC4-5D6E-409C-BE32-E72D297353CC}">
              <c16:uniqueId val="{00000001-A116-431F-A5FF-3E4E1E3B18C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101.96</c:v>
                </c:pt>
                <c:pt idx="1">
                  <c:v>87.88</c:v>
                </c:pt>
                <c:pt idx="2">
                  <c:v>85.61</c:v>
                </c:pt>
                <c:pt idx="3">
                  <c:v>92.85</c:v>
                </c:pt>
                <c:pt idx="4">
                  <c:v>89.05</c:v>
                </c:pt>
              </c:numCache>
            </c:numRef>
          </c:val>
          <c:extLst>
            <c:ext xmlns:c16="http://schemas.microsoft.com/office/drawing/2014/chart" uri="{C3380CC4-5D6E-409C-BE32-E72D297353CC}">
              <c16:uniqueId val="{00000000-A946-4CF0-9278-C2F07FB2B25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59.83</c:v>
                </c:pt>
                <c:pt idx="1">
                  <c:v>65.33</c:v>
                </c:pt>
                <c:pt idx="2">
                  <c:v>65.39</c:v>
                </c:pt>
                <c:pt idx="3">
                  <c:v>65.37</c:v>
                </c:pt>
                <c:pt idx="4">
                  <c:v>68.11</c:v>
                </c:pt>
              </c:numCache>
            </c:numRef>
          </c:val>
          <c:smooth val="0"/>
          <c:extLst>
            <c:ext xmlns:c16="http://schemas.microsoft.com/office/drawing/2014/chart" uri="{C3380CC4-5D6E-409C-BE32-E72D297353CC}">
              <c16:uniqueId val="{00000001-A946-4CF0-9278-C2F07FB2B25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128.19</c:v>
                </c:pt>
                <c:pt idx="1">
                  <c:v>151.31</c:v>
                </c:pt>
                <c:pt idx="2">
                  <c:v>163.30000000000001</c:v>
                </c:pt>
                <c:pt idx="3">
                  <c:v>154.09</c:v>
                </c:pt>
                <c:pt idx="4">
                  <c:v>156.41999999999999</c:v>
                </c:pt>
              </c:numCache>
            </c:numRef>
          </c:val>
          <c:extLst>
            <c:ext xmlns:c16="http://schemas.microsoft.com/office/drawing/2014/chart" uri="{C3380CC4-5D6E-409C-BE32-E72D297353CC}">
              <c16:uniqueId val="{00000000-A803-4EAD-A24B-0450391ED56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246.66</c:v>
                </c:pt>
                <c:pt idx="1">
                  <c:v>227.43</c:v>
                </c:pt>
                <c:pt idx="2">
                  <c:v>230.88</c:v>
                </c:pt>
                <c:pt idx="3">
                  <c:v>228.99</c:v>
                </c:pt>
                <c:pt idx="4">
                  <c:v>222.41</c:v>
                </c:pt>
              </c:numCache>
            </c:numRef>
          </c:val>
          <c:smooth val="0"/>
          <c:extLst>
            <c:ext xmlns:c16="http://schemas.microsoft.com/office/drawing/2014/chart" uri="{C3380CC4-5D6E-409C-BE32-E72D297353CC}">
              <c16:uniqueId val="{00000001-A803-4EAD-A24B-0450391ED56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22"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中山町</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F1</v>
      </c>
      <c r="X8" s="78"/>
      <c r="Y8" s="78"/>
      <c r="Z8" s="78"/>
      <c r="AA8" s="78"/>
      <c r="AB8" s="78"/>
      <c r="AC8" s="78"/>
      <c r="AD8" s="79" t="str">
        <f>データ!$M$6</f>
        <v>非設置</v>
      </c>
      <c r="AE8" s="79"/>
      <c r="AF8" s="79"/>
      <c r="AG8" s="79"/>
      <c r="AH8" s="79"/>
      <c r="AI8" s="79"/>
      <c r="AJ8" s="79"/>
      <c r="AK8" s="3"/>
      <c r="AL8" s="75">
        <f>データ!S6</f>
        <v>11017</v>
      </c>
      <c r="AM8" s="75"/>
      <c r="AN8" s="75"/>
      <c r="AO8" s="75"/>
      <c r="AP8" s="75"/>
      <c r="AQ8" s="75"/>
      <c r="AR8" s="75"/>
      <c r="AS8" s="75"/>
      <c r="AT8" s="74">
        <f>データ!T6</f>
        <v>31.15</v>
      </c>
      <c r="AU8" s="74"/>
      <c r="AV8" s="74"/>
      <c r="AW8" s="74"/>
      <c r="AX8" s="74"/>
      <c r="AY8" s="74"/>
      <c r="AZ8" s="74"/>
      <c r="BA8" s="74"/>
      <c r="BB8" s="74">
        <f>データ!U6</f>
        <v>353.68</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t="str">
        <f>データ!O6</f>
        <v>該当数値なし</v>
      </c>
      <c r="J10" s="74"/>
      <c r="K10" s="74"/>
      <c r="L10" s="74"/>
      <c r="M10" s="74"/>
      <c r="N10" s="74"/>
      <c r="O10" s="74"/>
      <c r="P10" s="74">
        <f>データ!P6</f>
        <v>12.46</v>
      </c>
      <c r="Q10" s="74"/>
      <c r="R10" s="74"/>
      <c r="S10" s="74"/>
      <c r="T10" s="74"/>
      <c r="U10" s="74"/>
      <c r="V10" s="74"/>
      <c r="W10" s="74">
        <f>データ!Q6</f>
        <v>100</v>
      </c>
      <c r="X10" s="74"/>
      <c r="Y10" s="74"/>
      <c r="Z10" s="74"/>
      <c r="AA10" s="74"/>
      <c r="AB10" s="74"/>
      <c r="AC10" s="74"/>
      <c r="AD10" s="75">
        <f>データ!R6</f>
        <v>3400</v>
      </c>
      <c r="AE10" s="75"/>
      <c r="AF10" s="75"/>
      <c r="AG10" s="75"/>
      <c r="AH10" s="75"/>
      <c r="AI10" s="75"/>
      <c r="AJ10" s="75"/>
      <c r="AK10" s="2"/>
      <c r="AL10" s="75">
        <f>データ!V6</f>
        <v>1371</v>
      </c>
      <c r="AM10" s="75"/>
      <c r="AN10" s="75"/>
      <c r="AO10" s="75"/>
      <c r="AP10" s="75"/>
      <c r="AQ10" s="75"/>
      <c r="AR10" s="75"/>
      <c r="AS10" s="75"/>
      <c r="AT10" s="74">
        <f>データ!W6</f>
        <v>1.25</v>
      </c>
      <c r="AU10" s="74"/>
      <c r="AV10" s="74"/>
      <c r="AW10" s="74"/>
      <c r="AX10" s="74"/>
      <c r="AY10" s="74"/>
      <c r="AZ10" s="74"/>
      <c r="BA10" s="74"/>
      <c r="BB10" s="74">
        <f>データ!X6</f>
        <v>1096.8</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43</v>
      </c>
      <c r="O86" s="26" t="str">
        <f>データ!EO6</f>
        <v>【0.16】</v>
      </c>
    </row>
  </sheetData>
  <sheetProtection algorithmName="SHA-512" hashValue="40xzGd/Oqh95RWkgc4uuKdebcvw42gZbcphaGs5qzfs8Cbfsr4Qy4VAB7b456SojEQByKfjhFq4Rx/Vd7Y83Yg==" saltValue="6gLt0dr8JIC8s8s1GkY0D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63029</v>
      </c>
      <c r="D6" s="33">
        <f t="shared" si="3"/>
        <v>47</v>
      </c>
      <c r="E6" s="33">
        <f t="shared" si="3"/>
        <v>17</v>
      </c>
      <c r="F6" s="33">
        <f t="shared" si="3"/>
        <v>5</v>
      </c>
      <c r="G6" s="33">
        <f t="shared" si="3"/>
        <v>0</v>
      </c>
      <c r="H6" s="33" t="str">
        <f t="shared" si="3"/>
        <v>山形県　中山町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12.46</v>
      </c>
      <c r="Q6" s="34">
        <f t="shared" si="3"/>
        <v>100</v>
      </c>
      <c r="R6" s="34">
        <f t="shared" si="3"/>
        <v>3400</v>
      </c>
      <c r="S6" s="34">
        <f t="shared" si="3"/>
        <v>11017</v>
      </c>
      <c r="T6" s="34">
        <f t="shared" si="3"/>
        <v>31.15</v>
      </c>
      <c r="U6" s="34">
        <f t="shared" si="3"/>
        <v>353.68</v>
      </c>
      <c r="V6" s="34">
        <f t="shared" si="3"/>
        <v>1371</v>
      </c>
      <c r="W6" s="34">
        <f t="shared" si="3"/>
        <v>1.25</v>
      </c>
      <c r="X6" s="34">
        <f t="shared" si="3"/>
        <v>1096.8</v>
      </c>
      <c r="Y6" s="35">
        <f>IF(Y7="",NA(),Y7)</f>
        <v>78.400000000000006</v>
      </c>
      <c r="Z6" s="35">
        <f t="shared" ref="Z6:AH6" si="4">IF(Z7="",NA(),Z7)</f>
        <v>75.680000000000007</v>
      </c>
      <c r="AA6" s="35">
        <f t="shared" si="4"/>
        <v>69.599999999999994</v>
      </c>
      <c r="AB6" s="35">
        <f t="shared" si="4"/>
        <v>67.930000000000007</v>
      </c>
      <c r="AC6" s="35">
        <f t="shared" si="4"/>
        <v>73.05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5">
        <f t="shared" ref="BG6:BO6" si="7">IF(BG7="",NA(),BG7)</f>
        <v>95.73</v>
      </c>
      <c r="BH6" s="34">
        <f t="shared" si="7"/>
        <v>0</v>
      </c>
      <c r="BI6" s="35">
        <f t="shared" si="7"/>
        <v>28.26</v>
      </c>
      <c r="BJ6" s="35">
        <f t="shared" si="7"/>
        <v>57.88</v>
      </c>
      <c r="BK6" s="35">
        <f t="shared" si="7"/>
        <v>685.34</v>
      </c>
      <c r="BL6" s="35">
        <f t="shared" si="7"/>
        <v>684.74</v>
      </c>
      <c r="BM6" s="35">
        <f t="shared" si="7"/>
        <v>654.91999999999996</v>
      </c>
      <c r="BN6" s="35">
        <f t="shared" si="7"/>
        <v>654.71</v>
      </c>
      <c r="BO6" s="35">
        <f t="shared" si="7"/>
        <v>783.8</v>
      </c>
      <c r="BP6" s="34" t="str">
        <f>IF(BP7="","",IF(BP7="-","【-】","【"&amp;SUBSTITUTE(TEXT(BP7,"#,##0.00"),"-","△")&amp;"】"))</f>
        <v>【832.52】</v>
      </c>
      <c r="BQ6" s="35">
        <f>IF(BQ7="",NA(),BQ7)</f>
        <v>101.96</v>
      </c>
      <c r="BR6" s="35">
        <f t="shared" ref="BR6:BZ6" si="8">IF(BR7="",NA(),BR7)</f>
        <v>87.88</v>
      </c>
      <c r="BS6" s="35">
        <f t="shared" si="8"/>
        <v>85.61</v>
      </c>
      <c r="BT6" s="35">
        <f t="shared" si="8"/>
        <v>92.85</v>
      </c>
      <c r="BU6" s="35">
        <f t="shared" si="8"/>
        <v>89.05</v>
      </c>
      <c r="BV6" s="35">
        <f t="shared" si="8"/>
        <v>59.83</v>
      </c>
      <c r="BW6" s="35">
        <f t="shared" si="8"/>
        <v>65.33</v>
      </c>
      <c r="BX6" s="35">
        <f t="shared" si="8"/>
        <v>65.39</v>
      </c>
      <c r="BY6" s="35">
        <f t="shared" si="8"/>
        <v>65.37</v>
      </c>
      <c r="BZ6" s="35">
        <f t="shared" si="8"/>
        <v>68.11</v>
      </c>
      <c r="CA6" s="34" t="str">
        <f>IF(CA7="","",IF(CA7="-","【-】","【"&amp;SUBSTITUTE(TEXT(CA7,"#,##0.00"),"-","△")&amp;"】"))</f>
        <v>【60.94】</v>
      </c>
      <c r="CB6" s="35">
        <f>IF(CB7="",NA(),CB7)</f>
        <v>128.19</v>
      </c>
      <c r="CC6" s="35">
        <f t="shared" ref="CC6:CK6" si="9">IF(CC7="",NA(),CC7)</f>
        <v>151.31</v>
      </c>
      <c r="CD6" s="35">
        <f t="shared" si="9"/>
        <v>163.30000000000001</v>
      </c>
      <c r="CE6" s="35">
        <f t="shared" si="9"/>
        <v>154.09</v>
      </c>
      <c r="CF6" s="35">
        <f t="shared" si="9"/>
        <v>156.41999999999999</v>
      </c>
      <c r="CG6" s="35">
        <f t="shared" si="9"/>
        <v>246.66</v>
      </c>
      <c r="CH6" s="35">
        <f t="shared" si="9"/>
        <v>227.43</v>
      </c>
      <c r="CI6" s="35">
        <f t="shared" si="9"/>
        <v>230.88</v>
      </c>
      <c r="CJ6" s="35">
        <f t="shared" si="9"/>
        <v>228.99</v>
      </c>
      <c r="CK6" s="35">
        <f t="shared" si="9"/>
        <v>222.41</v>
      </c>
      <c r="CL6" s="34" t="str">
        <f>IF(CL7="","",IF(CL7="-","【-】","【"&amp;SUBSTITUTE(TEXT(CL7,"#,##0.00"),"-","△")&amp;"】"))</f>
        <v>【253.04】</v>
      </c>
      <c r="CM6" s="35">
        <f>IF(CM7="",NA(),CM7)</f>
        <v>63.7</v>
      </c>
      <c r="CN6" s="35">
        <f t="shared" ref="CN6:CV6" si="10">IF(CN7="",NA(),CN7)</f>
        <v>61.87</v>
      </c>
      <c r="CO6" s="35">
        <f t="shared" si="10"/>
        <v>44.36</v>
      </c>
      <c r="CP6" s="35">
        <f t="shared" si="10"/>
        <v>30.61</v>
      </c>
      <c r="CQ6" s="35">
        <f t="shared" si="10"/>
        <v>31.26</v>
      </c>
      <c r="CR6" s="35">
        <f t="shared" si="10"/>
        <v>56</v>
      </c>
      <c r="CS6" s="35">
        <f t="shared" si="10"/>
        <v>56.01</v>
      </c>
      <c r="CT6" s="35">
        <f t="shared" si="10"/>
        <v>56.72</v>
      </c>
      <c r="CU6" s="35">
        <f t="shared" si="10"/>
        <v>54.06</v>
      </c>
      <c r="CV6" s="35">
        <f t="shared" si="10"/>
        <v>55.26</v>
      </c>
      <c r="CW6" s="34" t="str">
        <f>IF(CW7="","",IF(CW7="-","【-】","【"&amp;SUBSTITUTE(TEXT(CW7,"#,##0.00"),"-","△")&amp;"】"))</f>
        <v>【54.84】</v>
      </c>
      <c r="CX6" s="35">
        <f>IF(CX7="",NA(),CX7)</f>
        <v>83.23</v>
      </c>
      <c r="CY6" s="35">
        <f t="shared" ref="CY6:DG6" si="11">IF(CY7="",NA(),CY7)</f>
        <v>84.63</v>
      </c>
      <c r="CZ6" s="35">
        <f t="shared" si="11"/>
        <v>86.64</v>
      </c>
      <c r="DA6" s="35">
        <f t="shared" si="11"/>
        <v>89.43</v>
      </c>
      <c r="DB6" s="35">
        <f t="shared" si="11"/>
        <v>90.23</v>
      </c>
      <c r="DC6" s="35">
        <f t="shared" si="11"/>
        <v>89.51</v>
      </c>
      <c r="DD6" s="35">
        <f t="shared" si="11"/>
        <v>89.77</v>
      </c>
      <c r="DE6" s="35">
        <f t="shared" si="11"/>
        <v>90.04</v>
      </c>
      <c r="DF6" s="35">
        <f t="shared" si="11"/>
        <v>90.11</v>
      </c>
      <c r="DG6" s="35">
        <f t="shared" si="11"/>
        <v>90.52</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0.44</v>
      </c>
      <c r="EL6" s="35">
        <f t="shared" si="14"/>
        <v>0.04</v>
      </c>
      <c r="EM6" s="35">
        <f t="shared" si="14"/>
        <v>0.02</v>
      </c>
      <c r="EN6" s="35">
        <f t="shared" si="14"/>
        <v>0.02</v>
      </c>
      <c r="EO6" s="34" t="str">
        <f>IF(EO7="","",IF(EO7="-","【-】","【"&amp;SUBSTITUTE(TEXT(EO7,"#,##0.00"),"-","△")&amp;"】"))</f>
        <v>【0.16】</v>
      </c>
    </row>
    <row r="7" spans="1:145" s="36" customFormat="1" x14ac:dyDescent="0.15">
      <c r="A7" s="28"/>
      <c r="B7" s="37">
        <v>2020</v>
      </c>
      <c r="C7" s="37">
        <v>63029</v>
      </c>
      <c r="D7" s="37">
        <v>47</v>
      </c>
      <c r="E7" s="37">
        <v>17</v>
      </c>
      <c r="F7" s="37">
        <v>5</v>
      </c>
      <c r="G7" s="37">
        <v>0</v>
      </c>
      <c r="H7" s="37" t="s">
        <v>98</v>
      </c>
      <c r="I7" s="37" t="s">
        <v>99</v>
      </c>
      <c r="J7" s="37" t="s">
        <v>100</v>
      </c>
      <c r="K7" s="37" t="s">
        <v>101</v>
      </c>
      <c r="L7" s="37" t="s">
        <v>102</v>
      </c>
      <c r="M7" s="37" t="s">
        <v>103</v>
      </c>
      <c r="N7" s="38" t="s">
        <v>104</v>
      </c>
      <c r="O7" s="38" t="s">
        <v>105</v>
      </c>
      <c r="P7" s="38">
        <v>12.46</v>
      </c>
      <c r="Q7" s="38">
        <v>100</v>
      </c>
      <c r="R7" s="38">
        <v>3400</v>
      </c>
      <c r="S7" s="38">
        <v>11017</v>
      </c>
      <c r="T7" s="38">
        <v>31.15</v>
      </c>
      <c r="U7" s="38">
        <v>353.68</v>
      </c>
      <c r="V7" s="38">
        <v>1371</v>
      </c>
      <c r="W7" s="38">
        <v>1.25</v>
      </c>
      <c r="X7" s="38">
        <v>1096.8</v>
      </c>
      <c r="Y7" s="38">
        <v>78.400000000000006</v>
      </c>
      <c r="Z7" s="38">
        <v>75.680000000000007</v>
      </c>
      <c r="AA7" s="38">
        <v>69.599999999999994</v>
      </c>
      <c r="AB7" s="38">
        <v>67.930000000000007</v>
      </c>
      <c r="AC7" s="38">
        <v>73.05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95.73</v>
      </c>
      <c r="BH7" s="38">
        <v>0</v>
      </c>
      <c r="BI7" s="38">
        <v>28.26</v>
      </c>
      <c r="BJ7" s="38">
        <v>57.88</v>
      </c>
      <c r="BK7" s="38">
        <v>685.34</v>
      </c>
      <c r="BL7" s="38">
        <v>684.74</v>
      </c>
      <c r="BM7" s="38">
        <v>654.91999999999996</v>
      </c>
      <c r="BN7" s="38">
        <v>654.71</v>
      </c>
      <c r="BO7" s="38">
        <v>783.8</v>
      </c>
      <c r="BP7" s="38">
        <v>832.52</v>
      </c>
      <c r="BQ7" s="38">
        <v>101.96</v>
      </c>
      <c r="BR7" s="38">
        <v>87.88</v>
      </c>
      <c r="BS7" s="38">
        <v>85.61</v>
      </c>
      <c r="BT7" s="38">
        <v>92.85</v>
      </c>
      <c r="BU7" s="38">
        <v>89.05</v>
      </c>
      <c r="BV7" s="38">
        <v>59.83</v>
      </c>
      <c r="BW7" s="38">
        <v>65.33</v>
      </c>
      <c r="BX7" s="38">
        <v>65.39</v>
      </c>
      <c r="BY7" s="38">
        <v>65.37</v>
      </c>
      <c r="BZ7" s="38">
        <v>68.11</v>
      </c>
      <c r="CA7" s="38">
        <v>60.94</v>
      </c>
      <c r="CB7" s="38">
        <v>128.19</v>
      </c>
      <c r="CC7" s="38">
        <v>151.31</v>
      </c>
      <c r="CD7" s="38">
        <v>163.30000000000001</v>
      </c>
      <c r="CE7" s="38">
        <v>154.09</v>
      </c>
      <c r="CF7" s="38">
        <v>156.41999999999999</v>
      </c>
      <c r="CG7" s="38">
        <v>246.66</v>
      </c>
      <c r="CH7" s="38">
        <v>227.43</v>
      </c>
      <c r="CI7" s="38">
        <v>230.88</v>
      </c>
      <c r="CJ7" s="38">
        <v>228.99</v>
      </c>
      <c r="CK7" s="38">
        <v>222.41</v>
      </c>
      <c r="CL7" s="38">
        <v>253.04</v>
      </c>
      <c r="CM7" s="38">
        <v>63.7</v>
      </c>
      <c r="CN7" s="38">
        <v>61.87</v>
      </c>
      <c r="CO7" s="38">
        <v>44.36</v>
      </c>
      <c r="CP7" s="38">
        <v>30.61</v>
      </c>
      <c r="CQ7" s="38">
        <v>31.26</v>
      </c>
      <c r="CR7" s="38">
        <v>56</v>
      </c>
      <c r="CS7" s="38">
        <v>56.01</v>
      </c>
      <c r="CT7" s="38">
        <v>56.72</v>
      </c>
      <c r="CU7" s="38">
        <v>54.06</v>
      </c>
      <c r="CV7" s="38">
        <v>55.26</v>
      </c>
      <c r="CW7" s="38">
        <v>54.84</v>
      </c>
      <c r="CX7" s="38">
        <v>83.23</v>
      </c>
      <c r="CY7" s="38">
        <v>84.63</v>
      </c>
      <c r="CZ7" s="38">
        <v>86.64</v>
      </c>
      <c r="DA7" s="38">
        <v>89.43</v>
      </c>
      <c r="DB7" s="38">
        <v>90.23</v>
      </c>
      <c r="DC7" s="38">
        <v>89.51</v>
      </c>
      <c r="DD7" s="38">
        <v>89.77</v>
      </c>
      <c r="DE7" s="38">
        <v>90.04</v>
      </c>
      <c r="DF7" s="38">
        <v>90.11</v>
      </c>
      <c r="DG7" s="38">
        <v>90.52</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0.44</v>
      </c>
      <c r="EL7" s="38">
        <v>0.04</v>
      </c>
      <c r="EM7" s="38">
        <v>0.02</v>
      </c>
      <c r="EN7" s="38">
        <v>0.02</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U3041</cp:lastModifiedBy>
  <cp:lastPrinted>2022-01-20T04:54:03Z</cp:lastPrinted>
  <dcterms:created xsi:type="dcterms:W3CDTF">2021-12-03T07:55:01Z</dcterms:created>
  <dcterms:modified xsi:type="dcterms:W3CDTF">2022-01-20T05:01:27Z</dcterms:modified>
  <cp:category/>
</cp:coreProperties>
</file>