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192.168.64.140\共有\各グループ\農村整備\Ｈ28～\00文書\R03\05_公営企業関係\220109【R4.1.18正午まで財政Gへ提出】公営企業に係る「経営比較分析表」（令和２年度決算）の分析について\"/>
    </mc:Choice>
  </mc:AlternateContent>
  <workbookProtection workbookAlgorithmName="SHA-512" workbookHashValue="b3lnkKYxc3X+b3mk+86OoWAmSRd/QWeBSdeapfMYjcXeaZ6Tvoc+f0TLBRrjHfMQYkdh65XiT6xJL3GeM2epvg==" workbookSaltValue="RKg4ldOtfBTEFLOen+5EIg==" workbookSpinCount="100000" lockStructure="1"/>
  <bookViews>
    <workbookView xWindow="93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<sst xmlns="http://schemas.openxmlformats.org/spreadsheetml/2006/main" count="236" uniqueCount="119">
  <si>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</si>
  <si>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</si>
  <si>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</si>
  <si>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</si>
  <si>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</si>
  <si>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</si>
  <si>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</si>
  <si>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</si>
  <si>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</si>
  <si>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</si>
  <si>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</si>
  <si>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</si>
  <si>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</si>
  <si>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</si>
  <si>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</si>
  <si>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</si>
  <si>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</si>
  <si>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</si>
  <si>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</si>
  <si>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</si>
  <si>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</si>
  <si>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</si>
  <si>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</si>
  <si>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</si>
  <si>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</si>
  <si>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</si>
  <si>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</si>
  <si>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</si>
  <si>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</si>
  <si>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</si>
  <si>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</si>
  <si>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</si>
  <si>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</si>
  <si>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</si>
  <si>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</si>
  <si>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</si>
  <si>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</si>
  <si>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</si>
  <si>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</si>
  <si>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</si>
  <si>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</si>
  <si>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</si>
  <si>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</si>
  <si>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</si>
  <si>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</si>
  <si>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</si>
  <si>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</si>
  <si>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</si>
  <si>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</si>
  <si>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</si>
  <si>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</si>
  <si>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</si>
  <si>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</si>
  <si>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</si>
  <si>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</si>
  <si>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</si>
  <si>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</si>
  <si>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</si>
  <si>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</si>
  <si>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</si>
  <si>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</si>
  <si>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</si>
  <si>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</si>
  <si>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</si>
  <si>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</si>
  <si>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</si>
  <si>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</si>
  <si>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</si>
  <si>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</si>
  <si>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</si>
  <si>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</si>
  <si>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</si>
  <si>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</si>
  <si>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</si>
  <si>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</si>
  <si>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</si>
  <si>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</si>
  <si>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</si>
  <si>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</si>
  <si>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</si>
  <si>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</si>
  <si>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</si>
  <si>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</si>
  <si>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</si>
  <si>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</si>
  <si>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</si>
  <si>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</si>
  <si>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</si>
  <si>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</si>
  <si>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</si>
  <si>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</si>
  <si>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</si>
  <si>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</si>
  <si>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</si>
  <si>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</si>
  <si>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</si>
  <si>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</si>
  <si>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</si>
  <si>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</si>
  <si>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</si>
  <si>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</si>
  <si>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</si>
  <si>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</si>
  <si>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</si>
  <si>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</si>
  <si>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</si>
  <si>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</si>
  <si>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</si>
  <si>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</si>
  <si>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</si>
  <si>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</si>
  <si>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</si>
  <si>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</si>
  <si>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</si>
  <si>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</si>
  <si>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</si>
  <si>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近年の施設設備の修繕・交換費用等の増加により、経費回収率については、その財源を基金からの繰入金に依存しているため、数値が低下傾向にある。また、汚水処理原価についても同様の理由により増加傾向にある。
　今後もこの状況は続くと考えられるため、令和2年度に策定した長寿命化計画に基づき、施設設備の更新等の財源確保を含めた経営計画の検討が必要である。
　また、経営の健全化を図るうえで、加入率アップは必要不可欠であるため、今後も引き続き取り組んでいく。</t>
    <rPh sb="72" eb="74">
      <t>オスイ</t>
    </rPh>
    <rPh sb="74" eb="76">
      <t>ショリ</t>
    </rPh>
    <rPh sb="76" eb="78">
      <t>ゲンカ</t>
    </rPh>
    <rPh sb="83" eb="85">
      <t>ドウヨウ</t>
    </rPh>
    <rPh sb="86" eb="88">
      <t>リユウ</t>
    </rPh>
    <rPh sb="91" eb="93">
      <t>ゾウカ</t>
    </rPh>
    <rPh sb="93" eb="95">
      <t>ケイコウ</t>
    </rPh>
    <rPh sb="101" eb="103">
      <t>コンゴ</t>
    </rPh>
    <rPh sb="106" eb="108">
      <t>ジョウキョウ</t>
    </rPh>
    <rPh sb="109" eb="110">
      <t>ツヅ</t>
    </rPh>
    <rPh sb="112" eb="113">
      <t>カンガ</t>
    </rPh>
    <rPh sb="120" eb="122">
      <t>レイワ</t>
    </rPh>
    <rPh sb="123" eb="125">
      <t>ネンド</t>
    </rPh>
    <rPh sb="126" eb="128">
      <t>サクテイ</t>
    </rPh>
    <rPh sb="130" eb="134">
      <t>チョウジュミョウカ</t>
    </rPh>
    <rPh sb="134" eb="136">
      <t>ケイカク</t>
    </rPh>
    <rPh sb="137" eb="138">
      <t>モト</t>
    </rPh>
    <rPh sb="141" eb="143">
      <t>シセツ</t>
    </rPh>
    <rPh sb="143" eb="145">
      <t>セツビ</t>
    </rPh>
    <rPh sb="146" eb="148">
      <t>コウシン</t>
    </rPh>
    <rPh sb="148" eb="149">
      <t>トウ</t>
    </rPh>
    <rPh sb="150" eb="152">
      <t>ザイゲン</t>
    </rPh>
    <rPh sb="152" eb="154">
      <t>カクホ</t>
    </rPh>
    <rPh sb="155" eb="156">
      <t>フク</t>
    </rPh>
    <rPh sb="158" eb="160">
      <t>ケイエイ</t>
    </rPh>
    <rPh sb="160" eb="162">
      <t>ケイカク</t>
    </rPh>
    <rPh sb="163" eb="165">
      <t>ケントウ</t>
    </rPh>
    <rPh sb="166" eb="168">
      <t>ヒツヨウ</t>
    </rPh>
    <rPh sb="177" eb="179">
      <t>ケイエイ</t>
    </rPh>
    <rPh sb="180" eb="183">
      <t>ケンゼンカ</t>
    </rPh>
    <rPh sb="184" eb="185">
      <t>ハカ</t>
    </rPh>
    <rPh sb="190" eb="192">
      <t>カニュウ</t>
    </rPh>
    <rPh sb="192" eb="193">
      <t>リツ</t>
    </rPh>
    <rPh sb="197" eb="199">
      <t>ヒツヨウ</t>
    </rPh>
    <rPh sb="199" eb="202">
      <t>フカケツ</t>
    </rPh>
    <rPh sb="208" eb="210">
      <t>コンゴ</t>
    </rPh>
    <rPh sb="211" eb="212">
      <t>ヒ</t>
    </rPh>
    <rPh sb="213" eb="214">
      <t>ツヅ</t>
    </rPh>
    <rPh sb="215" eb="216">
      <t>ト</t>
    </rPh>
    <rPh sb="217" eb="218">
      <t>ク</t>
    </rPh>
    <phoneticPr fontId="4"/>
  </si>
  <si>
    <t>　昭和61年供用開始の施設については、平成13年度に機能強化対策工事により一部機器の改修を行っているが、管路及びその他施設については、改修に至っていない。
　令和2年度策定した長寿命化計画に基づき老朽化対策を図っていく。</t>
    <rPh sb="84" eb="86">
      <t>サクテイ</t>
    </rPh>
    <rPh sb="95" eb="96">
      <t>モト</t>
    </rPh>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</si>
  <si>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を行うことにより収益的収支比率の悪化が予想される。そのため、料金の見直し等の経営改善の取り組みを含んだ財源の確保が必要であり、施設設備の長寿命化計画を踏まえた事業計画を策定し、今後の経営対策を強化していかなければならない。</t>
    <rPh sb="142" eb="143">
      <t>フク</t>
    </rPh>
    <rPh sb="145" eb="147">
      <t>ザイゲン</t>
    </rPh>
    <rPh sb="148" eb="150">
      <t>カクホ</t>
    </rPh>
    <rPh sb="173" eb="175">
      <t>ジギョウ</t>
    </rPh>
    <rPh sb="175" eb="177">
      <t>ケイカク</t>
    </rPh>
    <rPh sb="178" eb="180">
      <t>サクテイ</t>
    </rPh>
    <rPh sb="182" eb="184">
      <t>コンゴ</t>
    </rPh>
    <rPh sb="190" eb="192">
      <t>キョウカ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</si>
</sst>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5F-4BA9-B25D-E06C689BADC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ED5F-4BA9-B25D-E06C689BADC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65.349999999999994</c:v>
                </c:pt>
                <c:pt idx="1">
                  <c:v>66.89</c:v>
                </c:pt>
                <c:pt idx="2">
                  <c:v>66.89</c:v>
                </c:pt>
                <c:pt idx="3">
                  <c:v>61.72</c:v>
                </c:pt>
                <c:pt idx="4">
                  <c:v>60.51</c:v>
                </c:pt>
              </c:numCache>
            </c:numRef>
          </c:val>
          <c:extLst>
            <c:ext xmlns:c16="http://schemas.microsoft.com/office/drawing/2014/chart" uri="{C3380CC4-5D6E-409C-BE32-E72D297353CC}">
              <c16:uniqueId val="{00000000-9930-4ABE-8F43-00E963C750B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9930-4ABE-8F43-00E963C750B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90.12</c:v>
                </c:pt>
                <c:pt idx="1">
                  <c:v>90.01</c:v>
                </c:pt>
                <c:pt idx="2">
                  <c:v>90.98</c:v>
                </c:pt>
                <c:pt idx="3">
                  <c:v>91.43</c:v>
                </c:pt>
                <c:pt idx="4">
                  <c:v>91.39</c:v>
                </c:pt>
              </c:numCache>
            </c:numRef>
          </c:val>
          <c:extLst>
            <c:ext xmlns:c16="http://schemas.microsoft.com/office/drawing/2014/chart" uri="{C3380CC4-5D6E-409C-BE32-E72D297353CC}">
              <c16:uniqueId val="{00000000-5291-4467-ACBA-D21091AA551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5291-4467-ACBA-D21091AA551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99.32</c:v>
                </c:pt>
                <c:pt idx="1">
                  <c:v>99.73</c:v>
                </c:pt>
                <c:pt idx="2">
                  <c:v>99.71</c:v>
                </c:pt>
                <c:pt idx="3">
                  <c:v>99.71</c:v>
                </c:pt>
                <c:pt idx="4">
                  <c:v>100.37</c:v>
                </c:pt>
              </c:numCache>
            </c:numRef>
          </c:val>
          <c:extLst>
            <c:ext xmlns:c16="http://schemas.microsoft.com/office/drawing/2014/chart" uri="{C3380CC4-5D6E-409C-BE32-E72D297353CC}">
              <c16:uniqueId val="{00000000-705C-45CC-B66D-9A54E6E8535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5C-45CC-B66D-9A54E6E8535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40-44FE-921E-7A8EA8B9F9D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40-44FE-921E-7A8EA8B9F9D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B0-44CF-8FBE-A190A8432DC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B0-44CF-8FBE-A190A8432DC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95-4461-BD12-EC90AF7B438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95-4461-BD12-EC90AF7B438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42-4DB9-B528-FCBF3AFAD63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42-4DB9-B528-FCBF3AFAD63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2A-42A7-AF58-E6450FBF424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1F2A-42A7-AF58-E6450FBF424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74.67</c:v>
                </c:pt>
                <c:pt idx="1">
                  <c:v>61.03</c:v>
                </c:pt>
                <c:pt idx="2">
                  <c:v>59.7</c:v>
                </c:pt>
                <c:pt idx="3">
                  <c:v>50.13</c:v>
                </c:pt>
                <c:pt idx="4">
                  <c:v>45.09</c:v>
                </c:pt>
              </c:numCache>
            </c:numRef>
          </c:val>
          <c:extLst>
            <c:ext xmlns:c16="http://schemas.microsoft.com/office/drawing/2014/chart" uri="{C3380CC4-5D6E-409C-BE32-E72D297353CC}">
              <c16:uniqueId val="{00000000-DC02-492A-B8A4-D2800D04ACE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DC02-492A-B8A4-D2800D04ACE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143.80000000000001</c:v>
                </c:pt>
                <c:pt idx="1">
                  <c:v>170.32</c:v>
                </c:pt>
                <c:pt idx="2">
                  <c:v>174.45</c:v>
                </c:pt>
                <c:pt idx="3">
                  <c:v>223.86</c:v>
                </c:pt>
                <c:pt idx="4">
                  <c:v>248.27</c:v>
                </c:pt>
              </c:numCache>
            </c:numRef>
          </c:val>
          <c:extLst>
            <c:ext xmlns:c16="http://schemas.microsoft.com/office/drawing/2014/chart" uri="{C3380CC4-5D6E-409C-BE32-E72D297353CC}">
              <c16:uniqueId val="{00000000-3088-467A-B866-0DF9E62E00F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3088-467A-B866-0DF9E62E00F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F60" sqref="CF6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大石田町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6716</v>
      </c>
      <c r="AM8" s="69"/>
      <c r="AN8" s="69"/>
      <c r="AO8" s="69"/>
      <c r="AP8" s="69"/>
      <c r="AQ8" s="69"/>
      <c r="AR8" s="69"/>
      <c r="AS8" s="69"/>
      <c r="AT8" s="68">
        <f>データ!T6</f>
        <v>79.540000000000006</v>
      </c>
      <c r="AU8" s="68"/>
      <c r="AV8" s="68"/>
      <c r="AW8" s="68"/>
      <c r="AX8" s="68"/>
      <c r="AY8" s="68"/>
      <c r="AZ8" s="68"/>
      <c r="BA8" s="68"/>
      <c r="BB8" s="68">
        <f>データ!U6</f>
        <v>84.44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27.42</v>
      </c>
      <c r="Q10" s="68"/>
      <c r="R10" s="68"/>
      <c r="S10" s="68"/>
      <c r="T10" s="68"/>
      <c r="U10" s="68"/>
      <c r="V10" s="68"/>
      <c r="W10" s="68">
        <f>データ!Q6</f>
        <v>100</v>
      </c>
      <c r="X10" s="68"/>
      <c r="Y10" s="68"/>
      <c r="Z10" s="68"/>
      <c r="AA10" s="68"/>
      <c r="AB10" s="68"/>
      <c r="AC10" s="68"/>
      <c r="AD10" s="69">
        <f>データ!R6</f>
        <v>3410</v>
      </c>
      <c r="AE10" s="69"/>
      <c r="AF10" s="69"/>
      <c r="AG10" s="69"/>
      <c r="AH10" s="69"/>
      <c r="AI10" s="69"/>
      <c r="AJ10" s="69"/>
      <c r="AK10" s="2"/>
      <c r="AL10" s="69">
        <f>データ!V6</f>
        <v>1823</v>
      </c>
      <c r="AM10" s="69"/>
      <c r="AN10" s="69"/>
      <c r="AO10" s="69"/>
      <c r="AP10" s="69"/>
      <c r="AQ10" s="69"/>
      <c r="AR10" s="69"/>
      <c r="AS10" s="69"/>
      <c r="AT10" s="68">
        <f>データ!W6</f>
        <v>1.58</v>
      </c>
      <c r="AU10" s="68"/>
      <c r="AV10" s="68"/>
      <c r="AW10" s="68"/>
      <c r="AX10" s="68"/>
      <c r="AY10" s="68"/>
      <c r="AZ10" s="68"/>
      <c r="BA10" s="68"/>
      <c r="BB10" s="68">
        <f>データ!X6</f>
        <v>1153.8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0DYQlk2qhriUuj9+Ia6BFqEo44BB+byJnRLPAHKBkCw+nm054nYBd/1m+0DxAOBxurdPk9sTfS4zDGbeZVvjQA==" saltValue="BWY10nzDiuEIoK1HG1FmZ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63410</v>
      </c>
      <c r="D6" s="33">
        <f t="shared" si="3"/>
        <v>47</v>
      </c>
      <c r="E6" s="33">
        <f t="shared" si="3"/>
        <v>17</v>
      </c>
      <c r="F6" s="33">
        <f t="shared" si="3"/>
        <v>5</v>
      </c>
      <c r="G6" s="33">
        <f t="shared" si="3"/>
        <v>0</v>
      </c>
      <c r="H6" s="33" t="str">
        <f t="shared" si="3"/>
        <v>山形県　大石田町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27.42</v>
      </c>
      <c r="Q6" s="34">
        <f t="shared" si="3"/>
        <v>100</v>
      </c>
      <c r="R6" s="34">
        <f t="shared" si="3"/>
        <v>3410</v>
      </c>
      <c r="S6" s="34">
        <f t="shared" si="3"/>
        <v>6716</v>
      </c>
      <c r="T6" s="34">
        <f t="shared" si="3"/>
        <v>79.540000000000006</v>
      </c>
      <c r="U6" s="34">
        <f t="shared" si="3"/>
        <v>84.44</v>
      </c>
      <c r="V6" s="34">
        <f t="shared" si="3"/>
        <v>1823</v>
      </c>
      <c r="W6" s="34">
        <f t="shared" si="3"/>
        <v>1.58</v>
      </c>
      <c r="X6" s="34">
        <f t="shared" si="3"/>
        <v>1153.8</v>
      </c>
      <c r="Y6" s="35">
        <f>IF(Y7="",NA(),Y7)</f>
        <v>99.32</v>
      </c>
      <c r="Z6" s="35">
        <f t="shared" ref="Z6:AH6" si="4">IF(Z7="",NA(),Z7)</f>
        <v>99.73</v>
      </c>
      <c r="AA6" s="35">
        <f t="shared" si="4"/>
        <v>99.71</v>
      </c>
      <c r="AB6" s="35">
        <f t="shared" si="4"/>
        <v>99.71</v>
      </c>
      <c r="AC6" s="35">
        <f t="shared" si="4"/>
        <v>100.37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74.67</v>
      </c>
      <c r="BR6" s="35">
        <f t="shared" ref="BR6:BZ6" si="8">IF(BR7="",NA(),BR7)</f>
        <v>61.03</v>
      </c>
      <c r="BS6" s="35">
        <f t="shared" si="8"/>
        <v>59.7</v>
      </c>
      <c r="BT6" s="35">
        <f t="shared" si="8"/>
        <v>50.13</v>
      </c>
      <c r="BU6" s="35">
        <f t="shared" si="8"/>
        <v>45.09</v>
      </c>
      <c r="BV6" s="35">
        <f t="shared" si="8"/>
        <v>59.83</v>
      </c>
      <c r="BW6" s="35">
        <f t="shared" si="8"/>
        <v>65.33</v>
      </c>
      <c r="BX6" s="35">
        <f t="shared" si="8"/>
        <v>65.39</v>
      </c>
      <c r="BY6" s="35">
        <f t="shared" si="8"/>
        <v>65.37</v>
      </c>
      <c r="BZ6" s="35">
        <f t="shared" si="8"/>
        <v>68.11</v>
      </c>
      <c r="CA6" s="34" t="str">
        <f>IF(CA7="","",IF(CA7="-","【-】","【"&amp;SUBSTITUTE(TEXT(CA7,"#,##0.00"),"-","△")&amp;"】"))</f>
        <v>【60.94】</v>
      </c>
      <c r="CB6" s="35">
        <f>IF(CB7="",NA(),CB7)</f>
        <v>143.80000000000001</v>
      </c>
      <c r="CC6" s="35">
        <f t="shared" ref="CC6:CK6" si="9">IF(CC7="",NA(),CC7)</f>
        <v>170.32</v>
      </c>
      <c r="CD6" s="35">
        <f t="shared" si="9"/>
        <v>174.45</v>
      </c>
      <c r="CE6" s="35">
        <f t="shared" si="9"/>
        <v>223.86</v>
      </c>
      <c r="CF6" s="35">
        <f t="shared" si="9"/>
        <v>248.27</v>
      </c>
      <c r="CG6" s="35">
        <f t="shared" si="9"/>
        <v>246.66</v>
      </c>
      <c r="CH6" s="35">
        <f t="shared" si="9"/>
        <v>227.43</v>
      </c>
      <c r="CI6" s="35">
        <f t="shared" si="9"/>
        <v>230.88</v>
      </c>
      <c r="CJ6" s="35">
        <f t="shared" si="9"/>
        <v>228.99</v>
      </c>
      <c r="CK6" s="35">
        <f t="shared" si="9"/>
        <v>222.41</v>
      </c>
      <c r="CL6" s="34" t="str">
        <f>IF(CL7="","",IF(CL7="-","【-】","【"&amp;SUBSTITUTE(TEXT(CL7,"#,##0.00"),"-","△")&amp;"】"))</f>
        <v>【253.04】</v>
      </c>
      <c r="CM6" s="35">
        <f>IF(CM7="",NA(),CM7)</f>
        <v>65.349999999999994</v>
      </c>
      <c r="CN6" s="35">
        <f t="shared" ref="CN6:CV6" si="10">IF(CN7="",NA(),CN7)</f>
        <v>66.89</v>
      </c>
      <c r="CO6" s="35">
        <f t="shared" si="10"/>
        <v>66.89</v>
      </c>
      <c r="CP6" s="35">
        <f t="shared" si="10"/>
        <v>61.72</v>
      </c>
      <c r="CQ6" s="35">
        <f t="shared" si="10"/>
        <v>60.51</v>
      </c>
      <c r="CR6" s="35">
        <f t="shared" si="10"/>
        <v>56</v>
      </c>
      <c r="CS6" s="35">
        <f t="shared" si="10"/>
        <v>56.01</v>
      </c>
      <c r="CT6" s="35">
        <f t="shared" si="10"/>
        <v>56.72</v>
      </c>
      <c r="CU6" s="35">
        <f t="shared" si="10"/>
        <v>54.06</v>
      </c>
      <c r="CV6" s="35">
        <f t="shared" si="10"/>
        <v>55.26</v>
      </c>
      <c r="CW6" s="34" t="str">
        <f>IF(CW7="","",IF(CW7="-","【-】","【"&amp;SUBSTITUTE(TEXT(CW7,"#,##0.00"),"-","△")&amp;"】"))</f>
        <v>【54.84】</v>
      </c>
      <c r="CX6" s="35">
        <f>IF(CX7="",NA(),CX7)</f>
        <v>90.12</v>
      </c>
      <c r="CY6" s="35">
        <f t="shared" ref="CY6:DG6" si="11">IF(CY7="",NA(),CY7)</f>
        <v>90.01</v>
      </c>
      <c r="CZ6" s="35">
        <f t="shared" si="11"/>
        <v>90.98</v>
      </c>
      <c r="DA6" s="35">
        <f t="shared" si="11"/>
        <v>91.43</v>
      </c>
      <c r="DB6" s="35">
        <f t="shared" si="11"/>
        <v>91.39</v>
      </c>
      <c r="DC6" s="35">
        <f t="shared" si="11"/>
        <v>89.51</v>
      </c>
      <c r="DD6" s="35">
        <f t="shared" si="11"/>
        <v>89.77</v>
      </c>
      <c r="DE6" s="35">
        <f t="shared" si="11"/>
        <v>90.04</v>
      </c>
      <c r="DF6" s="35">
        <f t="shared" si="11"/>
        <v>90.11</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5" s="36" customFormat="1" x14ac:dyDescent="0.15">
      <c r="A7" s="28"/>
      <c r="B7" s="37">
        <v>2020</v>
      </c>
      <c r="C7" s="37">
        <v>63410</v>
      </c>
      <c r="D7" s="37">
        <v>47</v>
      </c>
      <c r="E7" s="37">
        <v>17</v>
      </c>
      <c r="F7" s="37">
        <v>5</v>
      </c>
      <c r="G7" s="37">
        <v>0</v>
      </c>
      <c r="H7" s="37" t="s">
        <v>98</v>
      </c>
      <c r="I7" s="37" t="s">
        <v>99</v>
      </c>
      <c r="J7" s="37" t="s">
        <v>100</v>
      </c>
      <c r="K7" s="37" t="s">
        <v>101</v>
      </c>
      <c r="L7" s="37" t="s">
        <v>102</v>
      </c>
      <c r="M7" s="37" t="s">
        <v>103</v>
      </c>
      <c r="N7" s="38" t="s">
        <v>104</v>
      </c>
      <c r="O7" s="38" t="s">
        <v>105</v>
      </c>
      <c r="P7" s="38">
        <v>27.42</v>
      </c>
      <c r="Q7" s="38">
        <v>100</v>
      </c>
      <c r="R7" s="38">
        <v>3410</v>
      </c>
      <c r="S7" s="38">
        <v>6716</v>
      </c>
      <c r="T7" s="38">
        <v>79.540000000000006</v>
      </c>
      <c r="U7" s="38">
        <v>84.44</v>
      </c>
      <c r="V7" s="38">
        <v>1823</v>
      </c>
      <c r="W7" s="38">
        <v>1.58</v>
      </c>
      <c r="X7" s="38">
        <v>1153.8</v>
      </c>
      <c r="Y7" s="38">
        <v>99.32</v>
      </c>
      <c r="Z7" s="38">
        <v>99.73</v>
      </c>
      <c r="AA7" s="38">
        <v>99.71</v>
      </c>
      <c r="AB7" s="38">
        <v>99.71</v>
      </c>
      <c r="AC7" s="38">
        <v>100.37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685.34</v>
      </c>
      <c r="BL7" s="38">
        <v>684.74</v>
      </c>
      <c r="BM7" s="38">
        <v>654.91999999999996</v>
      </c>
      <c r="BN7" s="38">
        <v>654.71</v>
      </c>
      <c r="BO7" s="38">
        <v>783.8</v>
      </c>
      <c r="BP7" s="38">
        <v>832.52</v>
      </c>
      <c r="BQ7" s="38">
        <v>74.67</v>
      </c>
      <c r="BR7" s="38">
        <v>61.03</v>
      </c>
      <c r="BS7" s="38">
        <v>59.7</v>
      </c>
      <c r="BT7" s="38">
        <v>50.13</v>
      </c>
      <c r="BU7" s="38">
        <v>45.09</v>
      </c>
      <c r="BV7" s="38">
        <v>59.83</v>
      </c>
      <c r="BW7" s="38">
        <v>65.33</v>
      </c>
      <c r="BX7" s="38">
        <v>65.39</v>
      </c>
      <c r="BY7" s="38">
        <v>65.37</v>
      </c>
      <c r="BZ7" s="38">
        <v>68.11</v>
      </c>
      <c r="CA7" s="38">
        <v>60.94</v>
      </c>
      <c r="CB7" s="38">
        <v>143.80000000000001</v>
      </c>
      <c r="CC7" s="38">
        <v>170.32</v>
      </c>
      <c r="CD7" s="38">
        <v>174.45</v>
      </c>
      <c r="CE7" s="38">
        <v>223.86</v>
      </c>
      <c r="CF7" s="38">
        <v>248.27</v>
      </c>
      <c r="CG7" s="38">
        <v>246.66</v>
      </c>
      <c r="CH7" s="38">
        <v>227.43</v>
      </c>
      <c r="CI7" s="38">
        <v>230.88</v>
      </c>
      <c r="CJ7" s="38">
        <v>228.99</v>
      </c>
      <c r="CK7" s="38">
        <v>222.41</v>
      </c>
      <c r="CL7" s="38">
        <v>253.04</v>
      </c>
      <c r="CM7" s="38">
        <v>65.349999999999994</v>
      </c>
      <c r="CN7" s="38">
        <v>66.89</v>
      </c>
      <c r="CO7" s="38">
        <v>66.89</v>
      </c>
      <c r="CP7" s="38">
        <v>61.72</v>
      </c>
      <c r="CQ7" s="38">
        <v>60.51</v>
      </c>
      <c r="CR7" s="38">
        <v>56</v>
      </c>
      <c r="CS7" s="38">
        <v>56.01</v>
      </c>
      <c r="CT7" s="38">
        <v>56.72</v>
      </c>
      <c r="CU7" s="38">
        <v>54.06</v>
      </c>
      <c r="CV7" s="38">
        <v>55.26</v>
      </c>
      <c r="CW7" s="38">
        <v>54.84</v>
      </c>
      <c r="CX7" s="38">
        <v>90.12</v>
      </c>
      <c r="CY7" s="38">
        <v>90.01</v>
      </c>
      <c r="CZ7" s="38">
        <v>90.98</v>
      </c>
      <c r="DA7" s="38">
        <v>91.43</v>
      </c>
      <c r="DB7" s="38">
        <v>91.39</v>
      </c>
      <c r="DC7" s="38">
        <v>89.51</v>
      </c>
      <c r="DD7" s="38">
        <v>89.77</v>
      </c>
      <c r="DE7" s="38">
        <v>90.04</v>
      </c>
      <c r="DF7" s="38">
        <v>90.11</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0.44</v>
      </c>
      <c r="EL7" s="38">
        <v>0.04</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U0082</cp:lastModifiedBy>
  <cp:lastPrinted>2022-01-12T01:05:44Z</cp:lastPrinted>
  <dcterms:created xsi:type="dcterms:W3CDTF">2021-12-03T07:55:07Z</dcterms:created>
  <dcterms:modified xsi:type="dcterms:W3CDTF">2022-01-12T01:05:47Z</dcterms:modified>
  <cp:category/>
</cp:coreProperties>
</file>