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U0102\Desktop\"/>
    </mc:Choice>
  </mc:AlternateContent>
  <workbookProtection workbookAlgorithmName="SHA-512" workbookHashValue="UOA8hWE0UfRpTiN0IxWp6BO49nfB/0gS/CjxnzPaace4XrWk7oaoPwgrCJMlSwASH9XwZH1y7GIUILyRcg6C2w==" workbookSaltValue="6VA6BBP8LvrOdkDAYlJglw==" workbookSpinCount="100000" lockStructure="1"/>
  <bookViews>
    <workbookView xWindow="0" yWindow="0" windowWidth="15345" windowHeight="4455"/>
  </bookViews>
  <sheets>
    <sheet name="法非適用_水道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<sst xmlns="http://schemas.openxmlformats.org/spreadsheetml/2006/main" count="233" uniqueCount="115">
  <si>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</si>
  <si>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</si>
  <si>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</si>
  <si>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</si>
  <si>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</si>
  <si>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</si>
  <si>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</si>
  <si>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</si>
  <si>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</si>
  <si>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</si>
  <si>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</si>
  <si>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</si>
  <si>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</si>
  <si>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</si>
  <si>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</si>
  <si>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</si>
  <si>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</si>
  <si>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</si>
  <si>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</si>
  <si>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</si>
  <si>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</si>
  <si>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</si>
  <si>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</si>
  <si>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</si>
  <si>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</si>
  <si>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</si>
  <si>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</si>
  <si>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</si>
  <si>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</si>
  <si>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</si>
  <si>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</si>
  <si>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</si>
  <si>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</si>
  <si>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</si>
  <si>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</si>
  <si>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</si>
  <si>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</si>
  <si>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</si>
  <si>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</si>
  <si>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</si>
  <si>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</si>
  <si>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</si>
  <si>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</si>
  <si>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</si>
  <si>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</si>
  <si>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</si>
  <si>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</si>
  <si>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</si>
  <si>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</si>
  <si>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</si>
  <si>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</si>
  <si>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</si>
  <si>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</si>
  <si>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</si>
  <si>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</si>
  <si>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</si>
  <si>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</si>
  <si>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</si>
  <si>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</si>
  <si>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</si>
  <si>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</si>
  <si>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</si>
  <si>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</si>
  <si>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</si>
  <si>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</si>
  <si>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</si>
  <si>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</si>
  <si>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</si>
  <si>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</si>
  <si>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</si>
  <si>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</si>
  <si>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</si>
  <si>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</si>
  <si>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</si>
  <si>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</si>
  <si>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</si>
  <si>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</si>
  <si>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</si>
  <si>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</si>
  <si>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</si>
  <si>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</si>
  <si>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</si>
  <si>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</si>
  <si>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</si>
  <si>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</si>
  <si>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</si>
  <si>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</si>
  <si>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</si>
  <si>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</si>
  <si>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</si>
  <si>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</si>
  <si>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</si>
  <si>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</si>
  <si>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</si>
  <si>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大石田町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</si>
  <si>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</si>
  <si>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</si>
  <si>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</si>
  <si>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</si>
  <si>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</si>
  <si>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</si>
  <si>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</si>
  <si>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</si>
  <si>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</si>
  <si>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</si>
  <si>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</si>
  <si>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</si>
  <si>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</si>
  <si>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</si>
  <si>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</si>
  <si>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</si>
  <si>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</si>
  <si>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③管路更新率について
平成28年度の導水管布設工事以降、実施しておらず、今後の計画的な更新が課題となっている。</t>
    <rPh sb="1" eb="6">
      <t>カンロコウシンリツ</t>
    </rPh>
    <rPh sb="11" eb="13">
      <t>ヘイセイ</t>
    </rPh>
    <rPh sb="15" eb="17">
      <t>ネンド</t>
    </rPh>
    <rPh sb="18" eb="20">
      <t>ドウスイ</t>
    </rPh>
    <rPh sb="20" eb="21">
      <t>カン</t>
    </rPh>
    <rPh sb="21" eb="23">
      <t>フセツ</t>
    </rPh>
    <rPh sb="23" eb="25">
      <t>コウジ</t>
    </rPh>
    <rPh sb="25" eb="27">
      <t>イコウ</t>
    </rPh>
    <rPh sb="28" eb="30">
      <t>ジッシ</t>
    </rPh>
    <rPh sb="36" eb="38">
      <t>コンゴ</t>
    </rPh>
    <rPh sb="39" eb="42">
      <t>ケイカクテキ</t>
    </rPh>
    <rPh sb="43" eb="45">
      <t>コウシン</t>
    </rPh>
    <rPh sb="46" eb="48">
      <t>カダイ</t>
    </rPh>
    <phoneticPr fontId="4"/>
  </si>
  <si>
    <t>利用者の減による収益の減少や施設の老朽化による維持管理費の増大など課題が山積している。今後は施設の定期的な点検、管路の更新等、計画的に実施する必要がある。</t>
    <rPh sb="0" eb="3">
      <t>リヨウシャ</t>
    </rPh>
    <rPh sb="4" eb="5">
      <t>ゲン</t>
    </rPh>
    <rPh sb="8" eb="10">
      <t>シュウエキ</t>
    </rPh>
    <rPh sb="11" eb="13">
      <t>ゲンショウ</t>
    </rPh>
    <rPh sb="14" eb="16">
      <t>シセツ</t>
    </rPh>
    <rPh sb="17" eb="20">
      <t>ロウキュウカ</t>
    </rPh>
    <rPh sb="23" eb="25">
      <t>イジ</t>
    </rPh>
    <rPh sb="25" eb="28">
      <t>カンリヒ</t>
    </rPh>
    <rPh sb="29" eb="31">
      <t>ゾウダイ</t>
    </rPh>
    <rPh sb="33" eb="35">
      <t>カダイ</t>
    </rPh>
    <rPh sb="36" eb="38">
      <t>サンセキ</t>
    </rPh>
    <rPh sb="43" eb="45">
      <t>コンゴ</t>
    </rPh>
    <rPh sb="46" eb="48">
      <t>シセツ</t>
    </rPh>
    <rPh sb="49" eb="52">
      <t>テイキテキ</t>
    </rPh>
    <rPh sb="53" eb="55">
      <t>テンケン</t>
    </rPh>
    <rPh sb="56" eb="58">
      <t>カンロ</t>
    </rPh>
    <rPh sb="59" eb="61">
      <t>コウシン</t>
    </rPh>
    <rPh sb="61" eb="62">
      <t>トウ</t>
    </rPh>
    <rPh sb="63" eb="66">
      <t>ケイカクテキ</t>
    </rPh>
    <rPh sb="67" eb="69">
      <t>ジッシ</t>
    </rPh>
    <rPh sb="71" eb="73">
      <t>ヒツヨウ</t>
    </rPh>
    <phoneticPr fontId="4"/>
  </si>
  <si>
    <t>①収益的収支比率について
平均値よりも▲11.38、前年度と比べても▲2.96となっており、更なる経費の削減と財源の確保が求められている。
④企業債残高対給水収益比率について
平均値よりも＋211.78であるが、平成28年度の導水管布設替え工事以降、大規模な工事を行っていないため、今後の施設更新を計画的に実施する必要がある。
⑤料金回収率について
平均値よりも▲3.43とほぼ同等ではあるが、給水収益以外の収入で賄う割合が多いため、適切な料金収入の確保が課題となっている。
⑥給水原価について
平均値よりも198.15円高くなっており、維持管理費の削減を行う必要がある。
⑦施設利用率について
平均値よりも▲27.09となっているが、季節による変動が原因だと考えられる。
⑧有収率について
平均値より＋18.76であり、過去5年の平均が90.53であることから、施設の稼働状況が収益に反映されている。</t>
    <rPh sb="1" eb="4">
      <t>シュウエキテキ</t>
    </rPh>
    <rPh sb="4" eb="6">
      <t>シュウシ</t>
    </rPh>
    <rPh sb="6" eb="8">
      <t>ヒリツ</t>
    </rPh>
    <rPh sb="13" eb="16">
      <t>ヘイキンチ</t>
    </rPh>
    <rPh sb="26" eb="29">
      <t>ゼンネンド</t>
    </rPh>
    <rPh sb="30" eb="31">
      <t>クラ</t>
    </rPh>
    <rPh sb="46" eb="47">
      <t>サラ</t>
    </rPh>
    <rPh sb="49" eb="51">
      <t>ケイヒ</t>
    </rPh>
    <rPh sb="52" eb="54">
      <t>サクゲン</t>
    </rPh>
    <rPh sb="55" eb="57">
      <t>ザイゲン</t>
    </rPh>
    <rPh sb="58" eb="60">
      <t>カクホ</t>
    </rPh>
    <rPh sb="61" eb="62">
      <t>モト</t>
    </rPh>
    <rPh sb="71" eb="73">
      <t>キギョウ</t>
    </rPh>
    <rPh sb="73" eb="74">
      <t>サイ</t>
    </rPh>
    <rPh sb="74" eb="76">
      <t>ザンダカ</t>
    </rPh>
    <rPh sb="76" eb="77">
      <t>タイ</t>
    </rPh>
    <rPh sb="77" eb="79">
      <t>キュウスイ</t>
    </rPh>
    <rPh sb="79" eb="81">
      <t>シュウエキ</t>
    </rPh>
    <rPh sb="81" eb="83">
      <t>ヒリツ</t>
    </rPh>
    <rPh sb="88" eb="91">
      <t>ヘイキンチ</t>
    </rPh>
    <rPh sb="106" eb="108">
      <t>ヘイセイ</t>
    </rPh>
    <rPh sb="110" eb="112">
      <t>ネンド</t>
    </rPh>
    <rPh sb="113" eb="115">
      <t>ドウスイ</t>
    </rPh>
    <rPh sb="115" eb="116">
      <t>カン</t>
    </rPh>
    <rPh sb="116" eb="119">
      <t>フセツガ</t>
    </rPh>
    <rPh sb="120" eb="122">
      <t>コウジ</t>
    </rPh>
    <rPh sb="122" eb="124">
      <t>イコウ</t>
    </rPh>
    <rPh sb="125" eb="128">
      <t>ダイキボ</t>
    </rPh>
    <rPh sb="129" eb="131">
      <t>コウジ</t>
    </rPh>
    <rPh sb="132" eb="133">
      <t>オコナ</t>
    </rPh>
    <rPh sb="141" eb="143">
      <t>コンゴ</t>
    </rPh>
    <rPh sb="144" eb="146">
      <t>シセツ</t>
    </rPh>
    <rPh sb="146" eb="148">
      <t>コウシン</t>
    </rPh>
    <rPh sb="149" eb="152">
      <t>ケイカクテキ</t>
    </rPh>
    <rPh sb="153" eb="155">
      <t>ジッシ</t>
    </rPh>
    <rPh sb="157" eb="159">
      <t>ヒツヨウ</t>
    </rPh>
    <rPh sb="165" eb="167">
      <t>リョウキン</t>
    </rPh>
    <rPh sb="167" eb="169">
      <t>カイシュウ</t>
    </rPh>
    <rPh sb="169" eb="170">
      <t>リツ</t>
    </rPh>
    <rPh sb="175" eb="178">
      <t>ヘイキンチ</t>
    </rPh>
    <rPh sb="189" eb="191">
      <t>ドウトウ</t>
    </rPh>
    <rPh sb="197" eb="199">
      <t>キュウスイ</t>
    </rPh>
    <rPh sb="199" eb="201">
      <t>シュウエキ</t>
    </rPh>
    <rPh sb="201" eb="203">
      <t>イガイ</t>
    </rPh>
    <rPh sb="204" eb="206">
      <t>シュウニュウ</t>
    </rPh>
    <rPh sb="207" eb="208">
      <t>マカナ</t>
    </rPh>
    <rPh sb="209" eb="211">
      <t>ワリアイ</t>
    </rPh>
    <rPh sb="212" eb="213">
      <t>オオ</t>
    </rPh>
    <rPh sb="217" eb="219">
      <t>テキセツ</t>
    </rPh>
    <rPh sb="220" eb="222">
      <t>リョウキン</t>
    </rPh>
    <rPh sb="222" eb="224">
      <t>シュウニュウ</t>
    </rPh>
    <rPh sb="225" eb="227">
      <t>カクホ</t>
    </rPh>
    <rPh sb="228" eb="230">
      <t>カダイ</t>
    </rPh>
    <rPh sb="239" eb="241">
      <t>キュウスイ</t>
    </rPh>
    <rPh sb="241" eb="243">
      <t>ゲンカ</t>
    </rPh>
    <rPh sb="248" eb="251">
      <t>ヘイキンチ</t>
    </rPh>
    <rPh sb="260" eb="261">
      <t>エン</t>
    </rPh>
    <rPh sb="261" eb="262">
      <t>タカ</t>
    </rPh>
    <rPh sb="269" eb="271">
      <t>イジ</t>
    </rPh>
    <rPh sb="271" eb="274">
      <t>カンリヒ</t>
    </rPh>
    <rPh sb="275" eb="277">
      <t>サクゲン</t>
    </rPh>
    <rPh sb="278" eb="279">
      <t>オコナ</t>
    </rPh>
    <rPh sb="280" eb="282">
      <t>ヒツヨウ</t>
    </rPh>
    <rPh sb="288" eb="290">
      <t>シセツ</t>
    </rPh>
    <rPh sb="290" eb="292">
      <t>リヨウ</t>
    </rPh>
    <rPh sb="292" eb="293">
      <t>リツ</t>
    </rPh>
    <rPh sb="298" eb="301">
      <t>ヘイキンチ</t>
    </rPh>
    <rPh sb="318" eb="320">
      <t>キセツ</t>
    </rPh>
    <rPh sb="323" eb="325">
      <t>ヘンドウ</t>
    </rPh>
    <rPh sb="326" eb="328">
      <t>ゲンイン</t>
    </rPh>
    <rPh sb="330" eb="331">
      <t>カンガ</t>
    </rPh>
    <rPh sb="338" eb="341">
      <t>ユウシュウリツ</t>
    </rPh>
    <rPh sb="346" eb="349">
      <t>ヘイキンチ</t>
    </rPh>
    <rPh sb="361" eb="363">
      <t>カコ</t>
    </rPh>
    <rPh sb="366" eb="368">
      <t>ヘイキン</t>
    </rPh>
    <rPh sb="382" eb="384">
      <t>シセツ</t>
    </rPh>
    <rPh sb="385" eb="387">
      <t>カドウ</t>
    </rPh>
    <rPh sb="387" eb="389">
      <t>ジョウキョウ</t>
    </rPh>
    <rPh sb="390" eb="392">
      <t>シュウエキ</t>
    </rPh>
    <rPh sb="393" eb="395">
      <t>ハンエイ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</si>
</sst>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0.22</c:v>
                </c:pt>
                <c:pt idx="1">
                  <c:v>0</c:v>
                </c:pt>
                <c:pt idx="2">
                  <c:v>0</c:v>
                </c:pt>
                <c:pt idx="3">
                  <c:v>0</c:v>
                </c:pt>
                <c:pt idx="4">
                  <c:v>0</c:v>
                </c:pt>
              </c:numCache>
            </c:numRef>
          </c:val>
          <c:extLst>
            <c:ext xmlns:c16="http://schemas.microsoft.com/office/drawing/2014/chart" uri="{C3380CC4-5D6E-409C-BE32-E72D297353CC}">
              <c16:uniqueId val="{00000000-2B02-4871-8DEC-0A8C5F21293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2B02-4871-8DEC-0A8C5F21293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24.73</c:v>
                </c:pt>
                <c:pt idx="1">
                  <c:v>21.19</c:v>
                </c:pt>
                <c:pt idx="2">
                  <c:v>24.85</c:v>
                </c:pt>
                <c:pt idx="3">
                  <c:v>23.3</c:v>
                </c:pt>
                <c:pt idx="4">
                  <c:v>21.99</c:v>
                </c:pt>
              </c:numCache>
            </c:numRef>
          </c:val>
          <c:extLst>
            <c:ext xmlns:c16="http://schemas.microsoft.com/office/drawing/2014/chart" uri="{C3380CC4-5D6E-409C-BE32-E72D297353CC}">
              <c16:uniqueId val="{00000000-E9C1-4ABF-8C01-97F84DCF351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E9C1-4ABF-8C01-97F84DCF351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91.14</c:v>
                </c:pt>
                <c:pt idx="1">
                  <c:v>89.66</c:v>
                </c:pt>
                <c:pt idx="2">
                  <c:v>91.18</c:v>
                </c:pt>
                <c:pt idx="3">
                  <c:v>90.62</c:v>
                </c:pt>
                <c:pt idx="4">
                  <c:v>90.03</c:v>
                </c:pt>
              </c:numCache>
            </c:numRef>
          </c:val>
          <c:extLst>
            <c:ext xmlns:c16="http://schemas.microsoft.com/office/drawing/2014/chart" uri="{C3380CC4-5D6E-409C-BE32-E72D297353CC}">
              <c16:uniqueId val="{00000000-84A4-4C34-A191-F2B2C2F841B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84A4-4C34-A191-F2B2C2F841B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76.19</c:v>
                </c:pt>
                <c:pt idx="1">
                  <c:v>68.760000000000005</c:v>
                </c:pt>
                <c:pt idx="2">
                  <c:v>81.67</c:v>
                </c:pt>
                <c:pt idx="3">
                  <c:v>64.8</c:v>
                </c:pt>
                <c:pt idx="4">
                  <c:v>61.84</c:v>
                </c:pt>
              </c:numCache>
            </c:numRef>
          </c:val>
          <c:extLst>
            <c:ext xmlns:c16="http://schemas.microsoft.com/office/drawing/2014/chart" uri="{C3380CC4-5D6E-409C-BE32-E72D297353CC}">
              <c16:uniqueId val="{00000000-1E71-486B-9A9E-22E2B0FBA43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1E71-486B-9A9E-22E2B0FBA43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2C-47B7-8DF5-44E706CFAA7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2C-47B7-8DF5-44E706CFAA7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F2-4525-95D0-356A7B7D4CE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F2-4525-95D0-356A7B7D4CE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FB-4FB1-8804-A6B74800BDD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FB-4FB1-8804-A6B74800BDD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B4-4CE7-9181-3331A069DD6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B4-4CE7-9181-3331A069DD6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1579.68</c:v>
                </c:pt>
                <c:pt idx="1">
                  <c:v>1734.01</c:v>
                </c:pt>
                <c:pt idx="2">
                  <c:v>1446.11</c:v>
                </c:pt>
                <c:pt idx="3">
                  <c:v>1327.64</c:v>
                </c:pt>
                <c:pt idx="4">
                  <c:v>1340.5</c:v>
                </c:pt>
              </c:numCache>
            </c:numRef>
          </c:val>
          <c:extLst>
            <c:ext xmlns:c16="http://schemas.microsoft.com/office/drawing/2014/chart" uri="{C3380CC4-5D6E-409C-BE32-E72D297353CC}">
              <c16:uniqueId val="{00000000-5150-451F-BD17-1B6503EB1B3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5150-451F-BD17-1B6503EB1B3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55.91</c:v>
                </c:pt>
                <c:pt idx="1">
                  <c:v>43.11</c:v>
                </c:pt>
                <c:pt idx="2">
                  <c:v>53.07</c:v>
                </c:pt>
                <c:pt idx="3">
                  <c:v>39.78</c:v>
                </c:pt>
                <c:pt idx="4">
                  <c:v>38.409999999999997</c:v>
                </c:pt>
              </c:numCache>
            </c:numRef>
          </c:val>
          <c:extLst>
            <c:ext xmlns:c16="http://schemas.microsoft.com/office/drawing/2014/chart" uri="{C3380CC4-5D6E-409C-BE32-E72D297353CC}">
              <c16:uniqueId val="{00000000-F3ED-4AAC-BDCA-3152B5DB62E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F3ED-4AAC-BDCA-3152B5DB62E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419.61</c:v>
                </c:pt>
                <c:pt idx="1">
                  <c:v>549.83000000000004</c:v>
                </c:pt>
                <c:pt idx="2">
                  <c:v>417.43</c:v>
                </c:pt>
                <c:pt idx="3">
                  <c:v>589.55999999999995</c:v>
                </c:pt>
                <c:pt idx="4">
                  <c:v>588.62</c:v>
                </c:pt>
              </c:numCache>
            </c:numRef>
          </c:val>
          <c:extLst>
            <c:ext xmlns:c16="http://schemas.microsoft.com/office/drawing/2014/chart" uri="{C3380CC4-5D6E-409C-BE32-E72D297353CC}">
              <c16:uniqueId val="{00000000-85A9-4C39-9AA0-EC43864FC52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85A9-4C39-9AA0-EC43864FC52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山形県　大石田町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6716</v>
      </c>
      <c r="AM8" s="51"/>
      <c r="AN8" s="51"/>
      <c r="AO8" s="51"/>
      <c r="AP8" s="51"/>
      <c r="AQ8" s="51"/>
      <c r="AR8" s="51"/>
      <c r="AS8" s="51"/>
      <c r="AT8" s="47">
        <f>データ!$S$6</f>
        <v>79.540000000000006</v>
      </c>
      <c r="AU8" s="47"/>
      <c r="AV8" s="47"/>
      <c r="AW8" s="47"/>
      <c r="AX8" s="47"/>
      <c r="AY8" s="47"/>
      <c r="AZ8" s="47"/>
      <c r="BA8" s="47"/>
      <c r="BB8" s="47">
        <f>データ!$T$6</f>
        <v>84.44</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0.93</v>
      </c>
      <c r="Q10" s="47"/>
      <c r="R10" s="47"/>
      <c r="S10" s="47"/>
      <c r="T10" s="47"/>
      <c r="U10" s="47"/>
      <c r="V10" s="47"/>
      <c r="W10" s="51">
        <f>データ!$Q$6</f>
        <v>4400</v>
      </c>
      <c r="X10" s="51"/>
      <c r="Y10" s="51"/>
      <c r="Z10" s="51"/>
      <c r="AA10" s="51"/>
      <c r="AB10" s="51"/>
      <c r="AC10" s="51"/>
      <c r="AD10" s="2"/>
      <c r="AE10" s="2"/>
      <c r="AF10" s="2"/>
      <c r="AG10" s="2"/>
      <c r="AH10" s="2"/>
      <c r="AI10" s="2"/>
      <c r="AJ10" s="2"/>
      <c r="AK10" s="2"/>
      <c r="AL10" s="51">
        <f>データ!$U$6</f>
        <v>62</v>
      </c>
      <c r="AM10" s="51"/>
      <c r="AN10" s="51"/>
      <c r="AO10" s="51"/>
      <c r="AP10" s="51"/>
      <c r="AQ10" s="51"/>
      <c r="AR10" s="51"/>
      <c r="AS10" s="51"/>
      <c r="AT10" s="47">
        <f>データ!$V$6</f>
        <v>0.74</v>
      </c>
      <c r="AU10" s="47"/>
      <c r="AV10" s="47"/>
      <c r="AW10" s="47"/>
      <c r="AX10" s="47"/>
      <c r="AY10" s="47"/>
      <c r="AZ10" s="47"/>
      <c r="BA10" s="47"/>
      <c r="BB10" s="47">
        <f>データ!$W$6</f>
        <v>83.78</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114</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112</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113</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x5EwFZeU7t8EEiEXkj7ml6DOqhO08HQ9+xifplSIdS9WEF9XL1/LmcwC4qaT9gxwQntJ5C+BdA6KuS7F3Yn95Q==" saltValue="nxzK4GeAk2TDwt79ORO7P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53</v>
      </c>
      <c r="B4" s="31"/>
      <c r="C4" s="31"/>
      <c r="D4" s="31"/>
      <c r="E4" s="31"/>
      <c r="F4" s="31"/>
      <c r="G4" s="31"/>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2020</v>
      </c>
      <c r="C6" s="34">
        <f t="shared" ref="C6:W6" si="3">C7</f>
        <v>63410</v>
      </c>
      <c r="D6" s="34">
        <f t="shared" si="3"/>
        <v>47</v>
      </c>
      <c r="E6" s="34">
        <f t="shared" si="3"/>
        <v>1</v>
      </c>
      <c r="F6" s="34">
        <f t="shared" si="3"/>
        <v>0</v>
      </c>
      <c r="G6" s="34">
        <f t="shared" si="3"/>
        <v>0</v>
      </c>
      <c r="H6" s="34" t="str">
        <f t="shared" si="3"/>
        <v>山形県　大石田町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0.93</v>
      </c>
      <c r="Q6" s="35">
        <f t="shared" si="3"/>
        <v>4400</v>
      </c>
      <c r="R6" s="35">
        <f t="shared" si="3"/>
        <v>6716</v>
      </c>
      <c r="S6" s="35">
        <f t="shared" si="3"/>
        <v>79.540000000000006</v>
      </c>
      <c r="T6" s="35">
        <f t="shared" si="3"/>
        <v>84.44</v>
      </c>
      <c r="U6" s="35">
        <f t="shared" si="3"/>
        <v>62</v>
      </c>
      <c r="V6" s="35">
        <f t="shared" si="3"/>
        <v>0.74</v>
      </c>
      <c r="W6" s="35">
        <f t="shared" si="3"/>
        <v>83.78</v>
      </c>
      <c r="X6" s="36">
        <f>IF(X7="",NA(),X7)</f>
        <v>76.19</v>
      </c>
      <c r="Y6" s="36">
        <f t="shared" ref="Y6:AG6" si="4">IF(Y7="",NA(),Y7)</f>
        <v>68.760000000000005</v>
      </c>
      <c r="Z6" s="36">
        <f t="shared" si="4"/>
        <v>81.67</v>
      </c>
      <c r="AA6" s="36">
        <f t="shared" si="4"/>
        <v>64.8</v>
      </c>
      <c r="AB6" s="36">
        <f t="shared" si="4"/>
        <v>61.84</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1579.68</v>
      </c>
      <c r="BF6" s="36">
        <f t="shared" ref="BF6:BN6" si="7">IF(BF7="",NA(),BF7)</f>
        <v>1734.01</v>
      </c>
      <c r="BG6" s="36">
        <f t="shared" si="7"/>
        <v>1446.11</v>
      </c>
      <c r="BH6" s="36">
        <f t="shared" si="7"/>
        <v>1327.64</v>
      </c>
      <c r="BI6" s="36">
        <f t="shared" si="7"/>
        <v>1340.5</v>
      </c>
      <c r="BJ6" s="36">
        <f t="shared" si="7"/>
        <v>1595.62</v>
      </c>
      <c r="BK6" s="36">
        <f t="shared" si="7"/>
        <v>1302.33</v>
      </c>
      <c r="BL6" s="36">
        <f t="shared" si="7"/>
        <v>1274.21</v>
      </c>
      <c r="BM6" s="36">
        <f t="shared" si="7"/>
        <v>1183.92</v>
      </c>
      <c r="BN6" s="36">
        <f t="shared" si="7"/>
        <v>1128.72</v>
      </c>
      <c r="BO6" s="35" t="str">
        <f>IF(BO7="","",IF(BO7="-","【-】","【"&amp;SUBSTITUTE(TEXT(BO7,"#,##0.00"),"-","△")&amp;"】"))</f>
        <v>【949.15】</v>
      </c>
      <c r="BP6" s="36">
        <f>IF(BP7="",NA(),BP7)</f>
        <v>55.91</v>
      </c>
      <c r="BQ6" s="36">
        <f t="shared" ref="BQ6:BY6" si="8">IF(BQ7="",NA(),BQ7)</f>
        <v>43.11</v>
      </c>
      <c r="BR6" s="36">
        <f t="shared" si="8"/>
        <v>53.07</v>
      </c>
      <c r="BS6" s="36">
        <f t="shared" si="8"/>
        <v>39.78</v>
      </c>
      <c r="BT6" s="36">
        <f t="shared" si="8"/>
        <v>38.409999999999997</v>
      </c>
      <c r="BU6" s="36">
        <f t="shared" si="8"/>
        <v>37.92</v>
      </c>
      <c r="BV6" s="36">
        <f t="shared" si="8"/>
        <v>40.89</v>
      </c>
      <c r="BW6" s="36">
        <f t="shared" si="8"/>
        <v>41.25</v>
      </c>
      <c r="BX6" s="36">
        <f t="shared" si="8"/>
        <v>42.5</v>
      </c>
      <c r="BY6" s="36">
        <f t="shared" si="8"/>
        <v>41.84</v>
      </c>
      <c r="BZ6" s="35" t="str">
        <f>IF(BZ7="","",IF(BZ7="-","【-】","【"&amp;SUBSTITUTE(TEXT(BZ7,"#,##0.00"),"-","△")&amp;"】"))</f>
        <v>【55.87】</v>
      </c>
      <c r="CA6" s="36">
        <f>IF(CA7="",NA(),CA7)</f>
        <v>419.61</v>
      </c>
      <c r="CB6" s="36">
        <f t="shared" ref="CB6:CJ6" si="9">IF(CB7="",NA(),CB7)</f>
        <v>549.83000000000004</v>
      </c>
      <c r="CC6" s="36">
        <f t="shared" si="9"/>
        <v>417.43</v>
      </c>
      <c r="CD6" s="36">
        <f t="shared" si="9"/>
        <v>589.55999999999995</v>
      </c>
      <c r="CE6" s="36">
        <f t="shared" si="9"/>
        <v>588.62</v>
      </c>
      <c r="CF6" s="36">
        <f t="shared" si="9"/>
        <v>423.18</v>
      </c>
      <c r="CG6" s="36">
        <f t="shared" si="9"/>
        <v>383.2</v>
      </c>
      <c r="CH6" s="36">
        <f t="shared" si="9"/>
        <v>383.25</v>
      </c>
      <c r="CI6" s="36">
        <f t="shared" si="9"/>
        <v>377.72</v>
      </c>
      <c r="CJ6" s="36">
        <f t="shared" si="9"/>
        <v>390.47</v>
      </c>
      <c r="CK6" s="35" t="str">
        <f>IF(CK7="","",IF(CK7="-","【-】","【"&amp;SUBSTITUTE(TEXT(CK7,"#,##0.00"),"-","△")&amp;"】"))</f>
        <v>【288.19】</v>
      </c>
      <c r="CL6" s="36">
        <f>IF(CL7="",NA(),CL7)</f>
        <v>24.73</v>
      </c>
      <c r="CM6" s="36">
        <f t="shared" ref="CM6:CU6" si="10">IF(CM7="",NA(),CM7)</f>
        <v>21.19</v>
      </c>
      <c r="CN6" s="36">
        <f t="shared" si="10"/>
        <v>24.85</v>
      </c>
      <c r="CO6" s="36">
        <f t="shared" si="10"/>
        <v>23.3</v>
      </c>
      <c r="CP6" s="36">
        <f t="shared" si="10"/>
        <v>21.99</v>
      </c>
      <c r="CQ6" s="36">
        <f t="shared" si="10"/>
        <v>46.9</v>
      </c>
      <c r="CR6" s="36">
        <f t="shared" si="10"/>
        <v>47.95</v>
      </c>
      <c r="CS6" s="36">
        <f t="shared" si="10"/>
        <v>48.26</v>
      </c>
      <c r="CT6" s="36">
        <f t="shared" si="10"/>
        <v>48.01</v>
      </c>
      <c r="CU6" s="36">
        <f t="shared" si="10"/>
        <v>49.08</v>
      </c>
      <c r="CV6" s="35" t="str">
        <f>IF(CV7="","",IF(CV7="-","【-】","【"&amp;SUBSTITUTE(TEXT(CV7,"#,##0.00"),"-","△")&amp;"】"))</f>
        <v>【56.31】</v>
      </c>
      <c r="CW6" s="36">
        <f>IF(CW7="",NA(),CW7)</f>
        <v>91.14</v>
      </c>
      <c r="CX6" s="36">
        <f t="shared" ref="CX6:DF6" si="11">IF(CX7="",NA(),CX7)</f>
        <v>89.66</v>
      </c>
      <c r="CY6" s="36">
        <f t="shared" si="11"/>
        <v>91.18</v>
      </c>
      <c r="CZ6" s="36">
        <f t="shared" si="11"/>
        <v>90.62</v>
      </c>
      <c r="DA6" s="36">
        <f t="shared" si="11"/>
        <v>90.03</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0.22</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63410</v>
      </c>
      <c r="D7" s="38">
        <v>47</v>
      </c>
      <c r="E7" s="38">
        <v>1</v>
      </c>
      <c r="F7" s="38">
        <v>0</v>
      </c>
      <c r="G7" s="38">
        <v>0</v>
      </c>
      <c r="H7" s="38" t="s">
        <v>94</v>
      </c>
      <c r="I7" s="38" t="s">
        <v>95</v>
      </c>
      <c r="J7" s="38" t="s">
        <v>96</v>
      </c>
      <c r="K7" s="38" t="s">
        <v>97</v>
      </c>
      <c r="L7" s="38" t="s">
        <v>98</v>
      </c>
      <c r="M7" s="38" t="s">
        <v>99</v>
      </c>
      <c r="N7" s="39" t="s">
        <v>100</v>
      </c>
      <c r="O7" s="39" t="s">
        <v>101</v>
      </c>
      <c r="P7" s="39">
        <v>0.93</v>
      </c>
      <c r="Q7" s="39">
        <v>4400</v>
      </c>
      <c r="R7" s="39">
        <v>6716</v>
      </c>
      <c r="S7" s="39">
        <v>79.540000000000006</v>
      </c>
      <c r="T7" s="39">
        <v>84.44</v>
      </c>
      <c r="U7" s="39">
        <v>62</v>
      </c>
      <c r="V7" s="39">
        <v>0.74</v>
      </c>
      <c r="W7" s="39">
        <v>83.78</v>
      </c>
      <c r="X7" s="39">
        <v>76.19</v>
      </c>
      <c r="Y7" s="39">
        <v>68.760000000000005</v>
      </c>
      <c r="Z7" s="39">
        <v>81.67</v>
      </c>
      <c r="AA7" s="39">
        <v>64.8</v>
      </c>
      <c r="AB7" s="39">
        <v>61.84</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1579.68</v>
      </c>
      <c r="BF7" s="39">
        <v>1734.01</v>
      </c>
      <c r="BG7" s="39">
        <v>1446.11</v>
      </c>
      <c r="BH7" s="39">
        <v>1327.64</v>
      </c>
      <c r="BI7" s="39">
        <v>1340.5</v>
      </c>
      <c r="BJ7" s="39">
        <v>1595.62</v>
      </c>
      <c r="BK7" s="39">
        <v>1302.33</v>
      </c>
      <c r="BL7" s="39">
        <v>1274.21</v>
      </c>
      <c r="BM7" s="39">
        <v>1183.92</v>
      </c>
      <c r="BN7" s="39">
        <v>1128.72</v>
      </c>
      <c r="BO7" s="39">
        <v>949.15</v>
      </c>
      <c r="BP7" s="39">
        <v>55.91</v>
      </c>
      <c r="BQ7" s="39">
        <v>43.11</v>
      </c>
      <c r="BR7" s="39">
        <v>53.07</v>
      </c>
      <c r="BS7" s="39">
        <v>39.78</v>
      </c>
      <c r="BT7" s="39">
        <v>38.409999999999997</v>
      </c>
      <c r="BU7" s="39">
        <v>37.92</v>
      </c>
      <c r="BV7" s="39">
        <v>40.89</v>
      </c>
      <c r="BW7" s="39">
        <v>41.25</v>
      </c>
      <c r="BX7" s="39">
        <v>42.5</v>
      </c>
      <c r="BY7" s="39">
        <v>41.84</v>
      </c>
      <c r="BZ7" s="39">
        <v>55.87</v>
      </c>
      <c r="CA7" s="39">
        <v>419.61</v>
      </c>
      <c r="CB7" s="39">
        <v>549.83000000000004</v>
      </c>
      <c r="CC7" s="39">
        <v>417.43</v>
      </c>
      <c r="CD7" s="39">
        <v>589.55999999999995</v>
      </c>
      <c r="CE7" s="39">
        <v>588.62</v>
      </c>
      <c r="CF7" s="39">
        <v>423.18</v>
      </c>
      <c r="CG7" s="39">
        <v>383.2</v>
      </c>
      <c r="CH7" s="39">
        <v>383.25</v>
      </c>
      <c r="CI7" s="39">
        <v>377.72</v>
      </c>
      <c r="CJ7" s="39">
        <v>390.47</v>
      </c>
      <c r="CK7" s="39">
        <v>288.19</v>
      </c>
      <c r="CL7" s="39">
        <v>24.73</v>
      </c>
      <c r="CM7" s="39">
        <v>21.19</v>
      </c>
      <c r="CN7" s="39">
        <v>24.85</v>
      </c>
      <c r="CO7" s="39">
        <v>23.3</v>
      </c>
      <c r="CP7" s="39">
        <v>21.99</v>
      </c>
      <c r="CQ7" s="39">
        <v>46.9</v>
      </c>
      <c r="CR7" s="39">
        <v>47.95</v>
      </c>
      <c r="CS7" s="39">
        <v>48.26</v>
      </c>
      <c r="CT7" s="39">
        <v>48.01</v>
      </c>
      <c r="CU7" s="39">
        <v>49.08</v>
      </c>
      <c r="CV7" s="39">
        <v>56.31</v>
      </c>
      <c r="CW7" s="39">
        <v>91.14</v>
      </c>
      <c r="CX7" s="39">
        <v>89.66</v>
      </c>
      <c r="CY7" s="39">
        <v>91.18</v>
      </c>
      <c r="CZ7" s="39">
        <v>90.62</v>
      </c>
      <c r="DA7" s="39">
        <v>90.03</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0.22</v>
      </c>
      <c r="EE7" s="39">
        <v>0</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107</v>
      </c>
    </row>
    <row r="12" spans="1:144" x14ac:dyDescent="0.15">
      <c r="B12">
        <v>1</v>
      </c>
      <c r="C12">
        <v>1</v>
      </c>
      <c r="D12">
        <v>1</v>
      </c>
      <c r="E12">
        <v>1</v>
      </c>
      <c r="F12">
        <v>2</v>
      </c>
      <c r="G12" t="s">
        <v>108</v>
      </c>
    </row>
    <row r="13" spans="1:144" x14ac:dyDescent="0.15">
      <c r="B13" t="s">
        <v>109</v>
      </c>
      <c r="C13" t="s">
        <v>109</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U0102</cp:lastModifiedBy>
  <cp:lastPrinted>2022-01-12T02:03:08Z</cp:lastPrinted>
  <dcterms:created xsi:type="dcterms:W3CDTF">2021-12-03T07:02:06Z</dcterms:created>
  <dcterms:modified xsi:type="dcterms:W3CDTF">2022-01-12T02:03:10Z</dcterms:modified>
  <cp:category/>
</cp:coreProperties>
</file>