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0.0.61.200\各課共通\環境整備課\４．上水道係\【上水道・下水道】公営企業に係る「経営比較分析表」の分析等について\R2分\"/>
    </mc:Choice>
  </mc:AlternateContent>
  <xr:revisionPtr revIDLastSave="0" documentId="13_ncr:1_{E2E1B0A9-BF6C-4F91-A1B0-0886AB09B144}" xr6:coauthVersionLast="43" xr6:coauthVersionMax="43" xr10:uidLastSave="{00000000-0000-0000-0000-000000000000}"/>
  <workbookProtection workbookAlgorithmName="SHA-512" workbookHashValue="lBmDO8RbcPZDnxnDGknpJwQffoO/KZ3zFVRLgnYwD2TpIUyfgdtdDjbp3AHb9rJGdqnbi80lzjHhi2iPUpRlyg==" workbookSaltValue="UGSOq2csi0lQlKq0trVMUQ=="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<sst xmlns="http://schemas.openxmlformats.org/spreadsheetml/2006/main" count="228" uniqueCount="115">
  <si>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</si>
  <si>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</si>
  <si>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</si>
  <si>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</si>
  <si>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</si>
  <si>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</si>
  <si>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</si>
  <si>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</si>
  <si>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</si>
  <si>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</si>
  <si>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</si>
  <si>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</si>
  <si>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</si>
  <si>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</si>
  <si>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</si>
  <si>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</si>
  <si>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</si>
  <si>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</si>
  <si>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</si>
  <si>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</si>
  <si>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</si>
  <si>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</si>
  <si>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</si>
  <si>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</si>
  <si>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</si>
  <si>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</si>
  <si>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</si>
  <si>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</si>
  <si>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</si>
  <si>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</si>
  <si>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</si>
  <si>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</si>
  <si>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</si>
  <si>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</si>
  <si>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</si>
  <si>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</si>
  <si>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</si>
  <si>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</si>
  <si>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</si>
  <si>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</si>
  <si>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</si>
  <si>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</si>
  <si>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</si>
  <si>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</si>
  <si>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</si>
  <si>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</si>
  <si>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</si>
  <si>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</si>
  <si>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</si>
  <si>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</si>
  <si>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</si>
  <si>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</si>
  <si>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</si>
  <si>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</si>
  <si>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</si>
  <si>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</si>
  <si>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</si>
  <si>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</si>
  <si>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</si>
  <si>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</si>
  <si>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</si>
  <si>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</si>
  <si>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</si>
  <si>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</si>
  <si>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</si>
  <si>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</si>
  <si>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</si>
  <si>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</si>
  <si>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</si>
  <si>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</si>
  <si>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</si>
  <si>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</si>
  <si>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</si>
  <si>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</si>
  <si>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</si>
  <si>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</si>
  <si>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</si>
  <si>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</si>
  <si>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</si>
  <si>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</si>
  <si>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</si>
  <si>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</si>
  <si>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</si>
  <si>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</si>
  <si>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</si>
  <si>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</si>
  <si>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</si>
  <si>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</si>
  <si>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</si>
  <si>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</si>
  <si>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</si>
  <si>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</si>
  <si>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</si>
  <si>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金山町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</si>
  <si>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</si>
  <si>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</si>
  <si>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</si>
  <si>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</si>
  <si>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</si>
  <si>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</si>
  <si>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</si>
  <si>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</si>
  <si>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</si>
  <si>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</si>
  <si>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</si>
  <si>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</si>
  <si>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</si>
  <si>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</si>
  <si>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</si>
  <si>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</si>
  <si>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</si>
  <si>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</si>
  <si>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収入対策における当町の一番の課題は、井戸水使用が多く有収水量が類似団体と比較して極端に少ないことであります。この課題を解決するため、住民への水道水の安全性ＰＲやリフォーム等に併せた水道水への切り替えを１世帯でも多く促進し、１人１日あたり給水量を増加させ、給水人口が減少していく中でも有収水量を維持していくことが重要です。また、経営健全化のための施策として、広域連携を推進し、水道事業に係る費用を抑制するための具体的な検討を実施してまいります。
　今後も事業を継続していくためには、施設の更新や財源の検討が必要となりますが、既に策定している経営戦略や新水道ビジョンに沿って水道事業を進めていく考えです。</t>
    <phoneticPr fontId="4"/>
  </si>
  <si>
    <t>②管路経年化率について
　令和２年度末時点での管路経年化率は１．７５％であり、２次拡張事業や老朽管更新事業による実績となっております。経年化管路は今後増加していく見込みであり、老朽化管路更新や施設の耐震化など整備計画を進めていく必要があります。
　施設整備に向けた考え方は、アセットマネジメントや水需要を考慮した管網計算を実施した後、管路のダウンサイジングまたは施設のダウンサイジングを検討し、適正な事業規模での施設整備を図っていく予定です。
　また、平成２年から平成１１年までに布設した管路の割合が７９％と非常に高くなっているため、アセットマネジメントによる更新時期を検討し、事業の平準化を図っていかなくてはなりません。</t>
    <rPh sb="18" eb="19">
      <t>マツ</t>
    </rPh>
    <rPh sb="19" eb="21">
      <t>ジテン</t>
    </rPh>
    <rPh sb="23" eb="25">
      <t>カンロ</t>
    </rPh>
    <rPh sb="28" eb="29">
      <t>リツ</t>
    </rPh>
    <rPh sb="67" eb="70">
      <t>ケイネンカ</t>
    </rPh>
    <rPh sb="70" eb="72">
      <t>カンロ</t>
    </rPh>
    <rPh sb="73" eb="75">
      <t>コンゴ</t>
    </rPh>
    <rPh sb="75" eb="77">
      <t>ゾウカ</t>
    </rPh>
    <rPh sb="81" eb="83">
      <t>ミコ</t>
    </rPh>
    <rPh sb="96" eb="98">
      <t>シセツ</t>
    </rPh>
    <rPh sb="99" eb="102">
      <t>タイシンカ</t>
    </rPh>
    <rPh sb="109" eb="110">
      <t>スス</t>
    </rPh>
    <rPh sb="114" eb="116">
      <t>ヒツヨウ</t>
    </rPh>
    <rPh sb="158" eb="160">
      <t>ケイサン</t>
    </rPh>
    <phoneticPr fontId="4"/>
  </si>
  <si>
    <t>①経常収支比率について
　前年度と比較すると高料金対策費は減少しましたが、給水収益等の増加や修繕費用等の減少により、経常収支比率は、１．４１％増加し９８．２３％となりました。しかし、経常収支比率は１００％を下回っており、安定した経営を行うためにも依然として多い自家用井戸水から水道水への切り替えを促進し料金収入を確保していく必要があります。また、将来給水人口が減少すると予測されているため、大規模な施設整備など必要に応じて料金改定も実施する必要があると考えております。
④企業債残高対給水収益比率について
　令和２年度末時点での法定耐用年数を経過した老朽化資産の割合は１．７５％であり、今後、大規模な更新需要を控えております。平成２９年度時点では、類似団体の平均値以上となっておりましたが、２次拡張事業や老朽管の更新事業などの施設整備に要した企業債残高の減少により近年は減少傾向にあります。
⑧有収率について
　冬期間の冷え込みによる凍結防止対策水量の増加による総配水量の増加や給水人口の減少及びコロナ禍における宿泊観光施設の使用水量の減少等により、有収率については、前年度と比べ減少しました。</t>
    <rPh sb="13" eb="16">
      <t>ゼンネンド</t>
    </rPh>
    <rPh sb="17" eb="19">
      <t>ヒカク</t>
    </rPh>
    <rPh sb="22" eb="25">
      <t>コウリョウキン</t>
    </rPh>
    <rPh sb="25" eb="27">
      <t>タイサク</t>
    </rPh>
    <rPh sb="27" eb="28">
      <t>ヒ</t>
    </rPh>
    <rPh sb="29" eb="31">
      <t>ゲンショウ</t>
    </rPh>
    <rPh sb="37" eb="39">
      <t>キュウスイ</t>
    </rPh>
    <rPh sb="39" eb="41">
      <t>シュウエキ</t>
    </rPh>
    <rPh sb="41" eb="42">
      <t>トウ</t>
    </rPh>
    <rPh sb="43" eb="45">
      <t>ゾウカ</t>
    </rPh>
    <rPh sb="46" eb="48">
      <t>シュウゼン</t>
    </rPh>
    <rPh sb="48" eb="50">
      <t>ヒヨウ</t>
    </rPh>
    <rPh sb="50" eb="51">
      <t>トウ</t>
    </rPh>
    <rPh sb="52" eb="54">
      <t>ゲンショウ</t>
    </rPh>
    <rPh sb="58" eb="60">
      <t>ケイジョウ</t>
    </rPh>
    <rPh sb="60" eb="62">
      <t>シュウシ</t>
    </rPh>
    <rPh sb="62" eb="64">
      <t>ヒリツ</t>
    </rPh>
    <rPh sb="71" eb="73">
      <t>ゾウカ</t>
    </rPh>
    <rPh sb="91" eb="97">
      <t>ケイジョウシュウシヒリツ</t>
    </rPh>
    <rPh sb="103" eb="105">
      <t>シタマワ</t>
    </rPh>
    <rPh sb="110" eb="112">
      <t>アンテイ</t>
    </rPh>
    <rPh sb="114" eb="116">
      <t>ケイエイ</t>
    </rPh>
    <rPh sb="117" eb="118">
      <t>オコナ</t>
    </rPh>
    <rPh sb="123" eb="125">
      <t>イゼン</t>
    </rPh>
    <rPh sb="128" eb="129">
      <t>オオ</t>
    </rPh>
    <rPh sb="130" eb="133">
      <t>ジカヨウ</t>
    </rPh>
    <rPh sb="133" eb="136">
      <t>イドミズ</t>
    </rPh>
    <rPh sb="138" eb="140">
      <t>スイドウ</t>
    </rPh>
    <rPh sb="140" eb="141">
      <t>スイ</t>
    </rPh>
    <rPh sb="143" eb="144">
      <t>キ</t>
    </rPh>
    <rPh sb="145" eb="146">
      <t>カ</t>
    </rPh>
    <rPh sb="148" eb="150">
      <t>ソクシン</t>
    </rPh>
    <rPh sb="156" eb="158">
      <t>カクホ</t>
    </rPh>
    <rPh sb="162" eb="164">
      <t>ヒツヨウ</t>
    </rPh>
    <rPh sb="260" eb="262">
      <t>ジテン</t>
    </rPh>
    <rPh sb="293" eb="295">
      <t>コンゴ</t>
    </rPh>
    <rPh sb="305" eb="306">
      <t>ヒカ</t>
    </rPh>
    <rPh sb="313" eb="315">
      <t>ヘイセイ</t>
    </rPh>
    <rPh sb="317" eb="319">
      <t>ネンド</t>
    </rPh>
    <rPh sb="319" eb="321">
      <t>ジテン</t>
    </rPh>
    <rPh sb="324" eb="328">
      <t>ルイジダンタイ</t>
    </rPh>
    <rPh sb="329" eb="332">
      <t>ヘイキンチ</t>
    </rPh>
    <rPh sb="332" eb="334">
      <t>イジョウ</t>
    </rPh>
    <rPh sb="374" eb="376">
      <t>ザンダカ</t>
    </rPh>
    <rPh sb="377" eb="379">
      <t>ゲンショウ</t>
    </rPh>
    <rPh sb="382" eb="384">
      <t>キンネン</t>
    </rPh>
    <rPh sb="406" eb="409">
      <t>トウキカン</t>
    </rPh>
    <rPh sb="410" eb="411">
      <t>ヒ</t>
    </rPh>
    <rPh sb="412" eb="413">
      <t>コ</t>
    </rPh>
    <rPh sb="417" eb="421">
      <t>トウケツボウシ</t>
    </rPh>
    <rPh sb="421" eb="423">
      <t>タイサク</t>
    </rPh>
    <rPh sb="423" eb="425">
      <t>スイリョウ</t>
    </rPh>
    <rPh sb="426" eb="428">
      <t>ゾウカ</t>
    </rPh>
    <rPh sb="431" eb="434">
      <t>ソウハイスイ</t>
    </rPh>
    <rPh sb="434" eb="435">
      <t>リョウ</t>
    </rPh>
    <rPh sb="436" eb="438">
      <t>ゾウカ</t>
    </rPh>
    <rPh sb="439" eb="441">
      <t>キュウスイ</t>
    </rPh>
    <rPh sb="441" eb="443">
      <t>ジンコウ</t>
    </rPh>
    <rPh sb="444" eb="446">
      <t>ゲンショウ</t>
    </rPh>
    <rPh sb="446" eb="447">
      <t>オヨ</t>
    </rPh>
    <rPh sb="451" eb="452">
      <t>カ</t>
    </rPh>
    <rPh sb="456" eb="462">
      <t>シュクハクカンコウシセツ</t>
    </rPh>
    <rPh sb="463" eb="465">
      <t>シヨウ</t>
    </rPh>
    <rPh sb="465" eb="467">
      <t>スイリョウ</t>
    </rPh>
    <rPh sb="468" eb="470">
      <t>ゲンショウ</t>
    </rPh>
    <rPh sb="470" eb="471">
      <t>トウ</t>
    </rPh>
    <rPh sb="475" eb="478">
      <t>ユウシュウリツ</t>
    </rPh>
    <rPh sb="484" eb="487">
      <t>ゼンネンド</t>
    </rPh>
    <rPh sb="488" eb="489">
      <t>クラ</t>
    </rPh>
    <rPh sb="490" eb="49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</si>
</sst>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0.06</c:v>
                </c:pt>
                <c:pt idx="1">
                  <c:v>0.39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923-4956-8A62-00F246CE72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5923-4956-8A62-00F246CE72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39.33</c:v>
                </c:pt>
                <c:pt idx="1">
                  <c:v>40.18</c:v>
                </c:pt>
                <c:pt idx="2">
                  <c:v>35.47</c:v>
                </c:pt>
                <c:pt idx="3">
                  <c:v>33.97</c:v>
                </c:pt>
                <c:pt idx="4">
                  <c:v>35.96</c:v>
                </c:pt>
              </c:numCache>
            </c:numRef>
          </c:val>
          <c:extLst>
            <c:ext xmlns:c16="http://schemas.microsoft.com/office/drawing/2014/chart" uri="{C3380CC4-5D6E-409C-BE32-E72D297353CC}">
              <c16:uniqueId val="{00000000-6460-483F-B0F6-781C8A7641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6460-483F-B0F6-781C8A7641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75.7</c:v>
                </c:pt>
                <c:pt idx="1">
                  <c:v>73.959999999999994</c:v>
                </c:pt>
                <c:pt idx="2">
                  <c:v>86.5</c:v>
                </c:pt>
                <c:pt idx="3">
                  <c:v>84.99</c:v>
                </c:pt>
                <c:pt idx="4">
                  <c:v>78.37</c:v>
                </c:pt>
              </c:numCache>
            </c:numRef>
          </c:val>
          <c:extLst>
            <c:ext xmlns:c16="http://schemas.microsoft.com/office/drawing/2014/chart" uri="{C3380CC4-5D6E-409C-BE32-E72D297353CC}">
              <c16:uniqueId val="{00000000-E073-48DB-B29B-8462D4E676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E073-48DB-B29B-8462D4E676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94.62</c:v>
                </c:pt>
                <c:pt idx="1">
                  <c:v>98.54</c:v>
                </c:pt>
                <c:pt idx="2">
                  <c:v>102.58</c:v>
                </c:pt>
                <c:pt idx="3">
                  <c:v>96.82</c:v>
                </c:pt>
                <c:pt idx="4">
                  <c:v>98.23</c:v>
                </c:pt>
              </c:numCache>
            </c:numRef>
          </c:val>
          <c:extLst>
            <c:ext xmlns:c16="http://schemas.microsoft.com/office/drawing/2014/chart" uri="{C3380CC4-5D6E-409C-BE32-E72D297353CC}">
              <c16:uniqueId val="{00000000-FAA0-4BE3-AA91-A2F3BE2742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FAA0-4BE3-AA91-A2F3BE2742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37.299999999999997</c:v>
                </c:pt>
                <c:pt idx="1">
                  <c:v>39.33</c:v>
                </c:pt>
                <c:pt idx="2">
                  <c:v>41.52</c:v>
                </c:pt>
                <c:pt idx="3">
                  <c:v>43.74</c:v>
                </c:pt>
                <c:pt idx="4">
                  <c:v>45.89</c:v>
                </c:pt>
              </c:numCache>
            </c:numRef>
          </c:val>
          <c:extLst>
            <c:ext xmlns:c16="http://schemas.microsoft.com/office/drawing/2014/chart" uri="{C3380CC4-5D6E-409C-BE32-E72D297353CC}">
              <c16:uniqueId val="{00000000-C259-40FB-A2CC-7EF360BDF6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C259-40FB-A2CC-7EF360BDF6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1.1000000000000001</c:v>
                </c:pt>
                <c:pt idx="3" formatCode="#,##0.00;&quot;△&quot;#,##0.00;&quot;-&quot;">
                  <c:v>1.32</c:v>
                </c:pt>
                <c:pt idx="4" formatCode="#,##0.00;&quot;△&quot;#,##0.00;&quot;-&quot;">
                  <c:v>1.75</c:v>
                </c:pt>
              </c:numCache>
            </c:numRef>
          </c:val>
          <c:extLst>
            <c:ext xmlns:c16="http://schemas.microsoft.com/office/drawing/2014/chart" uri="{C3380CC4-5D6E-409C-BE32-E72D297353CC}">
              <c16:uniqueId val="{00000000-C6BD-41CE-88BA-46AB16D5A0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C6BD-41CE-88BA-46AB16D5A0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7</c:v>
                </c:pt>
                <c:pt idx="1">
                  <c:v>2.6</c:v>
                </c:pt>
                <c:pt idx="2" formatCode="#,##0.00;&quot;△&quot;#,##0.00">
                  <c:v>0</c:v>
                </c:pt>
                <c:pt idx="3">
                  <c:v>1.06</c:v>
                </c:pt>
                <c:pt idx="4">
                  <c:v>3.22</c:v>
                </c:pt>
              </c:numCache>
            </c:numRef>
          </c:val>
          <c:extLst>
            <c:ext xmlns:c16="http://schemas.microsoft.com/office/drawing/2014/chart" uri="{C3380CC4-5D6E-409C-BE32-E72D297353CC}">
              <c16:uniqueId val="{00000000-B90F-404E-B509-C5E569D9D8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B90F-404E-B509-C5E569D9D8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144.22999999999999</c:v>
                </c:pt>
                <c:pt idx="1">
                  <c:v>139.1</c:v>
                </c:pt>
                <c:pt idx="2">
                  <c:v>139.02000000000001</c:v>
                </c:pt>
                <c:pt idx="3">
                  <c:v>125.34</c:v>
                </c:pt>
                <c:pt idx="4">
                  <c:v>106.08</c:v>
                </c:pt>
              </c:numCache>
            </c:numRef>
          </c:val>
          <c:extLst>
            <c:ext xmlns:c16="http://schemas.microsoft.com/office/drawing/2014/chart" uri="{C3380CC4-5D6E-409C-BE32-E72D297353CC}">
              <c16:uniqueId val="{00000000-D6DC-47CC-A998-546E0617B8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D6DC-47CC-A998-546E0617B8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654.72</c:v>
                </c:pt>
                <c:pt idx="1">
                  <c:v>603.54999999999995</c:v>
                </c:pt>
                <c:pt idx="2">
                  <c:v>522.25</c:v>
                </c:pt>
                <c:pt idx="3">
                  <c:v>507.17</c:v>
                </c:pt>
                <c:pt idx="4">
                  <c:v>443.11</c:v>
                </c:pt>
              </c:numCache>
            </c:numRef>
          </c:val>
          <c:extLst>
            <c:ext xmlns:c16="http://schemas.microsoft.com/office/drawing/2014/chart" uri="{C3380CC4-5D6E-409C-BE32-E72D297353CC}">
              <c16:uniqueId val="{00000000-54A9-42AE-8C2D-98D3DB7755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54A9-42AE-8C2D-98D3DB7755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64.319999999999993</c:v>
                </c:pt>
                <c:pt idx="1">
                  <c:v>63.71</c:v>
                </c:pt>
                <c:pt idx="2">
                  <c:v>68.55</c:v>
                </c:pt>
                <c:pt idx="3">
                  <c:v>61.88</c:v>
                </c:pt>
                <c:pt idx="4">
                  <c:v>63.93</c:v>
                </c:pt>
              </c:numCache>
            </c:numRef>
          </c:val>
          <c:extLst>
            <c:ext xmlns:c16="http://schemas.microsoft.com/office/drawing/2014/chart" uri="{C3380CC4-5D6E-409C-BE32-E72D297353CC}">
              <c16:uniqueId val="{00000000-B91D-4A57-80BC-3DCB3D46FB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B91D-4A57-80BC-3DCB3D46FB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455.27</c:v>
                </c:pt>
                <c:pt idx="1">
                  <c:v>457.59</c:v>
                </c:pt>
                <c:pt idx="2">
                  <c:v>428.17</c:v>
                </c:pt>
                <c:pt idx="3">
                  <c:v>458.27</c:v>
                </c:pt>
                <c:pt idx="4">
                  <c:v>451.9</c:v>
                </c:pt>
              </c:numCache>
            </c:numRef>
          </c:val>
          <c:extLst>
            <c:ext xmlns:c16="http://schemas.microsoft.com/office/drawing/2014/chart" uri="{C3380CC4-5D6E-409C-BE32-E72D297353CC}">
              <c16:uniqueId val="{00000000-29BF-46E0-BF92-2855FCBFBF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29BF-46E0-BF92-2855FCBFBF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金山町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5264</v>
      </c>
      <c r="AM8" s="61"/>
      <c r="AN8" s="61"/>
      <c r="AO8" s="61"/>
      <c r="AP8" s="61"/>
      <c r="AQ8" s="61"/>
      <c r="AR8" s="61"/>
      <c r="AS8" s="61"/>
      <c r="AT8" s="52">
        <f>データ!$S$6</f>
        <v>161.66999999999999</v>
      </c>
      <c r="AU8" s="53"/>
      <c r="AV8" s="53"/>
      <c r="AW8" s="53"/>
      <c r="AX8" s="53"/>
      <c r="AY8" s="53"/>
      <c r="AZ8" s="53"/>
      <c r="BA8" s="53"/>
      <c r="BB8" s="54">
        <f>データ!$T$6</f>
        <v>32.56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80.599999999999994</v>
      </c>
      <c r="J10" s="53"/>
      <c r="K10" s="53"/>
      <c r="L10" s="53"/>
      <c r="M10" s="53"/>
      <c r="N10" s="53"/>
      <c r="O10" s="64"/>
      <c r="P10" s="54">
        <f>データ!$P$6</f>
        <v>98.75</v>
      </c>
      <c r="Q10" s="54"/>
      <c r="R10" s="54"/>
      <c r="S10" s="54"/>
      <c r="T10" s="54"/>
      <c r="U10" s="54"/>
      <c r="V10" s="54"/>
      <c r="W10" s="61">
        <f>データ!$Q$6</f>
        <v>5270</v>
      </c>
      <c r="X10" s="61"/>
      <c r="Y10" s="61"/>
      <c r="Z10" s="61"/>
      <c r="AA10" s="61"/>
      <c r="AB10" s="61"/>
      <c r="AC10" s="61"/>
      <c r="AD10" s="2"/>
      <c r="AE10" s="2"/>
      <c r="AF10" s="2"/>
      <c r="AG10" s="2"/>
      <c r="AH10" s="4"/>
      <c r="AI10" s="4"/>
      <c r="AJ10" s="4"/>
      <c r="AK10" s="4"/>
      <c r="AL10" s="61">
        <f>データ!$U$6</f>
        <v>5140</v>
      </c>
      <c r="AM10" s="61"/>
      <c r="AN10" s="61"/>
      <c r="AO10" s="61"/>
      <c r="AP10" s="61"/>
      <c r="AQ10" s="61"/>
      <c r="AR10" s="61"/>
      <c r="AS10" s="61"/>
      <c r="AT10" s="52">
        <f>データ!$V$6</f>
        <v>55</v>
      </c>
      <c r="AU10" s="53"/>
      <c r="AV10" s="53"/>
      <c r="AW10" s="53"/>
      <c r="AX10" s="53"/>
      <c r="AY10" s="53"/>
      <c r="AZ10" s="53"/>
      <c r="BA10" s="53"/>
      <c r="BB10" s="54">
        <f>データ!$W$6</f>
        <v>93.45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M554HD18twElMlIDKzAw6E6rCYAeCEjDe/drX99P7jTh8/Ba8ISWo0uAvAneJ0zIWv8W5CS/HEsgvUF7YteHw==" saltValue="AxdZz3oPXYoUKDxOHbPT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63614</v>
      </c>
      <c r="D6" s="34">
        <f t="shared" si="3"/>
        <v>46</v>
      </c>
      <c r="E6" s="34">
        <f t="shared" si="3"/>
        <v>1</v>
      </c>
      <c r="F6" s="34">
        <f t="shared" si="3"/>
        <v>0</v>
      </c>
      <c r="G6" s="34">
        <f t="shared" si="3"/>
        <v>1</v>
      </c>
      <c r="H6" s="34" t="str">
        <f t="shared" si="3"/>
        <v>山形県　金山町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80.599999999999994</v>
      </c>
      <c r="P6" s="35">
        <f t="shared" si="3"/>
        <v>98.75</v>
      </c>
      <c r="Q6" s="35">
        <f t="shared" si="3"/>
        <v>5270</v>
      </c>
      <c r="R6" s="35">
        <f t="shared" si="3"/>
        <v>5264</v>
      </c>
      <c r="S6" s="35">
        <f t="shared" si="3"/>
        <v>161.66999999999999</v>
      </c>
      <c r="T6" s="35">
        <f t="shared" si="3"/>
        <v>32.56</v>
      </c>
      <c r="U6" s="35">
        <f t="shared" si="3"/>
        <v>5140</v>
      </c>
      <c r="V6" s="35">
        <f t="shared" si="3"/>
        <v>55</v>
      </c>
      <c r="W6" s="35">
        <f t="shared" si="3"/>
        <v>93.45</v>
      </c>
      <c r="X6" s="36">
        <f>IF(X7="",NA(),X7)</f>
        <v>94.62</v>
      </c>
      <c r="Y6" s="36">
        <f t="shared" ref="Y6:AG6" si="4">IF(Y7="",NA(),Y7)</f>
        <v>98.54</v>
      </c>
      <c r="Z6" s="36">
        <f t="shared" si="4"/>
        <v>102.58</v>
      </c>
      <c r="AA6" s="36">
        <f t="shared" si="4"/>
        <v>96.82</v>
      </c>
      <c r="AB6" s="36">
        <f t="shared" si="4"/>
        <v>98.23</v>
      </c>
      <c r="AC6" s="36">
        <f t="shared" si="4"/>
        <v>107.95</v>
      </c>
      <c r="AD6" s="36">
        <f t="shared" si="4"/>
        <v>104.47</v>
      </c>
      <c r="AE6" s="36">
        <f t="shared" si="4"/>
        <v>103.81</v>
      </c>
      <c r="AF6" s="36">
        <f t="shared" si="4"/>
        <v>104.35</v>
      </c>
      <c r="AG6" s="36">
        <f t="shared" si="4"/>
        <v>105.34</v>
      </c>
      <c r="AH6" s="35" t="str">
        <f>IF(AH7="","",IF(AH7="-","【-】","【"&amp;SUBSTITUTE(TEXT(AH7,"#,##0.00"),"-","△")&amp;"】"))</f>
        <v>【110.27】</v>
      </c>
      <c r="AI6" s="36">
        <f>IF(AI7="",NA(),AI7)</f>
        <v>7</v>
      </c>
      <c r="AJ6" s="36">
        <f t="shared" ref="AJ6:AR6" si="5">IF(AJ7="",NA(),AJ7)</f>
        <v>2.6</v>
      </c>
      <c r="AK6" s="35">
        <f t="shared" si="5"/>
        <v>0</v>
      </c>
      <c r="AL6" s="36">
        <f t="shared" si="5"/>
        <v>1.06</v>
      </c>
      <c r="AM6" s="36">
        <f t="shared" si="5"/>
        <v>3.22</v>
      </c>
      <c r="AN6" s="36">
        <f t="shared" si="5"/>
        <v>12.44</v>
      </c>
      <c r="AO6" s="36">
        <f t="shared" si="5"/>
        <v>16.399999999999999</v>
      </c>
      <c r="AP6" s="36">
        <f t="shared" si="5"/>
        <v>25.66</v>
      </c>
      <c r="AQ6" s="36">
        <f t="shared" si="5"/>
        <v>21.69</v>
      </c>
      <c r="AR6" s="36">
        <f t="shared" si="5"/>
        <v>24.04</v>
      </c>
      <c r="AS6" s="35" t="str">
        <f>IF(AS7="","",IF(AS7="-","【-】","【"&amp;SUBSTITUTE(TEXT(AS7,"#,##0.00"),"-","△")&amp;"】"))</f>
        <v>【1.15】</v>
      </c>
      <c r="AT6" s="36">
        <f>IF(AT7="",NA(),AT7)</f>
        <v>144.22999999999999</v>
      </c>
      <c r="AU6" s="36">
        <f t="shared" ref="AU6:BC6" si="6">IF(AU7="",NA(),AU7)</f>
        <v>139.1</v>
      </c>
      <c r="AV6" s="36">
        <f t="shared" si="6"/>
        <v>139.02000000000001</v>
      </c>
      <c r="AW6" s="36">
        <f t="shared" si="6"/>
        <v>125.34</v>
      </c>
      <c r="AX6" s="36">
        <f t="shared" si="6"/>
        <v>106.08</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654.72</v>
      </c>
      <c r="BF6" s="36">
        <f t="shared" ref="BF6:BN6" si="7">IF(BF7="",NA(),BF7)</f>
        <v>603.54999999999995</v>
      </c>
      <c r="BG6" s="36">
        <f t="shared" si="7"/>
        <v>522.25</v>
      </c>
      <c r="BH6" s="36">
        <f t="shared" si="7"/>
        <v>507.17</v>
      </c>
      <c r="BI6" s="36">
        <f t="shared" si="7"/>
        <v>443.11</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64.319999999999993</v>
      </c>
      <c r="BQ6" s="36">
        <f t="shared" ref="BQ6:BY6" si="8">IF(BQ7="",NA(),BQ7)</f>
        <v>63.71</v>
      </c>
      <c r="BR6" s="36">
        <f t="shared" si="8"/>
        <v>68.55</v>
      </c>
      <c r="BS6" s="36">
        <f t="shared" si="8"/>
        <v>61.88</v>
      </c>
      <c r="BT6" s="36">
        <f t="shared" si="8"/>
        <v>63.93</v>
      </c>
      <c r="BU6" s="36">
        <f t="shared" si="8"/>
        <v>93.28</v>
      </c>
      <c r="BV6" s="36">
        <f t="shared" si="8"/>
        <v>87.51</v>
      </c>
      <c r="BW6" s="36">
        <f t="shared" si="8"/>
        <v>84.77</v>
      </c>
      <c r="BX6" s="36">
        <f t="shared" si="8"/>
        <v>87.11</v>
      </c>
      <c r="BY6" s="36">
        <f t="shared" si="8"/>
        <v>82.78</v>
      </c>
      <c r="BZ6" s="35" t="str">
        <f>IF(BZ7="","",IF(BZ7="-","【-】","【"&amp;SUBSTITUTE(TEXT(BZ7,"#,##0.00"),"-","△")&amp;"】"))</f>
        <v>【100.05】</v>
      </c>
      <c r="CA6" s="36">
        <f>IF(CA7="",NA(),CA7)</f>
        <v>455.27</v>
      </c>
      <c r="CB6" s="36">
        <f t="shared" ref="CB6:CJ6" si="9">IF(CB7="",NA(),CB7)</f>
        <v>457.59</v>
      </c>
      <c r="CC6" s="36">
        <f t="shared" si="9"/>
        <v>428.17</v>
      </c>
      <c r="CD6" s="36">
        <f t="shared" si="9"/>
        <v>458.27</v>
      </c>
      <c r="CE6" s="36">
        <f t="shared" si="9"/>
        <v>451.9</v>
      </c>
      <c r="CF6" s="36">
        <f t="shared" si="9"/>
        <v>208.29</v>
      </c>
      <c r="CG6" s="36">
        <f t="shared" si="9"/>
        <v>218.42</v>
      </c>
      <c r="CH6" s="36">
        <f t="shared" si="9"/>
        <v>227.27</v>
      </c>
      <c r="CI6" s="36">
        <f t="shared" si="9"/>
        <v>223.98</v>
      </c>
      <c r="CJ6" s="36">
        <f t="shared" si="9"/>
        <v>225.09</v>
      </c>
      <c r="CK6" s="35" t="str">
        <f>IF(CK7="","",IF(CK7="-","【-】","【"&amp;SUBSTITUTE(TEXT(CK7,"#,##0.00"),"-","△")&amp;"】"))</f>
        <v>【166.40】</v>
      </c>
      <c r="CL6" s="36">
        <f>IF(CL7="",NA(),CL7)</f>
        <v>39.33</v>
      </c>
      <c r="CM6" s="36">
        <f t="shared" ref="CM6:CU6" si="10">IF(CM7="",NA(),CM7)</f>
        <v>40.18</v>
      </c>
      <c r="CN6" s="36">
        <f t="shared" si="10"/>
        <v>35.47</v>
      </c>
      <c r="CO6" s="36">
        <f t="shared" si="10"/>
        <v>33.97</v>
      </c>
      <c r="CP6" s="36">
        <f t="shared" si="10"/>
        <v>35.96</v>
      </c>
      <c r="CQ6" s="36">
        <f t="shared" si="10"/>
        <v>49.32</v>
      </c>
      <c r="CR6" s="36">
        <f t="shared" si="10"/>
        <v>50.24</v>
      </c>
      <c r="CS6" s="36">
        <f t="shared" si="10"/>
        <v>50.29</v>
      </c>
      <c r="CT6" s="36">
        <f t="shared" si="10"/>
        <v>49.64</v>
      </c>
      <c r="CU6" s="36">
        <f t="shared" si="10"/>
        <v>49.38</v>
      </c>
      <c r="CV6" s="35" t="str">
        <f>IF(CV7="","",IF(CV7="-","【-】","【"&amp;SUBSTITUTE(TEXT(CV7,"#,##0.00"),"-","△")&amp;"】"))</f>
        <v>【60.69】</v>
      </c>
      <c r="CW6" s="36">
        <f>IF(CW7="",NA(),CW7)</f>
        <v>75.7</v>
      </c>
      <c r="CX6" s="36">
        <f t="shared" ref="CX6:DF6" si="11">IF(CX7="",NA(),CX7)</f>
        <v>73.959999999999994</v>
      </c>
      <c r="CY6" s="36">
        <f t="shared" si="11"/>
        <v>86.5</v>
      </c>
      <c r="CZ6" s="36">
        <f t="shared" si="11"/>
        <v>84.99</v>
      </c>
      <c r="DA6" s="36">
        <f t="shared" si="11"/>
        <v>78.37</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37.299999999999997</v>
      </c>
      <c r="DI6" s="36">
        <f t="shared" ref="DI6:DQ6" si="12">IF(DI7="",NA(),DI7)</f>
        <v>39.33</v>
      </c>
      <c r="DJ6" s="36">
        <f t="shared" si="12"/>
        <v>41.52</v>
      </c>
      <c r="DK6" s="36">
        <f t="shared" si="12"/>
        <v>43.74</v>
      </c>
      <c r="DL6" s="36">
        <f t="shared" si="12"/>
        <v>45.89</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6">
        <f t="shared" si="13"/>
        <v>1.1000000000000001</v>
      </c>
      <c r="DV6" s="36">
        <f t="shared" si="13"/>
        <v>1.32</v>
      </c>
      <c r="DW6" s="36">
        <f t="shared" si="13"/>
        <v>1.75</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0.06</v>
      </c>
      <c r="EE6" s="36">
        <f t="shared" ref="EE6:EM6" si="14">IF(EE7="",NA(),EE7)</f>
        <v>0.39</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63614</v>
      </c>
      <c r="D7" s="38">
        <v>46</v>
      </c>
      <c r="E7" s="38">
        <v>1</v>
      </c>
      <c r="F7" s="38">
        <v>0</v>
      </c>
      <c r="G7" s="38">
        <v>1</v>
      </c>
      <c r="H7" s="38" t="s">
        <v>93</v>
      </c>
      <c r="I7" s="38" t="s">
        <v>94</v>
      </c>
      <c r="J7" s="38" t="s">
        <v>95</v>
      </c>
      <c r="K7" s="38" t="s">
        <v>96</v>
      </c>
      <c r="L7" s="38" t="s">
        <v>97</v>
      </c>
      <c r="M7" s="38" t="s">
        <v>98</v>
      </c>
      <c r="N7" s="39" t="s">
        <v>99</v>
      </c>
      <c r="O7" s="39">
        <v>80.599999999999994</v>
      </c>
      <c r="P7" s="39">
        <v>98.75</v>
      </c>
      <c r="Q7" s="39">
        <v>5270</v>
      </c>
      <c r="R7" s="39">
        <v>5264</v>
      </c>
      <c r="S7" s="39">
        <v>161.66999999999999</v>
      </c>
      <c r="T7" s="39">
        <v>32.56</v>
      </c>
      <c r="U7" s="39">
        <v>5140</v>
      </c>
      <c r="V7" s="39">
        <v>55</v>
      </c>
      <c r="W7" s="39">
        <v>93.45</v>
      </c>
      <c r="X7" s="39">
        <v>94.62</v>
      </c>
      <c r="Y7" s="39">
        <v>98.54</v>
      </c>
      <c r="Z7" s="39">
        <v>102.58</v>
      </c>
      <c r="AA7" s="39">
        <v>96.82</v>
      </c>
      <c r="AB7" s="39">
        <v>98.23</v>
      </c>
      <c r="AC7" s="39">
        <v>107.95</v>
      </c>
      <c r="AD7" s="39">
        <v>104.47</v>
      </c>
      <c r="AE7" s="39">
        <v>103.81</v>
      </c>
      <c r="AF7" s="39">
        <v>104.35</v>
      </c>
      <c r="AG7" s="39">
        <v>105.34</v>
      </c>
      <c r="AH7" s="39">
        <v>110.27</v>
      </c>
      <c r="AI7" s="39">
        <v>7</v>
      </c>
      <c r="AJ7" s="39">
        <v>2.6</v>
      </c>
      <c r="AK7" s="39">
        <v>0</v>
      </c>
      <c r="AL7" s="39">
        <v>1.06</v>
      </c>
      <c r="AM7" s="39">
        <v>3.22</v>
      </c>
      <c r="AN7" s="39">
        <v>12.44</v>
      </c>
      <c r="AO7" s="39">
        <v>16.399999999999999</v>
      </c>
      <c r="AP7" s="39">
        <v>25.66</v>
      </c>
      <c r="AQ7" s="39">
        <v>21.69</v>
      </c>
      <c r="AR7" s="39">
        <v>24.04</v>
      </c>
      <c r="AS7" s="39">
        <v>1.1499999999999999</v>
      </c>
      <c r="AT7" s="39">
        <v>144.22999999999999</v>
      </c>
      <c r="AU7" s="39">
        <v>139.1</v>
      </c>
      <c r="AV7" s="39">
        <v>139.02000000000001</v>
      </c>
      <c r="AW7" s="39">
        <v>125.34</v>
      </c>
      <c r="AX7" s="39">
        <v>106.08</v>
      </c>
      <c r="AY7" s="39">
        <v>371.89</v>
      </c>
      <c r="AZ7" s="39">
        <v>293.23</v>
      </c>
      <c r="BA7" s="39">
        <v>300.14</v>
      </c>
      <c r="BB7" s="39">
        <v>301.04000000000002</v>
      </c>
      <c r="BC7" s="39">
        <v>305.08</v>
      </c>
      <c r="BD7" s="39">
        <v>260.31</v>
      </c>
      <c r="BE7" s="39">
        <v>654.72</v>
      </c>
      <c r="BF7" s="39">
        <v>603.54999999999995</v>
      </c>
      <c r="BG7" s="39">
        <v>522.25</v>
      </c>
      <c r="BH7" s="39">
        <v>507.17</v>
      </c>
      <c r="BI7" s="39">
        <v>443.11</v>
      </c>
      <c r="BJ7" s="39">
        <v>483.11</v>
      </c>
      <c r="BK7" s="39">
        <v>542.29999999999995</v>
      </c>
      <c r="BL7" s="39">
        <v>566.65</v>
      </c>
      <c r="BM7" s="39">
        <v>551.62</v>
      </c>
      <c r="BN7" s="39">
        <v>585.59</v>
      </c>
      <c r="BO7" s="39">
        <v>275.67</v>
      </c>
      <c r="BP7" s="39">
        <v>64.319999999999993</v>
      </c>
      <c r="BQ7" s="39">
        <v>63.71</v>
      </c>
      <c r="BR7" s="39">
        <v>68.55</v>
      </c>
      <c r="BS7" s="39">
        <v>61.88</v>
      </c>
      <c r="BT7" s="39">
        <v>63.93</v>
      </c>
      <c r="BU7" s="39">
        <v>93.28</v>
      </c>
      <c r="BV7" s="39">
        <v>87.51</v>
      </c>
      <c r="BW7" s="39">
        <v>84.77</v>
      </c>
      <c r="BX7" s="39">
        <v>87.11</v>
      </c>
      <c r="BY7" s="39">
        <v>82.78</v>
      </c>
      <c r="BZ7" s="39">
        <v>100.05</v>
      </c>
      <c r="CA7" s="39">
        <v>455.27</v>
      </c>
      <c r="CB7" s="39">
        <v>457.59</v>
      </c>
      <c r="CC7" s="39">
        <v>428.17</v>
      </c>
      <c r="CD7" s="39">
        <v>458.27</v>
      </c>
      <c r="CE7" s="39">
        <v>451.9</v>
      </c>
      <c r="CF7" s="39">
        <v>208.29</v>
      </c>
      <c r="CG7" s="39">
        <v>218.42</v>
      </c>
      <c r="CH7" s="39">
        <v>227.27</v>
      </c>
      <c r="CI7" s="39">
        <v>223.98</v>
      </c>
      <c r="CJ7" s="39">
        <v>225.09</v>
      </c>
      <c r="CK7" s="39">
        <v>166.4</v>
      </c>
      <c r="CL7" s="39">
        <v>39.33</v>
      </c>
      <c r="CM7" s="39">
        <v>40.18</v>
      </c>
      <c r="CN7" s="39">
        <v>35.47</v>
      </c>
      <c r="CO7" s="39">
        <v>33.97</v>
      </c>
      <c r="CP7" s="39">
        <v>35.96</v>
      </c>
      <c r="CQ7" s="39">
        <v>49.32</v>
      </c>
      <c r="CR7" s="39">
        <v>50.24</v>
      </c>
      <c r="CS7" s="39">
        <v>50.29</v>
      </c>
      <c r="CT7" s="39">
        <v>49.64</v>
      </c>
      <c r="CU7" s="39">
        <v>49.38</v>
      </c>
      <c r="CV7" s="39">
        <v>60.69</v>
      </c>
      <c r="CW7" s="39">
        <v>75.7</v>
      </c>
      <c r="CX7" s="39">
        <v>73.959999999999994</v>
      </c>
      <c r="CY7" s="39">
        <v>86.5</v>
      </c>
      <c r="CZ7" s="39">
        <v>84.99</v>
      </c>
      <c r="DA7" s="39">
        <v>78.37</v>
      </c>
      <c r="DB7" s="39">
        <v>79.34</v>
      </c>
      <c r="DC7" s="39">
        <v>78.650000000000006</v>
      </c>
      <c r="DD7" s="39">
        <v>77.73</v>
      </c>
      <c r="DE7" s="39">
        <v>78.09</v>
      </c>
      <c r="DF7" s="39">
        <v>78.010000000000005</v>
      </c>
      <c r="DG7" s="39">
        <v>89.82</v>
      </c>
      <c r="DH7" s="39">
        <v>37.299999999999997</v>
      </c>
      <c r="DI7" s="39">
        <v>39.33</v>
      </c>
      <c r="DJ7" s="39">
        <v>41.52</v>
      </c>
      <c r="DK7" s="39">
        <v>43.74</v>
      </c>
      <c r="DL7" s="39">
        <v>45.89</v>
      </c>
      <c r="DM7" s="39">
        <v>48.3</v>
      </c>
      <c r="DN7" s="39">
        <v>45.14</v>
      </c>
      <c r="DO7" s="39">
        <v>45.85</v>
      </c>
      <c r="DP7" s="39">
        <v>47.31</v>
      </c>
      <c r="DQ7" s="39">
        <v>47.5</v>
      </c>
      <c r="DR7" s="39">
        <v>50.19</v>
      </c>
      <c r="DS7" s="39">
        <v>0</v>
      </c>
      <c r="DT7" s="39">
        <v>0</v>
      </c>
      <c r="DU7" s="39">
        <v>1.1000000000000001</v>
      </c>
      <c r="DV7" s="39">
        <v>1.32</v>
      </c>
      <c r="DW7" s="39">
        <v>1.75</v>
      </c>
      <c r="DX7" s="39">
        <v>12.43</v>
      </c>
      <c r="DY7" s="39">
        <v>13.58</v>
      </c>
      <c r="DZ7" s="39">
        <v>14.13</v>
      </c>
      <c r="EA7" s="39">
        <v>16.77</v>
      </c>
      <c r="EB7" s="39">
        <v>17.399999999999999</v>
      </c>
      <c r="EC7" s="39">
        <v>20.63</v>
      </c>
      <c r="ED7" s="39">
        <v>0.06</v>
      </c>
      <c r="EE7" s="39">
        <v>0.39</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2022-01-18T04:48:14Z</cp:lastPrinted>
  <dcterms:created xsi:type="dcterms:W3CDTF">2021-12-03T06:44:15Z</dcterms:created>
  <dcterms:modified xsi:type="dcterms:W3CDTF">2022-01-18T07:42:11Z</dcterms:modified>
  <cp:category/>
</cp:coreProperties>
</file>