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R0212-54\Desktop\"/>
    </mc:Choice>
  </mc:AlternateContent>
  <xr:revisionPtr revIDLastSave="0" documentId="13_ncr:1_{C2C7B5DD-1B6F-4FAF-8415-40CC2866936C}" xr6:coauthVersionLast="44" xr6:coauthVersionMax="44" xr10:uidLastSave="{00000000-0000-0000-0000-000000000000}"/>
  <workbookProtection workbookAlgorithmName="SHA-512" workbookHashValue="NazVg3RFfEvfRlLLYQtg/drz3sstm5nF/F01QrZ5WuuM+PweZnObAw9UzqJt5gD3X/RhfDP23xOFMuP7TPn6hw==" workbookSaltValue="4iqS/4f0SEMqPHU7TtvWHw==" workbookSpinCount="100000" lockStructure="1"/>
  <bookViews>
    <workbookView xWindow="120" yWindow="600" windowWidth="28245" windowHeight="152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E85" i="4"/>
  <c r="BB10" i="4"/>
  <c r="AT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<sst xmlns="http://schemas.openxmlformats.org/spreadsheetml/2006/main" count="228" uniqueCount="114">
  <si>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</si>
  <si>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</si>
  <si>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</si>
  <si>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</si>
  <si>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</si>
  <si>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</si>
  <si>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</si>
  <si>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</si>
  <si>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</si>
  <si>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</si>
  <si>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</si>
  <si>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</si>
  <si>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</si>
  <si>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</si>
  <si>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</si>
  <si>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</si>
  <si>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</si>
  <si>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</si>
  <si>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</si>
  <si>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</si>
  <si>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</si>
  <si>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</si>
  <si>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</si>
  <si>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</si>
  <si>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</si>
  <si>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</si>
  <si>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</si>
  <si>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</si>
  <si>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</si>
  <si>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</si>
  <si>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</si>
  <si>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</si>
  <si>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</si>
  <si>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</si>
  <si>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</si>
  <si>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</si>
  <si>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</si>
  <si>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</si>
  <si>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</si>
  <si>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</si>
  <si>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</si>
  <si>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</si>
  <si>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</si>
  <si>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</si>
  <si>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</si>
  <si>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</si>
  <si>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</si>
  <si>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</si>
  <si>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</si>
  <si>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</si>
  <si>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</si>
  <si>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</si>
  <si>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</si>
  <si>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</si>
  <si>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</si>
  <si>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</si>
  <si>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</si>
  <si>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</si>
  <si>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</si>
  <si>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</si>
  <si>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</si>
  <si>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</si>
  <si>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</si>
  <si>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</si>
  <si>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</si>
  <si>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</si>
  <si>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</si>
  <si>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</si>
  <si>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</si>
  <si>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</si>
  <si>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</si>
  <si>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</si>
  <si>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</si>
  <si>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</si>
  <si>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</si>
  <si>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</si>
  <si>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</si>
  <si>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</si>
  <si>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</si>
  <si>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</si>
  <si>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</si>
  <si>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</si>
  <si>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</si>
  <si>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</si>
  <si>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</si>
  <si>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</si>
  <si>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</si>
  <si>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</si>
  <si>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</si>
  <si>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</si>
  <si>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</si>
  <si>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</si>
  <si>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</si>
  <si>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</si>
  <si>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</si>
  <si>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</si>
  <si>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</si>
  <si>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</si>
  <si>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</si>
  <si>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</si>
  <si>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</si>
  <si>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</si>
  <si>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</si>
  <si>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</si>
  <si>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</si>
  <si>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</si>
  <si>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</si>
  <si>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</si>
  <si>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</si>
  <si>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</si>
  <si>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</si>
  <si>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については、簡易水道と統合し維持管理費が増加しているのに対し、旧簡易水道区域が管渠の長さや施設の数に見合うほどの人口密度ではないため、維持管理費の増加分を料金収入で賄えていない状況である。
　また料金収入については、給水区域内の人口が減少している為、大幅な増加は見込めない。だが、旧簡易水道地区において接続率の低く施設利用率も低い地区もある為、接続への啓蒙などを行って施設利用率及び料金収入の増加に努めていきたい。
　現在は旧簡易水道の建設改良費に伴う元利償還金部分を一般会計の繰入金に頼っている状態であるが、今後元利償還金の減少に伴い繰入金の額も減少していく為、今後その部分をどうしていくか料金改定も考えて行かなければならない。
　流動比率については、簡易水道分の負債が増えたが、それに見合う分の料金収入の増加がない為、流動資産が年々減少傾向にある。また、令和4年に起債の償還のピークを迎えるため、その後は徐々に回復することか見込まれる。</t>
    <rPh sb="147" eb="148">
      <t>キュウ</t>
    </rPh>
    <rPh sb="148" eb="150">
      <t>カンイ</t>
    </rPh>
    <rPh sb="150" eb="152">
      <t>スイドウ</t>
    </rPh>
    <rPh sb="152" eb="154">
      <t>チク</t>
    </rPh>
    <rPh sb="158" eb="160">
      <t>セツゾク</t>
    </rPh>
    <rPh sb="160" eb="161">
      <t>リツ</t>
    </rPh>
    <rPh sb="162" eb="163">
      <t>ヒク</t>
    </rPh>
    <rPh sb="164" eb="166">
      <t>シセツ</t>
    </rPh>
    <rPh sb="166" eb="169">
      <t>リヨウリツ</t>
    </rPh>
    <rPh sb="170" eb="171">
      <t>ヒク</t>
    </rPh>
    <rPh sb="172" eb="174">
      <t>チク</t>
    </rPh>
    <rPh sb="177" eb="178">
      <t>タメ</t>
    </rPh>
    <rPh sb="179" eb="181">
      <t>セツゾク</t>
    </rPh>
    <rPh sb="183" eb="185">
      <t>ケイモウ</t>
    </rPh>
    <rPh sb="188" eb="189">
      <t>オコナ</t>
    </rPh>
    <rPh sb="191" eb="193">
      <t>シセツ</t>
    </rPh>
    <rPh sb="193" eb="196">
      <t>リヨウリツ</t>
    </rPh>
    <rPh sb="196" eb="197">
      <t>オヨ</t>
    </rPh>
    <rPh sb="198" eb="200">
      <t>リョウキン</t>
    </rPh>
    <rPh sb="200" eb="202">
      <t>シュウニュウ</t>
    </rPh>
    <rPh sb="203" eb="205">
      <t>ゾウカ</t>
    </rPh>
    <rPh sb="206" eb="207">
      <t>ツト</t>
    </rPh>
    <rPh sb="386" eb="388">
      <t>レイワ</t>
    </rPh>
    <rPh sb="389" eb="390">
      <t>ネン</t>
    </rPh>
    <rPh sb="391" eb="393">
      <t>キサイ</t>
    </rPh>
    <rPh sb="394" eb="396">
      <t>ショウカン</t>
    </rPh>
    <rPh sb="401" eb="402">
      <t>ムカ</t>
    </rPh>
    <rPh sb="409" eb="410">
      <t>ゴ</t>
    </rPh>
    <rPh sb="411" eb="413">
      <t>ジョジョ</t>
    </rPh>
    <rPh sb="414" eb="416">
      <t>カイフク</t>
    </rPh>
    <rPh sb="421" eb="423">
      <t>ミコ</t>
    </rPh>
    <phoneticPr fontId="4"/>
  </si>
  <si>
    <t>　平成の初期に管路の更新を行ってきた為、現在40年を経過している管路は無い。また、旧簡易水道区域は平成10年辺りに整備されている地区も多く、あまり年数が経っていない状態である。
　ただ電気機械設備等については、更新の時期を迎えるものもある為、順次更新工事を行っていく予定である。また、今後の給水人口の減少も見据え更新時に過大なスペックにならないようにしていきたい。　　</t>
    <rPh sb="1" eb="3">
      <t>ヘイセイ</t>
    </rPh>
    <rPh sb="4" eb="6">
      <t>ショキ</t>
    </rPh>
    <rPh sb="7" eb="9">
      <t>カンロ</t>
    </rPh>
    <rPh sb="10" eb="12">
      <t>コウシン</t>
    </rPh>
    <rPh sb="13" eb="14">
      <t>オコナ</t>
    </rPh>
    <rPh sb="92" eb="94">
      <t>デンキ</t>
    </rPh>
    <rPh sb="121" eb="123">
      <t>ジュンジ</t>
    </rPh>
    <rPh sb="123" eb="125">
      <t>コウシン</t>
    </rPh>
    <rPh sb="125" eb="127">
      <t>コウジ</t>
    </rPh>
    <rPh sb="128" eb="129">
      <t>オコナ</t>
    </rPh>
    <rPh sb="133" eb="135">
      <t>ヨテイ</t>
    </rPh>
    <rPh sb="142" eb="144">
      <t>コンゴ</t>
    </rPh>
    <rPh sb="145" eb="147">
      <t>キュウスイ</t>
    </rPh>
    <rPh sb="147" eb="149">
      <t>ジンコウ</t>
    </rPh>
    <rPh sb="150" eb="152">
      <t>ゲンショウ</t>
    </rPh>
    <rPh sb="153" eb="155">
      <t>ミス</t>
    </rPh>
    <rPh sb="156" eb="158">
      <t>コウシン</t>
    </rPh>
    <rPh sb="158" eb="159">
      <t>ジ</t>
    </rPh>
    <rPh sb="160" eb="162">
      <t>カダイ</t>
    </rPh>
    <phoneticPr fontId="4"/>
  </si>
  <si>
    <t>　旧簡易水道と統合した事により、簡易水道分の維持管理費が増加しているが、その増加分を給水収益で賄われていない状態である。
　要因としては、旧簡易水道地区においては、地理的要因が大きく影響しており、管渠等が長く、水源施設も点在している事から維持管理費等の経常費用のウエイトが大きく、現在はその不足分を一般会計からの繰入金で賄われている。だが、旧簡易水道の建設改良に伴う元利償還金に対する一般会計からの繰入金も年々減少していく事が考えられる。
　今後、電気機械設備関係について更新計画等を策定する予定である。また、令和4年度に起債の償還のピークを迎える為、経費の削減に努めていきたい。</t>
    <rPh sb="221" eb="223">
      <t>コンゴ</t>
    </rPh>
    <rPh sb="224" eb="226">
      <t>デンキ</t>
    </rPh>
    <rPh sb="226" eb="228">
      <t>キカイ</t>
    </rPh>
    <rPh sb="228" eb="230">
      <t>セツビ</t>
    </rPh>
    <rPh sb="230" eb="232">
      <t>カンケイ</t>
    </rPh>
    <rPh sb="236" eb="238">
      <t>コウシン</t>
    </rPh>
    <rPh sb="238" eb="240">
      <t>ケイカク</t>
    </rPh>
    <rPh sb="240" eb="241">
      <t>トウ</t>
    </rPh>
    <rPh sb="242" eb="244">
      <t>サクテイ</t>
    </rPh>
    <rPh sb="246" eb="248">
      <t>ヨテイ</t>
    </rPh>
    <rPh sb="255" eb="257">
      <t>レイワ</t>
    </rPh>
    <rPh sb="258" eb="260">
      <t>ネンド</t>
    </rPh>
    <rPh sb="261" eb="263">
      <t>キサイ</t>
    </rPh>
    <rPh sb="264" eb="266">
      <t>ショウカン</t>
    </rPh>
    <rPh sb="271" eb="272">
      <t>ムカ</t>
    </rPh>
    <rPh sb="274" eb="275">
      <t>タメ</t>
    </rPh>
    <rPh sb="276" eb="278">
      <t>ケイヒ</t>
    </rPh>
    <rPh sb="279" eb="281">
      <t>サクゲン</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</si>
</sst>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CE-49D2-B4C7-2C6204A1DC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0.44</c:v>
                </c:pt>
                <c:pt idx="2">
                  <c:v>0.52</c:v>
                </c:pt>
                <c:pt idx="3">
                  <c:v>0.47</c:v>
                </c:pt>
                <c:pt idx="4">
                  <c:v>0.4</c:v>
                </c:pt>
              </c:numCache>
            </c:numRef>
          </c:val>
          <c:smooth val="0"/>
          <c:extLst>
            <c:ext xmlns:c16="http://schemas.microsoft.com/office/drawing/2014/chart" uri="{C3380CC4-5D6E-409C-BE32-E72D297353CC}">
              <c16:uniqueId val="{00000001-C2CE-49D2-B4C7-2C6204A1DC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51.42</c:v>
                </c:pt>
                <c:pt idx="1">
                  <c:v>43.05</c:v>
                </c:pt>
                <c:pt idx="2">
                  <c:v>58.78</c:v>
                </c:pt>
                <c:pt idx="3">
                  <c:v>46.85</c:v>
                </c:pt>
                <c:pt idx="4">
                  <c:v>46.84</c:v>
                </c:pt>
              </c:numCache>
            </c:numRef>
          </c:val>
          <c:extLst>
            <c:ext xmlns:c16="http://schemas.microsoft.com/office/drawing/2014/chart" uri="{C3380CC4-5D6E-409C-BE32-E72D297353CC}">
              <c16:uniqueId val="{00000000-0995-4AA3-A36A-0847BF640C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50.24</c:v>
                </c:pt>
                <c:pt idx="2">
                  <c:v>50.29</c:v>
                </c:pt>
                <c:pt idx="3">
                  <c:v>49.64</c:v>
                </c:pt>
                <c:pt idx="4">
                  <c:v>49.38</c:v>
                </c:pt>
              </c:numCache>
            </c:numRef>
          </c:val>
          <c:smooth val="0"/>
          <c:extLst>
            <c:ext xmlns:c16="http://schemas.microsoft.com/office/drawing/2014/chart" uri="{C3380CC4-5D6E-409C-BE32-E72D297353CC}">
              <c16:uniqueId val="{00000001-0995-4AA3-A36A-0847BF640C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91.29</c:v>
                </c:pt>
                <c:pt idx="1">
                  <c:v>88.82</c:v>
                </c:pt>
                <c:pt idx="2">
                  <c:v>68.13</c:v>
                </c:pt>
                <c:pt idx="3">
                  <c:v>82.61</c:v>
                </c:pt>
                <c:pt idx="4">
                  <c:v>80</c:v>
                </c:pt>
              </c:numCache>
            </c:numRef>
          </c:val>
          <c:extLst>
            <c:ext xmlns:c16="http://schemas.microsoft.com/office/drawing/2014/chart" uri="{C3380CC4-5D6E-409C-BE32-E72D297353CC}">
              <c16:uniqueId val="{00000000-A091-42D3-9A64-7E6F88C59B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091-42D3-9A64-7E6F88C59B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109.17</c:v>
                </c:pt>
                <c:pt idx="1">
                  <c:v>93.35</c:v>
                </c:pt>
                <c:pt idx="2">
                  <c:v>101.14</c:v>
                </c:pt>
                <c:pt idx="3">
                  <c:v>100.21</c:v>
                </c:pt>
                <c:pt idx="4">
                  <c:v>94.31</c:v>
                </c:pt>
              </c:numCache>
            </c:numRef>
          </c:val>
          <c:extLst>
            <c:ext xmlns:c16="http://schemas.microsoft.com/office/drawing/2014/chart" uri="{C3380CC4-5D6E-409C-BE32-E72D297353CC}">
              <c16:uniqueId val="{00000000-BFC4-4534-8BAB-DCDFC552EE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104.47</c:v>
                </c:pt>
                <c:pt idx="2">
                  <c:v>103.81</c:v>
                </c:pt>
                <c:pt idx="3">
                  <c:v>104.35</c:v>
                </c:pt>
                <c:pt idx="4">
                  <c:v>105.34</c:v>
                </c:pt>
              </c:numCache>
            </c:numRef>
          </c:val>
          <c:smooth val="0"/>
          <c:extLst>
            <c:ext xmlns:c16="http://schemas.microsoft.com/office/drawing/2014/chart" uri="{C3380CC4-5D6E-409C-BE32-E72D297353CC}">
              <c16:uniqueId val="{00000001-BFC4-4534-8BAB-DCDFC552EE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45.55</c:v>
                </c:pt>
                <c:pt idx="1">
                  <c:v>21.88</c:v>
                </c:pt>
                <c:pt idx="2">
                  <c:v>25.04</c:v>
                </c:pt>
                <c:pt idx="3">
                  <c:v>28.01</c:v>
                </c:pt>
                <c:pt idx="4">
                  <c:v>30.84</c:v>
                </c:pt>
              </c:numCache>
            </c:numRef>
          </c:val>
          <c:extLst>
            <c:ext xmlns:c16="http://schemas.microsoft.com/office/drawing/2014/chart" uri="{C3380CC4-5D6E-409C-BE32-E72D297353CC}">
              <c16:uniqueId val="{00000000-BD9F-4240-A2B8-BD7B772C37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45.14</c:v>
                </c:pt>
                <c:pt idx="2">
                  <c:v>45.85</c:v>
                </c:pt>
                <c:pt idx="3">
                  <c:v>47.31</c:v>
                </c:pt>
                <c:pt idx="4">
                  <c:v>47.5</c:v>
                </c:pt>
              </c:numCache>
            </c:numRef>
          </c:val>
          <c:smooth val="0"/>
          <c:extLst>
            <c:ext xmlns:c16="http://schemas.microsoft.com/office/drawing/2014/chart" uri="{C3380CC4-5D6E-409C-BE32-E72D297353CC}">
              <c16:uniqueId val="{00000001-BD9F-4240-A2B8-BD7B772C37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AD-42DD-B3A8-10DD3A0BC2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13.58</c:v>
                </c:pt>
                <c:pt idx="2">
                  <c:v>14.13</c:v>
                </c:pt>
                <c:pt idx="3">
                  <c:v>16.77</c:v>
                </c:pt>
                <c:pt idx="4">
                  <c:v>17.399999999999999</c:v>
                </c:pt>
              </c:numCache>
            </c:numRef>
          </c:val>
          <c:smooth val="0"/>
          <c:extLst>
            <c:ext xmlns:c16="http://schemas.microsoft.com/office/drawing/2014/chart" uri="{C3380CC4-5D6E-409C-BE32-E72D297353CC}">
              <c16:uniqueId val="{00000001-75AD-42DD-B3A8-10DD3A0BC2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9-434C-B805-04F1F6A023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16.399999999999999</c:v>
                </c:pt>
                <c:pt idx="2">
                  <c:v>25.66</c:v>
                </c:pt>
                <c:pt idx="3">
                  <c:v>21.69</c:v>
                </c:pt>
                <c:pt idx="4">
                  <c:v>24.04</c:v>
                </c:pt>
              </c:numCache>
            </c:numRef>
          </c:val>
          <c:smooth val="0"/>
          <c:extLst>
            <c:ext xmlns:c16="http://schemas.microsoft.com/office/drawing/2014/chart" uri="{C3380CC4-5D6E-409C-BE32-E72D297353CC}">
              <c16:uniqueId val="{00000001-A019-434C-B805-04F1F6A023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411</c:v>
                </c:pt>
                <c:pt idx="1">
                  <c:v>212.44</c:v>
                </c:pt>
                <c:pt idx="2">
                  <c:v>203.32</c:v>
                </c:pt>
                <c:pt idx="3">
                  <c:v>189.74</c:v>
                </c:pt>
                <c:pt idx="4">
                  <c:v>170.84</c:v>
                </c:pt>
              </c:numCache>
            </c:numRef>
          </c:val>
          <c:extLst>
            <c:ext xmlns:c16="http://schemas.microsoft.com/office/drawing/2014/chart" uri="{C3380CC4-5D6E-409C-BE32-E72D297353CC}">
              <c16:uniqueId val="{00000000-D965-4048-8046-4CBC173725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293.23</c:v>
                </c:pt>
                <c:pt idx="2">
                  <c:v>300.14</c:v>
                </c:pt>
                <c:pt idx="3">
                  <c:v>301.04000000000002</c:v>
                </c:pt>
                <c:pt idx="4">
                  <c:v>305.08</c:v>
                </c:pt>
              </c:numCache>
            </c:numRef>
          </c:val>
          <c:smooth val="0"/>
          <c:extLst>
            <c:ext xmlns:c16="http://schemas.microsoft.com/office/drawing/2014/chart" uri="{C3380CC4-5D6E-409C-BE32-E72D297353CC}">
              <c16:uniqueId val="{00000001-D965-4048-8046-4CBC173725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969.44</c:v>
                </c:pt>
                <c:pt idx="1">
                  <c:v>999.67</c:v>
                </c:pt>
                <c:pt idx="2">
                  <c:v>906.45</c:v>
                </c:pt>
                <c:pt idx="3">
                  <c:v>861.99</c:v>
                </c:pt>
                <c:pt idx="4">
                  <c:v>819.01</c:v>
                </c:pt>
              </c:numCache>
            </c:numRef>
          </c:val>
          <c:extLst>
            <c:ext xmlns:c16="http://schemas.microsoft.com/office/drawing/2014/chart" uri="{C3380CC4-5D6E-409C-BE32-E72D297353CC}">
              <c16:uniqueId val="{00000000-FDC0-4274-91DE-D4D1966418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542.29999999999995</c:v>
                </c:pt>
                <c:pt idx="2">
                  <c:v>566.65</c:v>
                </c:pt>
                <c:pt idx="3">
                  <c:v>551.62</c:v>
                </c:pt>
                <c:pt idx="4">
                  <c:v>585.59</c:v>
                </c:pt>
              </c:numCache>
            </c:numRef>
          </c:val>
          <c:smooth val="0"/>
          <c:extLst>
            <c:ext xmlns:c16="http://schemas.microsoft.com/office/drawing/2014/chart" uri="{C3380CC4-5D6E-409C-BE32-E72D297353CC}">
              <c16:uniqueId val="{00000001-FDC0-4274-91DE-D4D1966418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94.52</c:v>
                </c:pt>
                <c:pt idx="1">
                  <c:v>77.91</c:v>
                </c:pt>
                <c:pt idx="2">
                  <c:v>88.55</c:v>
                </c:pt>
                <c:pt idx="3">
                  <c:v>89.27</c:v>
                </c:pt>
                <c:pt idx="4">
                  <c:v>86.77</c:v>
                </c:pt>
              </c:numCache>
            </c:numRef>
          </c:val>
          <c:extLst>
            <c:ext xmlns:c16="http://schemas.microsoft.com/office/drawing/2014/chart" uri="{C3380CC4-5D6E-409C-BE32-E72D297353CC}">
              <c16:uniqueId val="{00000000-C66E-4DFE-A5F4-DB6B970151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87.51</c:v>
                </c:pt>
                <c:pt idx="2">
                  <c:v>84.77</c:v>
                </c:pt>
                <c:pt idx="3">
                  <c:v>87.11</c:v>
                </c:pt>
                <c:pt idx="4">
                  <c:v>82.78</c:v>
                </c:pt>
              </c:numCache>
            </c:numRef>
          </c:val>
          <c:smooth val="0"/>
          <c:extLst>
            <c:ext xmlns:c16="http://schemas.microsoft.com/office/drawing/2014/chart" uri="{C3380CC4-5D6E-409C-BE32-E72D297353CC}">
              <c16:uniqueId val="{00000001-C66E-4DFE-A5F4-DB6B970151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218.79</c:v>
                </c:pt>
                <c:pt idx="1">
                  <c:v>273.81</c:v>
                </c:pt>
                <c:pt idx="2">
                  <c:v>233.41</c:v>
                </c:pt>
                <c:pt idx="3">
                  <c:v>229.66</c:v>
                </c:pt>
                <c:pt idx="4">
                  <c:v>235.96</c:v>
                </c:pt>
              </c:numCache>
            </c:numRef>
          </c:val>
          <c:extLst>
            <c:ext xmlns:c16="http://schemas.microsoft.com/office/drawing/2014/chart" uri="{C3380CC4-5D6E-409C-BE32-E72D297353CC}">
              <c16:uniqueId val="{00000000-C079-4EB6-A9F4-A628E41386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218.42</c:v>
                </c:pt>
                <c:pt idx="2">
                  <c:v>227.27</c:v>
                </c:pt>
                <c:pt idx="3">
                  <c:v>223.98</c:v>
                </c:pt>
                <c:pt idx="4">
                  <c:v>225.09</c:v>
                </c:pt>
              </c:numCache>
            </c:numRef>
          </c:val>
          <c:smooth val="0"/>
          <c:extLst>
            <c:ext xmlns:c16="http://schemas.microsoft.com/office/drawing/2014/chart" uri="{C3380CC4-5D6E-409C-BE32-E72D297353CC}">
              <c16:uniqueId val="{00000001-C079-4EB6-A9F4-A628E41386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最上町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8279</v>
      </c>
      <c r="AM8" s="61"/>
      <c r="AN8" s="61"/>
      <c r="AO8" s="61"/>
      <c r="AP8" s="61"/>
      <c r="AQ8" s="61"/>
      <c r="AR8" s="61"/>
      <c r="AS8" s="61"/>
      <c r="AT8" s="52">
        <f>データ!$S$6</f>
        <v>330.37</v>
      </c>
      <c r="AU8" s="53"/>
      <c r="AV8" s="53"/>
      <c r="AW8" s="53"/>
      <c r="AX8" s="53"/>
      <c r="AY8" s="53"/>
      <c r="AZ8" s="53"/>
      <c r="BA8" s="53"/>
      <c r="BB8" s="54">
        <f>データ!$T$6</f>
        <v>25.06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63.16</v>
      </c>
      <c r="J10" s="53"/>
      <c r="K10" s="53"/>
      <c r="L10" s="53"/>
      <c r="M10" s="53"/>
      <c r="N10" s="53"/>
      <c r="O10" s="64"/>
      <c r="P10" s="54">
        <f>データ!$P$6</f>
        <v>96.4</v>
      </c>
      <c r="Q10" s="54"/>
      <c r="R10" s="54"/>
      <c r="S10" s="54"/>
      <c r="T10" s="54"/>
      <c r="U10" s="54"/>
      <c r="V10" s="54"/>
      <c r="W10" s="61">
        <f>データ!$Q$6</f>
        <v>4490</v>
      </c>
      <c r="X10" s="61"/>
      <c r="Y10" s="61"/>
      <c r="Z10" s="61"/>
      <c r="AA10" s="61"/>
      <c r="AB10" s="61"/>
      <c r="AC10" s="61"/>
      <c r="AD10" s="2"/>
      <c r="AE10" s="2"/>
      <c r="AF10" s="2"/>
      <c r="AG10" s="2"/>
      <c r="AH10" s="4"/>
      <c r="AI10" s="4"/>
      <c r="AJ10" s="4"/>
      <c r="AK10" s="4"/>
      <c r="AL10" s="61">
        <f>データ!$U$6</f>
        <v>7909</v>
      </c>
      <c r="AM10" s="61"/>
      <c r="AN10" s="61"/>
      <c r="AO10" s="61"/>
      <c r="AP10" s="61"/>
      <c r="AQ10" s="61"/>
      <c r="AR10" s="61"/>
      <c r="AS10" s="61"/>
      <c r="AT10" s="52">
        <f>データ!$V$6</f>
        <v>20.46</v>
      </c>
      <c r="AU10" s="53"/>
      <c r="AV10" s="53"/>
      <c r="AW10" s="53"/>
      <c r="AX10" s="53"/>
      <c r="AY10" s="53"/>
      <c r="AZ10" s="53"/>
      <c r="BA10" s="53"/>
      <c r="BB10" s="54">
        <f>データ!$W$6</f>
        <v>386.56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7KnO19ev7SFxXUGGUfeKIrbjZY1ZAJgYvKUYUOdWm3N/x4V5dlfrMJW0WKns8dEispZO5BAnIUz70pl5KS7XQ==" saltValue="kqixHl1/WKcsJ7NSDmIY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63622</v>
      </c>
      <c r="D6" s="34">
        <f t="shared" si="3"/>
        <v>46</v>
      </c>
      <c r="E6" s="34">
        <f t="shared" si="3"/>
        <v>1</v>
      </c>
      <c r="F6" s="34">
        <f t="shared" si="3"/>
        <v>0</v>
      </c>
      <c r="G6" s="34">
        <f t="shared" si="3"/>
        <v>1</v>
      </c>
      <c r="H6" s="34" t="str">
        <f t="shared" si="3"/>
        <v>山形県　最上町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63.16</v>
      </c>
      <c r="P6" s="35">
        <f t="shared" si="3"/>
        <v>96.4</v>
      </c>
      <c r="Q6" s="35">
        <f t="shared" si="3"/>
        <v>4490</v>
      </c>
      <c r="R6" s="35">
        <f t="shared" si="3"/>
        <v>8279</v>
      </c>
      <c r="S6" s="35">
        <f t="shared" si="3"/>
        <v>330.37</v>
      </c>
      <c r="T6" s="35">
        <f t="shared" si="3"/>
        <v>25.06</v>
      </c>
      <c r="U6" s="35">
        <f t="shared" si="3"/>
        <v>7909</v>
      </c>
      <c r="V6" s="35">
        <f t="shared" si="3"/>
        <v>20.46</v>
      </c>
      <c r="W6" s="35">
        <f t="shared" si="3"/>
        <v>386.56</v>
      </c>
      <c r="X6" s="36">
        <f>IF(X7="",NA(),X7)</f>
        <v>109.17</v>
      </c>
      <c r="Y6" s="36">
        <f t="shared" ref="Y6:AG6" si="4">IF(Y7="",NA(),Y7)</f>
        <v>93.35</v>
      </c>
      <c r="Z6" s="36">
        <f t="shared" si="4"/>
        <v>101.14</v>
      </c>
      <c r="AA6" s="36">
        <f t="shared" si="4"/>
        <v>100.21</v>
      </c>
      <c r="AB6" s="36">
        <f t="shared" si="4"/>
        <v>94.31</v>
      </c>
      <c r="AC6" s="36">
        <f t="shared" si="4"/>
        <v>114.74</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16.399999999999999</v>
      </c>
      <c r="AP6" s="36">
        <f t="shared" si="5"/>
        <v>25.66</v>
      </c>
      <c r="AQ6" s="36">
        <f t="shared" si="5"/>
        <v>21.69</v>
      </c>
      <c r="AR6" s="36">
        <f t="shared" si="5"/>
        <v>24.04</v>
      </c>
      <c r="AS6" s="35" t="str">
        <f>IF(AS7="","",IF(AS7="-","【-】","【"&amp;SUBSTITUTE(TEXT(AS7,"#,##0.00"),"-","△")&amp;"】"))</f>
        <v>【1.15】</v>
      </c>
      <c r="AT6" s="36">
        <f>IF(AT7="",NA(),AT7)</f>
        <v>411</v>
      </c>
      <c r="AU6" s="36">
        <f t="shared" ref="AU6:BC6" si="6">IF(AU7="",NA(),AU7)</f>
        <v>212.44</v>
      </c>
      <c r="AV6" s="36">
        <f t="shared" si="6"/>
        <v>203.32</v>
      </c>
      <c r="AW6" s="36">
        <f t="shared" si="6"/>
        <v>189.74</v>
      </c>
      <c r="AX6" s="36">
        <f t="shared" si="6"/>
        <v>170.84</v>
      </c>
      <c r="AY6" s="36">
        <f t="shared" si="6"/>
        <v>477.44</v>
      </c>
      <c r="AZ6" s="36">
        <f t="shared" si="6"/>
        <v>293.23</v>
      </c>
      <c r="BA6" s="36">
        <f t="shared" si="6"/>
        <v>300.14</v>
      </c>
      <c r="BB6" s="36">
        <f t="shared" si="6"/>
        <v>301.04000000000002</v>
      </c>
      <c r="BC6" s="36">
        <f t="shared" si="6"/>
        <v>305.08</v>
      </c>
      <c r="BD6" s="35" t="str">
        <f>IF(BD7="","",IF(BD7="-","【-】","【"&amp;SUBSTITUTE(TEXT(BD7,"#,##0.00"),"-","△")&amp;"】"))</f>
        <v>【260.31】</v>
      </c>
      <c r="BE6" s="36">
        <f>IF(BE7="",NA(),BE7)</f>
        <v>969.44</v>
      </c>
      <c r="BF6" s="36">
        <f t="shared" ref="BF6:BN6" si="7">IF(BF7="",NA(),BF7)</f>
        <v>999.67</v>
      </c>
      <c r="BG6" s="36">
        <f t="shared" si="7"/>
        <v>906.45</v>
      </c>
      <c r="BH6" s="36">
        <f t="shared" si="7"/>
        <v>861.99</v>
      </c>
      <c r="BI6" s="36">
        <f t="shared" si="7"/>
        <v>819.01</v>
      </c>
      <c r="BJ6" s="36">
        <f t="shared" si="7"/>
        <v>485.75</v>
      </c>
      <c r="BK6" s="36">
        <f t="shared" si="7"/>
        <v>542.29999999999995</v>
      </c>
      <c r="BL6" s="36">
        <f t="shared" si="7"/>
        <v>566.65</v>
      </c>
      <c r="BM6" s="36">
        <f t="shared" si="7"/>
        <v>551.62</v>
      </c>
      <c r="BN6" s="36">
        <f t="shared" si="7"/>
        <v>585.59</v>
      </c>
      <c r="BO6" s="35" t="str">
        <f>IF(BO7="","",IF(BO7="-","【-】","【"&amp;SUBSTITUTE(TEXT(BO7,"#,##0.00"),"-","△")&amp;"】"))</f>
        <v>【275.67】</v>
      </c>
      <c r="BP6" s="36">
        <f>IF(BP7="",NA(),BP7)</f>
        <v>94.52</v>
      </c>
      <c r="BQ6" s="36">
        <f t="shared" ref="BQ6:BY6" si="8">IF(BQ7="",NA(),BQ7)</f>
        <v>77.91</v>
      </c>
      <c r="BR6" s="36">
        <f t="shared" si="8"/>
        <v>88.55</v>
      </c>
      <c r="BS6" s="36">
        <f t="shared" si="8"/>
        <v>89.27</v>
      </c>
      <c r="BT6" s="36">
        <f t="shared" si="8"/>
        <v>86.77</v>
      </c>
      <c r="BU6" s="36">
        <f t="shared" si="8"/>
        <v>83.59</v>
      </c>
      <c r="BV6" s="36">
        <f t="shared" si="8"/>
        <v>87.51</v>
      </c>
      <c r="BW6" s="36">
        <f t="shared" si="8"/>
        <v>84.77</v>
      </c>
      <c r="BX6" s="36">
        <f t="shared" si="8"/>
        <v>87.11</v>
      </c>
      <c r="BY6" s="36">
        <f t="shared" si="8"/>
        <v>82.78</v>
      </c>
      <c r="BZ6" s="35" t="str">
        <f>IF(BZ7="","",IF(BZ7="-","【-】","【"&amp;SUBSTITUTE(TEXT(BZ7,"#,##0.00"),"-","△")&amp;"】"))</f>
        <v>【100.05】</v>
      </c>
      <c r="CA6" s="36">
        <f>IF(CA7="",NA(),CA7)</f>
        <v>218.79</v>
      </c>
      <c r="CB6" s="36">
        <f t="shared" ref="CB6:CJ6" si="9">IF(CB7="",NA(),CB7)</f>
        <v>273.81</v>
      </c>
      <c r="CC6" s="36">
        <f t="shared" si="9"/>
        <v>233.41</v>
      </c>
      <c r="CD6" s="36">
        <f t="shared" si="9"/>
        <v>229.66</v>
      </c>
      <c r="CE6" s="36">
        <f t="shared" si="9"/>
        <v>235.96</v>
      </c>
      <c r="CF6" s="36">
        <f t="shared" si="9"/>
        <v>230.22</v>
      </c>
      <c r="CG6" s="36">
        <f t="shared" si="9"/>
        <v>218.42</v>
      </c>
      <c r="CH6" s="36">
        <f t="shared" si="9"/>
        <v>227.27</v>
      </c>
      <c r="CI6" s="36">
        <f t="shared" si="9"/>
        <v>223.98</v>
      </c>
      <c r="CJ6" s="36">
        <f t="shared" si="9"/>
        <v>225.09</v>
      </c>
      <c r="CK6" s="35" t="str">
        <f>IF(CK7="","",IF(CK7="-","【-】","【"&amp;SUBSTITUTE(TEXT(CK7,"#,##0.00"),"-","△")&amp;"】"))</f>
        <v>【166.40】</v>
      </c>
      <c r="CL6" s="36">
        <f>IF(CL7="",NA(),CL7)</f>
        <v>51.42</v>
      </c>
      <c r="CM6" s="36">
        <f t="shared" ref="CM6:CU6" si="10">IF(CM7="",NA(),CM7)</f>
        <v>43.05</v>
      </c>
      <c r="CN6" s="36">
        <f t="shared" si="10"/>
        <v>58.78</v>
      </c>
      <c r="CO6" s="36">
        <f t="shared" si="10"/>
        <v>46.85</v>
      </c>
      <c r="CP6" s="36">
        <f t="shared" si="10"/>
        <v>46.84</v>
      </c>
      <c r="CQ6" s="36">
        <f t="shared" si="10"/>
        <v>41.09</v>
      </c>
      <c r="CR6" s="36">
        <f t="shared" si="10"/>
        <v>50.24</v>
      </c>
      <c r="CS6" s="36">
        <f t="shared" si="10"/>
        <v>50.29</v>
      </c>
      <c r="CT6" s="36">
        <f t="shared" si="10"/>
        <v>49.64</v>
      </c>
      <c r="CU6" s="36">
        <f t="shared" si="10"/>
        <v>49.38</v>
      </c>
      <c r="CV6" s="35" t="str">
        <f>IF(CV7="","",IF(CV7="-","【-】","【"&amp;SUBSTITUTE(TEXT(CV7,"#,##0.00"),"-","△")&amp;"】"))</f>
        <v>【60.69】</v>
      </c>
      <c r="CW6" s="36">
        <f>IF(CW7="",NA(),CW7)</f>
        <v>91.29</v>
      </c>
      <c r="CX6" s="36">
        <f t="shared" ref="CX6:DF6" si="11">IF(CX7="",NA(),CX7)</f>
        <v>88.82</v>
      </c>
      <c r="CY6" s="36">
        <f t="shared" si="11"/>
        <v>68.13</v>
      </c>
      <c r="CZ6" s="36">
        <f t="shared" si="11"/>
        <v>82.61</v>
      </c>
      <c r="DA6" s="36">
        <f t="shared" si="11"/>
        <v>80</v>
      </c>
      <c r="DB6" s="36">
        <f t="shared" si="11"/>
        <v>75.91</v>
      </c>
      <c r="DC6" s="36">
        <f t="shared" si="11"/>
        <v>78.650000000000006</v>
      </c>
      <c r="DD6" s="36">
        <f t="shared" si="11"/>
        <v>77.73</v>
      </c>
      <c r="DE6" s="36">
        <f t="shared" si="11"/>
        <v>78.09</v>
      </c>
      <c r="DF6" s="36">
        <f t="shared" si="11"/>
        <v>78.010000000000005</v>
      </c>
      <c r="DG6" s="35" t="str">
        <f>IF(DG7="","",IF(DG7="-","【-】","【"&amp;SUBSTITUTE(TEXT(DG7,"#,##0.00"),"-","△")&amp;"】"))</f>
        <v>【89.82】</v>
      </c>
      <c r="DH6" s="36">
        <f>IF(DH7="",NA(),DH7)</f>
        <v>45.55</v>
      </c>
      <c r="DI6" s="36">
        <f t="shared" ref="DI6:DQ6" si="12">IF(DI7="",NA(),DI7)</f>
        <v>21.88</v>
      </c>
      <c r="DJ6" s="36">
        <f t="shared" si="12"/>
        <v>25.04</v>
      </c>
      <c r="DK6" s="36">
        <f t="shared" si="12"/>
        <v>28.01</v>
      </c>
      <c r="DL6" s="36">
        <f t="shared" si="12"/>
        <v>30.84</v>
      </c>
      <c r="DM6" s="36">
        <f t="shared" si="12"/>
        <v>52.4</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0.41</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63622</v>
      </c>
      <c r="D7" s="38">
        <v>46</v>
      </c>
      <c r="E7" s="38">
        <v>1</v>
      </c>
      <c r="F7" s="38">
        <v>0</v>
      </c>
      <c r="G7" s="38">
        <v>1</v>
      </c>
      <c r="H7" s="38" t="s">
        <v>93</v>
      </c>
      <c r="I7" s="38" t="s">
        <v>94</v>
      </c>
      <c r="J7" s="38" t="s">
        <v>95</v>
      </c>
      <c r="K7" s="38" t="s">
        <v>96</v>
      </c>
      <c r="L7" s="38" t="s">
        <v>97</v>
      </c>
      <c r="M7" s="38" t="s">
        <v>98</v>
      </c>
      <c r="N7" s="39" t="s">
        <v>99</v>
      </c>
      <c r="O7" s="39">
        <v>63.16</v>
      </c>
      <c r="P7" s="39">
        <v>96.4</v>
      </c>
      <c r="Q7" s="39">
        <v>4490</v>
      </c>
      <c r="R7" s="39">
        <v>8279</v>
      </c>
      <c r="S7" s="39">
        <v>330.37</v>
      </c>
      <c r="T7" s="39">
        <v>25.06</v>
      </c>
      <c r="U7" s="39">
        <v>7909</v>
      </c>
      <c r="V7" s="39">
        <v>20.46</v>
      </c>
      <c r="W7" s="39">
        <v>386.56</v>
      </c>
      <c r="X7" s="39">
        <v>109.17</v>
      </c>
      <c r="Y7" s="39">
        <v>93.35</v>
      </c>
      <c r="Z7" s="39">
        <v>101.14</v>
      </c>
      <c r="AA7" s="39">
        <v>100.21</v>
      </c>
      <c r="AB7" s="39">
        <v>94.31</v>
      </c>
      <c r="AC7" s="39">
        <v>114.74</v>
      </c>
      <c r="AD7" s="39">
        <v>104.47</v>
      </c>
      <c r="AE7" s="39">
        <v>103.81</v>
      </c>
      <c r="AF7" s="39">
        <v>104.35</v>
      </c>
      <c r="AG7" s="39">
        <v>105.34</v>
      </c>
      <c r="AH7" s="39">
        <v>110.27</v>
      </c>
      <c r="AI7" s="39">
        <v>0</v>
      </c>
      <c r="AJ7" s="39">
        <v>0</v>
      </c>
      <c r="AK7" s="39">
        <v>0</v>
      </c>
      <c r="AL7" s="39">
        <v>0</v>
      </c>
      <c r="AM7" s="39">
        <v>0</v>
      </c>
      <c r="AN7" s="39">
        <v>27.19</v>
      </c>
      <c r="AO7" s="39">
        <v>16.399999999999999</v>
      </c>
      <c r="AP7" s="39">
        <v>25.66</v>
      </c>
      <c r="AQ7" s="39">
        <v>21.69</v>
      </c>
      <c r="AR7" s="39">
        <v>24.04</v>
      </c>
      <c r="AS7" s="39">
        <v>1.1499999999999999</v>
      </c>
      <c r="AT7" s="39">
        <v>411</v>
      </c>
      <c r="AU7" s="39">
        <v>212.44</v>
      </c>
      <c r="AV7" s="39">
        <v>203.32</v>
      </c>
      <c r="AW7" s="39">
        <v>189.74</v>
      </c>
      <c r="AX7" s="39">
        <v>170.84</v>
      </c>
      <c r="AY7" s="39">
        <v>477.44</v>
      </c>
      <c r="AZ7" s="39">
        <v>293.23</v>
      </c>
      <c r="BA7" s="39">
        <v>300.14</v>
      </c>
      <c r="BB7" s="39">
        <v>301.04000000000002</v>
      </c>
      <c r="BC7" s="39">
        <v>305.08</v>
      </c>
      <c r="BD7" s="39">
        <v>260.31</v>
      </c>
      <c r="BE7" s="39">
        <v>969.44</v>
      </c>
      <c r="BF7" s="39">
        <v>999.67</v>
      </c>
      <c r="BG7" s="39">
        <v>906.45</v>
      </c>
      <c r="BH7" s="39">
        <v>861.99</v>
      </c>
      <c r="BI7" s="39">
        <v>819.01</v>
      </c>
      <c r="BJ7" s="39">
        <v>485.75</v>
      </c>
      <c r="BK7" s="39">
        <v>542.29999999999995</v>
      </c>
      <c r="BL7" s="39">
        <v>566.65</v>
      </c>
      <c r="BM7" s="39">
        <v>551.62</v>
      </c>
      <c r="BN7" s="39">
        <v>585.59</v>
      </c>
      <c r="BO7" s="39">
        <v>275.67</v>
      </c>
      <c r="BP7" s="39">
        <v>94.52</v>
      </c>
      <c r="BQ7" s="39">
        <v>77.91</v>
      </c>
      <c r="BR7" s="39">
        <v>88.55</v>
      </c>
      <c r="BS7" s="39">
        <v>89.27</v>
      </c>
      <c r="BT7" s="39">
        <v>86.77</v>
      </c>
      <c r="BU7" s="39">
        <v>83.59</v>
      </c>
      <c r="BV7" s="39">
        <v>87.51</v>
      </c>
      <c r="BW7" s="39">
        <v>84.77</v>
      </c>
      <c r="BX7" s="39">
        <v>87.11</v>
      </c>
      <c r="BY7" s="39">
        <v>82.78</v>
      </c>
      <c r="BZ7" s="39">
        <v>100.05</v>
      </c>
      <c r="CA7" s="39">
        <v>218.79</v>
      </c>
      <c r="CB7" s="39">
        <v>273.81</v>
      </c>
      <c r="CC7" s="39">
        <v>233.41</v>
      </c>
      <c r="CD7" s="39">
        <v>229.66</v>
      </c>
      <c r="CE7" s="39">
        <v>235.96</v>
      </c>
      <c r="CF7" s="39">
        <v>230.22</v>
      </c>
      <c r="CG7" s="39">
        <v>218.42</v>
      </c>
      <c r="CH7" s="39">
        <v>227.27</v>
      </c>
      <c r="CI7" s="39">
        <v>223.98</v>
      </c>
      <c r="CJ7" s="39">
        <v>225.09</v>
      </c>
      <c r="CK7" s="39">
        <v>166.4</v>
      </c>
      <c r="CL7" s="39">
        <v>51.42</v>
      </c>
      <c r="CM7" s="39">
        <v>43.05</v>
      </c>
      <c r="CN7" s="39">
        <v>58.78</v>
      </c>
      <c r="CO7" s="39">
        <v>46.85</v>
      </c>
      <c r="CP7" s="39">
        <v>46.84</v>
      </c>
      <c r="CQ7" s="39">
        <v>41.09</v>
      </c>
      <c r="CR7" s="39">
        <v>50.24</v>
      </c>
      <c r="CS7" s="39">
        <v>50.29</v>
      </c>
      <c r="CT7" s="39">
        <v>49.64</v>
      </c>
      <c r="CU7" s="39">
        <v>49.38</v>
      </c>
      <c r="CV7" s="39">
        <v>60.69</v>
      </c>
      <c r="CW7" s="39">
        <v>91.29</v>
      </c>
      <c r="CX7" s="39">
        <v>88.82</v>
      </c>
      <c r="CY7" s="39">
        <v>68.13</v>
      </c>
      <c r="CZ7" s="39">
        <v>82.61</v>
      </c>
      <c r="DA7" s="39">
        <v>80</v>
      </c>
      <c r="DB7" s="39">
        <v>75.91</v>
      </c>
      <c r="DC7" s="39">
        <v>78.650000000000006</v>
      </c>
      <c r="DD7" s="39">
        <v>77.73</v>
      </c>
      <c r="DE7" s="39">
        <v>78.09</v>
      </c>
      <c r="DF7" s="39">
        <v>78.010000000000005</v>
      </c>
      <c r="DG7" s="39">
        <v>89.82</v>
      </c>
      <c r="DH7" s="39">
        <v>45.55</v>
      </c>
      <c r="DI7" s="39">
        <v>21.88</v>
      </c>
      <c r="DJ7" s="39">
        <v>25.04</v>
      </c>
      <c r="DK7" s="39">
        <v>28.01</v>
      </c>
      <c r="DL7" s="39">
        <v>30.84</v>
      </c>
      <c r="DM7" s="39">
        <v>52.4</v>
      </c>
      <c r="DN7" s="39">
        <v>45.14</v>
      </c>
      <c r="DO7" s="39">
        <v>45.85</v>
      </c>
      <c r="DP7" s="39">
        <v>47.31</v>
      </c>
      <c r="DQ7" s="39">
        <v>47.5</v>
      </c>
      <c r="DR7" s="39">
        <v>50.19</v>
      </c>
      <c r="DS7" s="39">
        <v>0</v>
      </c>
      <c r="DT7" s="39">
        <v>0</v>
      </c>
      <c r="DU7" s="39">
        <v>0</v>
      </c>
      <c r="DV7" s="39">
        <v>0</v>
      </c>
      <c r="DW7" s="39">
        <v>0</v>
      </c>
      <c r="DX7" s="39">
        <v>14.01</v>
      </c>
      <c r="DY7" s="39">
        <v>13.58</v>
      </c>
      <c r="DZ7" s="39">
        <v>14.13</v>
      </c>
      <c r="EA7" s="39">
        <v>16.77</v>
      </c>
      <c r="EB7" s="39">
        <v>17.399999999999999</v>
      </c>
      <c r="EC7" s="39">
        <v>20.63</v>
      </c>
      <c r="ED7" s="39">
        <v>0</v>
      </c>
      <c r="EE7" s="39">
        <v>0</v>
      </c>
      <c r="EF7" s="39">
        <v>0</v>
      </c>
      <c r="EG7" s="39">
        <v>0</v>
      </c>
      <c r="EH7" s="39">
        <v>0</v>
      </c>
      <c r="EI7" s="39">
        <v>0.41</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R0212-54</cp:lastModifiedBy>
  <cp:lastPrinted>2022-01-17T06:37:14Z</cp:lastPrinted>
  <dcterms:created xsi:type="dcterms:W3CDTF">2021-12-03T06:44:16Z</dcterms:created>
  <dcterms:modified xsi:type="dcterms:W3CDTF">2022-01-17T06:38:13Z</dcterms:modified>
  <cp:category/>
</cp:coreProperties>
</file>