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mc:AlternateContent xmlns:mc="http://schemas.openxmlformats.org/markup-compatibility/2006">
    <mc:Choice Requires="x15">
      <x15ac:absPath xmlns:x15ac="http://schemas.microsoft.com/office/spreadsheetml/2010/11/ac" url="C:\Users\shinya_s\Desktop\"/>
    </mc:Choice>
  </mc:AlternateContent>
  <xr:revisionPtr revIDLastSave="0" documentId="13_ncr:1_{D6889752-E677-4927-8F7B-4B8F84CD4754}" xr6:coauthVersionLast="47" xr6:coauthVersionMax="47" xr10:uidLastSave="{00000000-0000-0000-0000-000000000000}"/>
  <workbookProtection workbookAlgorithmName="SHA-512" workbookHashValue="9Oz2iQQ7Gc/HVjj39BEzkNftkh+FI85TM2pyo1E4QRlHRV821A8TZpTA4lJgJIsN8W8/dw4tnOJ6ThZS1NREDA==" workbookSaltValue="uSeL0ISTurLQ1+Zsu7cpwA==" workbookSpinCount="100000" lockStructure="1"/>
  <bookViews>
    <workbookView xWindow="-120" yWindow="-120" windowWidth="29040" windowHeight="176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AL10" i="4" s="1"/>
  <c r="U6" i="5"/>
  <c r="BB8" i="4" s="1"/>
  <c r="T6" i="5"/>
  <c r="AT8" i="4" s="1"/>
  <c r="S6" i="5"/>
  <c r="AL8" i="4" s="1"/>
  <c r="R6" i="5"/>
  <c r="AD10" i="4" s="1"/>
  <c r="Q6" i="5"/>
  <c r="W10" i="4" s="1"/>
  <c r="P6" i="5"/>
  <c r="P10" i="4" s="1"/>
  <c r="O6" i="5"/>
  <c r="I10" i="4" s="1"/>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B10" i="4"/>
  <c r="P8" i="4"/>
  <c r="I8" i="4"/>
</calcChain>
</file>

<file path=xl/sharedStrings.xml><?xml version="1.0" encoding="utf-8"?>
<sst xmlns="http://schemas.openxmlformats.org/spreadsheetml/2006/main" count="236" uniqueCount="120">
  <si>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</si>
  <si>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</si>
  <si>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</si>
  <si>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</si>
  <si>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</si>
  <si>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</si>
  <si>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</si>
  <si>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</si>
  <si>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</si>
  <si>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</si>
  <si>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</si>
  <si>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</si>
  <si>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</si>
  <si>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</si>
  <si>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</si>
  <si>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</si>
  <si>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</si>
  <si>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</si>
  <si>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</si>
  <si>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</si>
  <si>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</si>
  <si>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</si>
  <si>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</si>
  <si>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</si>
  <si>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</si>
  <si>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</si>
  <si>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</si>
  <si>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</si>
  <si>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</si>
  <si>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</si>
  <si>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</si>
  <si>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</si>
  <si>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</si>
  <si>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</si>
  <si>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</si>
  <si>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</si>
  <si>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</si>
  <si>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</si>
  <si>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</si>
  <si>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</si>
  <si>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</si>
  <si>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</si>
  <si>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</si>
  <si>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</si>
  <si>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</si>
  <si>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</si>
  <si>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</si>
  <si>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</si>
  <si>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</si>
  <si>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</si>
  <si>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</si>
  <si>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</si>
  <si>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</si>
  <si>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</si>
  <si>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</si>
  <si>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</si>
  <si>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</si>
  <si>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</si>
  <si>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</si>
  <si>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</si>
  <si>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</si>
  <si>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</si>
  <si>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</si>
  <si>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</si>
  <si>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</si>
  <si>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</si>
  <si>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</si>
  <si>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</si>
  <si>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</si>
  <si>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</si>
  <si>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</si>
  <si>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</si>
  <si>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</si>
  <si>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</si>
  <si>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</si>
  <si>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</si>
  <si>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</si>
  <si>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</si>
  <si>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</si>
  <si>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</si>
  <si>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</si>
  <si>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</si>
  <si>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</si>
  <si>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</si>
  <si>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</si>
  <si>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</si>
  <si>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</si>
  <si>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</si>
  <si>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</si>
  <si>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</si>
  <si>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</si>
  <si>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</si>
  <si>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</si>
  <si>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</si>
  <si>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</si>
  <si>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</si>
  <si>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</si>
  <si>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</si>
  <si>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舟形町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</si>
  <si>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</si>
  <si>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</si>
  <si>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</si>
  <si>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</si>
  <si>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</si>
  <si>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</si>
  <si>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</si>
  <si>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</si>
  <si>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</si>
  <si>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</si>
  <si>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</si>
  <si>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</si>
  <si>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</si>
  <si>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</si>
  <si>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</si>
  <si>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</si>
  <si>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</si>
  <si>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</si>
  <si>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xml:space="preserve">  収益的収支比率及び経費回収率については、令和元年度とほぼ同じだが、使用料収入が約３千万と少額なため、数百万単位の修繕や補助事業等の実施ですぐに数値が上下するため不安定である。
　企業債残高対事業規模比率は、すでに事業完了していること、及び大規模な改修工事等を実施していないこともあり資本平準化債以外は少額の下水道債しか借受けがないため、類似団体より比率は低い。しかし、施設の老朽化等による改修等で今後一気に増加する可能性がある。
  汚水処理原価は、令和２年度については収益的収支比率や経費回収率と同様に大きな回収等を実施していないため、増加してはいるが微増にとどまっている。
　長期で見ると人口減少により年々有収水量が減少しているのに対し、施設老朽化による修繕コストが増加しており、徐々に数値が上昇する可能性が大きい。
　施設利用率については、近年、夏季に雨天が多く不明水の流入があっため稼働率が増加している。
　水洗化率は新規接続は増加しているが、接続家屋減少（人口減少）もあり、微増でほぼ横ばいである。</t>
    <rPh sb="22" eb="24">
      <t>レイワ</t>
    </rPh>
    <rPh sb="24" eb="25">
      <t>ガン</t>
    </rPh>
    <rPh sb="25" eb="26">
      <t>ネン</t>
    </rPh>
    <rPh sb="30" eb="31">
      <t>オナ</t>
    </rPh>
    <rPh sb="108" eb="112">
      <t>ジギョウカンリョウ</t>
    </rPh>
    <rPh sb="119" eb="120">
      <t>オヨ</t>
    </rPh>
    <rPh sb="149" eb="151">
      <t>イガイ</t>
    </rPh>
    <rPh sb="152" eb="154">
      <t>ショウガク</t>
    </rPh>
    <rPh sb="155" eb="158">
      <t>ゲスイドウ</t>
    </rPh>
    <rPh sb="161" eb="163">
      <t>カリウ</t>
    </rPh>
    <rPh sb="231" eb="232">
      <t>ド</t>
    </rPh>
    <rPh sb="254" eb="255">
      <t>オオ</t>
    </rPh>
    <rPh sb="257" eb="260">
      <t>カイシュウトウ</t>
    </rPh>
    <rPh sb="261" eb="263">
      <t>ジッシ</t>
    </rPh>
    <rPh sb="271" eb="273">
      <t>ゾウカ</t>
    </rPh>
    <rPh sb="279" eb="281">
      <t>ビゾウ</t>
    </rPh>
    <rPh sb="375" eb="377">
      <t>キンネン</t>
    </rPh>
    <rPh sb="397" eb="399">
      <t>カドウ</t>
    </rPh>
    <rPh sb="399" eb="400">
      <t>リツ</t>
    </rPh>
    <rPh sb="401" eb="403">
      <t>ゾウカ</t>
    </rPh>
    <rPh sb="444" eb="446">
      <t>ビゾウ</t>
    </rPh>
    <phoneticPr fontId="4"/>
  </si>
  <si>
    <t>　平成１５年の供用開始から１８年が経過しており、機械、電気設備ともに耐用年数を超過しているが、これまで大きな故障等は見受けられないが、老朽化による機能低下もあるため、今後更新が必要と思われる。
　管渠改善率については、マンホールポンプの更新により増加した。</t>
    <rPh sb="1" eb="3">
      <t>ヘイセイ</t>
    </rPh>
    <rPh sb="5" eb="6">
      <t>ネン</t>
    </rPh>
    <rPh sb="7" eb="9">
      <t>キョウヨウ</t>
    </rPh>
    <rPh sb="9" eb="11">
      <t>カイシ</t>
    </rPh>
    <rPh sb="15" eb="16">
      <t>ネン</t>
    </rPh>
    <rPh sb="17" eb="19">
      <t>ケイカ</t>
    </rPh>
    <rPh sb="24" eb="26">
      <t>キカイ</t>
    </rPh>
    <rPh sb="27" eb="29">
      <t>デンキ</t>
    </rPh>
    <rPh sb="29" eb="31">
      <t>セツビ</t>
    </rPh>
    <rPh sb="34" eb="36">
      <t>タイヨウ</t>
    </rPh>
    <rPh sb="36" eb="38">
      <t>ネンスウ</t>
    </rPh>
    <rPh sb="39" eb="41">
      <t>チョウカ</t>
    </rPh>
    <rPh sb="51" eb="52">
      <t>オオ</t>
    </rPh>
    <rPh sb="54" eb="56">
      <t>コショウ</t>
    </rPh>
    <rPh sb="56" eb="57">
      <t>トウ</t>
    </rPh>
    <rPh sb="58" eb="60">
      <t>ミウ</t>
    </rPh>
    <rPh sb="67" eb="70">
      <t>ロウキュウカ</t>
    </rPh>
    <rPh sb="73" eb="75">
      <t>キノウ</t>
    </rPh>
    <rPh sb="75" eb="77">
      <t>テイカ</t>
    </rPh>
    <rPh sb="83" eb="85">
      <t>コンゴ</t>
    </rPh>
    <rPh sb="85" eb="87">
      <t>コウシン</t>
    </rPh>
    <rPh sb="88" eb="90">
      <t>ヒツヨウ</t>
    </rPh>
    <rPh sb="91" eb="92">
      <t>オモ</t>
    </rPh>
    <rPh sb="98" eb="102">
      <t>カンキョカイゼン</t>
    </rPh>
    <rPh sb="102" eb="103">
      <t>リツ</t>
    </rPh>
    <rPh sb="118" eb="120">
      <t>コウシン</t>
    </rPh>
    <rPh sb="123" eb="125">
      <t>ゾウカ</t>
    </rPh>
    <phoneticPr fontId="4"/>
  </si>
  <si>
    <t>　人口減少による有収水率減少により使用料収入も減少しており、現在は機械・電気設備等の大きな修繕の有無で収益的収支比率、経費回収率、汚水処理原価が年度によりわずかに上下している状態だが、今後は施設の老朽化に伴い、修繕費等が大幅に増加すると考えられるため、経営状態が悪化することが予想される。
　令和１年１０月の消費税増税時に使用料の改定も考えたが、水道料金との同時改定は町民負担が大きくなりすぎる可能性があり、現在の料金を据え置きしているが、汚水処理費に対する繰入金が増加していくようであれば、再度料金改定の検討をする必要がある。
　</t>
    <rPh sb="1" eb="3">
      <t>ジンコウ</t>
    </rPh>
    <rPh sb="3" eb="5">
      <t>ゲンショウ</t>
    </rPh>
    <rPh sb="8" eb="9">
      <t>ユウ</t>
    </rPh>
    <rPh sb="9" eb="10">
      <t>シュウ</t>
    </rPh>
    <rPh sb="10" eb="11">
      <t>スイ</t>
    </rPh>
    <rPh sb="11" eb="12">
      <t>リツ</t>
    </rPh>
    <rPh sb="12" eb="14">
      <t>ゲンショウ</t>
    </rPh>
    <rPh sb="17" eb="20">
      <t>シヨウリョウ</t>
    </rPh>
    <rPh sb="20" eb="22">
      <t>シュウニュウ</t>
    </rPh>
    <rPh sb="23" eb="25">
      <t>ゲンショウ</t>
    </rPh>
    <rPh sb="30" eb="32">
      <t>ゲンザイ</t>
    </rPh>
    <rPh sb="33" eb="35">
      <t>キカイ</t>
    </rPh>
    <rPh sb="36" eb="38">
      <t>デンキ</t>
    </rPh>
    <rPh sb="38" eb="40">
      <t>セツビ</t>
    </rPh>
    <rPh sb="40" eb="41">
      <t>トウ</t>
    </rPh>
    <rPh sb="42" eb="43">
      <t>オオ</t>
    </rPh>
    <rPh sb="45" eb="47">
      <t>シュウゼン</t>
    </rPh>
    <rPh sb="48" eb="50">
      <t>ウム</t>
    </rPh>
    <rPh sb="51" eb="54">
      <t>シュウエキテキ</t>
    </rPh>
    <rPh sb="54" eb="56">
      <t>シュウシ</t>
    </rPh>
    <rPh sb="56" eb="58">
      <t>ヒリツ</t>
    </rPh>
    <rPh sb="59" eb="61">
      <t>ケイヒ</t>
    </rPh>
    <rPh sb="61" eb="63">
      <t>カイシュウ</t>
    </rPh>
    <rPh sb="63" eb="64">
      <t>リツ</t>
    </rPh>
    <rPh sb="65" eb="67">
      <t>オスイ</t>
    </rPh>
    <rPh sb="67" eb="69">
      <t>ショリ</t>
    </rPh>
    <rPh sb="69" eb="71">
      <t>ゲンカ</t>
    </rPh>
    <rPh sb="72" eb="74">
      <t>ネンド</t>
    </rPh>
    <rPh sb="87" eb="89">
      <t>ジョウタイ</t>
    </rPh>
    <rPh sb="92" eb="94">
      <t>コンゴ</t>
    </rPh>
    <rPh sb="95" eb="97">
      <t>シセツ</t>
    </rPh>
    <rPh sb="98" eb="101">
      <t>ロウキュウカ</t>
    </rPh>
    <rPh sb="102" eb="103">
      <t>トモナ</t>
    </rPh>
    <rPh sb="105" eb="107">
      <t>シュウゼン</t>
    </rPh>
    <rPh sb="107" eb="108">
      <t>ヒ</t>
    </rPh>
    <rPh sb="108" eb="109">
      <t>トウ</t>
    </rPh>
    <rPh sb="110" eb="112">
      <t>オオハバ</t>
    </rPh>
    <rPh sb="113" eb="115">
      <t>ゾウカ</t>
    </rPh>
    <rPh sb="118" eb="119">
      <t>カンガ</t>
    </rPh>
    <rPh sb="126" eb="128">
      <t>ケイエイ</t>
    </rPh>
    <rPh sb="128" eb="130">
      <t>ジョウタイ</t>
    </rPh>
    <rPh sb="131" eb="133">
      <t>アッカ</t>
    </rPh>
    <rPh sb="138" eb="140">
      <t>ヨソウ</t>
    </rPh>
    <rPh sb="146" eb="148">
      <t>レイワ</t>
    </rPh>
    <rPh sb="149" eb="150">
      <t>ネン</t>
    </rPh>
    <rPh sb="152" eb="153">
      <t>ガツ</t>
    </rPh>
    <rPh sb="154" eb="157">
      <t>ショウヒゼイ</t>
    </rPh>
    <rPh sb="157" eb="159">
      <t>ゾウゼイ</t>
    </rPh>
    <rPh sb="159" eb="160">
      <t>ジ</t>
    </rPh>
    <rPh sb="161" eb="164">
      <t>シヨウリョウ</t>
    </rPh>
    <rPh sb="165" eb="167">
      <t>カイテイ</t>
    </rPh>
    <rPh sb="168" eb="169">
      <t>カンガ</t>
    </rPh>
    <rPh sb="173" eb="175">
      <t>スイドウ</t>
    </rPh>
    <rPh sb="175" eb="176">
      <t>リョウ</t>
    </rPh>
    <rPh sb="176" eb="177">
      <t>キン</t>
    </rPh>
    <rPh sb="179" eb="181">
      <t>ドウジ</t>
    </rPh>
    <rPh sb="181" eb="183">
      <t>カイテイ</t>
    </rPh>
    <rPh sb="184" eb="186">
      <t>チョウミン</t>
    </rPh>
    <rPh sb="186" eb="188">
      <t>フタン</t>
    </rPh>
    <rPh sb="189" eb="190">
      <t>オオ</t>
    </rPh>
    <rPh sb="197" eb="200">
      <t>カノウセイ</t>
    </rPh>
    <rPh sb="204" eb="205">
      <t>ゲン</t>
    </rPh>
    <rPh sb="205" eb="206">
      <t>ザイ</t>
    </rPh>
    <rPh sb="207" eb="209">
      <t>リョウキン</t>
    </rPh>
    <rPh sb="210" eb="211">
      <t>ス</t>
    </rPh>
    <rPh sb="212" eb="213">
      <t>オ</t>
    </rPh>
    <rPh sb="220" eb="225">
      <t>オスイショリヒ</t>
    </rPh>
    <rPh sb="226" eb="227">
      <t>タイ</t>
    </rPh>
    <rPh sb="229" eb="231">
      <t>クリイレ</t>
    </rPh>
    <rPh sb="231" eb="232">
      <t>キン</t>
    </rPh>
    <rPh sb="233" eb="235">
      <t>ゾウカ</t>
    </rPh>
    <rPh sb="246" eb="248">
      <t>サイド</t>
    </rPh>
    <rPh sb="248" eb="250">
      <t>リョウキン</t>
    </rPh>
    <rPh sb="250" eb="252">
      <t>カイテイ</t>
    </rPh>
    <rPh sb="253" eb="255">
      <t>ケントウ</t>
    </rPh>
    <rPh sb="258" eb="260">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</si>
</sst>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0B4-4F15-B2B4-62C8883F301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0.09</c:v>
                </c:pt>
                <c:pt idx="2">
                  <c:v>0.13</c:v>
                </c:pt>
                <c:pt idx="3">
                  <c:v>0.36</c:v>
                </c:pt>
                <c:pt idx="4">
                  <c:v>0.39</c:v>
                </c:pt>
              </c:numCache>
            </c:numRef>
          </c:val>
          <c:smooth val="0"/>
          <c:extLst>
            <c:ext xmlns:c16="http://schemas.microsoft.com/office/drawing/2014/chart" uri="{C3380CC4-5D6E-409C-BE32-E72D297353CC}">
              <c16:uniqueId val="{00000001-30B4-4F15-B2B4-62C8883F301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58</c:v>
                </c:pt>
                <c:pt idx="1">
                  <c:v>61.89</c:v>
                </c:pt>
                <c:pt idx="2">
                  <c:v>68.84</c:v>
                </c:pt>
                <c:pt idx="3">
                  <c:v>69.16</c:v>
                </c:pt>
                <c:pt idx="4">
                  <c:v>75.89</c:v>
                </c:pt>
              </c:numCache>
            </c:numRef>
          </c:val>
          <c:extLst>
            <c:ext xmlns:c16="http://schemas.microsoft.com/office/drawing/2014/chart" uri="{C3380CC4-5D6E-409C-BE32-E72D297353CC}">
              <c16:uniqueId val="{00000000-2D1C-4D02-9FB0-BD3AA5625FA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37.72</c:v>
                </c:pt>
                <c:pt idx="1">
                  <c:v>43.36</c:v>
                </c:pt>
                <c:pt idx="2">
                  <c:v>42.56</c:v>
                </c:pt>
                <c:pt idx="3">
                  <c:v>42.47</c:v>
                </c:pt>
                <c:pt idx="4">
                  <c:v>42.4</c:v>
                </c:pt>
              </c:numCache>
            </c:numRef>
          </c:val>
          <c:smooth val="0"/>
          <c:extLst>
            <c:ext xmlns:c16="http://schemas.microsoft.com/office/drawing/2014/chart" uri="{C3380CC4-5D6E-409C-BE32-E72D297353CC}">
              <c16:uniqueId val="{00000001-2D1C-4D02-9FB0-BD3AA5625FA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87.02</c:v>
                </c:pt>
                <c:pt idx="1">
                  <c:v>86.76</c:v>
                </c:pt>
                <c:pt idx="2">
                  <c:v>87.6</c:v>
                </c:pt>
                <c:pt idx="3">
                  <c:v>88</c:v>
                </c:pt>
                <c:pt idx="4">
                  <c:v>88.75</c:v>
                </c:pt>
              </c:numCache>
            </c:numRef>
          </c:val>
          <c:extLst>
            <c:ext xmlns:c16="http://schemas.microsoft.com/office/drawing/2014/chart" uri="{C3380CC4-5D6E-409C-BE32-E72D297353CC}">
              <c16:uniqueId val="{00000000-A01B-4839-BD20-C3111303189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68.459999999999994</c:v>
                </c:pt>
                <c:pt idx="1">
                  <c:v>83.06</c:v>
                </c:pt>
                <c:pt idx="2">
                  <c:v>83.32</c:v>
                </c:pt>
                <c:pt idx="3">
                  <c:v>83.75</c:v>
                </c:pt>
                <c:pt idx="4">
                  <c:v>84.19</c:v>
                </c:pt>
              </c:numCache>
            </c:numRef>
          </c:val>
          <c:smooth val="0"/>
          <c:extLst>
            <c:ext xmlns:c16="http://schemas.microsoft.com/office/drawing/2014/chart" uri="{C3380CC4-5D6E-409C-BE32-E72D297353CC}">
              <c16:uniqueId val="{00000001-A01B-4839-BD20-C3111303189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65.05</c:v>
                </c:pt>
                <c:pt idx="1">
                  <c:v>60.92</c:v>
                </c:pt>
                <c:pt idx="2">
                  <c:v>75.06</c:v>
                </c:pt>
                <c:pt idx="3">
                  <c:v>75.33</c:v>
                </c:pt>
                <c:pt idx="4">
                  <c:v>73.33</c:v>
                </c:pt>
              </c:numCache>
            </c:numRef>
          </c:val>
          <c:extLst>
            <c:ext xmlns:c16="http://schemas.microsoft.com/office/drawing/2014/chart" uri="{C3380CC4-5D6E-409C-BE32-E72D297353CC}">
              <c16:uniqueId val="{00000000-6F1E-4E6E-91CF-403DFD8B23A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F1E-4E6E-91CF-403DFD8B23A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D81-47D6-A6D3-208250DF880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D81-47D6-A6D3-208250DF880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EE7-4599-ABFB-6D46459D853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EE7-4599-ABFB-6D46459D853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7AB-4C01-8797-29D0AAAFFDA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7AB-4C01-8797-29D0AAAFFDA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0AF-4F00-855B-260F1AC3AD6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0AF-4F00-855B-260F1AC3AD6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2039.15</c:v>
                </c:pt>
                <c:pt idx="1">
                  <c:v>590.03</c:v>
                </c:pt>
                <c:pt idx="2">
                  <c:v>507.82</c:v>
                </c:pt>
                <c:pt idx="3">
                  <c:v>535.41</c:v>
                </c:pt>
                <c:pt idx="4" formatCode="#,##0.00;&quot;△&quot;#,##0.00">
                  <c:v>0</c:v>
                </c:pt>
              </c:numCache>
            </c:numRef>
          </c:val>
          <c:extLst>
            <c:ext xmlns:c16="http://schemas.microsoft.com/office/drawing/2014/chart" uri="{C3380CC4-5D6E-409C-BE32-E72D297353CC}">
              <c16:uniqueId val="{00000000-3343-42A3-B71F-58D2284F619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1592.72</c:v>
                </c:pt>
                <c:pt idx="1">
                  <c:v>1243.71</c:v>
                </c:pt>
                <c:pt idx="2">
                  <c:v>1194.1500000000001</c:v>
                </c:pt>
                <c:pt idx="3">
                  <c:v>1206.79</c:v>
                </c:pt>
                <c:pt idx="4">
                  <c:v>1258.43</c:v>
                </c:pt>
              </c:numCache>
            </c:numRef>
          </c:val>
          <c:smooth val="0"/>
          <c:extLst>
            <c:ext xmlns:c16="http://schemas.microsoft.com/office/drawing/2014/chart" uri="{C3380CC4-5D6E-409C-BE32-E72D297353CC}">
              <c16:uniqueId val="{00000001-3343-42A3-B71F-58D2284F619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47.6</c:v>
                </c:pt>
                <c:pt idx="1">
                  <c:v>47.83</c:v>
                </c:pt>
                <c:pt idx="2">
                  <c:v>65.45</c:v>
                </c:pt>
                <c:pt idx="3">
                  <c:v>70.22</c:v>
                </c:pt>
                <c:pt idx="4">
                  <c:v>66.98</c:v>
                </c:pt>
              </c:numCache>
            </c:numRef>
          </c:val>
          <c:extLst>
            <c:ext xmlns:c16="http://schemas.microsoft.com/office/drawing/2014/chart" uri="{C3380CC4-5D6E-409C-BE32-E72D297353CC}">
              <c16:uniqueId val="{00000000-11E5-4511-B931-E4910A3E1EB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53.7</c:v>
                </c:pt>
                <c:pt idx="1">
                  <c:v>74.3</c:v>
                </c:pt>
                <c:pt idx="2">
                  <c:v>72.260000000000005</c:v>
                </c:pt>
                <c:pt idx="3">
                  <c:v>71.84</c:v>
                </c:pt>
                <c:pt idx="4">
                  <c:v>73.36</c:v>
                </c:pt>
              </c:numCache>
            </c:numRef>
          </c:val>
          <c:smooth val="0"/>
          <c:extLst>
            <c:ext xmlns:c16="http://schemas.microsoft.com/office/drawing/2014/chart" uri="{C3380CC4-5D6E-409C-BE32-E72D297353CC}">
              <c16:uniqueId val="{00000001-11E5-4511-B931-E4910A3E1EB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323.70999999999998</c:v>
                </c:pt>
                <c:pt idx="1">
                  <c:v>324.17</c:v>
                </c:pt>
                <c:pt idx="2">
                  <c:v>235.97</c:v>
                </c:pt>
                <c:pt idx="3">
                  <c:v>220.64</c:v>
                </c:pt>
                <c:pt idx="4">
                  <c:v>235.47</c:v>
                </c:pt>
              </c:numCache>
            </c:numRef>
          </c:val>
          <c:extLst>
            <c:ext xmlns:c16="http://schemas.microsoft.com/office/drawing/2014/chart" uri="{C3380CC4-5D6E-409C-BE32-E72D297353CC}">
              <c16:uniqueId val="{00000000-137C-4859-ADCB-2DB18B6C784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300.35000000000002</c:v>
                </c:pt>
                <c:pt idx="1">
                  <c:v>221.81</c:v>
                </c:pt>
                <c:pt idx="2">
                  <c:v>230.02</c:v>
                </c:pt>
                <c:pt idx="3">
                  <c:v>228.47</c:v>
                </c:pt>
                <c:pt idx="4">
                  <c:v>224.88</c:v>
                </c:pt>
              </c:numCache>
            </c:numRef>
          </c:val>
          <c:smooth val="0"/>
          <c:extLst>
            <c:ext xmlns:c16="http://schemas.microsoft.com/office/drawing/2014/chart" uri="{C3380CC4-5D6E-409C-BE32-E72D297353CC}">
              <c16:uniqueId val="{00000001-137C-4859-ADCB-2DB18B6C784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28"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舟形町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5136</v>
      </c>
      <c r="AM8" s="51"/>
      <c r="AN8" s="51"/>
      <c r="AO8" s="51"/>
      <c r="AP8" s="51"/>
      <c r="AQ8" s="51"/>
      <c r="AR8" s="51"/>
      <c r="AS8" s="51"/>
      <c r="AT8" s="46">
        <f>データ!T6</f>
        <v>119.04</v>
      </c>
      <c r="AU8" s="46"/>
      <c r="AV8" s="46"/>
      <c r="AW8" s="46"/>
      <c r="AX8" s="46"/>
      <c r="AY8" s="46"/>
      <c r="AZ8" s="46"/>
      <c r="BA8" s="46"/>
      <c r="BB8" s="46">
        <f>データ!U6</f>
        <v>43.15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46.34</v>
      </c>
      <c r="Q10" s="46"/>
      <c r="R10" s="46"/>
      <c r="S10" s="46"/>
      <c r="T10" s="46"/>
      <c r="U10" s="46"/>
      <c r="V10" s="46"/>
      <c r="W10" s="46">
        <f>データ!Q6</f>
        <v>77.62</v>
      </c>
      <c r="X10" s="46"/>
      <c r="Y10" s="46"/>
      <c r="Z10" s="46"/>
      <c r="AA10" s="46"/>
      <c r="AB10" s="46"/>
      <c r="AC10" s="46"/>
      <c r="AD10" s="51">
        <f>データ!R6</f>
        <v>3080</v>
      </c>
      <c r="AE10" s="51"/>
      <c r="AF10" s="51"/>
      <c r="AG10" s="51"/>
      <c r="AH10" s="51"/>
      <c r="AI10" s="51"/>
      <c r="AJ10" s="51"/>
      <c r="AK10" s="2"/>
      <c r="AL10" s="51">
        <f>データ!V6</f>
        <v>2347</v>
      </c>
      <c r="AM10" s="51"/>
      <c r="AN10" s="51"/>
      <c r="AO10" s="51"/>
      <c r="AP10" s="51"/>
      <c r="AQ10" s="51"/>
      <c r="AR10" s="51"/>
      <c r="AS10" s="51"/>
      <c r="AT10" s="46">
        <f>データ!W6</f>
        <v>0.89</v>
      </c>
      <c r="AU10" s="46"/>
      <c r="AV10" s="46"/>
      <c r="AW10" s="46"/>
      <c r="AX10" s="46"/>
      <c r="AY10" s="46"/>
      <c r="AZ10" s="46"/>
      <c r="BA10" s="46"/>
      <c r="BB10" s="46">
        <f>データ!X6</f>
        <v>2637.08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【1,260.21】</v>
      </c>
      <c r="I86" s="26" t="str">
        <f>データ!CA6</f>
        <v>【75.29】</v>
      </c>
      <c r="J86" s="26" t="str">
        <f>データ!CL6</f>
        <v>【215.41】</v>
      </c>
      <c r="K86" s="26" t="str">
        <f>データ!CW6</f>
        <v>【42.90】</v>
      </c>
      <c r="L86" s="26" t="str">
        <f>データ!DH6</f>
        <v>【84.75】</v>
      </c>
      <c r="M86" s="26" t="s">
        <v>43</v>
      </c>
      <c r="N86" s="26" t="s">
        <v>44</v>
      </c>
      <c r="O86" s="26" t="str">
        <f>データ!EO6</f>
        <v>【0.30】</v>
      </c>
    </row>
  </sheetData>
  <sheetProtection algorithmName="SHA-512" hashValue="CNLz1O3g1GW4vZ3O3vcDss4tZhWeetxKnxoZlrQi6jmUmgfk5YMAvUt9dcfYbimNutJ62xe48rHh4znAberDzw==" saltValue="kfhoWGwgAqOQxslif2VbH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63631</v>
      </c>
      <c r="D6" s="33">
        <f t="shared" si="3"/>
        <v>47</v>
      </c>
      <c r="E6" s="33">
        <f t="shared" si="3"/>
        <v>17</v>
      </c>
      <c r="F6" s="33">
        <f t="shared" si="3"/>
        <v>4</v>
      </c>
      <c r="G6" s="33">
        <f t="shared" si="3"/>
        <v>0</v>
      </c>
      <c r="H6" s="33" t="str">
        <f t="shared" si="3"/>
        <v>山形県　舟形町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46.34</v>
      </c>
      <c r="Q6" s="34">
        <f t="shared" si="3"/>
        <v>77.62</v>
      </c>
      <c r="R6" s="34">
        <f t="shared" si="3"/>
        <v>3080</v>
      </c>
      <c r="S6" s="34">
        <f t="shared" si="3"/>
        <v>5136</v>
      </c>
      <c r="T6" s="34">
        <f t="shared" si="3"/>
        <v>119.04</v>
      </c>
      <c r="U6" s="34">
        <f t="shared" si="3"/>
        <v>43.15</v>
      </c>
      <c r="V6" s="34">
        <f t="shared" si="3"/>
        <v>2347</v>
      </c>
      <c r="W6" s="34">
        <f t="shared" si="3"/>
        <v>0.89</v>
      </c>
      <c r="X6" s="34">
        <f t="shared" si="3"/>
        <v>2637.08</v>
      </c>
      <c r="Y6" s="35">
        <f>IF(Y7="",NA(),Y7)</f>
        <v>65.05</v>
      </c>
      <c r="Z6" s="35">
        <f t="shared" ref="Z6:AH6" si="4">IF(Z7="",NA(),Z7)</f>
        <v>60.92</v>
      </c>
      <c r="AA6" s="35">
        <f t="shared" si="4"/>
        <v>75.06</v>
      </c>
      <c r="AB6" s="35">
        <f t="shared" si="4"/>
        <v>75.33</v>
      </c>
      <c r="AC6" s="35">
        <f t="shared" si="4"/>
        <v>73.33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2039.15</v>
      </c>
      <c r="BG6" s="35">
        <f t="shared" ref="BG6:BO6" si="7">IF(BG7="",NA(),BG7)</f>
        <v>590.03</v>
      </c>
      <c r="BH6" s="35">
        <f t="shared" si="7"/>
        <v>507.82</v>
      </c>
      <c r="BI6" s="35">
        <f t="shared" si="7"/>
        <v>535.41</v>
      </c>
      <c r="BJ6" s="34">
        <f t="shared" si="7"/>
        <v>0</v>
      </c>
      <c r="BK6" s="35">
        <f t="shared" si="7"/>
        <v>1592.72</v>
      </c>
      <c r="BL6" s="35">
        <f t="shared" si="7"/>
        <v>1243.71</v>
      </c>
      <c r="BM6" s="35">
        <f t="shared" si="7"/>
        <v>1194.1500000000001</v>
      </c>
      <c r="BN6" s="35">
        <f t="shared" si="7"/>
        <v>1206.79</v>
      </c>
      <c r="BO6" s="35">
        <f t="shared" si="7"/>
        <v>1258.43</v>
      </c>
      <c r="BP6" s="34" t="str">
        <f>IF(BP7="","",IF(BP7="-","【-】","【"&amp;SUBSTITUTE(TEXT(BP7,"#,##0.00"),"-","△")&amp;"】"))</f>
        <v>【1,260.21】</v>
      </c>
      <c r="BQ6" s="35">
        <f>IF(BQ7="",NA(),BQ7)</f>
        <v>47.6</v>
      </c>
      <c r="BR6" s="35">
        <f t="shared" ref="BR6:BZ6" si="8">IF(BR7="",NA(),BR7)</f>
        <v>47.83</v>
      </c>
      <c r="BS6" s="35">
        <f t="shared" si="8"/>
        <v>65.45</v>
      </c>
      <c r="BT6" s="35">
        <f t="shared" si="8"/>
        <v>70.22</v>
      </c>
      <c r="BU6" s="35">
        <f t="shared" si="8"/>
        <v>66.98</v>
      </c>
      <c r="BV6" s="35">
        <f t="shared" si="8"/>
        <v>53.7</v>
      </c>
      <c r="BW6" s="35">
        <f t="shared" si="8"/>
        <v>74.3</v>
      </c>
      <c r="BX6" s="35">
        <f t="shared" si="8"/>
        <v>72.260000000000005</v>
      </c>
      <c r="BY6" s="35">
        <f t="shared" si="8"/>
        <v>71.84</v>
      </c>
      <c r="BZ6" s="35">
        <f t="shared" si="8"/>
        <v>73.36</v>
      </c>
      <c r="CA6" s="34" t="str">
        <f>IF(CA7="","",IF(CA7="-","【-】","【"&amp;SUBSTITUTE(TEXT(CA7,"#,##0.00"),"-","△")&amp;"】"))</f>
        <v>【75.29】</v>
      </c>
      <c r="CB6" s="35">
        <f>IF(CB7="",NA(),CB7)</f>
        <v>323.70999999999998</v>
      </c>
      <c r="CC6" s="35">
        <f t="shared" ref="CC6:CK6" si="9">IF(CC7="",NA(),CC7)</f>
        <v>324.17</v>
      </c>
      <c r="CD6" s="35">
        <f t="shared" si="9"/>
        <v>235.97</v>
      </c>
      <c r="CE6" s="35">
        <f t="shared" si="9"/>
        <v>220.64</v>
      </c>
      <c r="CF6" s="35">
        <f t="shared" si="9"/>
        <v>235.47</v>
      </c>
      <c r="CG6" s="35">
        <f t="shared" si="9"/>
        <v>300.35000000000002</v>
      </c>
      <c r="CH6" s="35">
        <f t="shared" si="9"/>
        <v>221.81</v>
      </c>
      <c r="CI6" s="35">
        <f t="shared" si="9"/>
        <v>230.02</v>
      </c>
      <c r="CJ6" s="35">
        <f t="shared" si="9"/>
        <v>228.47</v>
      </c>
      <c r="CK6" s="35">
        <f t="shared" si="9"/>
        <v>224.88</v>
      </c>
      <c r="CL6" s="34" t="str">
        <f>IF(CL7="","",IF(CL7="-","【-】","【"&amp;SUBSTITUTE(TEXT(CL7,"#,##0.00"),"-","△")&amp;"】"))</f>
        <v>【215.41】</v>
      </c>
      <c r="CM6" s="35">
        <f>IF(CM7="",NA(),CM7)</f>
        <v>58</v>
      </c>
      <c r="CN6" s="35">
        <f t="shared" ref="CN6:CV6" si="10">IF(CN7="",NA(),CN7)</f>
        <v>61.89</v>
      </c>
      <c r="CO6" s="35">
        <f t="shared" si="10"/>
        <v>68.84</v>
      </c>
      <c r="CP6" s="35">
        <f t="shared" si="10"/>
        <v>69.16</v>
      </c>
      <c r="CQ6" s="35">
        <f t="shared" si="10"/>
        <v>75.89</v>
      </c>
      <c r="CR6" s="35">
        <f t="shared" si="10"/>
        <v>37.72</v>
      </c>
      <c r="CS6" s="35">
        <f t="shared" si="10"/>
        <v>43.36</v>
      </c>
      <c r="CT6" s="35">
        <f t="shared" si="10"/>
        <v>42.56</v>
      </c>
      <c r="CU6" s="35">
        <f t="shared" si="10"/>
        <v>42.47</v>
      </c>
      <c r="CV6" s="35">
        <f t="shared" si="10"/>
        <v>42.4</v>
      </c>
      <c r="CW6" s="34" t="str">
        <f>IF(CW7="","",IF(CW7="-","【-】","【"&amp;SUBSTITUTE(TEXT(CW7,"#,##0.00"),"-","△")&amp;"】"))</f>
        <v>【42.90】</v>
      </c>
      <c r="CX6" s="35">
        <f>IF(CX7="",NA(),CX7)</f>
        <v>87.02</v>
      </c>
      <c r="CY6" s="35">
        <f t="shared" ref="CY6:DG6" si="11">IF(CY7="",NA(),CY7)</f>
        <v>86.76</v>
      </c>
      <c r="CZ6" s="35">
        <f t="shared" si="11"/>
        <v>87.6</v>
      </c>
      <c r="DA6" s="35">
        <f t="shared" si="11"/>
        <v>88</v>
      </c>
      <c r="DB6" s="35">
        <f t="shared" si="11"/>
        <v>88.75</v>
      </c>
      <c r="DC6" s="35">
        <f t="shared" si="11"/>
        <v>68.459999999999994</v>
      </c>
      <c r="DD6" s="35">
        <f t="shared" si="11"/>
        <v>83.06</v>
      </c>
      <c r="DE6" s="35">
        <f t="shared" si="11"/>
        <v>83.32</v>
      </c>
      <c r="DF6" s="35">
        <f t="shared" si="11"/>
        <v>83.75</v>
      </c>
      <c r="DG6" s="35">
        <f t="shared" si="11"/>
        <v>84.19</v>
      </c>
      <c r="DH6" s="34" t="str">
        <f>IF(DH7="","",IF(DH7="-","【-】","【"&amp;SUBSTITUTE(TEXT(DH7,"#,##0.00"),"-","△")&amp;"】"))</f>
        <v>【84.75】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0.13</v>
      </c>
      <c r="EK6" s="35">
        <f t="shared" si="14"/>
        <v>0.09</v>
      </c>
      <c r="EL6" s="35">
        <f t="shared" si="14"/>
        <v>0.13</v>
      </c>
      <c r="EM6" s="35">
        <f t="shared" si="14"/>
        <v>0.36</v>
      </c>
      <c r="EN6" s="35">
        <f t="shared" si="14"/>
        <v>0.39</v>
      </c>
      <c r="EO6" s="34" t="str">
        <f>IF(EO7="","",IF(EO7="-","【-】","【"&amp;SUBSTITUTE(TEXT(EO7,"#,##0.00"),"-","△")&amp;"】"))</f>
        <v>【0.30】</v>
      </c>
    </row>
    <row r="7" spans="1:145" s="36" customFormat="1" x14ac:dyDescent="0.15">
      <c r="A7" s="28"/>
      <c r="B7" s="37">
        <v>2020</v>
      </c>
      <c r="C7" s="37">
        <v>63631</v>
      </c>
      <c r="D7" s="37">
        <v>47</v>
      </c>
      <c r="E7" s="37">
        <v>17</v>
      </c>
      <c r="F7" s="37">
        <v>4</v>
      </c>
      <c r="G7" s="37">
        <v>0</v>
      </c>
      <c r="H7" s="37" t="s">
        <v>98</v>
      </c>
      <c r="I7" s="37" t="s">
        <v>99</v>
      </c>
      <c r="J7" s="37" t="s">
        <v>100</v>
      </c>
      <c r="K7" s="37" t="s">
        <v>101</v>
      </c>
      <c r="L7" s="37" t="s">
        <v>102</v>
      </c>
      <c r="M7" s="37" t="s">
        <v>103</v>
      </c>
      <c r="N7" s="38" t="s">
        <v>104</v>
      </c>
      <c r="O7" s="38" t="s">
        <v>105</v>
      </c>
      <c r="P7" s="38">
        <v>46.34</v>
      </c>
      <c r="Q7" s="38">
        <v>77.62</v>
      </c>
      <c r="R7" s="38">
        <v>3080</v>
      </c>
      <c r="S7" s="38">
        <v>5136</v>
      </c>
      <c r="T7" s="38">
        <v>119.04</v>
      </c>
      <c r="U7" s="38">
        <v>43.15</v>
      </c>
      <c r="V7" s="38">
        <v>2347</v>
      </c>
      <c r="W7" s="38">
        <v>0.89</v>
      </c>
      <c r="X7" s="38">
        <v>2637.08</v>
      </c>
      <c r="Y7" s="38">
        <v>65.05</v>
      </c>
      <c r="Z7" s="38">
        <v>60.92</v>
      </c>
      <c r="AA7" s="38">
        <v>75.06</v>
      </c>
      <c r="AB7" s="38">
        <v>75.33</v>
      </c>
      <c r="AC7" s="38">
        <v>73.33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2039.15</v>
      </c>
      <c r="BG7" s="38">
        <v>590.03</v>
      </c>
      <c r="BH7" s="38">
        <v>507.82</v>
      </c>
      <c r="BI7" s="38">
        <v>535.41</v>
      </c>
      <c r="BJ7" s="38">
        <v>0</v>
      </c>
      <c r="BK7" s="38">
        <v>1592.72</v>
      </c>
      <c r="BL7" s="38">
        <v>1243.71</v>
      </c>
      <c r="BM7" s="38">
        <v>1194.1500000000001</v>
      </c>
      <c r="BN7" s="38">
        <v>1206.79</v>
      </c>
      <c r="BO7" s="38">
        <v>1258.43</v>
      </c>
      <c r="BP7" s="38">
        <v>1260.21</v>
      </c>
      <c r="BQ7" s="38">
        <v>47.6</v>
      </c>
      <c r="BR7" s="38">
        <v>47.83</v>
      </c>
      <c r="BS7" s="38">
        <v>65.45</v>
      </c>
      <c r="BT7" s="38">
        <v>70.22</v>
      </c>
      <c r="BU7" s="38">
        <v>66.98</v>
      </c>
      <c r="BV7" s="38">
        <v>53.7</v>
      </c>
      <c r="BW7" s="38">
        <v>74.3</v>
      </c>
      <c r="BX7" s="38">
        <v>72.260000000000005</v>
      </c>
      <c r="BY7" s="38">
        <v>71.84</v>
      </c>
      <c r="BZ7" s="38">
        <v>73.36</v>
      </c>
      <c r="CA7" s="38">
        <v>75.290000000000006</v>
      </c>
      <c r="CB7" s="38">
        <v>323.70999999999998</v>
      </c>
      <c r="CC7" s="38">
        <v>324.17</v>
      </c>
      <c r="CD7" s="38">
        <v>235.97</v>
      </c>
      <c r="CE7" s="38">
        <v>220.64</v>
      </c>
      <c r="CF7" s="38">
        <v>235.47</v>
      </c>
      <c r="CG7" s="38">
        <v>300.35000000000002</v>
      </c>
      <c r="CH7" s="38">
        <v>221.81</v>
      </c>
      <c r="CI7" s="38">
        <v>230.02</v>
      </c>
      <c r="CJ7" s="38">
        <v>228.47</v>
      </c>
      <c r="CK7" s="38">
        <v>224.88</v>
      </c>
      <c r="CL7" s="38">
        <v>215.41</v>
      </c>
      <c r="CM7" s="38">
        <v>58</v>
      </c>
      <c r="CN7" s="38">
        <v>61.89</v>
      </c>
      <c r="CO7" s="38">
        <v>68.84</v>
      </c>
      <c r="CP7" s="38">
        <v>69.16</v>
      </c>
      <c r="CQ7" s="38">
        <v>75.89</v>
      </c>
      <c r="CR7" s="38">
        <v>37.72</v>
      </c>
      <c r="CS7" s="38">
        <v>43.36</v>
      </c>
      <c r="CT7" s="38">
        <v>42.56</v>
      </c>
      <c r="CU7" s="38">
        <v>42.47</v>
      </c>
      <c r="CV7" s="38">
        <v>42.4</v>
      </c>
      <c r="CW7" s="38">
        <v>42.9</v>
      </c>
      <c r="CX7" s="38">
        <v>87.02</v>
      </c>
      <c r="CY7" s="38">
        <v>86.76</v>
      </c>
      <c r="CZ7" s="38">
        <v>87.6</v>
      </c>
      <c r="DA7" s="38">
        <v>88</v>
      </c>
      <c r="DB7" s="38">
        <v>88.75</v>
      </c>
      <c r="DC7" s="38">
        <v>68.459999999999994</v>
      </c>
      <c r="DD7" s="38">
        <v>83.06</v>
      </c>
      <c r="DE7" s="38">
        <v>83.32</v>
      </c>
      <c r="DF7" s="38">
        <v>83.75</v>
      </c>
      <c r="DG7" s="38">
        <v>84.19</v>
      </c>
      <c r="DH7" s="38">
        <v>84.75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0.13</v>
      </c>
      <c r="EK7" s="38">
        <v>0.09</v>
      </c>
      <c r="EL7" s="38">
        <v>0.13</v>
      </c>
      <c r="EM7" s="38">
        <v>0.36</v>
      </c>
      <c r="EN7" s="38">
        <v>0.39</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斉藤 伸也</cp:lastModifiedBy>
  <dcterms:created xsi:type="dcterms:W3CDTF">2021-12-03T07:49:43Z</dcterms:created>
  <dcterms:modified xsi:type="dcterms:W3CDTF">2022-01-21T00:03:23Z</dcterms:modified>
  <cp:category/>
</cp:coreProperties>
</file>