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G:\水道関係\決算統計\R2決算統計\経営比較分析\【経営比較分析表】2020_063673_47_010\"/>
    </mc:Choice>
  </mc:AlternateContent>
  <xr:revisionPtr revIDLastSave="0" documentId="13_ncr:1_{C4F7DC70-32EB-429A-89F9-4707A6F4CD06}" xr6:coauthVersionLast="45" xr6:coauthVersionMax="45" xr10:uidLastSave="{00000000-0000-0000-0000-000000000000}"/>
  <workbookProtection workbookAlgorithmName="SHA-512" workbookHashValue="DC5Gi7kVdkPE1JXhDEbGnmJOgCabUplBC+Ydhn9nnIq0VyB/ciUWg06IiPUnfLypPQxRqlni1pQSseY3gKamRQ==" workbookSaltValue="1R2vrE37cXu234yfsXalLA==" workbookSpinCount="100000" lockStructure="1"/>
  <bookViews>
    <workbookView xWindow="1170" yWindow="600" windowWidth="19050" windowHeight="156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<sst xmlns="http://schemas.openxmlformats.org/spreadsheetml/2006/main" count="233" uniqueCount="117">
  <si>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</si>
  <si>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</si>
  <si>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</si>
  <si>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</si>
  <si>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</si>
  <si>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</si>
  <si>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</si>
  <si>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</si>
  <si>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</si>
  <si>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</si>
  <si>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</si>
  <si>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</si>
  <si>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</si>
  <si>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</si>
  <si>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</si>
  <si>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</si>
  <si>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</si>
  <si>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</si>
  <si>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</si>
  <si>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</si>
  <si>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</si>
  <si>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</si>
  <si>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</si>
  <si>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</si>
  <si>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</si>
  <si>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</si>
  <si>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</si>
  <si>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</si>
  <si>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</si>
  <si>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</si>
  <si>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</si>
  <si>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</si>
  <si>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</si>
  <si>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</si>
  <si>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</si>
  <si>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</si>
  <si>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</si>
  <si>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</si>
  <si>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</si>
  <si>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</si>
  <si>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</si>
  <si>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</si>
  <si>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</si>
  <si>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</si>
  <si>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</si>
  <si>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</si>
  <si>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</si>
  <si>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</si>
  <si>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</si>
  <si>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</si>
  <si>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</si>
  <si>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</si>
  <si>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</si>
  <si>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</si>
  <si>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</si>
  <si>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</si>
  <si>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</si>
  <si>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</si>
  <si>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</si>
  <si>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</si>
  <si>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</si>
  <si>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</si>
  <si>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</si>
  <si>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</si>
  <si>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</si>
  <si>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</si>
  <si>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</si>
  <si>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</si>
  <si>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</si>
  <si>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</si>
  <si>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</si>
  <si>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</si>
  <si>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</si>
  <si>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</si>
  <si>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</si>
  <si>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</si>
  <si>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</si>
  <si>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</si>
  <si>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</si>
  <si>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</si>
  <si>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</si>
  <si>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</si>
  <si>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</si>
  <si>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</si>
  <si>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</si>
  <si>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</si>
  <si>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</si>
  <si>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</si>
  <si>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</si>
  <si>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</si>
  <si>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</si>
  <si>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</si>
  <si>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</si>
  <si>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</si>
  <si>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</si>
  <si>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</si>
  <si>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戸沢村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</si>
  <si>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</si>
  <si>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</si>
  <si>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</si>
  <si>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</si>
  <si>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</si>
  <si>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</si>
  <si>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</si>
  <si>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</si>
  <si>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</si>
  <si>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</si>
  <si>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</si>
  <si>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</si>
  <si>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</si>
  <si>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</si>
  <si>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</si>
  <si>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</si>
  <si>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</si>
  <si>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については、平成26年度で老朽管更新は終了しており、今後は2050年頃に水道管更新のピークを迎えると思われるが、短期間に更新費用が大きくならないよう耐用年数、給水人口の推移を考慮しながら計画的に実施していく。
　取水・浄水施設に関しては、昭和47年より稼動している草薙浄水場の老朽化が著しいことから、令和7年度に更新工事を予定している。</t>
    <rPh sb="1" eb="3">
      <t>カンロ</t>
    </rPh>
    <rPh sb="9" eb="11">
      <t>ヘイセイ</t>
    </rPh>
    <rPh sb="13" eb="15">
      <t>ネンド</t>
    </rPh>
    <rPh sb="16" eb="18">
      <t>ロウキュウ</t>
    </rPh>
    <rPh sb="18" eb="19">
      <t>カン</t>
    </rPh>
    <rPh sb="19" eb="21">
      <t>コウシン</t>
    </rPh>
    <rPh sb="22" eb="24">
      <t>シュウリョウ</t>
    </rPh>
    <rPh sb="29" eb="31">
      <t>コンゴ</t>
    </rPh>
    <rPh sb="36" eb="37">
      <t>ネン</t>
    </rPh>
    <rPh sb="37" eb="38">
      <t>ゴロ</t>
    </rPh>
    <rPh sb="39" eb="42">
      <t>スイドウカン</t>
    </rPh>
    <rPh sb="42" eb="44">
      <t>コウシン</t>
    </rPh>
    <rPh sb="49" eb="50">
      <t>ムカ</t>
    </rPh>
    <rPh sb="53" eb="54">
      <t>オモ</t>
    </rPh>
    <rPh sb="59" eb="62">
      <t>タンキカン</t>
    </rPh>
    <rPh sb="63" eb="65">
      <t>コウシン</t>
    </rPh>
    <rPh sb="65" eb="67">
      <t>ヒヨウ</t>
    </rPh>
    <rPh sb="68" eb="69">
      <t>オオ</t>
    </rPh>
    <rPh sb="77" eb="79">
      <t>タイヨウ</t>
    </rPh>
    <rPh sb="79" eb="81">
      <t>ネンスウ</t>
    </rPh>
    <rPh sb="82" eb="84">
      <t>キュウスイ</t>
    </rPh>
    <rPh sb="84" eb="86">
      <t>ジンコウ</t>
    </rPh>
    <rPh sb="87" eb="89">
      <t>スイイ</t>
    </rPh>
    <rPh sb="90" eb="92">
      <t>コウリョ</t>
    </rPh>
    <rPh sb="96" eb="99">
      <t>ケイカクテキ</t>
    </rPh>
    <rPh sb="100" eb="102">
      <t>ジッシ</t>
    </rPh>
    <rPh sb="109" eb="111">
      <t>シュスイ</t>
    </rPh>
    <rPh sb="117" eb="118">
      <t>カン</t>
    </rPh>
    <rPh sb="122" eb="124">
      <t>ショウワ</t>
    </rPh>
    <rPh sb="126" eb="127">
      <t>ネン</t>
    </rPh>
    <rPh sb="129" eb="131">
      <t>カドウ</t>
    </rPh>
    <rPh sb="135" eb="137">
      <t>クサナギ</t>
    </rPh>
    <rPh sb="137" eb="140">
      <t>ジョウスイジョウ</t>
    </rPh>
    <rPh sb="141" eb="144">
      <t>ロウキュウカ</t>
    </rPh>
    <rPh sb="145" eb="146">
      <t>イチジル</t>
    </rPh>
    <rPh sb="153" eb="155">
      <t>レイワ</t>
    </rPh>
    <rPh sb="156" eb="158">
      <t>ネンド</t>
    </rPh>
    <rPh sb="159" eb="161">
      <t>コウシン</t>
    </rPh>
    <rPh sb="161" eb="163">
      <t>コウジ</t>
    </rPh>
    <rPh sb="164" eb="166">
      <t>ヨテイ</t>
    </rPh>
    <phoneticPr fontId="4"/>
  </si>
  <si>
    <t>　収益的収支比率を改善するため、計画的な改良工事、委託業務の見直しなどを行い維持管理費の削減に努める。料金収入に関して、現年度分の収納率は99％と高いが、依然として滞納者は存在するため、社会情勢を考慮し福祉担当課等と連携しながら、定期的に訪問し納付を促すなど収納率の向上に努めたい。</t>
    <rPh sb="1" eb="4">
      <t>シュウエキテキ</t>
    </rPh>
    <rPh sb="4" eb="6">
      <t>シュウシ</t>
    </rPh>
    <rPh sb="6" eb="8">
      <t>ヒリツ</t>
    </rPh>
    <rPh sb="9" eb="11">
      <t>カイゼン</t>
    </rPh>
    <rPh sb="16" eb="19">
      <t>ケイカクテキ</t>
    </rPh>
    <rPh sb="20" eb="22">
      <t>カイリョウ</t>
    </rPh>
    <rPh sb="22" eb="24">
      <t>コウジ</t>
    </rPh>
    <rPh sb="25" eb="27">
      <t>イタク</t>
    </rPh>
    <rPh sb="27" eb="29">
      <t>ギョウム</t>
    </rPh>
    <rPh sb="30" eb="32">
      <t>ミナオ</t>
    </rPh>
    <rPh sb="36" eb="37">
      <t>オコナ</t>
    </rPh>
    <rPh sb="38" eb="40">
      <t>イジ</t>
    </rPh>
    <rPh sb="40" eb="43">
      <t>カンリヒ</t>
    </rPh>
    <rPh sb="44" eb="46">
      <t>サクゲン</t>
    </rPh>
    <rPh sb="47" eb="48">
      <t>ツト</t>
    </rPh>
    <rPh sb="51" eb="53">
      <t>リョウキン</t>
    </rPh>
    <rPh sb="53" eb="55">
      <t>シュウニュウ</t>
    </rPh>
    <rPh sb="56" eb="57">
      <t>カン</t>
    </rPh>
    <rPh sb="60" eb="61">
      <t>ゲン</t>
    </rPh>
    <rPh sb="61" eb="63">
      <t>ネンド</t>
    </rPh>
    <rPh sb="63" eb="64">
      <t>ブン</t>
    </rPh>
    <rPh sb="65" eb="67">
      <t>シュウノウ</t>
    </rPh>
    <rPh sb="67" eb="68">
      <t>リツ</t>
    </rPh>
    <rPh sb="73" eb="74">
      <t>タカ</t>
    </rPh>
    <rPh sb="77" eb="79">
      <t>イゼン</t>
    </rPh>
    <rPh sb="82" eb="85">
      <t>タイノウシャ</t>
    </rPh>
    <rPh sb="86" eb="88">
      <t>ソンザイ</t>
    </rPh>
    <rPh sb="93" eb="97">
      <t>シャカイジョウセイ</t>
    </rPh>
    <rPh sb="98" eb="100">
      <t>コウリョ</t>
    </rPh>
    <rPh sb="101" eb="103">
      <t>フクシ</t>
    </rPh>
    <rPh sb="103" eb="106">
      <t>タントウカ</t>
    </rPh>
    <rPh sb="106" eb="107">
      <t>ナド</t>
    </rPh>
    <rPh sb="108" eb="110">
      <t>レンケイ</t>
    </rPh>
    <rPh sb="115" eb="118">
      <t>テイキテキ</t>
    </rPh>
    <rPh sb="119" eb="121">
      <t>ホウモン</t>
    </rPh>
    <rPh sb="122" eb="124">
      <t>ノウフ</t>
    </rPh>
    <rPh sb="125" eb="126">
      <t>ウナガ</t>
    </rPh>
    <rPh sb="129" eb="131">
      <t>シュウノウ</t>
    </rPh>
    <rPh sb="131" eb="132">
      <t>リツ</t>
    </rPh>
    <rPh sb="133" eb="135">
      <t>コウジョウ</t>
    </rPh>
    <rPh sb="136" eb="137">
      <t>ツト</t>
    </rPh>
    <phoneticPr fontId="4"/>
  </si>
  <si>
    <t>　収益的収支比率が昨年度より高くなった要因としては、営業収益が令和元年10月の料金改定により増収となり、施設の維持管理費用の削減に努めたことで営業費用を抑えられたことが大きな要因で、料金回収率の増加と給水原価の減少に繋がっている。
　老朽管の更新が終了してからは、配水管からの漏水は殆んどなく、配水管から量水器までの老朽化した給水管で漏水が増加しているため、定期的な漏水調査・修繕を行い不明水量の減少に努めていく。</t>
    <rPh sb="1" eb="4">
      <t>シュウエキテキ</t>
    </rPh>
    <rPh sb="4" eb="6">
      <t>シュウシ</t>
    </rPh>
    <rPh sb="6" eb="8">
      <t>ヒリツ</t>
    </rPh>
    <rPh sb="9" eb="12">
      <t>サクネンド</t>
    </rPh>
    <rPh sb="14" eb="15">
      <t>タカ</t>
    </rPh>
    <rPh sb="19" eb="21">
      <t>ヨウイン</t>
    </rPh>
    <rPh sb="26" eb="28">
      <t>エイギョウ</t>
    </rPh>
    <rPh sb="28" eb="30">
      <t>シュウエキ</t>
    </rPh>
    <rPh sb="31" eb="33">
      <t>レイワ</t>
    </rPh>
    <rPh sb="33" eb="35">
      <t>ガンネン</t>
    </rPh>
    <rPh sb="37" eb="38">
      <t>ガツ</t>
    </rPh>
    <rPh sb="39" eb="41">
      <t>リョウキン</t>
    </rPh>
    <rPh sb="41" eb="43">
      <t>カイテイ</t>
    </rPh>
    <rPh sb="46" eb="48">
      <t>ゾウシュウ</t>
    </rPh>
    <rPh sb="52" eb="54">
      <t>シセツ</t>
    </rPh>
    <rPh sb="55" eb="57">
      <t>イジ</t>
    </rPh>
    <rPh sb="57" eb="59">
      <t>カンリ</t>
    </rPh>
    <rPh sb="59" eb="61">
      <t>ヒヨウ</t>
    </rPh>
    <rPh sb="62" eb="64">
      <t>サクゲン</t>
    </rPh>
    <rPh sb="65" eb="66">
      <t>ツト</t>
    </rPh>
    <rPh sb="71" eb="73">
      <t>エイギョウ</t>
    </rPh>
    <rPh sb="73" eb="75">
      <t>ヒヨウ</t>
    </rPh>
    <rPh sb="76" eb="77">
      <t>オサ</t>
    </rPh>
    <rPh sb="84" eb="85">
      <t>オオ</t>
    </rPh>
    <rPh sb="87" eb="89">
      <t>ヨウイン</t>
    </rPh>
    <rPh sb="91" eb="93">
      <t>リョウキン</t>
    </rPh>
    <rPh sb="93" eb="95">
      <t>カイシュウ</t>
    </rPh>
    <rPh sb="95" eb="96">
      <t>リツ</t>
    </rPh>
    <rPh sb="97" eb="99">
      <t>ゾウカ</t>
    </rPh>
    <rPh sb="100" eb="102">
      <t>キュウスイ</t>
    </rPh>
    <rPh sb="102" eb="104">
      <t>ゲンカ</t>
    </rPh>
    <rPh sb="105" eb="107">
      <t>ゲンショウ</t>
    </rPh>
    <rPh sb="108" eb="109">
      <t>ツナ</t>
    </rPh>
    <rPh sb="117" eb="119">
      <t>ロウキュウ</t>
    </rPh>
    <rPh sb="119" eb="120">
      <t>カン</t>
    </rPh>
    <rPh sb="121" eb="123">
      <t>コウシン</t>
    </rPh>
    <rPh sb="124" eb="126">
      <t>シュウリョウ</t>
    </rPh>
    <rPh sb="132" eb="135">
      <t>ハイスイカン</t>
    </rPh>
    <rPh sb="138" eb="140">
      <t>ロウスイ</t>
    </rPh>
    <rPh sb="141" eb="142">
      <t>ホト</t>
    </rPh>
    <rPh sb="158" eb="161">
      <t>ロウキュウカ</t>
    </rPh>
    <rPh sb="163" eb="166">
      <t>キュウスイカン</t>
    </rPh>
    <rPh sb="170" eb="172">
      <t>ゾウカ</t>
    </rPh>
    <rPh sb="179" eb="182">
      <t>テイキテキ</t>
    </rPh>
    <rPh sb="183" eb="185">
      <t>ロウスイ</t>
    </rPh>
    <rPh sb="185" eb="187">
      <t>チョウサ</t>
    </rPh>
    <rPh sb="188" eb="190">
      <t>シュウゼン</t>
    </rPh>
    <rPh sb="191" eb="192">
      <t>オコナ</t>
    </rPh>
    <rPh sb="193" eb="195">
      <t>フメイ</t>
    </rPh>
    <rPh sb="195" eb="197">
      <t>スイリョウ</t>
    </rPh>
    <rPh sb="198" eb="200">
      <t>ゲンショウ</t>
    </rPh>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</si>
</sst>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0.14000000000000001</c:v>
                </c:pt>
                <c:pt idx="3" formatCode="#,##0.00;&quot;△&quot;#,##0.00;&quot;-&quot;">
                  <c:v>0.32</c:v>
                </c:pt>
                <c:pt idx="4" formatCode="#,##0.00;&quot;△&quot;#,##0.00;&quot;-&quot;">
                  <c:v>0.16</c:v>
                </c:pt>
              </c:numCache>
            </c:numRef>
          </c:val>
          <c:extLst>
            <c:ext xmlns:c16="http://schemas.microsoft.com/office/drawing/2014/chart" uri="{C3380CC4-5D6E-409C-BE32-E72D297353CC}">
              <c16:uniqueId val="{00000000-7788-42C2-A9D7-16DA583C375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7788-42C2-A9D7-16DA583C375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62.81</c:v>
                </c:pt>
                <c:pt idx="1">
                  <c:v>59.17</c:v>
                </c:pt>
                <c:pt idx="2">
                  <c:v>57</c:v>
                </c:pt>
                <c:pt idx="3">
                  <c:v>56.89</c:v>
                </c:pt>
                <c:pt idx="4">
                  <c:v>57.02</c:v>
                </c:pt>
              </c:numCache>
            </c:numRef>
          </c:val>
          <c:extLst>
            <c:ext xmlns:c16="http://schemas.microsoft.com/office/drawing/2014/chart" uri="{C3380CC4-5D6E-409C-BE32-E72D297353CC}">
              <c16:uniqueId val="{00000000-597E-4567-91C2-B09D27DB066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597E-4567-91C2-B09D27DB066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69.11</c:v>
                </c:pt>
                <c:pt idx="1">
                  <c:v>71.5</c:v>
                </c:pt>
                <c:pt idx="2">
                  <c:v>74.709999999999994</c:v>
                </c:pt>
                <c:pt idx="3">
                  <c:v>73.290000000000006</c:v>
                </c:pt>
                <c:pt idx="4">
                  <c:v>71.17</c:v>
                </c:pt>
              </c:numCache>
            </c:numRef>
          </c:val>
          <c:extLst>
            <c:ext xmlns:c16="http://schemas.microsoft.com/office/drawing/2014/chart" uri="{C3380CC4-5D6E-409C-BE32-E72D297353CC}">
              <c16:uniqueId val="{00000000-B8D6-4574-9DFF-6B97E0EBA69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B8D6-4574-9DFF-6B97E0EBA69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71.260000000000005</c:v>
                </c:pt>
                <c:pt idx="1">
                  <c:v>69.040000000000006</c:v>
                </c:pt>
                <c:pt idx="2">
                  <c:v>66.17</c:v>
                </c:pt>
                <c:pt idx="3">
                  <c:v>74.64</c:v>
                </c:pt>
                <c:pt idx="4">
                  <c:v>79.930000000000007</c:v>
                </c:pt>
              </c:numCache>
            </c:numRef>
          </c:val>
          <c:extLst>
            <c:ext xmlns:c16="http://schemas.microsoft.com/office/drawing/2014/chart" uri="{C3380CC4-5D6E-409C-BE32-E72D297353CC}">
              <c16:uniqueId val="{00000000-B7EA-49F2-89F8-19F85C356BF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B7EA-49F2-89F8-19F85C356BF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93-4664-92F3-0D04559BB74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93-4664-92F3-0D04559BB74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30-4DA3-BC53-9F277D19314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30-4DA3-BC53-9F277D19314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D-411D-BE81-0830AB5E109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D-411D-BE81-0830AB5E109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F5-478D-9121-9BB8E2F4609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F5-478D-9121-9BB8E2F4609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1150.0899999999999</c:v>
                </c:pt>
                <c:pt idx="1">
                  <c:v>1080.53</c:v>
                </c:pt>
                <c:pt idx="2">
                  <c:v>995.83</c:v>
                </c:pt>
                <c:pt idx="3">
                  <c:v>926.35</c:v>
                </c:pt>
                <c:pt idx="4">
                  <c:v>830.86</c:v>
                </c:pt>
              </c:numCache>
            </c:numRef>
          </c:val>
          <c:extLst>
            <c:ext xmlns:c16="http://schemas.microsoft.com/office/drawing/2014/chart" uri="{C3380CC4-5D6E-409C-BE32-E72D297353CC}">
              <c16:uniqueId val="{00000000-E375-47D9-BE23-6D85BD8B5AA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E375-47D9-BE23-6D85BD8B5AA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53.99</c:v>
                </c:pt>
                <c:pt idx="1">
                  <c:v>53.11</c:v>
                </c:pt>
                <c:pt idx="2">
                  <c:v>51.19</c:v>
                </c:pt>
                <c:pt idx="3">
                  <c:v>57.5</c:v>
                </c:pt>
                <c:pt idx="4">
                  <c:v>64.23</c:v>
                </c:pt>
              </c:numCache>
            </c:numRef>
          </c:val>
          <c:extLst>
            <c:ext xmlns:c16="http://schemas.microsoft.com/office/drawing/2014/chart" uri="{C3380CC4-5D6E-409C-BE32-E72D297353CC}">
              <c16:uniqueId val="{00000000-0F00-4077-92E3-F4373693BEA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0F00-4077-92E3-F4373693BEA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524.86</c:v>
                </c:pt>
                <c:pt idx="1">
                  <c:v>533.78</c:v>
                </c:pt>
                <c:pt idx="2">
                  <c:v>545.39</c:v>
                </c:pt>
                <c:pt idx="3">
                  <c:v>497.74</c:v>
                </c:pt>
                <c:pt idx="4">
                  <c:v>464.15</c:v>
                </c:pt>
              </c:numCache>
            </c:numRef>
          </c:val>
          <c:extLst>
            <c:ext xmlns:c16="http://schemas.microsoft.com/office/drawing/2014/chart" uri="{C3380CC4-5D6E-409C-BE32-E72D297353CC}">
              <c16:uniqueId val="{00000000-3C5B-44E3-A792-60C6FC27D7F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C5B-44E3-A792-60C6FC27D7F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戸沢村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4323</v>
      </c>
      <c r="AM8" s="51"/>
      <c r="AN8" s="51"/>
      <c r="AO8" s="51"/>
      <c r="AP8" s="51"/>
      <c r="AQ8" s="51"/>
      <c r="AR8" s="51"/>
      <c r="AS8" s="51"/>
      <c r="AT8" s="47">
        <f>データ!$S$6</f>
        <v>261.31</v>
      </c>
      <c r="AU8" s="47"/>
      <c r="AV8" s="47"/>
      <c r="AW8" s="47"/>
      <c r="AX8" s="47"/>
      <c r="AY8" s="47"/>
      <c r="AZ8" s="47"/>
      <c r="BA8" s="47"/>
      <c r="BB8" s="47">
        <f>データ!$T$6</f>
        <v>16.54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98.74</v>
      </c>
      <c r="Q10" s="47"/>
      <c r="R10" s="47"/>
      <c r="S10" s="47"/>
      <c r="T10" s="47"/>
      <c r="U10" s="47"/>
      <c r="V10" s="47"/>
      <c r="W10" s="51">
        <f>データ!$Q$6</f>
        <v>5170</v>
      </c>
      <c r="X10" s="51"/>
      <c r="Y10" s="51"/>
      <c r="Z10" s="51"/>
      <c r="AA10" s="51"/>
      <c r="AB10" s="51"/>
      <c r="AC10" s="51"/>
      <c r="AD10" s="2"/>
      <c r="AE10" s="2"/>
      <c r="AF10" s="2"/>
      <c r="AG10" s="2"/>
      <c r="AH10" s="2"/>
      <c r="AI10" s="2"/>
      <c r="AJ10" s="2"/>
      <c r="AK10" s="2"/>
      <c r="AL10" s="51">
        <f>データ!$U$6</f>
        <v>4217</v>
      </c>
      <c r="AM10" s="51"/>
      <c r="AN10" s="51"/>
      <c r="AO10" s="51"/>
      <c r="AP10" s="51"/>
      <c r="AQ10" s="51"/>
      <c r="AR10" s="51"/>
      <c r="AS10" s="51"/>
      <c r="AT10" s="47">
        <f>データ!$V$6</f>
        <v>169.02</v>
      </c>
      <c r="AU10" s="47"/>
      <c r="AV10" s="47"/>
      <c r="AW10" s="47"/>
      <c r="AX10" s="47"/>
      <c r="AY10" s="47"/>
      <c r="AZ10" s="47"/>
      <c r="BA10" s="47"/>
      <c r="BB10" s="47">
        <f>データ!$W$6</f>
        <v>24.95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e+RMy/csLqKjGap4jO6Khik/OmiIJ9mvhalrJZ7UsCwzW20XxHAcgukfBu+vsx0XvFKsV5Vdo5PQ6RjNE2zhpw==" saltValue="tzXus7u9gc5mHbG53e2/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63673</v>
      </c>
      <c r="D6" s="34">
        <f t="shared" si="3"/>
        <v>47</v>
      </c>
      <c r="E6" s="34">
        <f t="shared" si="3"/>
        <v>1</v>
      </c>
      <c r="F6" s="34">
        <f t="shared" si="3"/>
        <v>0</v>
      </c>
      <c r="G6" s="34">
        <f t="shared" si="3"/>
        <v>0</v>
      </c>
      <c r="H6" s="34" t="str">
        <f t="shared" si="3"/>
        <v>山形県　戸沢村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98.74</v>
      </c>
      <c r="Q6" s="35">
        <f t="shared" si="3"/>
        <v>5170</v>
      </c>
      <c r="R6" s="35">
        <f t="shared" si="3"/>
        <v>4323</v>
      </c>
      <c r="S6" s="35">
        <f t="shared" si="3"/>
        <v>261.31</v>
      </c>
      <c r="T6" s="35">
        <f t="shared" si="3"/>
        <v>16.54</v>
      </c>
      <c r="U6" s="35">
        <f t="shared" si="3"/>
        <v>4217</v>
      </c>
      <c r="V6" s="35">
        <f t="shared" si="3"/>
        <v>169.02</v>
      </c>
      <c r="W6" s="35">
        <f t="shared" si="3"/>
        <v>24.95</v>
      </c>
      <c r="X6" s="36">
        <f>IF(X7="",NA(),X7)</f>
        <v>71.260000000000005</v>
      </c>
      <c r="Y6" s="36">
        <f t="shared" ref="Y6:AG6" si="4">IF(Y7="",NA(),Y7)</f>
        <v>69.040000000000006</v>
      </c>
      <c r="Z6" s="36">
        <f t="shared" si="4"/>
        <v>66.17</v>
      </c>
      <c r="AA6" s="36">
        <f t="shared" si="4"/>
        <v>74.64</v>
      </c>
      <c r="AB6" s="36">
        <f t="shared" si="4"/>
        <v>79.930000000000007</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1150.0899999999999</v>
      </c>
      <c r="BF6" s="36">
        <f t="shared" ref="BF6:BN6" si="7">IF(BF7="",NA(),BF7)</f>
        <v>1080.53</v>
      </c>
      <c r="BG6" s="36">
        <f t="shared" si="7"/>
        <v>995.83</v>
      </c>
      <c r="BH6" s="36">
        <f t="shared" si="7"/>
        <v>926.35</v>
      </c>
      <c r="BI6" s="36">
        <f t="shared" si="7"/>
        <v>830.86</v>
      </c>
      <c r="BJ6" s="36">
        <f t="shared" si="7"/>
        <v>1144.79</v>
      </c>
      <c r="BK6" s="36">
        <f t="shared" si="7"/>
        <v>1061.58</v>
      </c>
      <c r="BL6" s="36">
        <f t="shared" si="7"/>
        <v>1007.7</v>
      </c>
      <c r="BM6" s="36">
        <f t="shared" si="7"/>
        <v>1018.52</v>
      </c>
      <c r="BN6" s="36">
        <f t="shared" si="7"/>
        <v>949.61</v>
      </c>
      <c r="BO6" s="35" t="str">
        <f>IF(BO7="","",IF(BO7="-","【-】","【"&amp;SUBSTITUTE(TEXT(BO7,"#,##0.00"),"-","△")&amp;"】"))</f>
        <v>【949.15】</v>
      </c>
      <c r="BP6" s="36">
        <f>IF(BP7="",NA(),BP7)</f>
        <v>53.99</v>
      </c>
      <c r="BQ6" s="36">
        <f t="shared" ref="BQ6:BY6" si="8">IF(BQ7="",NA(),BQ7)</f>
        <v>53.11</v>
      </c>
      <c r="BR6" s="36">
        <f t="shared" si="8"/>
        <v>51.19</v>
      </c>
      <c r="BS6" s="36">
        <f t="shared" si="8"/>
        <v>57.5</v>
      </c>
      <c r="BT6" s="36">
        <f t="shared" si="8"/>
        <v>64.23</v>
      </c>
      <c r="BU6" s="36">
        <f t="shared" si="8"/>
        <v>56.04</v>
      </c>
      <c r="BV6" s="36">
        <f t="shared" si="8"/>
        <v>58.52</v>
      </c>
      <c r="BW6" s="36">
        <f t="shared" si="8"/>
        <v>59.22</v>
      </c>
      <c r="BX6" s="36">
        <f t="shared" si="8"/>
        <v>58.79</v>
      </c>
      <c r="BY6" s="36">
        <f t="shared" si="8"/>
        <v>58.41</v>
      </c>
      <c r="BZ6" s="35" t="str">
        <f>IF(BZ7="","",IF(BZ7="-","【-】","【"&amp;SUBSTITUTE(TEXT(BZ7,"#,##0.00"),"-","△")&amp;"】"))</f>
        <v>【55.87】</v>
      </c>
      <c r="CA6" s="36">
        <f>IF(CA7="",NA(),CA7)</f>
        <v>524.86</v>
      </c>
      <c r="CB6" s="36">
        <f t="shared" ref="CB6:CJ6" si="9">IF(CB7="",NA(),CB7)</f>
        <v>533.78</v>
      </c>
      <c r="CC6" s="36">
        <f t="shared" si="9"/>
        <v>545.39</v>
      </c>
      <c r="CD6" s="36">
        <f t="shared" si="9"/>
        <v>497.74</v>
      </c>
      <c r="CE6" s="36">
        <f t="shared" si="9"/>
        <v>464.15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62.81</v>
      </c>
      <c r="CM6" s="36">
        <f t="shared" ref="CM6:CU6" si="10">IF(CM7="",NA(),CM7)</f>
        <v>59.17</v>
      </c>
      <c r="CN6" s="36">
        <f t="shared" si="10"/>
        <v>57</v>
      </c>
      <c r="CO6" s="36">
        <f t="shared" si="10"/>
        <v>56.89</v>
      </c>
      <c r="CP6" s="36">
        <f t="shared" si="10"/>
        <v>57.02</v>
      </c>
      <c r="CQ6" s="36">
        <f t="shared" si="10"/>
        <v>55.9</v>
      </c>
      <c r="CR6" s="36">
        <f t="shared" si="10"/>
        <v>57.3</v>
      </c>
      <c r="CS6" s="36">
        <f t="shared" si="10"/>
        <v>56.76</v>
      </c>
      <c r="CT6" s="36">
        <f t="shared" si="10"/>
        <v>56.04</v>
      </c>
      <c r="CU6" s="36">
        <f t="shared" si="10"/>
        <v>58.52</v>
      </c>
      <c r="CV6" s="35" t="str">
        <f>IF(CV7="","",IF(CV7="-","【-】","【"&amp;SUBSTITUTE(TEXT(CV7,"#,##0.00"),"-","△")&amp;"】"))</f>
        <v>【56.31】</v>
      </c>
      <c r="CW6" s="36">
        <f>IF(CW7="",NA(),CW7)</f>
        <v>69.11</v>
      </c>
      <c r="CX6" s="36">
        <f t="shared" ref="CX6:DF6" si="11">IF(CX7="",NA(),CX7)</f>
        <v>71.5</v>
      </c>
      <c r="CY6" s="36">
        <f t="shared" si="11"/>
        <v>74.709999999999994</v>
      </c>
      <c r="CZ6" s="36">
        <f t="shared" si="11"/>
        <v>73.290000000000006</v>
      </c>
      <c r="DA6" s="36">
        <f t="shared" si="11"/>
        <v>71.17</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0.14000000000000001</v>
      </c>
      <c r="EG6" s="36">
        <f t="shared" si="14"/>
        <v>0.32</v>
      </c>
      <c r="EH6" s="36">
        <f t="shared" si="14"/>
        <v>0.16</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63673</v>
      </c>
      <c r="D7" s="38">
        <v>47</v>
      </c>
      <c r="E7" s="38">
        <v>1</v>
      </c>
      <c r="F7" s="38">
        <v>0</v>
      </c>
      <c r="G7" s="38">
        <v>0</v>
      </c>
      <c r="H7" s="38" t="s">
        <v>96</v>
      </c>
      <c r="I7" s="38" t="s">
        <v>97</v>
      </c>
      <c r="J7" s="38" t="s">
        <v>98</v>
      </c>
      <c r="K7" s="38" t="s">
        <v>99</v>
      </c>
      <c r="L7" s="38" t="s">
        <v>100</v>
      </c>
      <c r="M7" s="38" t="s">
        <v>101</v>
      </c>
      <c r="N7" s="39" t="s">
        <v>102</v>
      </c>
      <c r="O7" s="39" t="s">
        <v>103</v>
      </c>
      <c r="P7" s="39">
        <v>98.74</v>
      </c>
      <c r="Q7" s="39">
        <v>5170</v>
      </c>
      <c r="R7" s="39">
        <v>4323</v>
      </c>
      <c r="S7" s="39">
        <v>261.31</v>
      </c>
      <c r="T7" s="39">
        <v>16.54</v>
      </c>
      <c r="U7" s="39">
        <v>4217</v>
      </c>
      <c r="V7" s="39">
        <v>169.02</v>
      </c>
      <c r="W7" s="39">
        <v>24.95</v>
      </c>
      <c r="X7" s="39">
        <v>71.260000000000005</v>
      </c>
      <c r="Y7" s="39">
        <v>69.040000000000006</v>
      </c>
      <c r="Z7" s="39">
        <v>66.17</v>
      </c>
      <c r="AA7" s="39">
        <v>74.64</v>
      </c>
      <c r="AB7" s="39">
        <v>79.930000000000007</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1150.0899999999999</v>
      </c>
      <c r="BF7" s="39">
        <v>1080.53</v>
      </c>
      <c r="BG7" s="39">
        <v>995.83</v>
      </c>
      <c r="BH7" s="39">
        <v>926.35</v>
      </c>
      <c r="BI7" s="39">
        <v>830.86</v>
      </c>
      <c r="BJ7" s="39">
        <v>1144.79</v>
      </c>
      <c r="BK7" s="39">
        <v>1061.58</v>
      </c>
      <c r="BL7" s="39">
        <v>1007.7</v>
      </c>
      <c r="BM7" s="39">
        <v>1018.52</v>
      </c>
      <c r="BN7" s="39">
        <v>949.61</v>
      </c>
      <c r="BO7" s="39">
        <v>949.15</v>
      </c>
      <c r="BP7" s="39">
        <v>53.99</v>
      </c>
      <c r="BQ7" s="39">
        <v>53.11</v>
      </c>
      <c r="BR7" s="39">
        <v>51.19</v>
      </c>
      <c r="BS7" s="39">
        <v>57.5</v>
      </c>
      <c r="BT7" s="39">
        <v>64.23</v>
      </c>
      <c r="BU7" s="39">
        <v>56.04</v>
      </c>
      <c r="BV7" s="39">
        <v>58.52</v>
      </c>
      <c r="BW7" s="39">
        <v>59.22</v>
      </c>
      <c r="BX7" s="39">
        <v>58.79</v>
      </c>
      <c r="BY7" s="39">
        <v>58.41</v>
      </c>
      <c r="BZ7" s="39">
        <v>55.87</v>
      </c>
      <c r="CA7" s="39">
        <v>524.86</v>
      </c>
      <c r="CB7" s="39">
        <v>533.78</v>
      </c>
      <c r="CC7" s="39">
        <v>545.39</v>
      </c>
      <c r="CD7" s="39">
        <v>497.74</v>
      </c>
      <c r="CE7" s="39">
        <v>464.15</v>
      </c>
      <c r="CF7" s="39">
        <v>304.35000000000002</v>
      </c>
      <c r="CG7" s="39">
        <v>296.3</v>
      </c>
      <c r="CH7" s="39">
        <v>292.89999999999998</v>
      </c>
      <c r="CI7" s="39">
        <v>298.25</v>
      </c>
      <c r="CJ7" s="39">
        <v>303.27999999999997</v>
      </c>
      <c r="CK7" s="39">
        <v>288.19</v>
      </c>
      <c r="CL7" s="39">
        <v>62.81</v>
      </c>
      <c r="CM7" s="39">
        <v>59.17</v>
      </c>
      <c r="CN7" s="39">
        <v>57</v>
      </c>
      <c r="CO7" s="39">
        <v>56.89</v>
      </c>
      <c r="CP7" s="39">
        <v>57.02</v>
      </c>
      <c r="CQ7" s="39">
        <v>55.9</v>
      </c>
      <c r="CR7" s="39">
        <v>57.3</v>
      </c>
      <c r="CS7" s="39">
        <v>56.76</v>
      </c>
      <c r="CT7" s="39">
        <v>56.04</v>
      </c>
      <c r="CU7" s="39">
        <v>58.52</v>
      </c>
      <c r="CV7" s="39">
        <v>56.31</v>
      </c>
      <c r="CW7" s="39">
        <v>69.11</v>
      </c>
      <c r="CX7" s="39">
        <v>71.5</v>
      </c>
      <c r="CY7" s="39">
        <v>74.709999999999994</v>
      </c>
      <c r="CZ7" s="39">
        <v>73.290000000000006</v>
      </c>
      <c r="DA7" s="39">
        <v>71.17</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0.14000000000000001</v>
      </c>
      <c r="EG7" s="39">
        <v>0.32</v>
      </c>
      <c r="EH7" s="39">
        <v>0.16</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建設水道課</cp:lastModifiedBy>
  <cp:lastPrinted>2022-01-07T01:53:25Z</cp:lastPrinted>
  <dcterms:created xsi:type="dcterms:W3CDTF">2021-12-03T07:02:09Z</dcterms:created>
  <dcterms:modified xsi:type="dcterms:W3CDTF">2022-01-13T01:48:50Z</dcterms:modified>
  <cp:category/>
</cp:coreProperties>
</file>