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172.31.10.192\07_share$\02_staff\下水道用\00下水道共通\経営比較分析表\R03\提出 （再提出）\"/>
    </mc:Choice>
  </mc:AlternateContent>
  <xr:revisionPtr revIDLastSave="0" documentId="13_ncr:1_{1FE8BD32-F76A-4B91-BD8C-86EEC41E427D}" xr6:coauthVersionLast="36" xr6:coauthVersionMax="36" xr10:uidLastSave="{00000000-0000-0000-0000-000000000000}"/>
  <workbookProtection workbookAlgorithmName="SHA-512" workbookHashValue="vPdjviSLhzNgLJb/04KCaKjp9Xh9PJRvaX5e2imbbdPEMUqQPRzb3YqwQVXRDdT/T8+9XWk+mH3okGjX7xC3YQ==" workbookSaltValue="B7ITiy/qW3SVz/cQoQ6ugg=="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T10" i="4"/>
  <c r="AL10" i="4"/>
  <c r="AD10" i="4"/>
  <c r="I10" i="4"/>
  <c r="P8" i="4"/>
  <c r="I8" i="4"/>
</calcChain>
</file>

<file path=xl/sharedStrings.xml><?xml version="1.0" encoding="utf-8"?>
<sst xmlns="http://schemas.openxmlformats.org/spreadsheetml/2006/main" count="236" uniqueCount="120">
  <si>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</si>
  <si>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</si>
  <si>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</si>
  <si>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</si>
  <si>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</si>
  <si>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</si>
  <si>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</si>
  <si>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</si>
  <si>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</si>
  <si>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</si>
  <si>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</si>
  <si>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</si>
  <si>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</si>
  <si>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</si>
  <si>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</si>
  <si>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</si>
  <si>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</si>
  <si>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</si>
  <si>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</si>
  <si>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</si>
  <si>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</si>
  <si>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</si>
  <si>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</si>
  <si>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</si>
  <si>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</si>
  <si>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</si>
  <si>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</si>
  <si>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</si>
  <si>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</si>
  <si>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</si>
  <si>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</si>
  <si>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</si>
  <si>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</si>
  <si>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</si>
  <si>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</si>
  <si>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</si>
  <si>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</si>
  <si>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</si>
  <si>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</si>
  <si>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</si>
  <si>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</si>
  <si>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</si>
  <si>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</si>
  <si>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</si>
  <si>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</si>
  <si>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</si>
  <si>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</si>
  <si>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</si>
  <si>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</si>
  <si>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</si>
  <si>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</si>
  <si>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</si>
  <si>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</si>
  <si>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</si>
  <si>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</si>
  <si>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</si>
  <si>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</si>
  <si>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</si>
  <si>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</si>
  <si>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</si>
  <si>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</si>
  <si>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</si>
  <si>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</si>
  <si>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</si>
  <si>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</si>
  <si>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</si>
  <si>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</si>
  <si>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</si>
  <si>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</si>
  <si>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</si>
  <si>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</si>
  <si>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</si>
  <si>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</si>
  <si>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</si>
  <si>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</si>
  <si>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</si>
  <si>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</si>
  <si>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</si>
  <si>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</si>
  <si>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</si>
  <si>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</si>
  <si>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</si>
  <si>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</si>
  <si>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</si>
  <si>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</si>
  <si>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</si>
  <si>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</si>
  <si>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</si>
  <si>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</si>
  <si>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</si>
  <si>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</si>
  <si>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</si>
  <si>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</si>
  <si>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</si>
  <si>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</si>
  <si>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</si>
  <si>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</si>
  <si>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</si>
  <si>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</si>
  <si>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</si>
  <si>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</si>
  <si>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</si>
  <si>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</si>
  <si>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</si>
  <si>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</si>
  <si>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</si>
  <si>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</si>
  <si>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</si>
  <si>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</si>
  <si>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</si>
  <si>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</si>
  <si>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</si>
  <si>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</si>
  <si>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</si>
  <si>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</si>
  <si>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</si>
  <si>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</si>
  <si>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①収益的収支比率は100％に近い値で推移しているが、総収益のうち、一般会計繰入金の占める金額が大きく、⑤経費回収率についても類似団体の値を下回っている状況である。
　町内に2箇所ある農業集落排水施設の老朽化に伴い、農業集落排水の処理区と特定環境保全公共下水道を統合する事業を実施しており、令和5年度、令和8年度に順次下水道に接続する予定となっている。接続するまでの間、経営の健全性・効率性を図るため、維持管理費の削減等に努める。</t>
    <rPh sb="2" eb="5">
      <t>シュウエキテキ</t>
    </rPh>
    <rPh sb="5" eb="7">
      <t>シュウシ</t>
    </rPh>
    <rPh sb="7" eb="9">
      <t>ヒリツ</t>
    </rPh>
    <rPh sb="15" eb="16">
      <t>チカ</t>
    </rPh>
    <rPh sb="17" eb="18">
      <t>アタイ</t>
    </rPh>
    <rPh sb="19" eb="21">
      <t>スイイ</t>
    </rPh>
    <rPh sb="27" eb="30">
      <t>ソウシュウエキ</t>
    </rPh>
    <rPh sb="34" eb="36">
      <t>イッパン</t>
    </rPh>
    <rPh sb="36" eb="38">
      <t>カイケイ</t>
    </rPh>
    <rPh sb="38" eb="40">
      <t>クリイレ</t>
    </rPh>
    <rPh sb="40" eb="41">
      <t>キン</t>
    </rPh>
    <rPh sb="42" eb="43">
      <t>シ</t>
    </rPh>
    <rPh sb="45" eb="47">
      <t>キンガク</t>
    </rPh>
    <rPh sb="48" eb="49">
      <t>オオ</t>
    </rPh>
    <rPh sb="53" eb="55">
      <t>ケイヒ</t>
    </rPh>
    <rPh sb="55" eb="57">
      <t>カイシュウ</t>
    </rPh>
    <rPh sb="57" eb="58">
      <t>リツ</t>
    </rPh>
    <rPh sb="63" eb="65">
      <t>ルイジ</t>
    </rPh>
    <rPh sb="65" eb="67">
      <t>ダンタイ</t>
    </rPh>
    <rPh sb="68" eb="69">
      <t>アタイ</t>
    </rPh>
    <rPh sb="70" eb="72">
      <t>シタマワ</t>
    </rPh>
    <rPh sb="76" eb="78">
      <t>ジョウキョウ</t>
    </rPh>
    <rPh sb="84" eb="86">
      <t>チョウナイ</t>
    </rPh>
    <rPh sb="88" eb="90">
      <t>カショ</t>
    </rPh>
    <rPh sb="92" eb="94">
      <t>ノウギョウ</t>
    </rPh>
    <rPh sb="94" eb="96">
      <t>シュウラク</t>
    </rPh>
    <rPh sb="96" eb="98">
      <t>ハイスイ</t>
    </rPh>
    <rPh sb="98" eb="100">
      <t>シセツ</t>
    </rPh>
    <rPh sb="101" eb="104">
      <t>ロウキュウカ</t>
    </rPh>
    <rPh sb="105" eb="106">
      <t>トモナ</t>
    </rPh>
    <rPh sb="108" eb="110">
      <t>ノウギョウ</t>
    </rPh>
    <rPh sb="110" eb="112">
      <t>シュウラク</t>
    </rPh>
    <rPh sb="112" eb="114">
      <t>ハイスイ</t>
    </rPh>
    <rPh sb="115" eb="117">
      <t>ショリ</t>
    </rPh>
    <rPh sb="117" eb="118">
      <t>ク</t>
    </rPh>
    <rPh sb="119" eb="121">
      <t>トクテイ</t>
    </rPh>
    <rPh sb="121" eb="123">
      <t>カンキョウ</t>
    </rPh>
    <rPh sb="123" eb="125">
      <t>ホゼン</t>
    </rPh>
    <rPh sb="125" eb="127">
      <t>コウキョウ</t>
    </rPh>
    <rPh sb="127" eb="130">
      <t>ゲスイドウ</t>
    </rPh>
    <rPh sb="131" eb="133">
      <t>トウゴウ</t>
    </rPh>
    <rPh sb="135" eb="137">
      <t>ジギョウ</t>
    </rPh>
    <rPh sb="138" eb="140">
      <t>ジッシ</t>
    </rPh>
    <rPh sb="145" eb="147">
      <t>レイワ</t>
    </rPh>
    <rPh sb="148" eb="150">
      <t>ネンド</t>
    </rPh>
    <rPh sb="151" eb="153">
      <t>レイワ</t>
    </rPh>
    <rPh sb="154" eb="156">
      <t>ネンド</t>
    </rPh>
    <rPh sb="157" eb="159">
      <t>ジュンジ</t>
    </rPh>
    <rPh sb="159" eb="162">
      <t>ゲスイドウ</t>
    </rPh>
    <rPh sb="163" eb="165">
      <t>セツゾク</t>
    </rPh>
    <rPh sb="167" eb="169">
      <t>ヨテイ</t>
    </rPh>
    <rPh sb="176" eb="178">
      <t>セツゾク</t>
    </rPh>
    <rPh sb="183" eb="184">
      <t>アイダ</t>
    </rPh>
    <rPh sb="185" eb="187">
      <t>ケイエイ</t>
    </rPh>
    <rPh sb="188" eb="191">
      <t>ケンゼンセイ</t>
    </rPh>
    <rPh sb="192" eb="195">
      <t>コウリツセイ</t>
    </rPh>
    <rPh sb="196" eb="197">
      <t>ハカ</t>
    </rPh>
    <rPh sb="201" eb="203">
      <t>イジ</t>
    </rPh>
    <rPh sb="203" eb="206">
      <t>カンリヒ</t>
    </rPh>
    <rPh sb="207" eb="209">
      <t>サクゲン</t>
    </rPh>
    <rPh sb="209" eb="210">
      <t>トウ</t>
    </rPh>
    <rPh sb="211" eb="212">
      <t>ツト</t>
    </rPh>
    <phoneticPr fontId="4"/>
  </si>
  <si>
    <t>　農業集落排水施設は用途を廃止するため、可能な限り修繕等に費用を要しないよう、日常の保守点検を適切に行う。
　また、徹底した維持管理費の削減に努める。</t>
    <rPh sb="1" eb="3">
      <t>ノウギョウ</t>
    </rPh>
    <rPh sb="3" eb="5">
      <t>シュウラク</t>
    </rPh>
    <rPh sb="5" eb="7">
      <t>ハイスイ</t>
    </rPh>
    <rPh sb="7" eb="9">
      <t>シセツ</t>
    </rPh>
    <rPh sb="10" eb="12">
      <t>ヨウト</t>
    </rPh>
    <rPh sb="13" eb="15">
      <t>ハイシ</t>
    </rPh>
    <rPh sb="20" eb="22">
      <t>カノウ</t>
    </rPh>
    <rPh sb="23" eb="24">
      <t>カギ</t>
    </rPh>
    <rPh sb="25" eb="27">
      <t>シュウゼン</t>
    </rPh>
    <rPh sb="27" eb="28">
      <t>ナド</t>
    </rPh>
    <rPh sb="29" eb="31">
      <t>ヒヨウ</t>
    </rPh>
    <rPh sb="32" eb="33">
      <t>ヨウ</t>
    </rPh>
    <rPh sb="39" eb="41">
      <t>ニチジョウ</t>
    </rPh>
    <rPh sb="42" eb="44">
      <t>ホシュ</t>
    </rPh>
    <rPh sb="44" eb="46">
      <t>テンケン</t>
    </rPh>
    <rPh sb="47" eb="49">
      <t>テキセツ</t>
    </rPh>
    <rPh sb="50" eb="51">
      <t>オコナ</t>
    </rPh>
    <rPh sb="58" eb="60">
      <t>テッテイ</t>
    </rPh>
    <rPh sb="62" eb="64">
      <t>イジ</t>
    </rPh>
    <rPh sb="64" eb="67">
      <t>カンリヒ</t>
    </rPh>
    <rPh sb="68" eb="70">
      <t>サクゲン</t>
    </rPh>
    <rPh sb="71" eb="72">
      <t>ツト</t>
    </rPh>
    <phoneticPr fontId="4"/>
  </si>
  <si>
    <t>　上述のとおり、農業集落排水施設は老朽化に伴い用途を廃止し、特定環境保全公共下水道に統合を行う。
　各施設の接続が完了するまでの間、施設の機能を維持しながら、維持管理費の削減に努める。</t>
    <rPh sb="1" eb="3">
      <t>ジョウジュツ</t>
    </rPh>
    <rPh sb="8" eb="10">
      <t>ノウギョウ</t>
    </rPh>
    <rPh sb="10" eb="12">
      <t>シュウラク</t>
    </rPh>
    <rPh sb="12" eb="14">
      <t>ハイスイ</t>
    </rPh>
    <rPh sb="14" eb="16">
      <t>シセツ</t>
    </rPh>
    <rPh sb="17" eb="20">
      <t>ロウキュウカ</t>
    </rPh>
    <rPh sb="21" eb="22">
      <t>トモナ</t>
    </rPh>
    <rPh sb="23" eb="25">
      <t>ヨウト</t>
    </rPh>
    <rPh sb="26" eb="28">
      <t>ハイシ</t>
    </rPh>
    <rPh sb="30" eb="32">
      <t>トクテイ</t>
    </rPh>
    <rPh sb="32" eb="34">
      <t>カンキョウ</t>
    </rPh>
    <rPh sb="34" eb="36">
      <t>ホゼン</t>
    </rPh>
    <rPh sb="36" eb="38">
      <t>コウキョウ</t>
    </rPh>
    <rPh sb="38" eb="41">
      <t>ゲスイドウ</t>
    </rPh>
    <rPh sb="42" eb="44">
      <t>トウゴウ</t>
    </rPh>
    <rPh sb="45" eb="46">
      <t>オコナ</t>
    </rPh>
    <rPh sb="50" eb="51">
      <t>カク</t>
    </rPh>
    <rPh sb="51" eb="53">
      <t>シセツ</t>
    </rPh>
    <rPh sb="54" eb="56">
      <t>セツゾク</t>
    </rPh>
    <rPh sb="57" eb="59">
      <t>カンリョウ</t>
    </rPh>
    <rPh sb="64" eb="65">
      <t>アイダ</t>
    </rPh>
    <rPh sb="66" eb="68">
      <t>シセツ</t>
    </rPh>
    <rPh sb="69" eb="71">
      <t>キノウ</t>
    </rPh>
    <rPh sb="72" eb="74">
      <t>イジ</t>
    </rPh>
    <rPh sb="79" eb="81">
      <t>イジ</t>
    </rPh>
    <rPh sb="81" eb="84">
      <t>カンリヒ</t>
    </rPh>
    <rPh sb="85" eb="87">
      <t>サクゲン</t>
    </rPh>
    <rPh sb="88" eb="89">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</si>
</sst>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4B4-4496-97BF-2FC4F21594F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E4B4-4496-97BF-2FC4F21594F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55.95</c:v>
                </c:pt>
                <c:pt idx="1">
                  <c:v>59.48</c:v>
                </c:pt>
                <c:pt idx="2">
                  <c:v>56.69</c:v>
                </c:pt>
                <c:pt idx="3">
                  <c:v>55.39</c:v>
                </c:pt>
                <c:pt idx="4">
                  <c:v>56.88</c:v>
                </c:pt>
              </c:numCache>
            </c:numRef>
          </c:val>
          <c:extLst>
            <c:ext xmlns:c16="http://schemas.microsoft.com/office/drawing/2014/chart" uri="{C3380CC4-5D6E-409C-BE32-E72D297353CC}">
              <c16:uniqueId val="{00000000-FEEB-4E3E-99FF-5C43AFC4AE1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FEEB-4E3E-99FF-5C43AFC4AE1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92.25</c:v>
                </c:pt>
                <c:pt idx="1">
                  <c:v>92.23</c:v>
                </c:pt>
                <c:pt idx="2">
                  <c:v>92.36</c:v>
                </c:pt>
                <c:pt idx="3">
                  <c:v>92.68</c:v>
                </c:pt>
                <c:pt idx="4">
                  <c:v>93.09</c:v>
                </c:pt>
              </c:numCache>
            </c:numRef>
          </c:val>
          <c:extLst>
            <c:ext xmlns:c16="http://schemas.microsoft.com/office/drawing/2014/chart" uri="{C3380CC4-5D6E-409C-BE32-E72D297353CC}">
              <c16:uniqueId val="{00000000-AA60-41BF-BD31-73BFE9F5BA7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AA60-41BF-BD31-73BFE9F5BA7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99.87</c:v>
                </c:pt>
                <c:pt idx="1">
                  <c:v>99.34</c:v>
                </c:pt>
                <c:pt idx="2">
                  <c:v>102.34</c:v>
                </c:pt>
                <c:pt idx="3">
                  <c:v>99.4</c:v>
                </c:pt>
                <c:pt idx="4">
                  <c:v>99.93</c:v>
                </c:pt>
              </c:numCache>
            </c:numRef>
          </c:val>
          <c:extLst>
            <c:ext xmlns:c16="http://schemas.microsoft.com/office/drawing/2014/chart" uri="{C3380CC4-5D6E-409C-BE32-E72D297353CC}">
              <c16:uniqueId val="{00000000-CE5C-424D-9357-AB4B426C27D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E5C-424D-9357-AB4B426C27D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FCA-4792-A86D-E92C987A251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FCA-4792-A86D-E92C987A251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274-41F6-9065-A4CFC35719C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274-41F6-9065-A4CFC35719C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EC5-4A8E-AD4C-2AFFBF3047B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EC5-4A8E-AD4C-2AFFBF3047B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1CD-45F3-8D70-1040F5DE937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1CD-45F3-8D70-1040F5DE937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DFC-450A-BBCE-7A4C922ADA7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0DFC-450A-BBCE-7A4C922ADA7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45.65</c:v>
                </c:pt>
                <c:pt idx="1">
                  <c:v>45.28</c:v>
                </c:pt>
                <c:pt idx="2">
                  <c:v>50.24</c:v>
                </c:pt>
                <c:pt idx="3">
                  <c:v>45.61</c:v>
                </c:pt>
                <c:pt idx="4">
                  <c:v>43.38</c:v>
                </c:pt>
              </c:numCache>
            </c:numRef>
          </c:val>
          <c:extLst>
            <c:ext xmlns:c16="http://schemas.microsoft.com/office/drawing/2014/chart" uri="{C3380CC4-5D6E-409C-BE32-E72D297353CC}">
              <c16:uniqueId val="{00000000-85A6-4EB8-AF49-640464DFD71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85A6-4EB8-AF49-640464DFD71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386.62</c:v>
                </c:pt>
                <c:pt idx="1">
                  <c:v>400.63</c:v>
                </c:pt>
                <c:pt idx="2">
                  <c:v>359.27</c:v>
                </c:pt>
                <c:pt idx="3">
                  <c:v>405.01</c:v>
                </c:pt>
                <c:pt idx="4">
                  <c:v>434.19</c:v>
                </c:pt>
              </c:numCache>
            </c:numRef>
          </c:val>
          <c:extLst>
            <c:ext xmlns:c16="http://schemas.microsoft.com/office/drawing/2014/chart" uri="{C3380CC4-5D6E-409C-BE32-E72D297353CC}">
              <c16:uniqueId val="{00000000-7B70-489A-B335-2D1DB03BAC5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7B70-489A-B335-2D1DB03BAC5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白鷹町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13256</v>
      </c>
      <c r="AM8" s="69"/>
      <c r="AN8" s="69"/>
      <c r="AO8" s="69"/>
      <c r="AP8" s="69"/>
      <c r="AQ8" s="69"/>
      <c r="AR8" s="69"/>
      <c r="AS8" s="69"/>
      <c r="AT8" s="68">
        <f>データ!T6</f>
        <v>157.71</v>
      </c>
      <c r="AU8" s="68"/>
      <c r="AV8" s="68"/>
      <c r="AW8" s="68"/>
      <c r="AX8" s="68"/>
      <c r="AY8" s="68"/>
      <c r="AZ8" s="68"/>
      <c r="BA8" s="68"/>
      <c r="BB8" s="68">
        <f>データ!U6</f>
        <v>84.05</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7.92</v>
      </c>
      <c r="Q10" s="68"/>
      <c r="R10" s="68"/>
      <c r="S10" s="68"/>
      <c r="T10" s="68"/>
      <c r="U10" s="68"/>
      <c r="V10" s="68"/>
      <c r="W10" s="68">
        <f>データ!Q6</f>
        <v>76.28</v>
      </c>
      <c r="X10" s="68"/>
      <c r="Y10" s="68"/>
      <c r="Z10" s="68"/>
      <c r="AA10" s="68"/>
      <c r="AB10" s="68"/>
      <c r="AC10" s="68"/>
      <c r="AD10" s="69">
        <f>データ!R6</f>
        <v>3520</v>
      </c>
      <c r="AE10" s="69"/>
      <c r="AF10" s="69"/>
      <c r="AG10" s="69"/>
      <c r="AH10" s="69"/>
      <c r="AI10" s="69"/>
      <c r="AJ10" s="69"/>
      <c r="AK10" s="2"/>
      <c r="AL10" s="69">
        <f>データ!V6</f>
        <v>1042</v>
      </c>
      <c r="AM10" s="69"/>
      <c r="AN10" s="69"/>
      <c r="AO10" s="69"/>
      <c r="AP10" s="69"/>
      <c r="AQ10" s="69"/>
      <c r="AR10" s="69"/>
      <c r="AS10" s="69"/>
      <c r="AT10" s="68">
        <f>データ!W6</f>
        <v>0.71</v>
      </c>
      <c r="AU10" s="68"/>
      <c r="AV10" s="68"/>
      <c r="AW10" s="68"/>
      <c r="AX10" s="68"/>
      <c r="AY10" s="68"/>
      <c r="AZ10" s="68"/>
      <c r="BA10" s="68"/>
      <c r="BB10" s="68">
        <f>データ!X6</f>
        <v>1467.61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119</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44</v>
      </c>
      <c r="N86" s="26" t="s">
        <v>45</v>
      </c>
      <c r="O86" s="26" t="str">
        <f>データ!EO6</f>
        <v>【0.16】</v>
      </c>
    </row>
  </sheetData>
  <sheetProtection algorithmName="SHA-512" hashValue="7vh+i4oZiBhlp6hSVpIb/XT7YZkU8fGV3SVedzaSFkhvCVBRiM2n2VvpLVRpfVqBv0eTmXVEd42hwJxfnj/97g==" saltValue="9HXCkRooHacpPfQkjUaOP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58</v>
      </c>
      <c r="B4" s="30"/>
      <c r="C4" s="30"/>
      <c r="D4" s="30"/>
      <c r="E4" s="30"/>
      <c r="F4" s="30"/>
      <c r="G4" s="30"/>
      <c r="H4" s="80"/>
      <c r="I4" s="81"/>
      <c r="J4" s="81"/>
      <c r="K4" s="81"/>
      <c r="L4" s="81"/>
      <c r="M4" s="81"/>
      <c r="N4" s="81"/>
      <c r="O4" s="81"/>
      <c r="P4" s="81"/>
      <c r="Q4" s="81"/>
      <c r="R4" s="81"/>
      <c r="S4" s="81"/>
      <c r="T4" s="81"/>
      <c r="U4" s="81"/>
      <c r="V4" s="81"/>
      <c r="W4" s="81"/>
      <c r="X4" s="82"/>
      <c r="Y4" s="76" t="s">
        <v>59</v>
      </c>
      <c r="Z4" s="76"/>
      <c r="AA4" s="76"/>
      <c r="AB4" s="76"/>
      <c r="AC4" s="76"/>
      <c r="AD4" s="76"/>
      <c r="AE4" s="76"/>
      <c r="AF4" s="76"/>
      <c r="AG4" s="76"/>
      <c r="AH4" s="76"/>
      <c r="AI4" s="76"/>
      <c r="AJ4" s="76" t="s">
        <v>60</v>
      </c>
      <c r="AK4" s="76"/>
      <c r="AL4" s="76"/>
      <c r="AM4" s="76"/>
      <c r="AN4" s="76"/>
      <c r="AO4" s="76"/>
      <c r="AP4" s="76"/>
      <c r="AQ4" s="76"/>
      <c r="AR4" s="76"/>
      <c r="AS4" s="76"/>
      <c r="AT4" s="76"/>
      <c r="AU4" s="76" t="s">
        <v>61</v>
      </c>
      <c r="AV4" s="76"/>
      <c r="AW4" s="76"/>
      <c r="AX4" s="76"/>
      <c r="AY4" s="76"/>
      <c r="AZ4" s="76"/>
      <c r="BA4" s="76"/>
      <c r="BB4" s="76"/>
      <c r="BC4" s="76"/>
      <c r="BD4" s="76"/>
      <c r="BE4" s="76"/>
      <c r="BF4" s="76" t="s">
        <v>62</v>
      </c>
      <c r="BG4" s="76"/>
      <c r="BH4" s="76"/>
      <c r="BI4" s="76"/>
      <c r="BJ4" s="76"/>
      <c r="BK4" s="76"/>
      <c r="BL4" s="76"/>
      <c r="BM4" s="76"/>
      <c r="BN4" s="76"/>
      <c r="BO4" s="76"/>
      <c r="BP4" s="76"/>
      <c r="BQ4" s="76" t="s">
        <v>63</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2020</v>
      </c>
      <c r="C6" s="33">
        <f t="shared" ref="C6:X6" si="3">C7</f>
        <v>64025</v>
      </c>
      <c r="D6" s="33">
        <f t="shared" si="3"/>
        <v>47</v>
      </c>
      <c r="E6" s="33">
        <f t="shared" si="3"/>
        <v>17</v>
      </c>
      <c r="F6" s="33">
        <f t="shared" si="3"/>
        <v>5</v>
      </c>
      <c r="G6" s="33">
        <f t="shared" si="3"/>
        <v>0</v>
      </c>
      <c r="H6" s="33" t="str">
        <f t="shared" si="3"/>
        <v>山形県　白鷹町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7.92</v>
      </c>
      <c r="Q6" s="34">
        <f t="shared" si="3"/>
        <v>76.28</v>
      </c>
      <c r="R6" s="34">
        <f t="shared" si="3"/>
        <v>3520</v>
      </c>
      <c r="S6" s="34">
        <f t="shared" si="3"/>
        <v>13256</v>
      </c>
      <c r="T6" s="34">
        <f t="shared" si="3"/>
        <v>157.71</v>
      </c>
      <c r="U6" s="34">
        <f t="shared" si="3"/>
        <v>84.05</v>
      </c>
      <c r="V6" s="34">
        <f t="shared" si="3"/>
        <v>1042</v>
      </c>
      <c r="W6" s="34">
        <f t="shared" si="3"/>
        <v>0.71</v>
      </c>
      <c r="X6" s="34">
        <f t="shared" si="3"/>
        <v>1467.61</v>
      </c>
      <c r="Y6" s="35">
        <f>IF(Y7="",NA(),Y7)</f>
        <v>99.87</v>
      </c>
      <c r="Z6" s="35">
        <f t="shared" ref="Z6:AH6" si="4">IF(Z7="",NA(),Z7)</f>
        <v>99.34</v>
      </c>
      <c r="AA6" s="35">
        <f t="shared" si="4"/>
        <v>102.34</v>
      </c>
      <c r="AB6" s="35">
        <f t="shared" si="4"/>
        <v>99.4</v>
      </c>
      <c r="AC6" s="35">
        <f t="shared" si="4"/>
        <v>99.93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974.93</v>
      </c>
      <c r="BL6" s="35">
        <f t="shared" si="7"/>
        <v>855.8</v>
      </c>
      <c r="BM6" s="35">
        <f t="shared" si="7"/>
        <v>789.46</v>
      </c>
      <c r="BN6" s="35">
        <f t="shared" si="7"/>
        <v>826.83</v>
      </c>
      <c r="BO6" s="35">
        <f t="shared" si="7"/>
        <v>867.83</v>
      </c>
      <c r="BP6" s="34" t="str">
        <f>IF(BP7="","",IF(BP7="-","【-】","【"&amp;SUBSTITUTE(TEXT(BP7,"#,##0.00"),"-","△")&amp;"】"))</f>
        <v>【832.52】</v>
      </c>
      <c r="BQ6" s="35">
        <f>IF(BQ7="",NA(),BQ7)</f>
        <v>45.65</v>
      </c>
      <c r="BR6" s="35">
        <f t="shared" ref="BR6:BZ6" si="8">IF(BR7="",NA(),BR7)</f>
        <v>45.28</v>
      </c>
      <c r="BS6" s="35">
        <f t="shared" si="8"/>
        <v>50.24</v>
      </c>
      <c r="BT6" s="35">
        <f t="shared" si="8"/>
        <v>45.61</v>
      </c>
      <c r="BU6" s="35">
        <f t="shared" si="8"/>
        <v>43.38</v>
      </c>
      <c r="BV6" s="35">
        <f t="shared" si="8"/>
        <v>55.32</v>
      </c>
      <c r="BW6" s="35">
        <f t="shared" si="8"/>
        <v>59.8</v>
      </c>
      <c r="BX6" s="35">
        <f t="shared" si="8"/>
        <v>57.77</v>
      </c>
      <c r="BY6" s="35">
        <f t="shared" si="8"/>
        <v>57.31</v>
      </c>
      <c r="BZ6" s="35">
        <f t="shared" si="8"/>
        <v>57.08</v>
      </c>
      <c r="CA6" s="34" t="str">
        <f>IF(CA7="","",IF(CA7="-","【-】","【"&amp;SUBSTITUTE(TEXT(CA7,"#,##0.00"),"-","△")&amp;"】"))</f>
        <v>【60.94】</v>
      </c>
      <c r="CB6" s="35">
        <f>IF(CB7="",NA(),CB7)</f>
        <v>386.62</v>
      </c>
      <c r="CC6" s="35">
        <f t="shared" ref="CC6:CK6" si="9">IF(CC7="",NA(),CC7)</f>
        <v>400.63</v>
      </c>
      <c r="CD6" s="35">
        <f t="shared" si="9"/>
        <v>359.27</v>
      </c>
      <c r="CE6" s="35">
        <f t="shared" si="9"/>
        <v>405.01</v>
      </c>
      <c r="CF6" s="35">
        <f t="shared" si="9"/>
        <v>434.19</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55.95</v>
      </c>
      <c r="CN6" s="35">
        <f t="shared" ref="CN6:CV6" si="10">IF(CN7="",NA(),CN7)</f>
        <v>59.48</v>
      </c>
      <c r="CO6" s="35">
        <f t="shared" si="10"/>
        <v>56.69</v>
      </c>
      <c r="CP6" s="35">
        <f t="shared" si="10"/>
        <v>55.39</v>
      </c>
      <c r="CQ6" s="35">
        <f t="shared" si="10"/>
        <v>56.88</v>
      </c>
      <c r="CR6" s="35">
        <f t="shared" si="10"/>
        <v>60.65</v>
      </c>
      <c r="CS6" s="35">
        <f t="shared" si="10"/>
        <v>51.75</v>
      </c>
      <c r="CT6" s="35">
        <f t="shared" si="10"/>
        <v>50.68</v>
      </c>
      <c r="CU6" s="35">
        <f t="shared" si="10"/>
        <v>50.14</v>
      </c>
      <c r="CV6" s="35">
        <f t="shared" si="10"/>
        <v>54.83</v>
      </c>
      <c r="CW6" s="34" t="str">
        <f>IF(CW7="","",IF(CW7="-","【-】","【"&amp;SUBSTITUTE(TEXT(CW7,"#,##0.00"),"-","△")&amp;"】"))</f>
        <v>【54.84】</v>
      </c>
      <c r="CX6" s="35">
        <f>IF(CX7="",NA(),CX7)</f>
        <v>92.25</v>
      </c>
      <c r="CY6" s="35">
        <f t="shared" ref="CY6:DG6" si="11">IF(CY7="",NA(),CY7)</f>
        <v>92.23</v>
      </c>
      <c r="CZ6" s="35">
        <f t="shared" si="11"/>
        <v>92.36</v>
      </c>
      <c r="DA6" s="35">
        <f t="shared" si="11"/>
        <v>92.68</v>
      </c>
      <c r="DB6" s="35">
        <f t="shared" si="11"/>
        <v>93.09</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64025</v>
      </c>
      <c r="D7" s="37">
        <v>47</v>
      </c>
      <c r="E7" s="37">
        <v>17</v>
      </c>
      <c r="F7" s="37">
        <v>5</v>
      </c>
      <c r="G7" s="37">
        <v>0</v>
      </c>
      <c r="H7" s="37" t="s">
        <v>99</v>
      </c>
      <c r="I7" s="37" t="s">
        <v>100</v>
      </c>
      <c r="J7" s="37" t="s">
        <v>101</v>
      </c>
      <c r="K7" s="37" t="s">
        <v>102</v>
      </c>
      <c r="L7" s="37" t="s">
        <v>103</v>
      </c>
      <c r="M7" s="37" t="s">
        <v>104</v>
      </c>
      <c r="N7" s="38" t="s">
        <v>105</v>
      </c>
      <c r="O7" s="38" t="s">
        <v>106</v>
      </c>
      <c r="P7" s="38">
        <v>7.92</v>
      </c>
      <c r="Q7" s="38">
        <v>76.28</v>
      </c>
      <c r="R7" s="38">
        <v>3520</v>
      </c>
      <c r="S7" s="38">
        <v>13256</v>
      </c>
      <c r="T7" s="38">
        <v>157.71</v>
      </c>
      <c r="U7" s="38">
        <v>84.05</v>
      </c>
      <c r="V7" s="38">
        <v>1042</v>
      </c>
      <c r="W7" s="38">
        <v>0.71</v>
      </c>
      <c r="X7" s="38">
        <v>1467.61</v>
      </c>
      <c r="Y7" s="38">
        <v>99.87</v>
      </c>
      <c r="Z7" s="38">
        <v>99.34</v>
      </c>
      <c r="AA7" s="38">
        <v>102.34</v>
      </c>
      <c r="AB7" s="38">
        <v>99.4</v>
      </c>
      <c r="AC7" s="38">
        <v>99.93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974.93</v>
      </c>
      <c r="BL7" s="38">
        <v>855.8</v>
      </c>
      <c r="BM7" s="38">
        <v>789.46</v>
      </c>
      <c r="BN7" s="38">
        <v>826.83</v>
      </c>
      <c r="BO7" s="38">
        <v>867.83</v>
      </c>
      <c r="BP7" s="38">
        <v>832.52</v>
      </c>
      <c r="BQ7" s="38">
        <v>45.65</v>
      </c>
      <c r="BR7" s="38">
        <v>45.28</v>
      </c>
      <c r="BS7" s="38">
        <v>50.24</v>
      </c>
      <c r="BT7" s="38">
        <v>45.61</v>
      </c>
      <c r="BU7" s="38">
        <v>43.38</v>
      </c>
      <c r="BV7" s="38">
        <v>55.32</v>
      </c>
      <c r="BW7" s="38">
        <v>59.8</v>
      </c>
      <c r="BX7" s="38">
        <v>57.77</v>
      </c>
      <c r="BY7" s="38">
        <v>57.31</v>
      </c>
      <c r="BZ7" s="38">
        <v>57.08</v>
      </c>
      <c r="CA7" s="38">
        <v>60.94</v>
      </c>
      <c r="CB7" s="38">
        <v>386.62</v>
      </c>
      <c r="CC7" s="38">
        <v>400.63</v>
      </c>
      <c r="CD7" s="38">
        <v>359.27</v>
      </c>
      <c r="CE7" s="38">
        <v>405.01</v>
      </c>
      <c r="CF7" s="38">
        <v>434.19</v>
      </c>
      <c r="CG7" s="38">
        <v>283.17</v>
      </c>
      <c r="CH7" s="38">
        <v>263.76</v>
      </c>
      <c r="CI7" s="38">
        <v>274.35000000000002</v>
      </c>
      <c r="CJ7" s="38">
        <v>273.52</v>
      </c>
      <c r="CK7" s="38">
        <v>274.99</v>
      </c>
      <c r="CL7" s="38">
        <v>253.04</v>
      </c>
      <c r="CM7" s="38">
        <v>55.95</v>
      </c>
      <c r="CN7" s="38">
        <v>59.48</v>
      </c>
      <c r="CO7" s="38">
        <v>56.69</v>
      </c>
      <c r="CP7" s="38">
        <v>55.39</v>
      </c>
      <c r="CQ7" s="38">
        <v>56.88</v>
      </c>
      <c r="CR7" s="38">
        <v>60.65</v>
      </c>
      <c r="CS7" s="38">
        <v>51.75</v>
      </c>
      <c r="CT7" s="38">
        <v>50.68</v>
      </c>
      <c r="CU7" s="38">
        <v>50.14</v>
      </c>
      <c r="CV7" s="38">
        <v>54.83</v>
      </c>
      <c r="CW7" s="38">
        <v>54.84</v>
      </c>
      <c r="CX7" s="38">
        <v>92.25</v>
      </c>
      <c r="CY7" s="38">
        <v>92.23</v>
      </c>
      <c r="CZ7" s="38">
        <v>92.36</v>
      </c>
      <c r="DA7" s="38">
        <v>92.68</v>
      </c>
      <c r="DB7" s="38">
        <v>93.09</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112</v>
      </c>
    </row>
    <row r="12" spans="1:145" x14ac:dyDescent="0.15">
      <c r="B12">
        <v>1</v>
      </c>
      <c r="C12">
        <v>1</v>
      </c>
      <c r="D12">
        <v>1</v>
      </c>
      <c r="E12">
        <v>1</v>
      </c>
      <c r="F12">
        <v>2</v>
      </c>
      <c r="G12" t="s">
        <v>113</v>
      </c>
    </row>
    <row r="13" spans="1:145" x14ac:dyDescent="0.15">
      <c r="B13" t="s">
        <v>114</v>
      </c>
      <c r="C13" t="s">
        <v>114</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小川　直也</cp:lastModifiedBy>
  <dcterms:created xsi:type="dcterms:W3CDTF">2021-12-03T07:55:18Z</dcterms:created>
  <dcterms:modified xsi:type="dcterms:W3CDTF">2022-01-17T05:26:17Z</dcterms:modified>
  <cp:category/>
</cp:coreProperties>
</file>