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\\172.31.10.192\07_share$\02_staff\下水道用\00下水道共通\経営比較分析表\R03\提出\"/>
    </mc:Choice>
  </mc:AlternateContent>
  <xr:revisionPtr revIDLastSave="0" documentId="13_ncr:1_{1C0106C8-611A-4C1F-B358-AA4548D37D12}" xr6:coauthVersionLast="36" xr6:coauthVersionMax="36" xr10:uidLastSave="{00000000-0000-0000-0000-000000000000}"/>
  <workbookProtection workbookAlgorithmName="SHA-512" workbookHashValue="vbjW84SAMTCGbG2/Q8SvGWjh+o880aXY+lVIEGZiPe0aOHjMd9dpkcTPrnZNoOurfFSYxKbntPAS1HZBrnqY+w==" workbookSaltValue="44iOn2/FLIiNTcHJ4HS3Gw==" workbookSpinCount="100000" lockStructure="1"/>
  <bookViews>
    <workbookView xWindow="0" yWindow="0" windowWidth="15360" windowHeight="7635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6" i="4" s="1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AL10" i="4" s="1"/>
  <c r="U6" i="5"/>
  <c r="BB8" i="4" s="1"/>
  <c r="T6" i="5"/>
  <c r="AT8" i="4" s="1"/>
  <c r="S6" i="5"/>
  <c r="R6" i="5"/>
  <c r="Q6" i="5"/>
  <c r="W10" i="4" s="1"/>
  <c r="P6" i="5"/>
  <c r="P10" i="4" s="1"/>
  <c r="O6" i="5"/>
  <c r="I10" i="4" s="1"/>
  <c r="N6" i="5"/>
  <c r="M6" i="5"/>
  <c r="AD8" i="4" s="1"/>
  <c r="L6" i="5"/>
  <c r="W8" i="4" s="1"/>
  <c r="K6" i="5"/>
  <c r="J6" i="5"/>
  <c r="I8" i="4" s="1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J86" i="4"/>
  <c r="I86" i="4"/>
  <c r="H86" i="4"/>
  <c r="E86" i="4"/>
  <c r="AD10" i="4"/>
  <c r="B10" i="4"/>
  <c r="AL8" i="4"/>
  <c r="P8" i="4"/>
</calcChain>
</file>

<file path=xl/sharedStrings.xml><?xml version="1.0" encoding="utf-8"?>
<sst xmlns="http://schemas.openxmlformats.org/spreadsheetml/2006/main" count="247" uniqueCount="120">
  <si>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</si>
  <si>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</si>
  <si>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</si>
  <si>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</si>
  <si>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</si>
  <si>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</si>
  <si>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</si>
  <si>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</si>
  <si>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</si>
  <si>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</si>
  <si>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</si>
  <si>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</si>
  <si>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</si>
  <si>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</si>
  <si>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</si>
  <si>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</si>
  <si>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</si>
  <si>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</si>
  <si>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</si>
  <si>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</si>
  <si>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</si>
  <si>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</si>
  <si>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</si>
  <si>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</si>
  <si>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</si>
  <si>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</si>
  <si>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</si>
  <si>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</si>
  <si>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</si>
  <si>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</si>
  <si>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</si>
  <si>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</si>
  <si>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</si>
  <si>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</si>
  <si>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</si>
  <si>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</si>
  <si>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</si>
  <si>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</si>
  <si>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</si>
  <si>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</si>
  <si>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</si>
  <si>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</si>
  <si>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</si>
  <si>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</si>
  <si>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</si>
  <si>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</si>
  <si>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</si>
  <si>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</si>
  <si>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</si>
  <si>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</si>
  <si>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</si>
  <si>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</si>
  <si>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</si>
  <si>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</si>
  <si>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</si>
  <si>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</si>
  <si>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</si>
  <si>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</si>
  <si>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</si>
  <si>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</si>
  <si>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</si>
  <si>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</si>
  <si>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</si>
  <si>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</si>
  <si>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</si>
  <si>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</si>
  <si>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</si>
  <si>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</si>
  <si>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</si>
  <si>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</si>
  <si>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</si>
  <si>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</si>
  <si>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</si>
  <si>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</si>
  <si>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</si>
  <si>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</si>
  <si>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</si>
  <si>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</si>
  <si>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</si>
  <si>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</si>
  <si>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</si>
  <si>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</si>
  <si>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</si>
  <si>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</si>
  <si>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</si>
  <si>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</si>
  <si>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</si>
  <si>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</si>
  <si>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</si>
  <si>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</si>
  <si>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</si>
  <si>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</si>
  <si>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</si>
  <si>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</si>
  <si>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</si>
  <si>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</si>
  <si>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</si>
  <si>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白鷹町</t>
  </si>
  <si>
    <t>法非適用</t>
  </si>
  <si>
    <t>下水道事業</t>
  </si>
  <si>
    <t>個別排水処理</t>
  </si>
  <si>
    <t>L2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</si>
  <si>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</si>
  <si>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</si>
  <si>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</si>
  <si>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</si>
  <si>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</si>
  <si>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</si>
  <si>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</si>
  <si>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</si>
  <si>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</si>
  <si>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</si>
  <si>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</si>
  <si>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</si>
  <si>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</si>
  <si>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</si>
  <si>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</si>
  <si>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本事業は平成14年から開始し、現在18年目である。
　合併浄化槽本体の故障はないが、近年、付属機器（ブロワ等）の修繕が増加しており、今後さらに修繕に費用を要することが想定される。
　定期的かつ適切な保守点検を行うことにより、維持管理費の抑制に努めていく。</t>
    <rPh sb="1" eb="2">
      <t>ホン</t>
    </rPh>
    <rPh sb="2" eb="4">
      <t>ジギョウ</t>
    </rPh>
    <rPh sb="5" eb="7">
      <t>ヘイセイ</t>
    </rPh>
    <rPh sb="9" eb="10">
      <t>ネン</t>
    </rPh>
    <rPh sb="12" eb="14">
      <t>カイシ</t>
    </rPh>
    <rPh sb="16" eb="18">
      <t>ゲンザイ</t>
    </rPh>
    <rPh sb="20" eb="22">
      <t>ネンメ</t>
    </rPh>
    <rPh sb="28" eb="30">
      <t>ガッペイ</t>
    </rPh>
    <rPh sb="30" eb="33">
      <t>ジョウカソウ</t>
    </rPh>
    <rPh sb="33" eb="35">
      <t>ホンタイ</t>
    </rPh>
    <rPh sb="36" eb="38">
      <t>コショウ</t>
    </rPh>
    <rPh sb="43" eb="45">
      <t>キンネン</t>
    </rPh>
    <rPh sb="46" eb="48">
      <t>フゾク</t>
    </rPh>
    <rPh sb="48" eb="50">
      <t>キキ</t>
    </rPh>
    <rPh sb="54" eb="55">
      <t>ナド</t>
    </rPh>
    <rPh sb="57" eb="59">
      <t>シュウゼン</t>
    </rPh>
    <rPh sb="60" eb="62">
      <t>ゾウカ</t>
    </rPh>
    <rPh sb="67" eb="69">
      <t>コンゴ</t>
    </rPh>
    <rPh sb="72" eb="74">
      <t>シュウゼン</t>
    </rPh>
    <rPh sb="75" eb="77">
      <t>ヒヨウ</t>
    </rPh>
    <rPh sb="78" eb="79">
      <t>ヨウ</t>
    </rPh>
    <rPh sb="84" eb="86">
      <t>ソウテイ</t>
    </rPh>
    <phoneticPr fontId="4"/>
  </si>
  <si>
    <t>　本事業はすでに整備が終了し、整備に係る地方債の償還も完了している。
　今後は経年劣化による修繕費の増加が見込まれるが、人口減少により使用料収入は減少していくことが想定されるため、適切な保守点検を行うことにより、維持管理費の努め、安定的な経営を目指す。</t>
    <rPh sb="1" eb="2">
      <t>ホン</t>
    </rPh>
    <rPh sb="2" eb="4">
      <t>ジギョウ</t>
    </rPh>
    <rPh sb="8" eb="10">
      <t>セイビ</t>
    </rPh>
    <rPh sb="11" eb="13">
      <t>シュウリョウ</t>
    </rPh>
    <rPh sb="15" eb="17">
      <t>セイビ</t>
    </rPh>
    <rPh sb="18" eb="19">
      <t>カカ</t>
    </rPh>
    <rPh sb="20" eb="23">
      <t>チホウサイ</t>
    </rPh>
    <rPh sb="24" eb="26">
      <t>ショウカン</t>
    </rPh>
    <rPh sb="27" eb="29">
      <t>カンリョウ</t>
    </rPh>
    <rPh sb="36" eb="38">
      <t>コンゴ</t>
    </rPh>
    <rPh sb="39" eb="41">
      <t>ケイネン</t>
    </rPh>
    <rPh sb="41" eb="43">
      <t>レッカ</t>
    </rPh>
    <rPh sb="46" eb="48">
      <t>シュウゼン</t>
    </rPh>
    <rPh sb="48" eb="49">
      <t>ヒ</t>
    </rPh>
    <rPh sb="50" eb="52">
      <t>ゾウカ</t>
    </rPh>
    <rPh sb="53" eb="55">
      <t>ミコ</t>
    </rPh>
    <rPh sb="60" eb="62">
      <t>ジンコウ</t>
    </rPh>
    <rPh sb="62" eb="64">
      <t>ゲンショウ</t>
    </rPh>
    <rPh sb="67" eb="70">
      <t>シヨウリョウ</t>
    </rPh>
    <rPh sb="70" eb="72">
      <t>シュウニュウ</t>
    </rPh>
    <rPh sb="73" eb="75">
      <t>ゲンショウ</t>
    </rPh>
    <rPh sb="82" eb="84">
      <t>ソウテイ</t>
    </rPh>
    <rPh sb="90" eb="92">
      <t>テキセツ</t>
    </rPh>
    <rPh sb="93" eb="95">
      <t>ホシュ</t>
    </rPh>
    <rPh sb="95" eb="97">
      <t>テンケン</t>
    </rPh>
    <rPh sb="98" eb="99">
      <t>オコナ</t>
    </rPh>
    <rPh sb="106" eb="108">
      <t>イジ</t>
    </rPh>
    <rPh sb="108" eb="111">
      <t>カンリヒ</t>
    </rPh>
    <rPh sb="112" eb="113">
      <t>ツト</t>
    </rPh>
    <rPh sb="115" eb="118">
      <t>アンテイテキ</t>
    </rPh>
    <rPh sb="119" eb="121">
      <t>ケイエイ</t>
    </rPh>
    <rPh sb="122" eb="124">
      <t>メザ</t>
    </rPh>
    <phoneticPr fontId="4"/>
  </si>
  <si>
    <t>　①収益的収支比率は100％を超える値となっている。⑤経費回収率は類似団体よりも高い値となっているが、使用料収入だけでは維持管理費を賄うことができずに、一般会計繰入金に依存している状況である。
　⑥汚水処理原価は増加傾向にあり、類似団体より高い数値となっている。これは、合併浄化槽の経年劣化に伴う維持管理費の増加と、人口減少による有収水量の微減が原因と考えられる。
　</t>
    <rPh sb="2" eb="5">
      <t>シュウエキテキ</t>
    </rPh>
    <rPh sb="5" eb="7">
      <t>シュウシ</t>
    </rPh>
    <rPh sb="7" eb="9">
      <t>ヒリツ</t>
    </rPh>
    <rPh sb="15" eb="16">
      <t>コ</t>
    </rPh>
    <rPh sb="18" eb="19">
      <t>アタイ</t>
    </rPh>
    <rPh sb="27" eb="29">
      <t>ケイヒ</t>
    </rPh>
    <rPh sb="29" eb="31">
      <t>カイシュウ</t>
    </rPh>
    <rPh sb="31" eb="32">
      <t>リツ</t>
    </rPh>
    <rPh sb="33" eb="35">
      <t>ルイジ</t>
    </rPh>
    <rPh sb="35" eb="37">
      <t>ダンタイ</t>
    </rPh>
    <rPh sb="40" eb="41">
      <t>タカ</t>
    </rPh>
    <rPh sb="42" eb="43">
      <t>アタイ</t>
    </rPh>
    <rPh sb="51" eb="54">
      <t>シヨウリョウ</t>
    </rPh>
    <rPh sb="54" eb="56">
      <t>シュウニュウ</t>
    </rPh>
    <rPh sb="60" eb="62">
      <t>イジ</t>
    </rPh>
    <rPh sb="62" eb="65">
      <t>カンリヒ</t>
    </rPh>
    <rPh sb="66" eb="67">
      <t>マカナ</t>
    </rPh>
    <rPh sb="76" eb="78">
      <t>イッパン</t>
    </rPh>
    <rPh sb="78" eb="80">
      <t>カイケイ</t>
    </rPh>
    <rPh sb="80" eb="82">
      <t>クリイレ</t>
    </rPh>
    <rPh sb="82" eb="83">
      <t>キン</t>
    </rPh>
    <rPh sb="84" eb="86">
      <t>イゾン</t>
    </rPh>
    <rPh sb="90" eb="92">
      <t>ジョウキョウ</t>
    </rPh>
    <rPh sb="99" eb="101">
      <t>オスイ</t>
    </rPh>
    <rPh sb="101" eb="103">
      <t>ショリ</t>
    </rPh>
    <rPh sb="103" eb="105">
      <t>ゲンカ</t>
    </rPh>
    <rPh sb="106" eb="108">
      <t>ゾウカ</t>
    </rPh>
    <rPh sb="108" eb="110">
      <t>ケイコウ</t>
    </rPh>
    <rPh sb="114" eb="116">
      <t>ルイジ</t>
    </rPh>
    <rPh sb="116" eb="118">
      <t>ダンタイ</t>
    </rPh>
    <rPh sb="120" eb="121">
      <t>タカ</t>
    </rPh>
    <rPh sb="122" eb="124">
      <t>スウチ</t>
    </rPh>
    <rPh sb="135" eb="137">
      <t>ガッペイ</t>
    </rPh>
    <rPh sb="137" eb="140">
      <t>ジョウカソウ</t>
    </rPh>
    <rPh sb="141" eb="143">
      <t>ケイネン</t>
    </rPh>
    <rPh sb="143" eb="145">
      <t>レッカ</t>
    </rPh>
    <rPh sb="146" eb="147">
      <t>トモナ</t>
    </rPh>
    <rPh sb="148" eb="150">
      <t>イジ</t>
    </rPh>
    <rPh sb="150" eb="153">
      <t>カンリヒ</t>
    </rPh>
    <rPh sb="154" eb="156">
      <t>ゾウカ</t>
    </rPh>
    <rPh sb="158" eb="160">
      <t>ジンコウ</t>
    </rPh>
    <rPh sb="160" eb="162">
      <t>ゲンショウ</t>
    </rPh>
    <rPh sb="165" eb="167">
      <t>ユウシュウ</t>
    </rPh>
    <rPh sb="167" eb="169">
      <t>スイリョウ</t>
    </rPh>
    <rPh sb="170" eb="172">
      <t>ビゲン</t>
    </rPh>
    <rPh sb="173" eb="175">
      <t>ゲンイン</t>
    </rPh>
    <rPh sb="176" eb="177">
      <t>カンガ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</si>
</sst>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2-425D-9993-9DCABC217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62-425D-9993-9DCABC217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61.02</c:v>
                </c:pt>
                <c:pt idx="1">
                  <c:v>61.02</c:v>
                </c:pt>
                <c:pt idx="2">
                  <c:v>61.02</c:v>
                </c:pt>
                <c:pt idx="3">
                  <c:v>59.32</c:v>
                </c:pt>
                <c:pt idx="4">
                  <c:v>61.02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B4-401C-A374-3928B5D8D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41.51</c:v>
                </c:pt>
                <c:pt idx="1">
                  <c:v>51.71</c:v>
                </c:pt>
                <c:pt idx="2">
                  <c:v>50.56</c:v>
                </c:pt>
                <c:pt idx="3">
                  <c:v>47.35</c:v>
                </c:pt>
                <c:pt idx="4">
                  <c:v>46.36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B4-401C-A374-3928B5D8D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2A-4672-A8A3-11E9146C6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68.72</c:v>
                </c:pt>
                <c:pt idx="1">
                  <c:v>82.91</c:v>
                </c:pt>
                <c:pt idx="2">
                  <c:v>83.85</c:v>
                </c:pt>
                <c:pt idx="3">
                  <c:v>81.209999999999994</c:v>
                </c:pt>
                <c:pt idx="4">
                  <c:v>83.08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2A-4672-A8A3-11E9146C6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91.69</c:v>
                </c:pt>
                <c:pt idx="1">
                  <c:v>91.04</c:v>
                </c:pt>
                <c:pt idx="2">
                  <c:v>102.88</c:v>
                </c:pt>
                <c:pt idx="3">
                  <c:v>99.21</c:v>
                </c:pt>
                <c:pt idx="4">
                  <c:v>104.47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FD-44A8-90AA-8D0C393F1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FD-44A8-90AA-8D0C393F1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AC-4FB7-B853-3E076E153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AC-4FB7-B853-3E076E153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6A-4393-91C2-31D2BF5AF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6A-4393-91C2-31D2BF5AF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8E-4718-AF03-5083D4874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8E-4718-AF03-5083D4874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51-4720-941C-8EEB892FC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51-4720-941C-8EEB892FC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07-4115-AD47-83CAD9787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503.8</c:v>
                </c:pt>
                <c:pt idx="1">
                  <c:v>888.8</c:v>
                </c:pt>
                <c:pt idx="2">
                  <c:v>855.65</c:v>
                </c:pt>
                <c:pt idx="3">
                  <c:v>862.99</c:v>
                </c:pt>
                <c:pt idx="4">
                  <c:v>782.91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07-4115-AD47-83CAD9787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52.26</c:v>
                </c:pt>
                <c:pt idx="1">
                  <c:v>52.44</c:v>
                </c:pt>
                <c:pt idx="2">
                  <c:v>48.81</c:v>
                </c:pt>
                <c:pt idx="3">
                  <c:v>49.03</c:v>
                </c:pt>
                <c:pt idx="4">
                  <c:v>51.93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B-4FDD-A8AE-F1DCF0355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51.58</c:v>
                </c:pt>
                <c:pt idx="1">
                  <c:v>52.55</c:v>
                </c:pt>
                <c:pt idx="2">
                  <c:v>52.23</c:v>
                </c:pt>
                <c:pt idx="3">
                  <c:v>50.06</c:v>
                </c:pt>
                <c:pt idx="4">
                  <c:v>49.38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EB-4FDD-A8AE-F1DCF0355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296.58</c:v>
                </c:pt>
                <c:pt idx="1">
                  <c:v>292.88</c:v>
                </c:pt>
                <c:pt idx="2">
                  <c:v>322.12</c:v>
                </c:pt>
                <c:pt idx="3">
                  <c:v>330.43</c:v>
                </c:pt>
                <c:pt idx="4">
                  <c:v>320.18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13-4467-8F63-97BAC4D8B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333.58</c:v>
                </c:pt>
                <c:pt idx="1">
                  <c:v>292.45</c:v>
                </c:pt>
                <c:pt idx="2">
                  <c:v>294.05</c:v>
                </c:pt>
                <c:pt idx="3">
                  <c:v>309.22000000000003</c:v>
                </c:pt>
                <c:pt idx="4">
                  <c:v>316.97000000000003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13-4467-8F63-97BAC4D8B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【780.89】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【46.74】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【328.08】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N4" zoomScaleNormal="100" workbookViewId="0">
      <selection activeCell="BL11" sqref="BL11:BZ1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山形県　白鷹町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法非適用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個別排水処理</v>
      </c>
      <c r="Q8" s="49"/>
      <c r="R8" s="49"/>
      <c r="S8" s="49"/>
      <c r="T8" s="49"/>
      <c r="U8" s="49"/>
      <c r="V8" s="49"/>
      <c r="W8" s="49" t="str">
        <f>データ!L6</f>
        <v>L2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13256</v>
      </c>
      <c r="AM8" s="51"/>
      <c r="AN8" s="51"/>
      <c r="AO8" s="51"/>
      <c r="AP8" s="51"/>
      <c r="AQ8" s="51"/>
      <c r="AR8" s="51"/>
      <c r="AS8" s="51"/>
      <c r="AT8" s="46">
        <f>データ!T6</f>
        <v>157.71</v>
      </c>
      <c r="AU8" s="46"/>
      <c r="AV8" s="46"/>
      <c r="AW8" s="46"/>
      <c r="AX8" s="46"/>
      <c r="AY8" s="46"/>
      <c r="AZ8" s="46"/>
      <c r="BA8" s="46"/>
      <c r="BB8" s="46">
        <f>データ!U6</f>
        <v>84.05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 t="str">
        <f>データ!O6</f>
        <v>該当数値なし</v>
      </c>
      <c r="J10" s="46"/>
      <c r="K10" s="46"/>
      <c r="L10" s="46"/>
      <c r="M10" s="46"/>
      <c r="N10" s="46"/>
      <c r="O10" s="46"/>
      <c r="P10" s="46">
        <f>データ!P6</f>
        <v>1.0900000000000001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3520</v>
      </c>
      <c r="AE10" s="51"/>
      <c r="AF10" s="51"/>
      <c r="AG10" s="51"/>
      <c r="AH10" s="51"/>
      <c r="AI10" s="51"/>
      <c r="AJ10" s="51"/>
      <c r="AK10" s="2"/>
      <c r="AL10" s="51">
        <f>データ!V6</f>
        <v>143</v>
      </c>
      <c r="AM10" s="51"/>
      <c r="AN10" s="51"/>
      <c r="AO10" s="51"/>
      <c r="AP10" s="51"/>
      <c r="AQ10" s="51"/>
      <c r="AR10" s="51"/>
      <c r="AS10" s="51"/>
      <c r="AT10" s="46">
        <f>データ!W6</f>
        <v>0.57999999999999996</v>
      </c>
      <c r="AU10" s="46"/>
      <c r="AV10" s="46"/>
      <c r="AW10" s="46"/>
      <c r="AX10" s="46"/>
      <c r="AY10" s="46"/>
      <c r="AZ10" s="46"/>
      <c r="BA10" s="46"/>
      <c r="BB10" s="46">
        <f>データ!X6</f>
        <v>246.55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15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119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117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118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【780.89】</v>
      </c>
      <c r="I86" s="26" t="str">
        <f>データ!CA6</f>
        <v>【48.58】</v>
      </c>
      <c r="J86" s="26" t="str">
        <f>データ!CL6</f>
        <v>【328.08】</v>
      </c>
      <c r="K86" s="26" t="str">
        <f>データ!CW6</f>
        <v>【46.74】</v>
      </c>
      <c r="L86" s="26" t="str">
        <f>データ!DH6</f>
        <v>【81.12】</v>
      </c>
      <c r="M86" s="26" t="s">
        <v>43</v>
      </c>
      <c r="N86" s="26" t="s">
        <v>43</v>
      </c>
      <c r="O86" s="26" t="str">
        <f>データ!EO6</f>
        <v>【-】</v>
      </c>
    </row>
  </sheetData>
  <sheetProtection algorithmName="SHA-512" hashValue="LjL7UwBT5tizUS89jOd7oEgmtoGJXznlUZClkK6GPKgQ5Ndl/+PEyZ2UH0Zw4t/vCA0BtzZEUMkK/iizI1h7GQ==" saltValue="wyBKmDyvZ2Emmx8b0/y1OA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44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45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46</v>
      </c>
      <c r="B3" s="29" t="s">
        <v>47</v>
      </c>
      <c r="C3" s="29" t="s">
        <v>48</v>
      </c>
      <c r="D3" s="29" t="s">
        <v>49</v>
      </c>
      <c r="E3" s="29" t="s">
        <v>50</v>
      </c>
      <c r="F3" s="29" t="s">
        <v>51</v>
      </c>
      <c r="G3" s="29" t="s">
        <v>52</v>
      </c>
      <c r="H3" s="77" t="s">
        <v>53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54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55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56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57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58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59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60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61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62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63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64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65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66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67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68</v>
      </c>
      <c r="B5" s="31"/>
      <c r="C5" s="31"/>
      <c r="D5" s="31"/>
      <c r="E5" s="31"/>
      <c r="F5" s="31"/>
      <c r="G5" s="31"/>
      <c r="H5" s="32" t="s">
        <v>69</v>
      </c>
      <c r="I5" s="32" t="s">
        <v>70</v>
      </c>
      <c r="J5" s="32" t="s">
        <v>71</v>
      </c>
      <c r="K5" s="32" t="s">
        <v>72</v>
      </c>
      <c r="L5" s="32" t="s">
        <v>73</v>
      </c>
      <c r="M5" s="32" t="s">
        <v>5</v>
      </c>
      <c r="N5" s="32" t="s">
        <v>74</v>
      </c>
      <c r="O5" s="32" t="s">
        <v>75</v>
      </c>
      <c r="P5" s="32" t="s">
        <v>76</v>
      </c>
      <c r="Q5" s="32" t="s">
        <v>77</v>
      </c>
      <c r="R5" s="32" t="s">
        <v>78</v>
      </c>
      <c r="S5" s="32" t="s">
        <v>79</v>
      </c>
      <c r="T5" s="32" t="s">
        <v>80</v>
      </c>
      <c r="U5" s="32" t="s">
        <v>81</v>
      </c>
      <c r="V5" s="32" t="s">
        <v>82</v>
      </c>
      <c r="W5" s="32" t="s">
        <v>83</v>
      </c>
      <c r="X5" s="32" t="s">
        <v>84</v>
      </c>
      <c r="Y5" s="32" t="s">
        <v>85</v>
      </c>
      <c r="Z5" s="32" t="s">
        <v>86</v>
      </c>
      <c r="AA5" s="32" t="s">
        <v>87</v>
      </c>
      <c r="AB5" s="32" t="s">
        <v>88</v>
      </c>
      <c r="AC5" s="32" t="s">
        <v>89</v>
      </c>
      <c r="AD5" s="32" t="s">
        <v>90</v>
      </c>
      <c r="AE5" s="32" t="s">
        <v>91</v>
      </c>
      <c r="AF5" s="32" t="s">
        <v>92</v>
      </c>
      <c r="AG5" s="32" t="s">
        <v>93</v>
      </c>
      <c r="AH5" s="32" t="s">
        <v>94</v>
      </c>
      <c r="AI5" s="32" t="s">
        <v>31</v>
      </c>
      <c r="AJ5" s="32" t="s">
        <v>85</v>
      </c>
      <c r="AK5" s="32" t="s">
        <v>86</v>
      </c>
      <c r="AL5" s="32" t="s">
        <v>87</v>
      </c>
      <c r="AM5" s="32" t="s">
        <v>88</v>
      </c>
      <c r="AN5" s="32" t="s">
        <v>89</v>
      </c>
      <c r="AO5" s="32" t="s">
        <v>90</v>
      </c>
      <c r="AP5" s="32" t="s">
        <v>91</v>
      </c>
      <c r="AQ5" s="32" t="s">
        <v>92</v>
      </c>
      <c r="AR5" s="32" t="s">
        <v>93</v>
      </c>
      <c r="AS5" s="32" t="s">
        <v>94</v>
      </c>
      <c r="AT5" s="32" t="s">
        <v>95</v>
      </c>
      <c r="AU5" s="32" t="s">
        <v>85</v>
      </c>
      <c r="AV5" s="32" t="s">
        <v>86</v>
      </c>
      <c r="AW5" s="32" t="s">
        <v>87</v>
      </c>
      <c r="AX5" s="32" t="s">
        <v>88</v>
      </c>
      <c r="AY5" s="32" t="s">
        <v>89</v>
      </c>
      <c r="AZ5" s="32" t="s">
        <v>90</v>
      </c>
      <c r="BA5" s="32" t="s">
        <v>91</v>
      </c>
      <c r="BB5" s="32" t="s">
        <v>92</v>
      </c>
      <c r="BC5" s="32" t="s">
        <v>93</v>
      </c>
      <c r="BD5" s="32" t="s">
        <v>94</v>
      </c>
      <c r="BE5" s="32" t="s">
        <v>95</v>
      </c>
      <c r="BF5" s="32" t="s">
        <v>85</v>
      </c>
      <c r="BG5" s="32" t="s">
        <v>86</v>
      </c>
      <c r="BH5" s="32" t="s">
        <v>87</v>
      </c>
      <c r="BI5" s="32" t="s">
        <v>88</v>
      </c>
      <c r="BJ5" s="32" t="s">
        <v>89</v>
      </c>
      <c r="BK5" s="32" t="s">
        <v>90</v>
      </c>
      <c r="BL5" s="32" t="s">
        <v>91</v>
      </c>
      <c r="BM5" s="32" t="s">
        <v>92</v>
      </c>
      <c r="BN5" s="32" t="s">
        <v>93</v>
      </c>
      <c r="BO5" s="32" t="s">
        <v>94</v>
      </c>
      <c r="BP5" s="32" t="s">
        <v>95</v>
      </c>
      <c r="BQ5" s="32" t="s">
        <v>85</v>
      </c>
      <c r="BR5" s="32" t="s">
        <v>86</v>
      </c>
      <c r="BS5" s="32" t="s">
        <v>87</v>
      </c>
      <c r="BT5" s="32" t="s">
        <v>88</v>
      </c>
      <c r="BU5" s="32" t="s">
        <v>89</v>
      </c>
      <c r="BV5" s="32" t="s">
        <v>90</v>
      </c>
      <c r="BW5" s="32" t="s">
        <v>91</v>
      </c>
      <c r="BX5" s="32" t="s">
        <v>92</v>
      </c>
      <c r="BY5" s="32" t="s">
        <v>93</v>
      </c>
      <c r="BZ5" s="32" t="s">
        <v>94</v>
      </c>
      <c r="CA5" s="32" t="s">
        <v>95</v>
      </c>
      <c r="CB5" s="32" t="s">
        <v>85</v>
      </c>
      <c r="CC5" s="32" t="s">
        <v>86</v>
      </c>
      <c r="CD5" s="32" t="s">
        <v>87</v>
      </c>
      <c r="CE5" s="32" t="s">
        <v>88</v>
      </c>
      <c r="CF5" s="32" t="s">
        <v>89</v>
      </c>
      <c r="CG5" s="32" t="s">
        <v>90</v>
      </c>
      <c r="CH5" s="32" t="s">
        <v>91</v>
      </c>
      <c r="CI5" s="32" t="s">
        <v>92</v>
      </c>
      <c r="CJ5" s="32" t="s">
        <v>93</v>
      </c>
      <c r="CK5" s="32" t="s">
        <v>94</v>
      </c>
      <c r="CL5" s="32" t="s">
        <v>95</v>
      </c>
      <c r="CM5" s="32" t="s">
        <v>85</v>
      </c>
      <c r="CN5" s="32" t="s">
        <v>86</v>
      </c>
      <c r="CO5" s="32" t="s">
        <v>87</v>
      </c>
      <c r="CP5" s="32" t="s">
        <v>88</v>
      </c>
      <c r="CQ5" s="32" t="s">
        <v>89</v>
      </c>
      <c r="CR5" s="32" t="s">
        <v>90</v>
      </c>
      <c r="CS5" s="32" t="s">
        <v>91</v>
      </c>
      <c r="CT5" s="32" t="s">
        <v>92</v>
      </c>
      <c r="CU5" s="32" t="s">
        <v>93</v>
      </c>
      <c r="CV5" s="32" t="s">
        <v>94</v>
      </c>
      <c r="CW5" s="32" t="s">
        <v>95</v>
      </c>
      <c r="CX5" s="32" t="s">
        <v>85</v>
      </c>
      <c r="CY5" s="32" t="s">
        <v>86</v>
      </c>
      <c r="CZ5" s="32" t="s">
        <v>87</v>
      </c>
      <c r="DA5" s="32" t="s">
        <v>88</v>
      </c>
      <c r="DB5" s="32" t="s">
        <v>89</v>
      </c>
      <c r="DC5" s="32" t="s">
        <v>90</v>
      </c>
      <c r="DD5" s="32" t="s">
        <v>91</v>
      </c>
      <c r="DE5" s="32" t="s">
        <v>92</v>
      </c>
      <c r="DF5" s="32" t="s">
        <v>93</v>
      </c>
      <c r="DG5" s="32" t="s">
        <v>94</v>
      </c>
      <c r="DH5" s="32" t="s">
        <v>95</v>
      </c>
      <c r="DI5" s="32" t="s">
        <v>85</v>
      </c>
      <c r="DJ5" s="32" t="s">
        <v>86</v>
      </c>
      <c r="DK5" s="32" t="s">
        <v>87</v>
      </c>
      <c r="DL5" s="32" t="s">
        <v>88</v>
      </c>
      <c r="DM5" s="32" t="s">
        <v>89</v>
      </c>
      <c r="DN5" s="32" t="s">
        <v>90</v>
      </c>
      <c r="DO5" s="32" t="s">
        <v>91</v>
      </c>
      <c r="DP5" s="32" t="s">
        <v>92</v>
      </c>
      <c r="DQ5" s="32" t="s">
        <v>93</v>
      </c>
      <c r="DR5" s="32" t="s">
        <v>94</v>
      </c>
      <c r="DS5" s="32" t="s">
        <v>95</v>
      </c>
      <c r="DT5" s="32" t="s">
        <v>85</v>
      </c>
      <c r="DU5" s="32" t="s">
        <v>86</v>
      </c>
      <c r="DV5" s="32" t="s">
        <v>87</v>
      </c>
      <c r="DW5" s="32" t="s">
        <v>88</v>
      </c>
      <c r="DX5" s="32" t="s">
        <v>89</v>
      </c>
      <c r="DY5" s="32" t="s">
        <v>90</v>
      </c>
      <c r="DZ5" s="32" t="s">
        <v>91</v>
      </c>
      <c r="EA5" s="32" t="s">
        <v>92</v>
      </c>
      <c r="EB5" s="32" t="s">
        <v>93</v>
      </c>
      <c r="EC5" s="32" t="s">
        <v>94</v>
      </c>
      <c r="ED5" s="32" t="s">
        <v>95</v>
      </c>
      <c r="EE5" s="32" t="s">
        <v>85</v>
      </c>
      <c r="EF5" s="32" t="s">
        <v>86</v>
      </c>
      <c r="EG5" s="32" t="s">
        <v>87</v>
      </c>
      <c r="EH5" s="32" t="s">
        <v>88</v>
      </c>
      <c r="EI5" s="32" t="s">
        <v>89</v>
      </c>
      <c r="EJ5" s="32" t="s">
        <v>90</v>
      </c>
      <c r="EK5" s="32" t="s">
        <v>91</v>
      </c>
      <c r="EL5" s="32" t="s">
        <v>92</v>
      </c>
      <c r="EM5" s="32" t="s">
        <v>93</v>
      </c>
      <c r="EN5" s="32" t="s">
        <v>94</v>
      </c>
      <c r="EO5" s="32" t="s">
        <v>95</v>
      </c>
    </row>
    <row r="6" spans="1:145" s="36" customFormat="1" x14ac:dyDescent="0.15">
      <c r="A6" s="28" t="s">
        <v>96</v>
      </c>
      <c r="B6" s="33">
        <f>B7</f>
        <v>2020</v>
      </c>
      <c r="C6" s="33">
        <f t="shared" ref="C6:X6" si="3">C7</f>
        <v>64025</v>
      </c>
      <c r="D6" s="33">
        <f t="shared" si="3"/>
        <v>47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山形県　白鷹町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1.0900000000000001</v>
      </c>
      <c r="Q6" s="34">
        <f t="shared" si="3"/>
        <v>100</v>
      </c>
      <c r="R6" s="34">
        <f t="shared" si="3"/>
        <v>3520</v>
      </c>
      <c r="S6" s="34">
        <f t="shared" si="3"/>
        <v>13256</v>
      </c>
      <c r="T6" s="34">
        <f t="shared" si="3"/>
        <v>157.71</v>
      </c>
      <c r="U6" s="34">
        <f t="shared" si="3"/>
        <v>84.05</v>
      </c>
      <c r="V6" s="34">
        <f t="shared" si="3"/>
        <v>143</v>
      </c>
      <c r="W6" s="34">
        <f t="shared" si="3"/>
        <v>0.57999999999999996</v>
      </c>
      <c r="X6" s="34">
        <f t="shared" si="3"/>
        <v>246.55</v>
      </c>
      <c r="Y6" s="35">
        <f>IF(Y7="",NA(),Y7)</f>
        <v>91.69</v>
      </c>
      <c r="Z6" s="35">
        <f t="shared" ref="Z6:AH6" si="4">IF(Z7="",NA(),Z7)</f>
        <v>91.04</v>
      </c>
      <c r="AA6" s="35">
        <f t="shared" si="4"/>
        <v>102.88</v>
      </c>
      <c r="AB6" s="35">
        <f t="shared" si="4"/>
        <v>99.21</v>
      </c>
      <c r="AC6" s="35">
        <f t="shared" si="4"/>
        <v>104.47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4">
        <f>IF(BF7="",NA(),BF7)</f>
        <v>0</v>
      </c>
      <c r="BG6" s="34">
        <f t="shared" ref="BG6:BO6" si="7">IF(BG7="",NA(),BG7)</f>
        <v>0</v>
      </c>
      <c r="BH6" s="34">
        <f t="shared" si="7"/>
        <v>0</v>
      </c>
      <c r="BI6" s="34">
        <f t="shared" si="7"/>
        <v>0</v>
      </c>
      <c r="BJ6" s="34">
        <f t="shared" si="7"/>
        <v>0</v>
      </c>
      <c r="BK6" s="35">
        <f t="shared" si="7"/>
        <v>503.8</v>
      </c>
      <c r="BL6" s="35">
        <f t="shared" si="7"/>
        <v>888.8</v>
      </c>
      <c r="BM6" s="35">
        <f t="shared" si="7"/>
        <v>855.65</v>
      </c>
      <c r="BN6" s="35">
        <f t="shared" si="7"/>
        <v>862.99</v>
      </c>
      <c r="BO6" s="35">
        <f t="shared" si="7"/>
        <v>782.91</v>
      </c>
      <c r="BP6" s="34" t="str">
        <f>IF(BP7="","",IF(BP7="-","【-】","【"&amp;SUBSTITUTE(TEXT(BP7,"#,##0.00"),"-","△")&amp;"】"))</f>
        <v>【780.89】</v>
      </c>
      <c r="BQ6" s="35">
        <f>IF(BQ7="",NA(),BQ7)</f>
        <v>52.26</v>
      </c>
      <c r="BR6" s="35">
        <f t="shared" ref="BR6:BZ6" si="8">IF(BR7="",NA(),BR7)</f>
        <v>52.44</v>
      </c>
      <c r="BS6" s="35">
        <f t="shared" si="8"/>
        <v>48.81</v>
      </c>
      <c r="BT6" s="35">
        <f t="shared" si="8"/>
        <v>49.03</v>
      </c>
      <c r="BU6" s="35">
        <f t="shared" si="8"/>
        <v>51.93</v>
      </c>
      <c r="BV6" s="35">
        <f t="shared" si="8"/>
        <v>51.58</v>
      </c>
      <c r="BW6" s="35">
        <f t="shared" si="8"/>
        <v>52.55</v>
      </c>
      <c r="BX6" s="35">
        <f t="shared" si="8"/>
        <v>52.23</v>
      </c>
      <c r="BY6" s="35">
        <f t="shared" si="8"/>
        <v>50.06</v>
      </c>
      <c r="BZ6" s="35">
        <f t="shared" si="8"/>
        <v>49.38</v>
      </c>
      <c r="CA6" s="34" t="str">
        <f>IF(CA7="","",IF(CA7="-","【-】","【"&amp;SUBSTITUTE(TEXT(CA7,"#,##0.00"),"-","△")&amp;"】"))</f>
        <v>【48.58】</v>
      </c>
      <c r="CB6" s="35">
        <f>IF(CB7="",NA(),CB7)</f>
        <v>296.58</v>
      </c>
      <c r="CC6" s="35">
        <f t="shared" ref="CC6:CK6" si="9">IF(CC7="",NA(),CC7)</f>
        <v>292.88</v>
      </c>
      <c r="CD6" s="35">
        <f t="shared" si="9"/>
        <v>322.12</v>
      </c>
      <c r="CE6" s="35">
        <f t="shared" si="9"/>
        <v>330.43</v>
      </c>
      <c r="CF6" s="35">
        <f t="shared" si="9"/>
        <v>320.18</v>
      </c>
      <c r="CG6" s="35">
        <f t="shared" si="9"/>
        <v>333.58</v>
      </c>
      <c r="CH6" s="35">
        <f t="shared" si="9"/>
        <v>292.45</v>
      </c>
      <c r="CI6" s="35">
        <f t="shared" si="9"/>
        <v>294.05</v>
      </c>
      <c r="CJ6" s="35">
        <f t="shared" si="9"/>
        <v>309.22000000000003</v>
      </c>
      <c r="CK6" s="35">
        <f t="shared" si="9"/>
        <v>316.97000000000003</v>
      </c>
      <c r="CL6" s="34" t="str">
        <f>IF(CL7="","",IF(CL7="-","【-】","【"&amp;SUBSTITUTE(TEXT(CL7,"#,##0.00"),"-","△")&amp;"】"))</f>
        <v>【328.08】</v>
      </c>
      <c r="CM6" s="35">
        <f>IF(CM7="",NA(),CM7)</f>
        <v>61.02</v>
      </c>
      <c r="CN6" s="35">
        <f t="shared" ref="CN6:CV6" si="10">IF(CN7="",NA(),CN7)</f>
        <v>61.02</v>
      </c>
      <c r="CO6" s="35">
        <f t="shared" si="10"/>
        <v>61.02</v>
      </c>
      <c r="CP6" s="35">
        <f t="shared" si="10"/>
        <v>59.32</v>
      </c>
      <c r="CQ6" s="35">
        <f t="shared" si="10"/>
        <v>61.02</v>
      </c>
      <c r="CR6" s="35">
        <f t="shared" si="10"/>
        <v>41.51</v>
      </c>
      <c r="CS6" s="35">
        <f t="shared" si="10"/>
        <v>51.71</v>
      </c>
      <c r="CT6" s="35">
        <f t="shared" si="10"/>
        <v>50.56</v>
      </c>
      <c r="CU6" s="35">
        <f t="shared" si="10"/>
        <v>47.35</v>
      </c>
      <c r="CV6" s="35">
        <f t="shared" si="10"/>
        <v>46.36</v>
      </c>
      <c r="CW6" s="34" t="str">
        <f>IF(CW7="","",IF(CW7="-","【-】","【"&amp;SUBSTITUTE(TEXT(CW7,"#,##0.00"),"-","△")&amp;"】"))</f>
        <v>【46.74】</v>
      </c>
      <c r="CX6" s="35">
        <f>IF(CX7="",NA(),CX7)</f>
        <v>100</v>
      </c>
      <c r="CY6" s="35">
        <f t="shared" ref="CY6:DG6" si="11">IF(CY7="",NA(),CY7)</f>
        <v>100</v>
      </c>
      <c r="CZ6" s="35">
        <f t="shared" si="11"/>
        <v>100</v>
      </c>
      <c r="DA6" s="35">
        <f t="shared" si="11"/>
        <v>100</v>
      </c>
      <c r="DB6" s="35">
        <f t="shared" si="11"/>
        <v>100</v>
      </c>
      <c r="DC6" s="35">
        <f t="shared" si="11"/>
        <v>68.72</v>
      </c>
      <c r="DD6" s="35">
        <f t="shared" si="11"/>
        <v>82.91</v>
      </c>
      <c r="DE6" s="35">
        <f t="shared" si="11"/>
        <v>83.85</v>
      </c>
      <c r="DF6" s="35">
        <f t="shared" si="11"/>
        <v>81.209999999999994</v>
      </c>
      <c r="DG6" s="35">
        <f t="shared" si="11"/>
        <v>83.08</v>
      </c>
      <c r="DH6" s="34" t="str">
        <f>IF(DH7="","",IF(DH7="-","【-】","【"&amp;SUBSTITUTE(TEXT(DH7,"#,##0.00"),"-","△")&amp;"】"))</f>
        <v>【81.12】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15">
      <c r="A7" s="28"/>
      <c r="B7" s="37">
        <v>2020</v>
      </c>
      <c r="C7" s="37">
        <v>64025</v>
      </c>
      <c r="D7" s="37">
        <v>47</v>
      </c>
      <c r="E7" s="37">
        <v>18</v>
      </c>
      <c r="F7" s="37">
        <v>1</v>
      </c>
      <c r="G7" s="37">
        <v>0</v>
      </c>
      <c r="H7" s="37" t="s">
        <v>97</v>
      </c>
      <c r="I7" s="37" t="s">
        <v>98</v>
      </c>
      <c r="J7" s="37" t="s">
        <v>99</v>
      </c>
      <c r="K7" s="37" t="s">
        <v>100</v>
      </c>
      <c r="L7" s="37" t="s">
        <v>101</v>
      </c>
      <c r="M7" s="37" t="s">
        <v>102</v>
      </c>
      <c r="N7" s="38" t="s">
        <v>103</v>
      </c>
      <c r="O7" s="38" t="s">
        <v>104</v>
      </c>
      <c r="P7" s="38">
        <v>1.0900000000000001</v>
      </c>
      <c r="Q7" s="38">
        <v>100</v>
      </c>
      <c r="R7" s="38">
        <v>3520</v>
      </c>
      <c r="S7" s="38">
        <v>13256</v>
      </c>
      <c r="T7" s="38">
        <v>157.71</v>
      </c>
      <c r="U7" s="38">
        <v>84.05</v>
      </c>
      <c r="V7" s="38">
        <v>143</v>
      </c>
      <c r="W7" s="38">
        <v>0.57999999999999996</v>
      </c>
      <c r="X7" s="38">
        <v>246.55</v>
      </c>
      <c r="Y7" s="38">
        <v>91.69</v>
      </c>
      <c r="Z7" s="38">
        <v>91.04</v>
      </c>
      <c r="AA7" s="38">
        <v>102.88</v>
      </c>
      <c r="AB7" s="38">
        <v>99.21</v>
      </c>
      <c r="AC7" s="38">
        <v>104.47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0</v>
      </c>
      <c r="BG7" s="38">
        <v>0</v>
      </c>
      <c r="BH7" s="38">
        <v>0</v>
      </c>
      <c r="BI7" s="38">
        <v>0</v>
      </c>
      <c r="BJ7" s="38">
        <v>0</v>
      </c>
      <c r="BK7" s="38">
        <v>503.8</v>
      </c>
      <c r="BL7" s="38">
        <v>888.8</v>
      </c>
      <c r="BM7" s="38">
        <v>855.65</v>
      </c>
      <c r="BN7" s="38">
        <v>862.99</v>
      </c>
      <c r="BO7" s="38">
        <v>782.91</v>
      </c>
      <c r="BP7" s="38">
        <v>780.89</v>
      </c>
      <c r="BQ7" s="38">
        <v>52.26</v>
      </c>
      <c r="BR7" s="38">
        <v>52.44</v>
      </c>
      <c r="BS7" s="38">
        <v>48.81</v>
      </c>
      <c r="BT7" s="38">
        <v>49.03</v>
      </c>
      <c r="BU7" s="38">
        <v>51.93</v>
      </c>
      <c r="BV7" s="38">
        <v>51.58</v>
      </c>
      <c r="BW7" s="38">
        <v>52.55</v>
      </c>
      <c r="BX7" s="38">
        <v>52.23</v>
      </c>
      <c r="BY7" s="38">
        <v>50.06</v>
      </c>
      <c r="BZ7" s="38">
        <v>49.38</v>
      </c>
      <c r="CA7" s="38">
        <v>48.58</v>
      </c>
      <c r="CB7" s="38">
        <v>296.58</v>
      </c>
      <c r="CC7" s="38">
        <v>292.88</v>
      </c>
      <c r="CD7" s="38">
        <v>322.12</v>
      </c>
      <c r="CE7" s="38">
        <v>330.43</v>
      </c>
      <c r="CF7" s="38">
        <v>320.18</v>
      </c>
      <c r="CG7" s="38">
        <v>333.58</v>
      </c>
      <c r="CH7" s="38">
        <v>292.45</v>
      </c>
      <c r="CI7" s="38">
        <v>294.05</v>
      </c>
      <c r="CJ7" s="38">
        <v>309.22000000000003</v>
      </c>
      <c r="CK7" s="38">
        <v>316.97000000000003</v>
      </c>
      <c r="CL7" s="38">
        <v>328.08</v>
      </c>
      <c r="CM7" s="38">
        <v>61.02</v>
      </c>
      <c r="CN7" s="38">
        <v>61.02</v>
      </c>
      <c r="CO7" s="38">
        <v>61.02</v>
      </c>
      <c r="CP7" s="38">
        <v>59.32</v>
      </c>
      <c r="CQ7" s="38">
        <v>61.02</v>
      </c>
      <c r="CR7" s="38">
        <v>41.51</v>
      </c>
      <c r="CS7" s="38">
        <v>51.71</v>
      </c>
      <c r="CT7" s="38">
        <v>50.56</v>
      </c>
      <c r="CU7" s="38">
        <v>47.35</v>
      </c>
      <c r="CV7" s="38">
        <v>46.36</v>
      </c>
      <c r="CW7" s="38">
        <v>46.74</v>
      </c>
      <c r="CX7" s="38">
        <v>100</v>
      </c>
      <c r="CY7" s="38">
        <v>100</v>
      </c>
      <c r="CZ7" s="38">
        <v>100</v>
      </c>
      <c r="DA7" s="38">
        <v>100</v>
      </c>
      <c r="DB7" s="38">
        <v>100</v>
      </c>
      <c r="DC7" s="38">
        <v>68.72</v>
      </c>
      <c r="DD7" s="38">
        <v>82.91</v>
      </c>
      <c r="DE7" s="38">
        <v>83.85</v>
      </c>
      <c r="DF7" s="38">
        <v>81.209999999999994</v>
      </c>
      <c r="DG7" s="38">
        <v>83.08</v>
      </c>
      <c r="DH7" s="38">
        <v>81.12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103</v>
      </c>
      <c r="EF7" s="38" t="s">
        <v>103</v>
      </c>
      <c r="EG7" s="38" t="s">
        <v>103</v>
      </c>
      <c r="EH7" s="38" t="s">
        <v>103</v>
      </c>
      <c r="EI7" s="38" t="s">
        <v>103</v>
      </c>
      <c r="EJ7" s="38" t="s">
        <v>103</v>
      </c>
      <c r="EK7" s="38" t="s">
        <v>103</v>
      </c>
      <c r="EL7" s="38" t="s">
        <v>103</v>
      </c>
      <c r="EM7" s="38" t="s">
        <v>103</v>
      </c>
      <c r="EN7" s="38" t="s">
        <v>103</v>
      </c>
      <c r="EO7" s="38" t="s">
        <v>103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105</v>
      </c>
      <c r="C9" s="40" t="s">
        <v>106</v>
      </c>
      <c r="D9" s="40" t="s">
        <v>107</v>
      </c>
      <c r="E9" s="40" t="s">
        <v>108</v>
      </c>
      <c r="F9" s="40" t="s">
        <v>109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47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110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111</v>
      </c>
    </row>
    <row r="13" spans="1:145" x14ac:dyDescent="0.15">
      <c r="B13" t="s">
        <v>112</v>
      </c>
      <c r="C13" t="s">
        <v>113</v>
      </c>
      <c r="D13" t="s">
        <v>113</v>
      </c>
      <c r="E13" t="s">
        <v>114</v>
      </c>
      <c r="F13" t="s">
        <v>115</v>
      </c>
      <c r="G13" t="s">
        <v>116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小川　直也</cp:lastModifiedBy>
  <dcterms:created xsi:type="dcterms:W3CDTF">2021-12-03T08:13:29Z</dcterms:created>
  <dcterms:modified xsi:type="dcterms:W3CDTF">2022-01-20T04:25:55Z</dcterms:modified>
  <cp:category/>
</cp:coreProperties>
</file>