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72.31.10.192\07_share$\02_staff\share\水道共通\☆水道係（H29～）\ドキュメント\★提出\R3\水道\〆040117公営企業に係る「経営比較分析表」（令和２年度決算）の分析について\"/>
    </mc:Choice>
  </mc:AlternateContent>
  <xr:revisionPtr revIDLastSave="0" documentId="13_ncr:1_{1DEB062A-935D-41E4-A7AE-743998E3F387}" xr6:coauthVersionLast="36" xr6:coauthVersionMax="36" xr10:uidLastSave="{00000000-0000-0000-0000-000000000000}"/>
  <workbookProtection workbookAlgorithmName="SHA-512" workbookHashValue="u7FfpP8yaLJDlg3cgqbW7jm0xeVI+yf27j4V3cm28NrLKz3k0pKY3h36VyQ/WUYk7w5+LQrdQlZ6NxiCOyvY4Q==" workbookSaltValue="OSy2e4DxiD83BzyBGhoMP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I10" i="4" s="1"/>
  <c r="N6" i="5"/>
  <c r="M6" i="5"/>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H85" i="4"/>
  <c r="G85" i="4"/>
  <c r="E85" i="4"/>
  <c r="BB10" i="4"/>
  <c r="AT10" i="4"/>
  <c r="W10" i="4"/>
  <c r="P10" i="4"/>
  <c r="B10" i="4"/>
  <c r="BB8" i="4"/>
  <c r="AT8" i="4"/>
  <c r="AL8" i="4"/>
  <c r="AD8" i="4"/>
  <c r="W8" i="4"/>
  <c r="P8" i="4"/>
  <c r="I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<sst xmlns="http://schemas.openxmlformats.org/spreadsheetml/2006/main" count="228" uniqueCount="115">
  <si>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</si>
  <si>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</si>
  <si>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</si>
  <si>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</si>
  <si>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</si>
  <si>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</si>
  <si>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</si>
  <si>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</si>
  <si>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</si>
  <si>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</si>
  <si>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</si>
  <si>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</si>
  <si>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</si>
  <si>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</si>
  <si>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</si>
  <si>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</si>
  <si>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</si>
  <si>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</si>
  <si>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</si>
  <si>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</si>
  <si>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</si>
  <si>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</si>
  <si>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</si>
  <si>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</si>
  <si>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</si>
  <si>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</si>
  <si>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</si>
  <si>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</si>
  <si>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</si>
  <si>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</si>
  <si>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</si>
  <si>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</si>
  <si>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</si>
  <si>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</si>
  <si>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</si>
  <si>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</si>
  <si>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</si>
  <si>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</si>
  <si>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</si>
  <si>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</si>
  <si>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</si>
  <si>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</si>
  <si>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</si>
  <si>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</si>
  <si>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</si>
  <si>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</si>
  <si>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</si>
  <si>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</si>
  <si>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</si>
  <si>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</si>
  <si>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</si>
  <si>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</si>
  <si>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</si>
  <si>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</si>
  <si>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</si>
  <si>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</si>
  <si>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</si>
  <si>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</si>
  <si>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</si>
  <si>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</si>
  <si>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</si>
  <si>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</si>
  <si>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</si>
  <si>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</si>
  <si>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</si>
  <si>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</si>
  <si>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</si>
  <si>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</si>
  <si>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</si>
  <si>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</si>
  <si>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</si>
  <si>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</si>
  <si>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</si>
  <si>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</si>
  <si>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</si>
  <si>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</si>
  <si>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</si>
  <si>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</si>
  <si>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</si>
  <si>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</si>
  <si>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</si>
  <si>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</si>
  <si>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</si>
  <si>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</si>
  <si>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</si>
  <si>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</si>
  <si>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</si>
  <si>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</si>
  <si>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</si>
  <si>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</si>
  <si>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</si>
  <si>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</si>
  <si>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</si>
  <si>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白鷹町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</si>
  <si>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</si>
  <si>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</si>
  <si>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</si>
  <si>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</si>
  <si>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</si>
  <si>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</si>
  <si>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</si>
  <si>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</si>
  <si>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</si>
  <si>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</si>
  <si>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</si>
  <si>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</si>
  <si>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</si>
  <si>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</si>
  <si>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</si>
  <si>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</si>
  <si>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</si>
  <si>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</si>
  <si>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単年度の経営状況は今のところ問題ないが、今後給水需要は減少の一途をたどることを踏まえ、料金改定の検討を行う必要がある。老朽化した浄水場機械電気関係を長寿命化計画に基づき計画的に更新し、安定供給、安定経営を図る。施設配水系統の見直し、ダウンサイジング、スペックダウン等の検討により投資が将来の需要に見合った規模となるようにしなければならない。また日常の経費の節減のため近隣市町村との広域連携を検討し、経営の効率化を図る必要がある。経費削減のため水道事業に従事する人数を削減してきたが、今後は技術の承継、人材の育成をどうするのか考慮する必要がある。</t>
    <rPh sb="9" eb="10">
      <t>イマ</t>
    </rPh>
    <rPh sb="39" eb="40">
      <t>フ</t>
    </rPh>
    <rPh sb="43" eb="45">
      <t>リョウキン</t>
    </rPh>
    <rPh sb="45" eb="47">
      <t>カイテイ</t>
    </rPh>
    <rPh sb="48" eb="50">
      <t>ケントウ</t>
    </rPh>
    <rPh sb="51" eb="52">
      <t>オコナ</t>
    </rPh>
    <rPh sb="53" eb="55">
      <t>ヒツヨウ</t>
    </rPh>
    <phoneticPr fontId="4"/>
  </si>
  <si>
    <t>①経常収支比率　比率は全国平均とほぼ同等であり問題ないと思われるが、給水収益は減少がつづいており、経費の節減に努力しなければならない。②累積欠損金比率　累積欠損金は無い。今後も赤字経営に陥らないよう心掛けなければならない。③流動比率　流動性は確保されている。④企業債残高対給水収益比率　年々良くなっているが、新規の起債を行っていないのが要因である。⑤料金回収率　全国平均と比較しても良い結果となっており、現段階では適正な料金水準といえる。⑥給水原価　全国平均と比較して高めであるが類似団体平均値より低い結果となっている。企業団体等が少なく給水需要も少ないため、結果として給水原価が高くなっている。修繕費が年々増加傾向にあり、計画的な施設更新を行うことで、修繕費の抑制、安定経営を行う必要がある。⑦施設利用率　現在の給水人口が設備投資当初の計画給水人口より少なく、結果として投資が過大となっている。今後の施設更新に当たってはスペックダウンを真摯に検討する必要がある。⑧有収率　漏水調査を積極的に取り組んでいるので良い数値となっている。</t>
    <rPh sb="249" eb="250">
      <t>ヒク</t>
    </rPh>
    <rPh sb="251" eb="253">
      <t>ケッカ</t>
    </rPh>
    <rPh sb="334" eb="336">
      <t>アンテイ</t>
    </rPh>
    <rPh sb="336" eb="338">
      <t>ケイエイ</t>
    </rPh>
    <rPh sb="339" eb="340">
      <t>オコナ</t>
    </rPh>
    <phoneticPr fontId="4"/>
  </si>
  <si>
    <t>①有形固定資産減価償却率　他団体と比較して償却資産が老朽化しているが、管路以外の施設の老朽化が進んでいるものである。老朽化した浄水場機械電気関係の更新は長寿命化計画に基づき行う。②管路経年化率が低いのは、管路更新を平成4年度～平成15年度にかけて集中的に行ってきたからである。この管路もいずれ老朽化するため、計画的更新、ダウンサイジング等を検討し着実に行っていかねばならない。③管路更新率　過去に行っており、近年は比較的管路投資は少ない状況にある。</t>
    <rPh sb="86" eb="8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</si>
</sst>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0.1</c:v>
                </c:pt>
                <c:pt idx="1">
                  <c:v>0.1</c:v>
                </c:pt>
                <c:pt idx="2">
                  <c:v>0.24</c:v>
                </c:pt>
                <c:pt idx="3">
                  <c:v>0.1</c:v>
                </c:pt>
                <c:pt idx="4" formatCode="#,##0.00;&quot;△&quot;#,##0.00">
                  <c:v>0</c:v>
                </c:pt>
              </c:numCache>
            </c:numRef>
          </c:val>
          <c:extLst>
            <c:ext xmlns:c16="http://schemas.microsoft.com/office/drawing/2014/chart" uri="{C3380CC4-5D6E-409C-BE32-E72D297353CC}">
              <c16:uniqueId val="{00000000-B72A-42E0-80F8-ACB20FC2E3A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0.42</c:v>
                </c:pt>
                <c:pt idx="4">
                  <c:v>0.44</c:v>
                </c:pt>
              </c:numCache>
            </c:numRef>
          </c:val>
          <c:smooth val="0"/>
          <c:extLst>
            <c:ext xmlns:c16="http://schemas.microsoft.com/office/drawing/2014/chart" uri="{C3380CC4-5D6E-409C-BE32-E72D297353CC}">
              <c16:uniqueId val="{00000001-B72A-42E0-80F8-ACB20FC2E3A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40.950000000000003</c:v>
                </c:pt>
                <c:pt idx="1">
                  <c:v>41</c:v>
                </c:pt>
                <c:pt idx="2">
                  <c:v>41.12</c:v>
                </c:pt>
                <c:pt idx="3">
                  <c:v>40.29</c:v>
                </c:pt>
                <c:pt idx="4">
                  <c:v>40.159999999999997</c:v>
                </c:pt>
              </c:numCache>
            </c:numRef>
          </c:val>
          <c:extLst>
            <c:ext xmlns:c16="http://schemas.microsoft.com/office/drawing/2014/chart" uri="{C3380CC4-5D6E-409C-BE32-E72D297353CC}">
              <c16:uniqueId val="{00000000-5F5D-4CA3-A0A7-903EB4CAF83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54.05</c:v>
                </c:pt>
                <c:pt idx="4">
                  <c:v>54.43</c:v>
                </c:pt>
              </c:numCache>
            </c:numRef>
          </c:val>
          <c:smooth val="0"/>
          <c:extLst>
            <c:ext xmlns:c16="http://schemas.microsoft.com/office/drawing/2014/chart" uri="{C3380CC4-5D6E-409C-BE32-E72D297353CC}">
              <c16:uniqueId val="{00000001-5F5D-4CA3-A0A7-903EB4CAF83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94.53</c:v>
                </c:pt>
                <c:pt idx="1">
                  <c:v>94.08</c:v>
                </c:pt>
                <c:pt idx="2">
                  <c:v>93.94</c:v>
                </c:pt>
                <c:pt idx="3">
                  <c:v>91.55</c:v>
                </c:pt>
                <c:pt idx="4">
                  <c:v>91.88</c:v>
                </c:pt>
              </c:numCache>
            </c:numRef>
          </c:val>
          <c:extLst>
            <c:ext xmlns:c16="http://schemas.microsoft.com/office/drawing/2014/chart" uri="{C3380CC4-5D6E-409C-BE32-E72D297353CC}">
              <c16:uniqueId val="{00000000-87A0-445C-8032-A56A0F1EC88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80.510000000000005</c:v>
                </c:pt>
                <c:pt idx="4">
                  <c:v>79.44</c:v>
                </c:pt>
              </c:numCache>
            </c:numRef>
          </c:val>
          <c:smooth val="0"/>
          <c:extLst>
            <c:ext xmlns:c16="http://schemas.microsoft.com/office/drawing/2014/chart" uri="{C3380CC4-5D6E-409C-BE32-E72D297353CC}">
              <c16:uniqueId val="{00000001-87A0-445C-8032-A56A0F1EC88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115.34</c:v>
                </c:pt>
                <c:pt idx="1">
                  <c:v>117.87</c:v>
                </c:pt>
                <c:pt idx="2">
                  <c:v>112.96</c:v>
                </c:pt>
                <c:pt idx="3">
                  <c:v>112.87</c:v>
                </c:pt>
                <c:pt idx="4">
                  <c:v>113.57</c:v>
                </c:pt>
              </c:numCache>
            </c:numRef>
          </c:val>
          <c:extLst>
            <c:ext xmlns:c16="http://schemas.microsoft.com/office/drawing/2014/chart" uri="{C3380CC4-5D6E-409C-BE32-E72D297353CC}">
              <c16:uniqueId val="{00000000-7D3E-4721-A077-5DCB3737280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108.46</c:v>
                </c:pt>
                <c:pt idx="4">
                  <c:v>109.02</c:v>
                </c:pt>
              </c:numCache>
            </c:numRef>
          </c:val>
          <c:smooth val="0"/>
          <c:extLst>
            <c:ext xmlns:c16="http://schemas.microsoft.com/office/drawing/2014/chart" uri="{C3380CC4-5D6E-409C-BE32-E72D297353CC}">
              <c16:uniqueId val="{00000001-7D3E-4721-A077-5DCB3737280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55.44</c:v>
                </c:pt>
                <c:pt idx="1">
                  <c:v>57.06</c:v>
                </c:pt>
                <c:pt idx="2">
                  <c:v>58.37</c:v>
                </c:pt>
                <c:pt idx="3">
                  <c:v>59.71</c:v>
                </c:pt>
                <c:pt idx="4">
                  <c:v>60.4</c:v>
                </c:pt>
              </c:numCache>
            </c:numRef>
          </c:val>
          <c:extLst>
            <c:ext xmlns:c16="http://schemas.microsoft.com/office/drawing/2014/chart" uri="{C3380CC4-5D6E-409C-BE32-E72D297353CC}">
              <c16:uniqueId val="{00000000-02D4-42BD-B7BD-F10C2B445E3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49.12</c:v>
                </c:pt>
                <c:pt idx="4">
                  <c:v>49.39</c:v>
                </c:pt>
              </c:numCache>
            </c:numRef>
          </c:val>
          <c:smooth val="0"/>
          <c:extLst>
            <c:ext xmlns:c16="http://schemas.microsoft.com/office/drawing/2014/chart" uri="{C3380CC4-5D6E-409C-BE32-E72D297353CC}">
              <c16:uniqueId val="{00000001-02D4-42BD-B7BD-F10C2B445E3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5.97</c:v>
                </c:pt>
                <c:pt idx="1">
                  <c:v>7.36</c:v>
                </c:pt>
                <c:pt idx="2">
                  <c:v>7.19</c:v>
                </c:pt>
                <c:pt idx="3">
                  <c:v>7.61</c:v>
                </c:pt>
                <c:pt idx="4">
                  <c:v>9.61</c:v>
                </c:pt>
              </c:numCache>
            </c:numRef>
          </c:val>
          <c:extLst>
            <c:ext xmlns:c16="http://schemas.microsoft.com/office/drawing/2014/chart" uri="{C3380CC4-5D6E-409C-BE32-E72D297353CC}">
              <c16:uniqueId val="{00000000-758B-4588-992D-D332D6A1401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16.760000000000002</c:v>
                </c:pt>
                <c:pt idx="4">
                  <c:v>18.57</c:v>
                </c:pt>
              </c:numCache>
            </c:numRef>
          </c:val>
          <c:smooth val="0"/>
          <c:extLst>
            <c:ext xmlns:c16="http://schemas.microsoft.com/office/drawing/2014/chart" uri="{C3380CC4-5D6E-409C-BE32-E72D297353CC}">
              <c16:uniqueId val="{00000001-758B-4588-992D-D332D6A1401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28-42F1-81B9-23CC1FEB708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11.94</c:v>
                </c:pt>
                <c:pt idx="4">
                  <c:v>11</c:v>
                </c:pt>
              </c:numCache>
            </c:numRef>
          </c:val>
          <c:smooth val="0"/>
          <c:extLst>
            <c:ext xmlns:c16="http://schemas.microsoft.com/office/drawing/2014/chart" uri="{C3380CC4-5D6E-409C-BE32-E72D297353CC}">
              <c16:uniqueId val="{00000001-6528-42F1-81B9-23CC1FEB708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575.65</c:v>
                </c:pt>
                <c:pt idx="1">
                  <c:v>573.91999999999996</c:v>
                </c:pt>
                <c:pt idx="2">
                  <c:v>550.57000000000005</c:v>
                </c:pt>
                <c:pt idx="3">
                  <c:v>522.11</c:v>
                </c:pt>
                <c:pt idx="4">
                  <c:v>411.14</c:v>
                </c:pt>
              </c:numCache>
            </c:numRef>
          </c:val>
          <c:extLst>
            <c:ext xmlns:c16="http://schemas.microsoft.com/office/drawing/2014/chart" uri="{C3380CC4-5D6E-409C-BE32-E72D297353CC}">
              <c16:uniqueId val="{00000000-1A3C-4335-A0E3-84D4B9870CF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362.93</c:v>
                </c:pt>
                <c:pt idx="4">
                  <c:v>371.81</c:v>
                </c:pt>
              </c:numCache>
            </c:numRef>
          </c:val>
          <c:smooth val="0"/>
          <c:extLst>
            <c:ext xmlns:c16="http://schemas.microsoft.com/office/drawing/2014/chart" uri="{C3380CC4-5D6E-409C-BE32-E72D297353CC}">
              <c16:uniqueId val="{00000001-1A3C-4335-A0E3-84D4B9870CF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286.51</c:v>
                </c:pt>
                <c:pt idx="1">
                  <c:v>260.39</c:v>
                </c:pt>
                <c:pt idx="2">
                  <c:v>232.9</c:v>
                </c:pt>
                <c:pt idx="3">
                  <c:v>212.06</c:v>
                </c:pt>
                <c:pt idx="4">
                  <c:v>183.77</c:v>
                </c:pt>
              </c:numCache>
            </c:numRef>
          </c:val>
          <c:extLst>
            <c:ext xmlns:c16="http://schemas.microsoft.com/office/drawing/2014/chart" uri="{C3380CC4-5D6E-409C-BE32-E72D297353CC}">
              <c16:uniqueId val="{00000000-D98E-4690-A698-EEFC8A7E543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439.05</c:v>
                </c:pt>
                <c:pt idx="4">
                  <c:v>465.85</c:v>
                </c:pt>
              </c:numCache>
            </c:numRef>
          </c:val>
          <c:smooth val="0"/>
          <c:extLst>
            <c:ext xmlns:c16="http://schemas.microsoft.com/office/drawing/2014/chart" uri="{C3380CC4-5D6E-409C-BE32-E72D297353CC}">
              <c16:uniqueId val="{00000001-D98E-4690-A698-EEFC8A7E543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110.06</c:v>
                </c:pt>
                <c:pt idx="1">
                  <c:v>113.24</c:v>
                </c:pt>
                <c:pt idx="2">
                  <c:v>107.47</c:v>
                </c:pt>
                <c:pt idx="3">
                  <c:v>106.23</c:v>
                </c:pt>
                <c:pt idx="4">
                  <c:v>108.27</c:v>
                </c:pt>
              </c:numCache>
            </c:numRef>
          </c:val>
          <c:extLst>
            <c:ext xmlns:c16="http://schemas.microsoft.com/office/drawing/2014/chart" uri="{C3380CC4-5D6E-409C-BE32-E72D297353CC}">
              <c16:uniqueId val="{00000000-95FB-4AF6-80A6-47881F206EA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95.26</c:v>
                </c:pt>
                <c:pt idx="4">
                  <c:v>92.39</c:v>
                </c:pt>
              </c:numCache>
            </c:numRef>
          </c:val>
          <c:smooth val="0"/>
          <c:extLst>
            <c:ext xmlns:c16="http://schemas.microsoft.com/office/drawing/2014/chart" uri="{C3380CC4-5D6E-409C-BE32-E72D297353CC}">
              <c16:uniqueId val="{00000001-95FB-4AF6-80A6-47881F206EA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182.58</c:v>
                </c:pt>
                <c:pt idx="1">
                  <c:v>177.91</c:v>
                </c:pt>
                <c:pt idx="2">
                  <c:v>187.54</c:v>
                </c:pt>
                <c:pt idx="3">
                  <c:v>191.6</c:v>
                </c:pt>
                <c:pt idx="4">
                  <c:v>187.7</c:v>
                </c:pt>
              </c:numCache>
            </c:numRef>
          </c:val>
          <c:extLst>
            <c:ext xmlns:c16="http://schemas.microsoft.com/office/drawing/2014/chart" uri="{C3380CC4-5D6E-409C-BE32-E72D297353CC}">
              <c16:uniqueId val="{00000000-9596-4F9B-AF85-FB96E89038E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192.82</c:v>
                </c:pt>
                <c:pt idx="4">
                  <c:v>192.98</c:v>
                </c:pt>
              </c:numCache>
            </c:numRef>
          </c:val>
          <c:smooth val="0"/>
          <c:extLst>
            <c:ext xmlns:c16="http://schemas.microsoft.com/office/drawing/2014/chart" uri="{C3380CC4-5D6E-409C-BE32-E72D297353CC}">
              <c16:uniqueId val="{00000001-9596-4F9B-AF85-FB96E89038E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E25"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山形県　白鷹町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13256</v>
      </c>
      <c r="AM8" s="61"/>
      <c r="AN8" s="61"/>
      <c r="AO8" s="61"/>
      <c r="AP8" s="61"/>
      <c r="AQ8" s="61"/>
      <c r="AR8" s="61"/>
      <c r="AS8" s="61"/>
      <c r="AT8" s="52">
        <f>データ!$S$6</f>
        <v>157.71</v>
      </c>
      <c r="AU8" s="53"/>
      <c r="AV8" s="53"/>
      <c r="AW8" s="53"/>
      <c r="AX8" s="53"/>
      <c r="AY8" s="53"/>
      <c r="AZ8" s="53"/>
      <c r="BA8" s="53"/>
      <c r="BB8" s="54">
        <f>データ!$T$6</f>
        <v>84.05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81.150000000000006</v>
      </c>
      <c r="J10" s="53"/>
      <c r="K10" s="53"/>
      <c r="L10" s="53"/>
      <c r="M10" s="53"/>
      <c r="N10" s="53"/>
      <c r="O10" s="64"/>
      <c r="P10" s="54">
        <f>データ!$P$6</f>
        <v>97.93</v>
      </c>
      <c r="Q10" s="54"/>
      <c r="R10" s="54"/>
      <c r="S10" s="54"/>
      <c r="T10" s="54"/>
      <c r="U10" s="54"/>
      <c r="V10" s="54"/>
      <c r="W10" s="61">
        <f>データ!$Q$6</f>
        <v>4180</v>
      </c>
      <c r="X10" s="61"/>
      <c r="Y10" s="61"/>
      <c r="Z10" s="61"/>
      <c r="AA10" s="61"/>
      <c r="AB10" s="61"/>
      <c r="AC10" s="61"/>
      <c r="AD10" s="2"/>
      <c r="AE10" s="2"/>
      <c r="AF10" s="2"/>
      <c r="AG10" s="2"/>
      <c r="AH10" s="4"/>
      <c r="AI10" s="4"/>
      <c r="AJ10" s="4"/>
      <c r="AK10" s="4"/>
      <c r="AL10" s="61">
        <f>データ!$U$6</f>
        <v>12883</v>
      </c>
      <c r="AM10" s="61"/>
      <c r="AN10" s="61"/>
      <c r="AO10" s="61"/>
      <c r="AP10" s="61"/>
      <c r="AQ10" s="61"/>
      <c r="AR10" s="61"/>
      <c r="AS10" s="61"/>
      <c r="AT10" s="52">
        <f>データ!$V$6</f>
        <v>59.26</v>
      </c>
      <c r="AU10" s="53"/>
      <c r="AV10" s="53"/>
      <c r="AW10" s="53"/>
      <c r="AX10" s="53"/>
      <c r="AY10" s="53"/>
      <c r="AZ10" s="53"/>
      <c r="BA10" s="53"/>
      <c r="BB10" s="54">
        <f>データ!$W$6</f>
        <v>217.4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114</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z35/XnHAFEIr8Kb0iBHomNq0bI8MnxlkMai6rypK1bdHiIImD2LCOI2M6Ga8bvQa/MxOFqg+C8QoX0FdhyZ47Q==" saltValue="1gTuoDBaS+nvYPULHsTZD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64025</v>
      </c>
      <c r="D6" s="34">
        <f t="shared" si="3"/>
        <v>46</v>
      </c>
      <c r="E6" s="34">
        <f t="shared" si="3"/>
        <v>1</v>
      </c>
      <c r="F6" s="34">
        <f t="shared" si="3"/>
        <v>0</v>
      </c>
      <c r="G6" s="34">
        <f t="shared" si="3"/>
        <v>1</v>
      </c>
      <c r="H6" s="34" t="str">
        <f t="shared" si="3"/>
        <v>山形県　白鷹町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81.150000000000006</v>
      </c>
      <c r="P6" s="35">
        <f t="shared" si="3"/>
        <v>97.93</v>
      </c>
      <c r="Q6" s="35">
        <f t="shared" si="3"/>
        <v>4180</v>
      </c>
      <c r="R6" s="35">
        <f t="shared" si="3"/>
        <v>13256</v>
      </c>
      <c r="S6" s="35">
        <f t="shared" si="3"/>
        <v>157.71</v>
      </c>
      <c r="T6" s="35">
        <f t="shared" si="3"/>
        <v>84.05</v>
      </c>
      <c r="U6" s="35">
        <f t="shared" si="3"/>
        <v>12883</v>
      </c>
      <c r="V6" s="35">
        <f t="shared" si="3"/>
        <v>59.26</v>
      </c>
      <c r="W6" s="35">
        <f t="shared" si="3"/>
        <v>217.4</v>
      </c>
      <c r="X6" s="36">
        <f>IF(X7="",NA(),X7)</f>
        <v>115.34</v>
      </c>
      <c r="Y6" s="36">
        <f t="shared" ref="Y6:AG6" si="4">IF(Y7="",NA(),Y7)</f>
        <v>117.87</v>
      </c>
      <c r="Z6" s="36">
        <f t="shared" si="4"/>
        <v>112.96</v>
      </c>
      <c r="AA6" s="36">
        <f t="shared" si="4"/>
        <v>112.87</v>
      </c>
      <c r="AB6" s="36">
        <f t="shared" si="4"/>
        <v>113.57</v>
      </c>
      <c r="AC6" s="36">
        <f t="shared" si="4"/>
        <v>111.34</v>
      </c>
      <c r="AD6" s="36">
        <f t="shared" si="4"/>
        <v>110.02</v>
      </c>
      <c r="AE6" s="36">
        <f t="shared" si="4"/>
        <v>108.76</v>
      </c>
      <c r="AF6" s="36">
        <f t="shared" si="4"/>
        <v>108.46</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10.130000000000001</v>
      </c>
      <c r="AO6" s="36">
        <f t="shared" si="5"/>
        <v>7.31</v>
      </c>
      <c r="AP6" s="36">
        <f t="shared" si="5"/>
        <v>7.48</v>
      </c>
      <c r="AQ6" s="36">
        <f t="shared" si="5"/>
        <v>11.94</v>
      </c>
      <c r="AR6" s="36">
        <f t="shared" si="5"/>
        <v>11</v>
      </c>
      <c r="AS6" s="35" t="str">
        <f>IF(AS7="","",IF(AS7="-","【-】","【"&amp;SUBSTITUTE(TEXT(AS7,"#,##0.00"),"-","△")&amp;"】"))</f>
        <v>【1.15】</v>
      </c>
      <c r="AT6" s="36">
        <f>IF(AT7="",NA(),AT7)</f>
        <v>575.65</v>
      </c>
      <c r="AU6" s="36">
        <f t="shared" ref="AU6:BC6" si="6">IF(AU7="",NA(),AU7)</f>
        <v>573.91999999999996</v>
      </c>
      <c r="AV6" s="36">
        <f t="shared" si="6"/>
        <v>550.57000000000005</v>
      </c>
      <c r="AW6" s="36">
        <f t="shared" si="6"/>
        <v>522.11</v>
      </c>
      <c r="AX6" s="36">
        <f t="shared" si="6"/>
        <v>411.14</v>
      </c>
      <c r="AY6" s="36">
        <f t="shared" si="6"/>
        <v>388.67</v>
      </c>
      <c r="AZ6" s="36">
        <f t="shared" si="6"/>
        <v>355.27</v>
      </c>
      <c r="BA6" s="36">
        <f t="shared" si="6"/>
        <v>359.7</v>
      </c>
      <c r="BB6" s="36">
        <f t="shared" si="6"/>
        <v>362.93</v>
      </c>
      <c r="BC6" s="36">
        <f t="shared" si="6"/>
        <v>371.81</v>
      </c>
      <c r="BD6" s="35" t="str">
        <f>IF(BD7="","",IF(BD7="-","【-】","【"&amp;SUBSTITUTE(TEXT(BD7,"#,##0.00"),"-","△")&amp;"】"))</f>
        <v>【260.31】</v>
      </c>
      <c r="BE6" s="36">
        <f>IF(BE7="",NA(),BE7)</f>
        <v>286.51</v>
      </c>
      <c r="BF6" s="36">
        <f t="shared" ref="BF6:BN6" si="7">IF(BF7="",NA(),BF7)</f>
        <v>260.39</v>
      </c>
      <c r="BG6" s="36">
        <f t="shared" si="7"/>
        <v>232.9</v>
      </c>
      <c r="BH6" s="36">
        <f t="shared" si="7"/>
        <v>212.06</v>
      </c>
      <c r="BI6" s="36">
        <f t="shared" si="7"/>
        <v>183.77</v>
      </c>
      <c r="BJ6" s="36">
        <f t="shared" si="7"/>
        <v>422.5</v>
      </c>
      <c r="BK6" s="36">
        <f t="shared" si="7"/>
        <v>458.27</v>
      </c>
      <c r="BL6" s="36">
        <f t="shared" si="7"/>
        <v>447.01</v>
      </c>
      <c r="BM6" s="36">
        <f t="shared" si="7"/>
        <v>439.05</v>
      </c>
      <c r="BN6" s="36">
        <f t="shared" si="7"/>
        <v>465.85</v>
      </c>
      <c r="BO6" s="35" t="str">
        <f>IF(BO7="","",IF(BO7="-","【-】","【"&amp;SUBSTITUTE(TEXT(BO7,"#,##0.00"),"-","△")&amp;"】"))</f>
        <v>【275.67】</v>
      </c>
      <c r="BP6" s="36">
        <f>IF(BP7="",NA(),BP7)</f>
        <v>110.06</v>
      </c>
      <c r="BQ6" s="36">
        <f t="shared" ref="BQ6:BY6" si="8">IF(BQ7="",NA(),BQ7)</f>
        <v>113.24</v>
      </c>
      <c r="BR6" s="36">
        <f t="shared" si="8"/>
        <v>107.47</v>
      </c>
      <c r="BS6" s="36">
        <f t="shared" si="8"/>
        <v>106.23</v>
      </c>
      <c r="BT6" s="36">
        <f t="shared" si="8"/>
        <v>108.27</v>
      </c>
      <c r="BU6" s="36">
        <f t="shared" si="8"/>
        <v>101.64</v>
      </c>
      <c r="BV6" s="36">
        <f t="shared" si="8"/>
        <v>96.77</v>
      </c>
      <c r="BW6" s="36">
        <f t="shared" si="8"/>
        <v>95.81</v>
      </c>
      <c r="BX6" s="36">
        <f t="shared" si="8"/>
        <v>95.26</v>
      </c>
      <c r="BY6" s="36">
        <f t="shared" si="8"/>
        <v>92.39</v>
      </c>
      <c r="BZ6" s="35" t="str">
        <f>IF(BZ7="","",IF(BZ7="-","【-】","【"&amp;SUBSTITUTE(TEXT(BZ7,"#,##0.00"),"-","△")&amp;"】"))</f>
        <v>【100.05】</v>
      </c>
      <c r="CA6" s="36">
        <f>IF(CA7="",NA(),CA7)</f>
        <v>182.58</v>
      </c>
      <c r="CB6" s="36">
        <f t="shared" ref="CB6:CJ6" si="9">IF(CB7="",NA(),CB7)</f>
        <v>177.91</v>
      </c>
      <c r="CC6" s="36">
        <f t="shared" si="9"/>
        <v>187.54</v>
      </c>
      <c r="CD6" s="36">
        <f t="shared" si="9"/>
        <v>191.6</v>
      </c>
      <c r="CE6" s="36">
        <f t="shared" si="9"/>
        <v>187.7</v>
      </c>
      <c r="CF6" s="36">
        <f t="shared" si="9"/>
        <v>179.16</v>
      </c>
      <c r="CG6" s="36">
        <f t="shared" si="9"/>
        <v>187.18</v>
      </c>
      <c r="CH6" s="36">
        <f t="shared" si="9"/>
        <v>189.58</v>
      </c>
      <c r="CI6" s="36">
        <f t="shared" si="9"/>
        <v>192.82</v>
      </c>
      <c r="CJ6" s="36">
        <f t="shared" si="9"/>
        <v>192.98</v>
      </c>
      <c r="CK6" s="35" t="str">
        <f>IF(CK7="","",IF(CK7="-","【-】","【"&amp;SUBSTITUTE(TEXT(CK7,"#,##0.00"),"-","△")&amp;"】"))</f>
        <v>【166.40】</v>
      </c>
      <c r="CL6" s="36">
        <f>IF(CL7="",NA(),CL7)</f>
        <v>40.950000000000003</v>
      </c>
      <c r="CM6" s="36">
        <f t="shared" ref="CM6:CU6" si="10">IF(CM7="",NA(),CM7)</f>
        <v>41</v>
      </c>
      <c r="CN6" s="36">
        <f t="shared" si="10"/>
        <v>41.12</v>
      </c>
      <c r="CO6" s="36">
        <f t="shared" si="10"/>
        <v>40.29</v>
      </c>
      <c r="CP6" s="36">
        <f t="shared" si="10"/>
        <v>40.159999999999997</v>
      </c>
      <c r="CQ6" s="36">
        <f t="shared" si="10"/>
        <v>54.24</v>
      </c>
      <c r="CR6" s="36">
        <f t="shared" si="10"/>
        <v>55.88</v>
      </c>
      <c r="CS6" s="36">
        <f t="shared" si="10"/>
        <v>55.22</v>
      </c>
      <c r="CT6" s="36">
        <f t="shared" si="10"/>
        <v>54.05</v>
      </c>
      <c r="CU6" s="36">
        <f t="shared" si="10"/>
        <v>54.43</v>
      </c>
      <c r="CV6" s="35" t="str">
        <f>IF(CV7="","",IF(CV7="-","【-】","【"&amp;SUBSTITUTE(TEXT(CV7,"#,##0.00"),"-","△")&amp;"】"))</f>
        <v>【60.69】</v>
      </c>
      <c r="CW6" s="36">
        <f>IF(CW7="",NA(),CW7)</f>
        <v>94.53</v>
      </c>
      <c r="CX6" s="36">
        <f t="shared" ref="CX6:DF6" si="11">IF(CX7="",NA(),CX7)</f>
        <v>94.08</v>
      </c>
      <c r="CY6" s="36">
        <f t="shared" si="11"/>
        <v>93.94</v>
      </c>
      <c r="CZ6" s="36">
        <f t="shared" si="11"/>
        <v>91.55</v>
      </c>
      <c r="DA6" s="36">
        <f t="shared" si="11"/>
        <v>91.88</v>
      </c>
      <c r="DB6" s="36">
        <f t="shared" si="11"/>
        <v>81.680000000000007</v>
      </c>
      <c r="DC6" s="36">
        <f t="shared" si="11"/>
        <v>80.989999999999995</v>
      </c>
      <c r="DD6" s="36">
        <f t="shared" si="11"/>
        <v>80.930000000000007</v>
      </c>
      <c r="DE6" s="36">
        <f t="shared" si="11"/>
        <v>80.510000000000005</v>
      </c>
      <c r="DF6" s="36">
        <f t="shared" si="11"/>
        <v>79.44</v>
      </c>
      <c r="DG6" s="35" t="str">
        <f>IF(DG7="","",IF(DG7="-","【-】","【"&amp;SUBSTITUTE(TEXT(DG7,"#,##0.00"),"-","△")&amp;"】"))</f>
        <v>【89.82】</v>
      </c>
      <c r="DH6" s="36">
        <f>IF(DH7="",NA(),DH7)</f>
        <v>55.44</v>
      </c>
      <c r="DI6" s="36">
        <f t="shared" ref="DI6:DQ6" si="12">IF(DI7="",NA(),DI7)</f>
        <v>57.06</v>
      </c>
      <c r="DJ6" s="36">
        <f t="shared" si="12"/>
        <v>58.37</v>
      </c>
      <c r="DK6" s="36">
        <f t="shared" si="12"/>
        <v>59.71</v>
      </c>
      <c r="DL6" s="36">
        <f t="shared" si="12"/>
        <v>60.4</v>
      </c>
      <c r="DM6" s="36">
        <f t="shared" si="12"/>
        <v>48.14</v>
      </c>
      <c r="DN6" s="36">
        <f t="shared" si="12"/>
        <v>46.61</v>
      </c>
      <c r="DO6" s="36">
        <f t="shared" si="12"/>
        <v>47.97</v>
      </c>
      <c r="DP6" s="36">
        <f t="shared" si="12"/>
        <v>49.12</v>
      </c>
      <c r="DQ6" s="36">
        <f t="shared" si="12"/>
        <v>49.39</v>
      </c>
      <c r="DR6" s="35" t="str">
        <f>IF(DR7="","",IF(DR7="-","【-】","【"&amp;SUBSTITUTE(TEXT(DR7,"#,##0.00"),"-","△")&amp;"】"))</f>
        <v>【50.19】</v>
      </c>
      <c r="DS6" s="36">
        <f>IF(DS7="",NA(),DS7)</f>
        <v>5.97</v>
      </c>
      <c r="DT6" s="36">
        <f t="shared" ref="DT6:EB6" si="13">IF(DT7="",NA(),DT7)</f>
        <v>7.36</v>
      </c>
      <c r="DU6" s="36">
        <f t="shared" si="13"/>
        <v>7.19</v>
      </c>
      <c r="DV6" s="36">
        <f t="shared" si="13"/>
        <v>7.61</v>
      </c>
      <c r="DW6" s="36">
        <f t="shared" si="13"/>
        <v>9.61</v>
      </c>
      <c r="DX6" s="36">
        <f t="shared" si="13"/>
        <v>11.13</v>
      </c>
      <c r="DY6" s="36">
        <f t="shared" si="13"/>
        <v>10.84</v>
      </c>
      <c r="DZ6" s="36">
        <f t="shared" si="13"/>
        <v>15.33</v>
      </c>
      <c r="EA6" s="36">
        <f t="shared" si="13"/>
        <v>16.760000000000002</v>
      </c>
      <c r="EB6" s="36">
        <f t="shared" si="13"/>
        <v>18.57</v>
      </c>
      <c r="EC6" s="35" t="str">
        <f>IF(EC7="","",IF(EC7="-","【-】","【"&amp;SUBSTITUTE(TEXT(EC7,"#,##0.00"),"-","△")&amp;"】"))</f>
        <v>【20.63】</v>
      </c>
      <c r="ED6" s="36">
        <f>IF(ED7="",NA(),ED7)</f>
        <v>0.1</v>
      </c>
      <c r="EE6" s="36">
        <f t="shared" ref="EE6:EM6" si="14">IF(EE7="",NA(),EE7)</f>
        <v>0.1</v>
      </c>
      <c r="EF6" s="36">
        <f t="shared" si="14"/>
        <v>0.24</v>
      </c>
      <c r="EG6" s="36">
        <f t="shared" si="14"/>
        <v>0.1</v>
      </c>
      <c r="EH6" s="35">
        <f t="shared" si="14"/>
        <v>0</v>
      </c>
      <c r="EI6" s="36">
        <f t="shared" si="14"/>
        <v>0.47</v>
      </c>
      <c r="EJ6" s="36">
        <f t="shared" si="14"/>
        <v>0.39</v>
      </c>
      <c r="EK6" s="36">
        <f t="shared" si="14"/>
        <v>0.43</v>
      </c>
      <c r="EL6" s="36">
        <f t="shared" si="14"/>
        <v>0.42</v>
      </c>
      <c r="EM6" s="36">
        <f t="shared" si="14"/>
        <v>0.44</v>
      </c>
      <c r="EN6" s="35" t="str">
        <f>IF(EN7="","",IF(EN7="-","【-】","【"&amp;SUBSTITUTE(TEXT(EN7,"#,##0.00"),"-","△")&amp;"】"))</f>
        <v>【0.69】</v>
      </c>
    </row>
    <row r="7" spans="1:144" s="37" customFormat="1" x14ac:dyDescent="0.15">
      <c r="A7" s="29"/>
      <c r="B7" s="38">
        <v>2020</v>
      </c>
      <c r="C7" s="38">
        <v>64025</v>
      </c>
      <c r="D7" s="38">
        <v>46</v>
      </c>
      <c r="E7" s="38">
        <v>1</v>
      </c>
      <c r="F7" s="38">
        <v>0</v>
      </c>
      <c r="G7" s="38">
        <v>1</v>
      </c>
      <c r="H7" s="38" t="s">
        <v>93</v>
      </c>
      <c r="I7" s="38" t="s">
        <v>94</v>
      </c>
      <c r="J7" s="38" t="s">
        <v>95</v>
      </c>
      <c r="K7" s="38" t="s">
        <v>96</v>
      </c>
      <c r="L7" s="38" t="s">
        <v>97</v>
      </c>
      <c r="M7" s="38" t="s">
        <v>98</v>
      </c>
      <c r="N7" s="39" t="s">
        <v>99</v>
      </c>
      <c r="O7" s="39">
        <v>81.150000000000006</v>
      </c>
      <c r="P7" s="39">
        <v>97.93</v>
      </c>
      <c r="Q7" s="39">
        <v>4180</v>
      </c>
      <c r="R7" s="39">
        <v>13256</v>
      </c>
      <c r="S7" s="39">
        <v>157.71</v>
      </c>
      <c r="T7" s="39">
        <v>84.05</v>
      </c>
      <c r="U7" s="39">
        <v>12883</v>
      </c>
      <c r="V7" s="39">
        <v>59.26</v>
      </c>
      <c r="W7" s="39">
        <v>217.4</v>
      </c>
      <c r="X7" s="39">
        <v>115.34</v>
      </c>
      <c r="Y7" s="39">
        <v>117.87</v>
      </c>
      <c r="Z7" s="39">
        <v>112.96</v>
      </c>
      <c r="AA7" s="39">
        <v>112.87</v>
      </c>
      <c r="AB7" s="39">
        <v>113.57</v>
      </c>
      <c r="AC7" s="39">
        <v>111.34</v>
      </c>
      <c r="AD7" s="39">
        <v>110.02</v>
      </c>
      <c r="AE7" s="39">
        <v>108.76</v>
      </c>
      <c r="AF7" s="39">
        <v>108.46</v>
      </c>
      <c r="AG7" s="39">
        <v>109.02</v>
      </c>
      <c r="AH7" s="39">
        <v>110.27</v>
      </c>
      <c r="AI7" s="39">
        <v>0</v>
      </c>
      <c r="AJ7" s="39">
        <v>0</v>
      </c>
      <c r="AK7" s="39">
        <v>0</v>
      </c>
      <c r="AL7" s="39">
        <v>0</v>
      </c>
      <c r="AM7" s="39">
        <v>0</v>
      </c>
      <c r="AN7" s="39">
        <v>10.130000000000001</v>
      </c>
      <c r="AO7" s="39">
        <v>7.31</v>
      </c>
      <c r="AP7" s="39">
        <v>7.48</v>
      </c>
      <c r="AQ7" s="39">
        <v>11.94</v>
      </c>
      <c r="AR7" s="39">
        <v>11</v>
      </c>
      <c r="AS7" s="39">
        <v>1.1499999999999999</v>
      </c>
      <c r="AT7" s="39">
        <v>575.65</v>
      </c>
      <c r="AU7" s="39">
        <v>573.91999999999996</v>
      </c>
      <c r="AV7" s="39">
        <v>550.57000000000005</v>
      </c>
      <c r="AW7" s="39">
        <v>522.11</v>
      </c>
      <c r="AX7" s="39">
        <v>411.14</v>
      </c>
      <c r="AY7" s="39">
        <v>388.67</v>
      </c>
      <c r="AZ7" s="39">
        <v>355.27</v>
      </c>
      <c r="BA7" s="39">
        <v>359.7</v>
      </c>
      <c r="BB7" s="39">
        <v>362.93</v>
      </c>
      <c r="BC7" s="39">
        <v>371.81</v>
      </c>
      <c r="BD7" s="39">
        <v>260.31</v>
      </c>
      <c r="BE7" s="39">
        <v>286.51</v>
      </c>
      <c r="BF7" s="39">
        <v>260.39</v>
      </c>
      <c r="BG7" s="39">
        <v>232.9</v>
      </c>
      <c r="BH7" s="39">
        <v>212.06</v>
      </c>
      <c r="BI7" s="39">
        <v>183.77</v>
      </c>
      <c r="BJ7" s="39">
        <v>422.5</v>
      </c>
      <c r="BK7" s="39">
        <v>458.27</v>
      </c>
      <c r="BL7" s="39">
        <v>447.01</v>
      </c>
      <c r="BM7" s="39">
        <v>439.05</v>
      </c>
      <c r="BN7" s="39">
        <v>465.85</v>
      </c>
      <c r="BO7" s="39">
        <v>275.67</v>
      </c>
      <c r="BP7" s="39">
        <v>110.06</v>
      </c>
      <c r="BQ7" s="39">
        <v>113.24</v>
      </c>
      <c r="BR7" s="39">
        <v>107.47</v>
      </c>
      <c r="BS7" s="39">
        <v>106.23</v>
      </c>
      <c r="BT7" s="39">
        <v>108.27</v>
      </c>
      <c r="BU7" s="39">
        <v>101.64</v>
      </c>
      <c r="BV7" s="39">
        <v>96.77</v>
      </c>
      <c r="BW7" s="39">
        <v>95.81</v>
      </c>
      <c r="BX7" s="39">
        <v>95.26</v>
      </c>
      <c r="BY7" s="39">
        <v>92.39</v>
      </c>
      <c r="BZ7" s="39">
        <v>100.05</v>
      </c>
      <c r="CA7" s="39">
        <v>182.58</v>
      </c>
      <c r="CB7" s="39">
        <v>177.91</v>
      </c>
      <c r="CC7" s="39">
        <v>187.54</v>
      </c>
      <c r="CD7" s="39">
        <v>191.6</v>
      </c>
      <c r="CE7" s="39">
        <v>187.7</v>
      </c>
      <c r="CF7" s="39">
        <v>179.16</v>
      </c>
      <c r="CG7" s="39">
        <v>187.18</v>
      </c>
      <c r="CH7" s="39">
        <v>189.58</v>
      </c>
      <c r="CI7" s="39">
        <v>192.82</v>
      </c>
      <c r="CJ7" s="39">
        <v>192.98</v>
      </c>
      <c r="CK7" s="39">
        <v>166.4</v>
      </c>
      <c r="CL7" s="39">
        <v>40.950000000000003</v>
      </c>
      <c r="CM7" s="39">
        <v>41</v>
      </c>
      <c r="CN7" s="39">
        <v>41.12</v>
      </c>
      <c r="CO7" s="39">
        <v>40.29</v>
      </c>
      <c r="CP7" s="39">
        <v>40.159999999999997</v>
      </c>
      <c r="CQ7" s="39">
        <v>54.24</v>
      </c>
      <c r="CR7" s="39">
        <v>55.88</v>
      </c>
      <c r="CS7" s="39">
        <v>55.22</v>
      </c>
      <c r="CT7" s="39">
        <v>54.05</v>
      </c>
      <c r="CU7" s="39">
        <v>54.43</v>
      </c>
      <c r="CV7" s="39">
        <v>60.69</v>
      </c>
      <c r="CW7" s="39">
        <v>94.53</v>
      </c>
      <c r="CX7" s="39">
        <v>94.08</v>
      </c>
      <c r="CY7" s="39">
        <v>93.94</v>
      </c>
      <c r="CZ7" s="39">
        <v>91.55</v>
      </c>
      <c r="DA7" s="39">
        <v>91.88</v>
      </c>
      <c r="DB7" s="39">
        <v>81.680000000000007</v>
      </c>
      <c r="DC7" s="39">
        <v>80.989999999999995</v>
      </c>
      <c r="DD7" s="39">
        <v>80.930000000000007</v>
      </c>
      <c r="DE7" s="39">
        <v>80.510000000000005</v>
      </c>
      <c r="DF7" s="39">
        <v>79.44</v>
      </c>
      <c r="DG7" s="39">
        <v>89.82</v>
      </c>
      <c r="DH7" s="39">
        <v>55.44</v>
      </c>
      <c r="DI7" s="39">
        <v>57.06</v>
      </c>
      <c r="DJ7" s="39">
        <v>58.37</v>
      </c>
      <c r="DK7" s="39">
        <v>59.71</v>
      </c>
      <c r="DL7" s="39">
        <v>60.4</v>
      </c>
      <c r="DM7" s="39">
        <v>48.14</v>
      </c>
      <c r="DN7" s="39">
        <v>46.61</v>
      </c>
      <c r="DO7" s="39">
        <v>47.97</v>
      </c>
      <c r="DP7" s="39">
        <v>49.12</v>
      </c>
      <c r="DQ7" s="39">
        <v>49.39</v>
      </c>
      <c r="DR7" s="39">
        <v>50.19</v>
      </c>
      <c r="DS7" s="39">
        <v>5.97</v>
      </c>
      <c r="DT7" s="39">
        <v>7.36</v>
      </c>
      <c r="DU7" s="39">
        <v>7.19</v>
      </c>
      <c r="DV7" s="39">
        <v>7.61</v>
      </c>
      <c r="DW7" s="39">
        <v>9.61</v>
      </c>
      <c r="DX7" s="39">
        <v>11.13</v>
      </c>
      <c r="DY7" s="39">
        <v>10.84</v>
      </c>
      <c r="DZ7" s="39">
        <v>15.33</v>
      </c>
      <c r="EA7" s="39">
        <v>16.760000000000002</v>
      </c>
      <c r="EB7" s="39">
        <v>18.57</v>
      </c>
      <c r="EC7" s="39">
        <v>20.63</v>
      </c>
      <c r="ED7" s="39">
        <v>0.1</v>
      </c>
      <c r="EE7" s="39">
        <v>0.1</v>
      </c>
      <c r="EF7" s="39">
        <v>0.24</v>
      </c>
      <c r="EG7" s="39">
        <v>0.1</v>
      </c>
      <c r="EH7" s="39">
        <v>0</v>
      </c>
      <c r="EI7" s="39">
        <v>0.47</v>
      </c>
      <c r="EJ7" s="39">
        <v>0.39</v>
      </c>
      <c r="EK7" s="39">
        <v>0.43</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眞澄</cp:lastModifiedBy>
  <cp:lastPrinted>2022-01-17T04:09:51Z</cp:lastPrinted>
  <dcterms:created xsi:type="dcterms:W3CDTF">2021-12-03T06:44:21Z</dcterms:created>
  <dcterms:modified xsi:type="dcterms:W3CDTF">2022-01-17T05:43:17Z</dcterms:modified>
  <cp:category/>
</cp:coreProperties>
</file>