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R2経営比較分析表\"/>
    </mc:Choice>
  </mc:AlternateContent>
  <workbookProtection workbookAlgorithmName="SHA-512" workbookHashValue="f7WiUFEnILRXYqzIpZ7dPKByJ0tFCJEcVQpRLkQVnjYgtdJQwMotwqj16mwneJMYJpWZHWC/oheLVWD8z7Kr/w==" workbookSaltValue="0+UEOLt8dSUn6G75+nVSog=="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<sst xmlns="http://schemas.openxmlformats.org/spreadsheetml/2006/main" count="231" uniqueCount="113">
  <si>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</si>
  <si>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</si>
  <si>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</si>
  <si>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</si>
  <si>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</si>
  <si>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</si>
  <si>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</si>
  <si>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</si>
  <si>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</si>
  <si>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</si>
  <si>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</si>
  <si>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</si>
  <si>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</si>
  <si>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</si>
  <si>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</si>
  <si>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</si>
  <si>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</si>
  <si>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</si>
  <si>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</si>
  <si>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</si>
  <si>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</si>
  <si>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</si>
  <si>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</si>
  <si>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</si>
  <si>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</si>
  <si>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</si>
  <si>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</si>
  <si>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</si>
  <si>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</si>
  <si>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</si>
  <si>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</si>
  <si>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</si>
  <si>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</si>
  <si>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</si>
  <si>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</si>
  <si>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</si>
  <si>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</si>
  <si>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</si>
  <si>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</si>
  <si>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</si>
  <si>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</si>
  <si>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</si>
  <si>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</si>
  <si>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</si>
  <si>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</si>
  <si>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</si>
  <si>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</si>
  <si>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</si>
  <si>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</si>
  <si>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</si>
  <si>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</si>
  <si>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</si>
  <si>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</si>
  <si>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</si>
  <si>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</si>
  <si>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</si>
  <si>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</si>
  <si>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</si>
  <si>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</si>
  <si>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</si>
  <si>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</si>
  <si>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</si>
  <si>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</si>
  <si>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</si>
  <si>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</si>
  <si>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</si>
  <si>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</si>
  <si>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</si>
  <si>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</si>
  <si>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</si>
  <si>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</si>
  <si>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</si>
  <si>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</si>
  <si>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</si>
  <si>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</si>
  <si>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</si>
  <si>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</si>
  <si>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</si>
  <si>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</si>
  <si>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</si>
  <si>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</si>
  <si>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</si>
  <si>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</si>
  <si>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</si>
  <si>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</si>
  <si>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</si>
  <si>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</si>
  <si>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</si>
  <si>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</si>
  <si>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</si>
  <si>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</si>
  <si>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</si>
  <si>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</si>
  <si>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最上川中部水道企業団</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</si>
  <si>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</si>
  <si>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</si>
  <si>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</si>
  <si>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</si>
  <si>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</si>
  <si>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</si>
  <si>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</si>
  <si>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</si>
  <si>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</si>
  <si>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</si>
  <si>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</si>
  <si>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</si>
  <si>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</si>
  <si>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</si>
  <si>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</si>
  <si>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</si>
  <si>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令和２年度においても、経常収支比率は１００%を超え、単年度収支が黒字であることから引き続き健全な経営を維持できている。
　流動比率についても、昨年度より減少したが、類似団体平均値を大きく上回っており、高い水準となっている。
　料金回収率は１００％を超え、給水費用を給水収益で賄われていることから適切に料金収入を確保している。
　給水原価については、修繕費の増加等により近年上昇傾向にあるが、今後も必要な維持管理を行い、適切・効果的な費用支出を精査していく。
　有収率については、昨年度漏水件数が多く、減少していたが、年間を通して漏水調査を重点的に行い、早期発見に努めた結果、昨年比４．２６％上昇した。今後も定期的な漏水調査を行い、有収率の向上を目指す。</t>
    <rPh sb="1" eb="3">
      <t>レイワ</t>
    </rPh>
    <rPh sb="4" eb="6">
      <t>ネンド</t>
    </rPh>
    <rPh sb="12" eb="16">
      <t>ケイジョウシュウシ</t>
    </rPh>
    <rPh sb="16" eb="18">
      <t>ヒリツ</t>
    </rPh>
    <rPh sb="22" eb="25">
      <t>パーセントヲコ</t>
    </rPh>
    <rPh sb="27" eb="32">
      <t>タンネンドシュウシ</t>
    </rPh>
    <rPh sb="33" eb="35">
      <t>クロジ</t>
    </rPh>
    <rPh sb="42" eb="43">
      <t>ヒ</t>
    </rPh>
    <rPh sb="44" eb="45">
      <t>ツヅ</t>
    </rPh>
    <rPh sb="46" eb="48">
      <t>ケンゼン</t>
    </rPh>
    <rPh sb="49" eb="51">
      <t>ケイエイ</t>
    </rPh>
    <rPh sb="52" eb="54">
      <t>イジ</t>
    </rPh>
    <rPh sb="62" eb="66">
      <t>リュウドウヒリツ</t>
    </rPh>
    <rPh sb="72" eb="75">
      <t>サクネンド</t>
    </rPh>
    <rPh sb="77" eb="79">
      <t>ゲンショウ</t>
    </rPh>
    <rPh sb="83" eb="90">
      <t>ルイジダンタイヘイキンチ</t>
    </rPh>
    <rPh sb="91" eb="92">
      <t>オオ</t>
    </rPh>
    <rPh sb="94" eb="96">
      <t>ウワマワ</t>
    </rPh>
    <rPh sb="101" eb="102">
      <t>タカ</t>
    </rPh>
    <rPh sb="103" eb="105">
      <t>スイジュン</t>
    </rPh>
    <rPh sb="114" eb="119">
      <t>リョウキンカイシュウリツ</t>
    </rPh>
    <rPh sb="125" eb="126">
      <t>コ</t>
    </rPh>
    <rPh sb="128" eb="132">
      <t>キュウスイヒヨウ</t>
    </rPh>
    <rPh sb="133" eb="137">
      <t>キュウスイシュウエキ</t>
    </rPh>
    <rPh sb="138" eb="139">
      <t>マカナ</t>
    </rPh>
    <rPh sb="148" eb="150">
      <t>テキセツ</t>
    </rPh>
    <rPh sb="151" eb="155">
      <t>リョウキンシュウニュウ</t>
    </rPh>
    <rPh sb="156" eb="158">
      <t>カクホ</t>
    </rPh>
    <rPh sb="165" eb="169">
      <t>キュウスイゲンカ</t>
    </rPh>
    <rPh sb="175" eb="178">
      <t>シュウゼンヒ</t>
    </rPh>
    <rPh sb="179" eb="182">
      <t>ゾウカトウ</t>
    </rPh>
    <rPh sb="185" eb="187">
      <t>キンネン</t>
    </rPh>
    <rPh sb="187" eb="191">
      <t>ジョウショウケイコウ</t>
    </rPh>
    <rPh sb="196" eb="198">
      <t>コンゴ</t>
    </rPh>
    <rPh sb="199" eb="201">
      <t>ヒツヨウ</t>
    </rPh>
    <rPh sb="202" eb="206">
      <t>イジカンリ</t>
    </rPh>
    <rPh sb="207" eb="208">
      <t>オコナ</t>
    </rPh>
    <rPh sb="210" eb="212">
      <t>テキセツ</t>
    </rPh>
    <rPh sb="213" eb="216">
      <t>コウカテキ</t>
    </rPh>
    <rPh sb="217" eb="221">
      <t>ヒヨウシシュツ</t>
    </rPh>
    <rPh sb="222" eb="224">
      <t>セイサ</t>
    </rPh>
    <rPh sb="231" eb="234">
      <t>ユウシュウリツ</t>
    </rPh>
    <rPh sb="240" eb="243">
      <t>サクネンド</t>
    </rPh>
    <rPh sb="243" eb="247">
      <t>ロウスイケンスウ</t>
    </rPh>
    <rPh sb="248" eb="249">
      <t>オオ</t>
    </rPh>
    <rPh sb="251" eb="253">
      <t>ゲンショウ</t>
    </rPh>
    <rPh sb="259" eb="261">
      <t>ネンカン</t>
    </rPh>
    <rPh sb="262" eb="263">
      <t>トオ</t>
    </rPh>
    <rPh sb="265" eb="269">
      <t>ロウスイチョウサ</t>
    </rPh>
    <rPh sb="270" eb="273">
      <t>ジュウテンテキ</t>
    </rPh>
    <rPh sb="274" eb="275">
      <t>オコナ</t>
    </rPh>
    <rPh sb="277" eb="281">
      <t>ソウキハッケン</t>
    </rPh>
    <rPh sb="282" eb="283">
      <t>ツト</t>
    </rPh>
    <rPh sb="285" eb="287">
      <t>ケッカ</t>
    </rPh>
    <rPh sb="288" eb="291">
      <t>サクネンヒ</t>
    </rPh>
    <rPh sb="296" eb="298">
      <t>ジョウショウ</t>
    </rPh>
    <rPh sb="301" eb="303">
      <t>コンゴ</t>
    </rPh>
    <rPh sb="304" eb="307">
      <t>テイキテキ</t>
    </rPh>
    <rPh sb="308" eb="312">
      <t>ロウスイチョウサ</t>
    </rPh>
    <rPh sb="313" eb="314">
      <t>オコナ</t>
    </rPh>
    <rPh sb="316" eb="319">
      <t>ユウシュウリツ</t>
    </rPh>
    <rPh sb="320" eb="322">
      <t>コウジョウ</t>
    </rPh>
    <rPh sb="323" eb="325">
      <t>メザ</t>
    </rPh>
    <phoneticPr fontId="4"/>
  </si>
  <si>
    <t>　昨年度に引き続き、経常収支比率・流動比率・料金回収率は高い水準を維持しており、良好な経営状況を保っている。しかしながら、人口減少による給水収益の減少・施設の老朽化対策のための更新費用の増加など、課題は山積している。これらに対処するため、今後も各計画の着実な実行や有収率の向上・収益の確保に努め、健全経営を維持していく。</t>
    <rPh sb="1" eb="4">
      <t>サクネンド</t>
    </rPh>
    <rPh sb="5" eb="6">
      <t>ヒ</t>
    </rPh>
    <rPh sb="7" eb="8">
      <t>ツヅ</t>
    </rPh>
    <rPh sb="10" eb="17">
      <t>ケイジョウシュ</t>
    </rPh>
    <rPh sb="17" eb="21">
      <t>リュウドウヒリツ</t>
    </rPh>
    <rPh sb="61" eb="65">
      <t>ジンコウゲンショウ</t>
    </rPh>
    <rPh sb="68" eb="72">
      <t>キュウスイシュウエキ</t>
    </rPh>
    <rPh sb="73" eb="75">
      <t>ゲンショウ</t>
    </rPh>
    <rPh sb="76" eb="78">
      <t>シセツ</t>
    </rPh>
    <rPh sb="79" eb="82">
      <t>ロウキュウカ</t>
    </rPh>
    <rPh sb="82" eb="84">
      <t>タイサク</t>
    </rPh>
    <rPh sb="88" eb="92">
      <t>コウシンヒヨウ</t>
    </rPh>
    <rPh sb="93" eb="95">
      <t>ゾウカ</t>
    </rPh>
    <rPh sb="98" eb="100">
      <t>カダイ</t>
    </rPh>
    <rPh sb="101" eb="103">
      <t>サンセキ</t>
    </rPh>
    <rPh sb="112" eb="114">
      <t>タイショ</t>
    </rPh>
    <rPh sb="119" eb="121">
      <t>コンゴ</t>
    </rPh>
    <rPh sb="122" eb="125">
      <t>カクケイカク</t>
    </rPh>
    <rPh sb="126" eb="128">
      <t>チャクジツ</t>
    </rPh>
    <rPh sb="129" eb="131">
      <t>ジッコウ</t>
    </rPh>
    <rPh sb="132" eb="135">
      <t>ユウシュウリツ</t>
    </rPh>
    <rPh sb="136" eb="138">
      <t>コウジョウ</t>
    </rPh>
    <rPh sb="139" eb="141">
      <t>シュウエキ</t>
    </rPh>
    <rPh sb="142" eb="144">
      <t>カクホ</t>
    </rPh>
    <rPh sb="145" eb="146">
      <t>ツト</t>
    </rPh>
    <rPh sb="148" eb="150">
      <t>ケンゼン</t>
    </rPh>
    <rPh sb="150" eb="152">
      <t>ケイエイ</t>
    </rPh>
    <rPh sb="153" eb="155">
      <t>イジ</t>
    </rPh>
    <phoneticPr fontId="4"/>
  </si>
  <si>
    <t>　減価償却がどの程度進んでいるかを表す有形固定資産減価償却率は、毎年緩やかに上昇している。
　また、管路経年化率は前年より１．６３％増加している。これらのことから施設・管路の更新は喫緊の課題であり、引き続き耐震化計画等に基づき適切かつ計画的に更新事業を行う。これら更新事業にかかる費用については、これまで同様、内部留保や補助金を活用していく。</t>
    <rPh sb="1" eb="5">
      <t>ゲンカショウキャク</t>
    </rPh>
    <rPh sb="8" eb="10">
      <t>テイド</t>
    </rPh>
    <rPh sb="10" eb="11">
      <t>スス</t>
    </rPh>
    <rPh sb="17" eb="18">
      <t>アラワ</t>
    </rPh>
    <rPh sb="19" eb="30">
      <t>ユウケイコテイシサンゲンカショウキャクリツ</t>
    </rPh>
    <rPh sb="32" eb="35">
      <t>マイトシユル</t>
    </rPh>
    <rPh sb="38" eb="40">
      <t>ジョウショウ</t>
    </rPh>
    <rPh sb="50" eb="56">
      <t>カンロケイネンカリツ</t>
    </rPh>
    <rPh sb="57" eb="59">
      <t>ゼンネン</t>
    </rPh>
    <rPh sb="66" eb="68">
      <t>ゾウカ</t>
    </rPh>
    <rPh sb="81" eb="83">
      <t>シセツ</t>
    </rPh>
    <rPh sb="84" eb="86">
      <t>カンロ</t>
    </rPh>
    <rPh sb="87" eb="89">
      <t>コウシン</t>
    </rPh>
    <rPh sb="90" eb="92">
      <t>キッキン</t>
    </rPh>
    <rPh sb="93" eb="95">
      <t>カダイ</t>
    </rPh>
    <rPh sb="99" eb="100">
      <t>ヒ</t>
    </rPh>
    <rPh sb="101" eb="102">
      <t>ツヅ</t>
    </rPh>
    <rPh sb="103" eb="109">
      <t>タイシンカケイカクトウ</t>
    </rPh>
    <rPh sb="110" eb="111">
      <t>モト</t>
    </rPh>
    <rPh sb="113" eb="115">
      <t>テキセツ</t>
    </rPh>
    <rPh sb="117" eb="120">
      <t>ケイカクテキ</t>
    </rPh>
    <rPh sb="121" eb="125">
      <t>コウシンジギョウ</t>
    </rPh>
    <rPh sb="126" eb="127">
      <t>オコナ</t>
    </rPh>
    <rPh sb="132" eb="136">
      <t>コウシンジギョウ</t>
    </rPh>
    <rPh sb="140" eb="142">
      <t>ヒヨウ</t>
    </rPh>
    <rPh sb="152" eb="154">
      <t>ドウヨウ</t>
    </rPh>
    <rPh sb="155" eb="159">
      <t>ナイブリュウホ</t>
    </rPh>
    <rPh sb="160" eb="163">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</si>
</sst>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c:v>
                </c:pt>
                <c:pt idx="1">
                  <c:v>0.11</c:v>
                </c:pt>
                <c:pt idx="2">
                  <c:v>0.23</c:v>
                </c:pt>
                <c:pt idx="3">
                  <c:v>1.1200000000000001</c:v>
                </c:pt>
                <c:pt idx="4">
                  <c:v>0.79</c:v>
                </c:pt>
              </c:numCache>
            </c:numRef>
          </c:val>
          <c:extLst xmlns:c16r2="http://schemas.microsoft.com/office/drawing/2015/06/chart">
            <c:ext xmlns:c16="http://schemas.microsoft.com/office/drawing/2014/chart" uri="{C3380CC4-5D6E-409C-BE32-E72D297353CC}">
              <c16:uniqueId val="{00000000-5A05-43BA-BDE7-3D169A4BE8F0}"/>
            </c:ext>
          </c:extLst>
        </c:ser>
        <c:dLbls>
          <c:showLegendKey val="0"/>
          <c:showVal val="0"/>
          <c:showCatName val="0"/>
          <c:showSerName val="0"/>
          <c:showPercent val="0"/>
          <c:showBubbleSize val="0"/>
        </c:dLbls>
        <c:gapWidth val="150"/>
        <c:axId val="374519304"/>
        <c:axId val="3745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5A05-43BA-BDE7-3D169A4BE8F0}"/>
            </c:ext>
          </c:extLst>
        </c:ser>
        <c:dLbls>
          <c:showLegendKey val="0"/>
          <c:showVal val="0"/>
          <c:showCatName val="0"/>
          <c:showSerName val="0"/>
          <c:showPercent val="0"/>
          <c:showBubbleSize val="0"/>
        </c:dLbls>
        <c:marker val="1"/>
        <c:smooth val="0"/>
        <c:axId val="374519304"/>
        <c:axId val="374518912"/>
      </c:lineChart>
      <c:dateAx>
        <c:axId val="374519304"/>
        <c:scaling>
          <c:orientation val="minMax"/>
        </c:scaling>
        <c:delete val="1"/>
        <c:axPos val="b"/>
        <c:numFmt formatCode="&quot;H&quot;yy" sourceLinked="1"/>
        <c:majorTickMark val="none"/>
        <c:minorTickMark val="none"/>
        <c:tickLblPos val="none"/>
        <c:crossAx val="374518912"/>
        <c:crosses val="autoZero"/>
        <c:auto val="1"/>
        <c:lblOffset val="100"/>
        <c:baseTimeUnit val="years"/>
      </c:dateAx>
      <c:valAx>
        <c:axId val="3745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1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47.61</c:v>
                </c:pt>
                <c:pt idx="1">
                  <c:v>48.48</c:v>
                </c:pt>
                <c:pt idx="2">
                  <c:v>49.16</c:v>
                </c:pt>
                <c:pt idx="3">
                  <c:v>49.86</c:v>
                </c:pt>
                <c:pt idx="4">
                  <c:v>47.34</c:v>
                </c:pt>
              </c:numCache>
            </c:numRef>
          </c:val>
          <c:extLst xmlns:c16r2="http://schemas.microsoft.com/office/drawing/2015/06/chart">
            <c:ext xmlns:c16="http://schemas.microsoft.com/office/drawing/2014/chart" uri="{C3380CC4-5D6E-409C-BE32-E72D297353CC}">
              <c16:uniqueId val="{00000000-E5A3-42BA-8007-D27BB92F9F0F}"/>
            </c:ext>
          </c:extLst>
        </c:ser>
        <c:dLbls>
          <c:showLegendKey val="0"/>
          <c:showVal val="0"/>
          <c:showCatName val="0"/>
          <c:showSerName val="0"/>
          <c:showPercent val="0"/>
          <c:showBubbleSize val="0"/>
        </c:dLbls>
        <c:gapWidth val="150"/>
        <c:axId val="374522048"/>
        <c:axId val="37452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E5A3-42BA-8007-D27BB92F9F0F}"/>
            </c:ext>
          </c:extLst>
        </c:ser>
        <c:dLbls>
          <c:showLegendKey val="0"/>
          <c:showVal val="0"/>
          <c:showCatName val="0"/>
          <c:showSerName val="0"/>
          <c:showPercent val="0"/>
          <c:showBubbleSize val="0"/>
        </c:dLbls>
        <c:marker val="1"/>
        <c:smooth val="0"/>
        <c:axId val="374522048"/>
        <c:axId val="374522440"/>
      </c:lineChart>
      <c:dateAx>
        <c:axId val="374522048"/>
        <c:scaling>
          <c:orientation val="minMax"/>
        </c:scaling>
        <c:delete val="1"/>
        <c:axPos val="b"/>
        <c:numFmt formatCode="&quot;H&quot;yy" sourceLinked="1"/>
        <c:majorTickMark val="none"/>
        <c:minorTickMark val="none"/>
        <c:tickLblPos val="none"/>
        <c:crossAx val="374522440"/>
        <c:crosses val="autoZero"/>
        <c:auto val="1"/>
        <c:lblOffset val="100"/>
        <c:baseTimeUnit val="years"/>
      </c:dateAx>
      <c:valAx>
        <c:axId val="37452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89.51</c:v>
                </c:pt>
                <c:pt idx="1">
                  <c:v>89</c:v>
                </c:pt>
                <c:pt idx="2">
                  <c:v>87.33</c:v>
                </c:pt>
                <c:pt idx="3">
                  <c:v>84.97</c:v>
                </c:pt>
                <c:pt idx="4">
                  <c:v>89.23</c:v>
                </c:pt>
              </c:numCache>
            </c:numRef>
          </c:val>
          <c:extLst xmlns:c16r2="http://schemas.microsoft.com/office/drawing/2015/06/chart">
            <c:ext xmlns:c16="http://schemas.microsoft.com/office/drawing/2014/chart" uri="{C3380CC4-5D6E-409C-BE32-E72D297353CC}">
              <c16:uniqueId val="{00000000-6196-4BB8-A5CC-56E0FBF49265}"/>
            </c:ext>
          </c:extLst>
        </c:ser>
        <c:dLbls>
          <c:showLegendKey val="0"/>
          <c:showVal val="0"/>
          <c:showCatName val="0"/>
          <c:showSerName val="0"/>
          <c:showPercent val="0"/>
          <c:showBubbleSize val="0"/>
        </c:dLbls>
        <c:gapWidth val="150"/>
        <c:axId val="375741328"/>
        <c:axId val="37574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6196-4BB8-A5CC-56E0FBF49265}"/>
            </c:ext>
          </c:extLst>
        </c:ser>
        <c:dLbls>
          <c:showLegendKey val="0"/>
          <c:showVal val="0"/>
          <c:showCatName val="0"/>
          <c:showSerName val="0"/>
          <c:showPercent val="0"/>
          <c:showBubbleSize val="0"/>
        </c:dLbls>
        <c:marker val="1"/>
        <c:smooth val="0"/>
        <c:axId val="375741328"/>
        <c:axId val="375746032"/>
      </c:lineChart>
      <c:dateAx>
        <c:axId val="375741328"/>
        <c:scaling>
          <c:orientation val="minMax"/>
        </c:scaling>
        <c:delete val="1"/>
        <c:axPos val="b"/>
        <c:numFmt formatCode="&quot;H&quot;yy" sourceLinked="1"/>
        <c:majorTickMark val="none"/>
        <c:minorTickMark val="none"/>
        <c:tickLblPos val="none"/>
        <c:crossAx val="375746032"/>
        <c:crosses val="autoZero"/>
        <c:auto val="1"/>
        <c:lblOffset val="100"/>
        <c:baseTimeUnit val="years"/>
      </c:dateAx>
      <c:valAx>
        <c:axId val="37574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74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126.61</c:v>
                </c:pt>
                <c:pt idx="1">
                  <c:v>130.75</c:v>
                </c:pt>
                <c:pt idx="2">
                  <c:v>130.66</c:v>
                </c:pt>
                <c:pt idx="3">
                  <c:v>125.33</c:v>
                </c:pt>
                <c:pt idx="4">
                  <c:v>123.15</c:v>
                </c:pt>
              </c:numCache>
            </c:numRef>
          </c:val>
          <c:extLst xmlns:c16r2="http://schemas.microsoft.com/office/drawing/2015/06/chart">
            <c:ext xmlns:c16="http://schemas.microsoft.com/office/drawing/2014/chart" uri="{C3380CC4-5D6E-409C-BE32-E72D297353CC}">
              <c16:uniqueId val="{00000000-4FA5-4FE6-9A80-3488DFCB4DF8}"/>
            </c:ext>
          </c:extLst>
        </c:ser>
        <c:dLbls>
          <c:showLegendKey val="0"/>
          <c:showVal val="0"/>
          <c:showCatName val="0"/>
          <c:showSerName val="0"/>
          <c:showPercent val="0"/>
          <c:showBubbleSize val="0"/>
        </c:dLbls>
        <c:gapWidth val="150"/>
        <c:axId val="374524400"/>
        <c:axId val="37451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4FA5-4FE6-9A80-3488DFCB4DF8}"/>
            </c:ext>
          </c:extLst>
        </c:ser>
        <c:dLbls>
          <c:showLegendKey val="0"/>
          <c:showVal val="0"/>
          <c:showCatName val="0"/>
          <c:showSerName val="0"/>
          <c:showPercent val="0"/>
          <c:showBubbleSize val="0"/>
        </c:dLbls>
        <c:marker val="1"/>
        <c:smooth val="0"/>
        <c:axId val="374524400"/>
        <c:axId val="374517736"/>
      </c:lineChart>
      <c:dateAx>
        <c:axId val="374524400"/>
        <c:scaling>
          <c:orientation val="minMax"/>
        </c:scaling>
        <c:delete val="1"/>
        <c:axPos val="b"/>
        <c:numFmt formatCode="&quot;H&quot;yy" sourceLinked="1"/>
        <c:majorTickMark val="none"/>
        <c:minorTickMark val="none"/>
        <c:tickLblPos val="none"/>
        <c:crossAx val="374517736"/>
        <c:crosses val="autoZero"/>
        <c:auto val="1"/>
        <c:lblOffset val="100"/>
        <c:baseTimeUnit val="years"/>
      </c:dateAx>
      <c:valAx>
        <c:axId val="374517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52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56.83</c:v>
                </c:pt>
                <c:pt idx="1">
                  <c:v>57.46</c:v>
                </c:pt>
                <c:pt idx="2">
                  <c:v>57.79</c:v>
                </c:pt>
                <c:pt idx="3">
                  <c:v>57.92</c:v>
                </c:pt>
                <c:pt idx="4">
                  <c:v>58.11</c:v>
                </c:pt>
              </c:numCache>
            </c:numRef>
          </c:val>
          <c:extLst xmlns:c16r2="http://schemas.microsoft.com/office/drawing/2015/06/chart">
            <c:ext xmlns:c16="http://schemas.microsoft.com/office/drawing/2014/chart" uri="{C3380CC4-5D6E-409C-BE32-E72D297353CC}">
              <c16:uniqueId val="{00000000-097E-4975-B508-D4F33940DA8C}"/>
            </c:ext>
          </c:extLst>
        </c:ser>
        <c:dLbls>
          <c:showLegendKey val="0"/>
          <c:showVal val="0"/>
          <c:showCatName val="0"/>
          <c:showSerName val="0"/>
          <c:showPercent val="0"/>
          <c:showBubbleSize val="0"/>
        </c:dLbls>
        <c:gapWidth val="150"/>
        <c:axId val="374523224"/>
        <c:axId val="37452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097E-4975-B508-D4F33940DA8C}"/>
            </c:ext>
          </c:extLst>
        </c:ser>
        <c:dLbls>
          <c:showLegendKey val="0"/>
          <c:showVal val="0"/>
          <c:showCatName val="0"/>
          <c:showSerName val="0"/>
          <c:showPercent val="0"/>
          <c:showBubbleSize val="0"/>
        </c:dLbls>
        <c:marker val="1"/>
        <c:smooth val="0"/>
        <c:axId val="374523224"/>
        <c:axId val="374520088"/>
      </c:lineChart>
      <c:dateAx>
        <c:axId val="374523224"/>
        <c:scaling>
          <c:orientation val="minMax"/>
        </c:scaling>
        <c:delete val="1"/>
        <c:axPos val="b"/>
        <c:numFmt formatCode="&quot;H&quot;yy" sourceLinked="1"/>
        <c:majorTickMark val="none"/>
        <c:minorTickMark val="none"/>
        <c:tickLblPos val="none"/>
        <c:crossAx val="374520088"/>
        <c:crosses val="autoZero"/>
        <c:auto val="1"/>
        <c:lblOffset val="100"/>
        <c:baseTimeUnit val="years"/>
      </c:dateAx>
      <c:valAx>
        <c:axId val="37452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2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1.17</c:v>
                </c:pt>
                <c:pt idx="1">
                  <c:v>8.51</c:v>
                </c:pt>
                <c:pt idx="2">
                  <c:v>12.59</c:v>
                </c:pt>
                <c:pt idx="3">
                  <c:v>14.45</c:v>
                </c:pt>
                <c:pt idx="4">
                  <c:v>16.079999999999998</c:v>
                </c:pt>
              </c:numCache>
            </c:numRef>
          </c:val>
          <c:extLst xmlns:c16r2="http://schemas.microsoft.com/office/drawing/2015/06/chart">
            <c:ext xmlns:c16="http://schemas.microsoft.com/office/drawing/2014/chart" uri="{C3380CC4-5D6E-409C-BE32-E72D297353CC}">
              <c16:uniqueId val="{00000000-B731-4FF0-9FA2-4446301B146D}"/>
            </c:ext>
          </c:extLst>
        </c:ser>
        <c:dLbls>
          <c:showLegendKey val="0"/>
          <c:showVal val="0"/>
          <c:showCatName val="0"/>
          <c:showSerName val="0"/>
          <c:showPercent val="0"/>
          <c:showBubbleSize val="0"/>
        </c:dLbls>
        <c:gapWidth val="150"/>
        <c:axId val="374524792"/>
        <c:axId val="37452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B731-4FF0-9FA2-4446301B146D}"/>
            </c:ext>
          </c:extLst>
        </c:ser>
        <c:dLbls>
          <c:showLegendKey val="0"/>
          <c:showVal val="0"/>
          <c:showCatName val="0"/>
          <c:showSerName val="0"/>
          <c:showPercent val="0"/>
          <c:showBubbleSize val="0"/>
        </c:dLbls>
        <c:marker val="1"/>
        <c:smooth val="0"/>
        <c:axId val="374524792"/>
        <c:axId val="374521264"/>
      </c:lineChart>
      <c:dateAx>
        <c:axId val="374524792"/>
        <c:scaling>
          <c:orientation val="minMax"/>
        </c:scaling>
        <c:delete val="1"/>
        <c:axPos val="b"/>
        <c:numFmt formatCode="&quot;H&quot;yy" sourceLinked="1"/>
        <c:majorTickMark val="none"/>
        <c:minorTickMark val="none"/>
        <c:tickLblPos val="none"/>
        <c:crossAx val="374521264"/>
        <c:crosses val="autoZero"/>
        <c:auto val="1"/>
        <c:lblOffset val="100"/>
        <c:baseTimeUnit val="years"/>
      </c:dateAx>
      <c:valAx>
        <c:axId val="37452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2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F9-4BE5-8800-7DAAB043DFD3}"/>
            </c:ext>
          </c:extLst>
        </c:ser>
        <c:dLbls>
          <c:showLegendKey val="0"/>
          <c:showVal val="0"/>
          <c:showCatName val="0"/>
          <c:showSerName val="0"/>
          <c:showPercent val="0"/>
          <c:showBubbleSize val="0"/>
        </c:dLbls>
        <c:gapWidth val="150"/>
        <c:axId val="375296792"/>
        <c:axId val="37530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8BF9-4BE5-8800-7DAAB043DFD3}"/>
            </c:ext>
          </c:extLst>
        </c:ser>
        <c:dLbls>
          <c:showLegendKey val="0"/>
          <c:showVal val="0"/>
          <c:showCatName val="0"/>
          <c:showSerName val="0"/>
          <c:showPercent val="0"/>
          <c:showBubbleSize val="0"/>
        </c:dLbls>
        <c:marker val="1"/>
        <c:smooth val="0"/>
        <c:axId val="375296792"/>
        <c:axId val="375300712"/>
      </c:lineChart>
      <c:dateAx>
        <c:axId val="375296792"/>
        <c:scaling>
          <c:orientation val="minMax"/>
        </c:scaling>
        <c:delete val="1"/>
        <c:axPos val="b"/>
        <c:numFmt formatCode="&quot;H&quot;yy" sourceLinked="1"/>
        <c:majorTickMark val="none"/>
        <c:minorTickMark val="none"/>
        <c:tickLblPos val="none"/>
        <c:crossAx val="375300712"/>
        <c:crosses val="autoZero"/>
        <c:auto val="1"/>
        <c:lblOffset val="100"/>
        <c:baseTimeUnit val="years"/>
      </c:dateAx>
      <c:valAx>
        <c:axId val="375300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29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1228.0899999999999</c:v>
                </c:pt>
                <c:pt idx="1">
                  <c:v>1252.76</c:v>
                </c:pt>
                <c:pt idx="2">
                  <c:v>1240.52</c:v>
                </c:pt>
                <c:pt idx="3">
                  <c:v>1289.21</c:v>
                </c:pt>
                <c:pt idx="4">
                  <c:v>1171.45</c:v>
                </c:pt>
              </c:numCache>
            </c:numRef>
          </c:val>
          <c:extLst xmlns:c16r2="http://schemas.microsoft.com/office/drawing/2015/06/chart">
            <c:ext xmlns:c16="http://schemas.microsoft.com/office/drawing/2014/chart" uri="{C3380CC4-5D6E-409C-BE32-E72D297353CC}">
              <c16:uniqueId val="{00000000-9347-4C9F-BB05-9962E484901C}"/>
            </c:ext>
          </c:extLst>
        </c:ser>
        <c:dLbls>
          <c:showLegendKey val="0"/>
          <c:showVal val="0"/>
          <c:showCatName val="0"/>
          <c:showSerName val="0"/>
          <c:showPercent val="0"/>
          <c:showBubbleSize val="0"/>
        </c:dLbls>
        <c:gapWidth val="150"/>
        <c:axId val="375301888"/>
        <c:axId val="37529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9347-4C9F-BB05-9962E484901C}"/>
            </c:ext>
          </c:extLst>
        </c:ser>
        <c:dLbls>
          <c:showLegendKey val="0"/>
          <c:showVal val="0"/>
          <c:showCatName val="0"/>
          <c:showSerName val="0"/>
          <c:showPercent val="0"/>
          <c:showBubbleSize val="0"/>
        </c:dLbls>
        <c:marker val="1"/>
        <c:smooth val="0"/>
        <c:axId val="375301888"/>
        <c:axId val="375299144"/>
      </c:lineChart>
      <c:dateAx>
        <c:axId val="375301888"/>
        <c:scaling>
          <c:orientation val="minMax"/>
        </c:scaling>
        <c:delete val="1"/>
        <c:axPos val="b"/>
        <c:numFmt formatCode="&quot;H&quot;yy" sourceLinked="1"/>
        <c:majorTickMark val="none"/>
        <c:minorTickMark val="none"/>
        <c:tickLblPos val="none"/>
        <c:crossAx val="375299144"/>
        <c:crosses val="autoZero"/>
        <c:auto val="1"/>
        <c:lblOffset val="100"/>
        <c:baseTimeUnit val="years"/>
      </c:dateAx>
      <c:valAx>
        <c:axId val="375299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3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120.45</c:v>
                </c:pt>
                <c:pt idx="1">
                  <c:v>111.36</c:v>
                </c:pt>
                <c:pt idx="2">
                  <c:v>104.02</c:v>
                </c:pt>
                <c:pt idx="3">
                  <c:v>96.9</c:v>
                </c:pt>
                <c:pt idx="4">
                  <c:v>89.13</c:v>
                </c:pt>
              </c:numCache>
            </c:numRef>
          </c:val>
          <c:extLst xmlns:c16r2="http://schemas.microsoft.com/office/drawing/2015/06/chart">
            <c:ext xmlns:c16="http://schemas.microsoft.com/office/drawing/2014/chart" uri="{C3380CC4-5D6E-409C-BE32-E72D297353CC}">
              <c16:uniqueId val="{00000000-14A9-43E4-96F7-7C0315388AD2}"/>
            </c:ext>
          </c:extLst>
        </c:ser>
        <c:dLbls>
          <c:showLegendKey val="0"/>
          <c:showVal val="0"/>
          <c:showCatName val="0"/>
          <c:showSerName val="0"/>
          <c:showPercent val="0"/>
          <c:showBubbleSize val="0"/>
        </c:dLbls>
        <c:gapWidth val="150"/>
        <c:axId val="375299928"/>
        <c:axId val="37530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14A9-43E4-96F7-7C0315388AD2}"/>
            </c:ext>
          </c:extLst>
        </c:ser>
        <c:dLbls>
          <c:showLegendKey val="0"/>
          <c:showVal val="0"/>
          <c:showCatName val="0"/>
          <c:showSerName val="0"/>
          <c:showPercent val="0"/>
          <c:showBubbleSize val="0"/>
        </c:dLbls>
        <c:marker val="1"/>
        <c:smooth val="0"/>
        <c:axId val="375299928"/>
        <c:axId val="375302672"/>
      </c:lineChart>
      <c:dateAx>
        <c:axId val="375299928"/>
        <c:scaling>
          <c:orientation val="minMax"/>
        </c:scaling>
        <c:delete val="1"/>
        <c:axPos val="b"/>
        <c:numFmt formatCode="&quot;H&quot;yy" sourceLinked="1"/>
        <c:majorTickMark val="none"/>
        <c:minorTickMark val="none"/>
        <c:tickLblPos val="none"/>
        <c:crossAx val="375302672"/>
        <c:crosses val="autoZero"/>
        <c:auto val="1"/>
        <c:lblOffset val="100"/>
        <c:baseTimeUnit val="years"/>
      </c:dateAx>
      <c:valAx>
        <c:axId val="37530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29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121.95</c:v>
                </c:pt>
                <c:pt idx="1">
                  <c:v>126.26</c:v>
                </c:pt>
                <c:pt idx="2">
                  <c:v>126.24</c:v>
                </c:pt>
                <c:pt idx="3">
                  <c:v>119.47</c:v>
                </c:pt>
                <c:pt idx="4">
                  <c:v>116.93</c:v>
                </c:pt>
              </c:numCache>
            </c:numRef>
          </c:val>
          <c:extLst xmlns:c16r2="http://schemas.microsoft.com/office/drawing/2015/06/chart">
            <c:ext xmlns:c16="http://schemas.microsoft.com/office/drawing/2014/chart" uri="{C3380CC4-5D6E-409C-BE32-E72D297353CC}">
              <c16:uniqueId val="{00000000-F6C0-4A21-A1FE-B4592C9CEDCE}"/>
            </c:ext>
          </c:extLst>
        </c:ser>
        <c:dLbls>
          <c:showLegendKey val="0"/>
          <c:showVal val="0"/>
          <c:showCatName val="0"/>
          <c:showSerName val="0"/>
          <c:showPercent val="0"/>
          <c:showBubbleSize val="0"/>
        </c:dLbls>
        <c:gapWidth val="150"/>
        <c:axId val="375301496"/>
        <c:axId val="37529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F6C0-4A21-A1FE-B4592C9CEDCE}"/>
            </c:ext>
          </c:extLst>
        </c:ser>
        <c:dLbls>
          <c:showLegendKey val="0"/>
          <c:showVal val="0"/>
          <c:showCatName val="0"/>
          <c:showSerName val="0"/>
          <c:showPercent val="0"/>
          <c:showBubbleSize val="0"/>
        </c:dLbls>
        <c:marker val="1"/>
        <c:smooth val="0"/>
        <c:axId val="375301496"/>
        <c:axId val="375296400"/>
      </c:lineChart>
      <c:dateAx>
        <c:axId val="375301496"/>
        <c:scaling>
          <c:orientation val="minMax"/>
        </c:scaling>
        <c:delete val="1"/>
        <c:axPos val="b"/>
        <c:numFmt formatCode="&quot;H&quot;yy" sourceLinked="1"/>
        <c:majorTickMark val="none"/>
        <c:minorTickMark val="none"/>
        <c:tickLblPos val="none"/>
        <c:crossAx val="375296400"/>
        <c:crosses val="autoZero"/>
        <c:auto val="1"/>
        <c:lblOffset val="100"/>
        <c:baseTimeUnit val="years"/>
      </c:dateAx>
      <c:valAx>
        <c:axId val="37529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30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187.52</c:v>
                </c:pt>
                <c:pt idx="1">
                  <c:v>181.17</c:v>
                </c:pt>
                <c:pt idx="2">
                  <c:v>181.37</c:v>
                </c:pt>
                <c:pt idx="3">
                  <c:v>192.02</c:v>
                </c:pt>
                <c:pt idx="4">
                  <c:v>196.45</c:v>
                </c:pt>
              </c:numCache>
            </c:numRef>
          </c:val>
          <c:extLst xmlns:c16r2="http://schemas.microsoft.com/office/drawing/2015/06/chart">
            <c:ext xmlns:c16="http://schemas.microsoft.com/office/drawing/2014/chart" uri="{C3380CC4-5D6E-409C-BE32-E72D297353CC}">
              <c16:uniqueId val="{00000000-6F7B-4845-A526-4D601C6CA29F}"/>
            </c:ext>
          </c:extLst>
        </c:ser>
        <c:dLbls>
          <c:showLegendKey val="0"/>
          <c:showVal val="0"/>
          <c:showCatName val="0"/>
          <c:showSerName val="0"/>
          <c:showPercent val="0"/>
          <c:showBubbleSize val="0"/>
        </c:dLbls>
        <c:gapWidth val="150"/>
        <c:axId val="375297576"/>
        <c:axId val="37529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6F7B-4845-A526-4D601C6CA29F}"/>
            </c:ext>
          </c:extLst>
        </c:ser>
        <c:dLbls>
          <c:showLegendKey val="0"/>
          <c:showVal val="0"/>
          <c:showCatName val="0"/>
          <c:showSerName val="0"/>
          <c:showPercent val="0"/>
          <c:showBubbleSize val="0"/>
        </c:dLbls>
        <c:marker val="1"/>
        <c:smooth val="0"/>
        <c:axId val="375297576"/>
        <c:axId val="375297968"/>
      </c:lineChart>
      <c:dateAx>
        <c:axId val="375297576"/>
        <c:scaling>
          <c:orientation val="minMax"/>
        </c:scaling>
        <c:delete val="1"/>
        <c:axPos val="b"/>
        <c:numFmt formatCode="&quot;H&quot;yy" sourceLinked="1"/>
        <c:majorTickMark val="none"/>
        <c:minorTickMark val="none"/>
        <c:tickLblPos val="none"/>
        <c:crossAx val="375297968"/>
        <c:crosses val="autoZero"/>
        <c:auto val="1"/>
        <c:lblOffset val="100"/>
        <c:baseTimeUnit val="years"/>
      </c:dateAx>
      <c:valAx>
        <c:axId val="37529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9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最上川中部水道企業団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民間企業出身</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83.31</v>
      </c>
      <c r="J10" s="53"/>
      <c r="K10" s="53"/>
      <c r="L10" s="53"/>
      <c r="M10" s="53"/>
      <c r="N10" s="53"/>
      <c r="O10" s="64"/>
      <c r="P10" s="54">
        <f>データ!$P$6</f>
        <v>99.93</v>
      </c>
      <c r="Q10" s="54"/>
      <c r="R10" s="54"/>
      <c r="S10" s="54"/>
      <c r="T10" s="54"/>
      <c r="U10" s="54"/>
      <c r="V10" s="54"/>
      <c r="W10" s="61">
        <f>データ!$Q$6</f>
        <v>4700</v>
      </c>
      <c r="X10" s="61"/>
      <c r="Y10" s="61"/>
      <c r="Z10" s="61"/>
      <c r="AA10" s="61"/>
      <c r="AB10" s="61"/>
      <c r="AC10" s="61"/>
      <c r="AD10" s="2"/>
      <c r="AE10" s="2"/>
      <c r="AF10" s="2"/>
      <c r="AG10" s="2"/>
      <c r="AH10" s="4"/>
      <c r="AI10" s="4"/>
      <c r="AJ10" s="4"/>
      <c r="AK10" s="4"/>
      <c r="AL10" s="61">
        <f>データ!$U$6</f>
        <v>26122</v>
      </c>
      <c r="AM10" s="61"/>
      <c r="AN10" s="61"/>
      <c r="AO10" s="61"/>
      <c r="AP10" s="61"/>
      <c r="AQ10" s="61"/>
      <c r="AR10" s="61"/>
      <c r="AS10" s="61"/>
      <c r="AT10" s="52">
        <f>データ!$V$6</f>
        <v>42.15</v>
      </c>
      <c r="AU10" s="53"/>
      <c r="AV10" s="53"/>
      <c r="AW10" s="53"/>
      <c r="AX10" s="53"/>
      <c r="AY10" s="53"/>
      <c r="AZ10" s="53"/>
      <c r="BA10" s="53"/>
      <c r="BB10" s="54">
        <f>データ!$W$6</f>
        <v>619.74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uQHjnluWD8XQa77D0sIYeiVDSwq9fpfarRtoyoH8iani81OtGw4Q9fbwoCwi2T5LIq2fdVIkCVKMcqaCDhtPw==" saltValue="iya4Wbto5wzYmh1xBPaU6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69027</v>
      </c>
      <c r="D6" s="34">
        <f t="shared" si="3"/>
        <v>46</v>
      </c>
      <c r="E6" s="34">
        <f t="shared" si="3"/>
        <v>1</v>
      </c>
      <c r="F6" s="34">
        <f t="shared" si="3"/>
        <v>0</v>
      </c>
      <c r="G6" s="34">
        <f t="shared" si="3"/>
        <v>1</v>
      </c>
      <c r="H6" s="34" t="str">
        <f t="shared" si="3"/>
        <v>山形県　最上川中部水道企業団</v>
      </c>
      <c r="I6" s="34" t="str">
        <f t="shared" si="3"/>
        <v>法適用</v>
      </c>
      <c r="J6" s="34" t="str">
        <f t="shared" si="3"/>
        <v>水道事業</v>
      </c>
      <c r="K6" s="34" t="str">
        <f t="shared" si="3"/>
        <v>末端給水事業</v>
      </c>
      <c r="L6" s="34" t="str">
        <f t="shared" si="3"/>
        <v>A6</v>
      </c>
      <c r="M6" s="34" t="str">
        <f t="shared" si="3"/>
        <v>民間企業出身</v>
      </c>
      <c r="N6" s="35" t="str">
        <f t="shared" si="3"/>
        <v>-</v>
      </c>
      <c r="O6" s="35">
        <f t="shared" si="3"/>
        <v>83.31</v>
      </c>
      <c r="P6" s="35">
        <f t="shared" si="3"/>
        <v>99.93</v>
      </c>
      <c r="Q6" s="35">
        <f t="shared" si="3"/>
        <v>4700</v>
      </c>
      <c r="R6" s="35" t="str">
        <f t="shared" si="3"/>
        <v>-</v>
      </c>
      <c r="S6" s="35" t="str">
        <f t="shared" si="3"/>
        <v>-</v>
      </c>
      <c r="T6" s="35" t="str">
        <f t="shared" si="3"/>
        <v>-</v>
      </c>
      <c r="U6" s="35">
        <f t="shared" si="3"/>
        <v>26122</v>
      </c>
      <c r="V6" s="35">
        <f t="shared" si="3"/>
        <v>42.15</v>
      </c>
      <c r="W6" s="35">
        <f t="shared" si="3"/>
        <v>619.74</v>
      </c>
      <c r="X6" s="36">
        <f>IF(X7="",NA(),X7)</f>
        <v>126.61</v>
      </c>
      <c r="Y6" s="36">
        <f t="shared" ref="Y6:AG6" si="4">IF(Y7="",NA(),Y7)</f>
        <v>130.75</v>
      </c>
      <c r="Z6" s="36">
        <f t="shared" si="4"/>
        <v>130.66</v>
      </c>
      <c r="AA6" s="36">
        <f t="shared" si="4"/>
        <v>125.33</v>
      </c>
      <c r="AB6" s="36">
        <f t="shared" si="4"/>
        <v>123.15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1228.0899999999999</v>
      </c>
      <c r="AU6" s="36">
        <f t="shared" ref="AU6:BC6" si="6">IF(AU7="",NA(),AU7)</f>
        <v>1252.76</v>
      </c>
      <c r="AV6" s="36">
        <f t="shared" si="6"/>
        <v>1240.52</v>
      </c>
      <c r="AW6" s="36">
        <f t="shared" si="6"/>
        <v>1289.21</v>
      </c>
      <c r="AX6" s="36">
        <f t="shared" si="6"/>
        <v>1171.45</v>
      </c>
      <c r="AY6" s="36">
        <f t="shared" si="6"/>
        <v>384.34</v>
      </c>
      <c r="AZ6" s="36">
        <f t="shared" si="6"/>
        <v>359.47</v>
      </c>
      <c r="BA6" s="36">
        <f t="shared" si="6"/>
        <v>369.69</v>
      </c>
      <c r="BB6" s="36">
        <f t="shared" si="6"/>
        <v>379.08</v>
      </c>
      <c r="BC6" s="36">
        <f t="shared" si="6"/>
        <v>367.55</v>
      </c>
      <c r="BD6" s="35" t="str">
        <f>IF(BD7="","",IF(BD7="-","【-】","【"&amp;SUBSTITUTE(TEXT(BD7,"#,##0.00"),"-","△")&amp;"】"))</f>
        <v>【260.31】</v>
      </c>
      <c r="BE6" s="36">
        <f>IF(BE7="",NA(),BE7)</f>
        <v>120.45</v>
      </c>
      <c r="BF6" s="36">
        <f t="shared" ref="BF6:BN6" si="7">IF(BF7="",NA(),BF7)</f>
        <v>111.36</v>
      </c>
      <c r="BG6" s="36">
        <f t="shared" si="7"/>
        <v>104.02</v>
      </c>
      <c r="BH6" s="36">
        <f t="shared" si="7"/>
        <v>96.9</v>
      </c>
      <c r="BI6" s="36">
        <f t="shared" si="7"/>
        <v>89.13</v>
      </c>
      <c r="BJ6" s="36">
        <f t="shared" si="7"/>
        <v>380.58</v>
      </c>
      <c r="BK6" s="36">
        <f t="shared" si="7"/>
        <v>401.79</v>
      </c>
      <c r="BL6" s="36">
        <f t="shared" si="7"/>
        <v>402.99</v>
      </c>
      <c r="BM6" s="36">
        <f t="shared" si="7"/>
        <v>398.98</v>
      </c>
      <c r="BN6" s="36">
        <f t="shared" si="7"/>
        <v>418.68</v>
      </c>
      <c r="BO6" s="35" t="str">
        <f>IF(BO7="","",IF(BO7="-","【-】","【"&amp;SUBSTITUTE(TEXT(BO7,"#,##0.00"),"-","△")&amp;"】"))</f>
        <v>【275.67】</v>
      </c>
      <c r="BP6" s="36">
        <f>IF(BP7="",NA(),BP7)</f>
        <v>121.95</v>
      </c>
      <c r="BQ6" s="36">
        <f t="shared" ref="BQ6:BY6" si="8">IF(BQ7="",NA(),BQ7)</f>
        <v>126.26</v>
      </c>
      <c r="BR6" s="36">
        <f t="shared" si="8"/>
        <v>126.24</v>
      </c>
      <c r="BS6" s="36">
        <f t="shared" si="8"/>
        <v>119.47</v>
      </c>
      <c r="BT6" s="36">
        <f t="shared" si="8"/>
        <v>116.93</v>
      </c>
      <c r="BU6" s="36">
        <f t="shared" si="8"/>
        <v>102.38</v>
      </c>
      <c r="BV6" s="36">
        <f t="shared" si="8"/>
        <v>100.12</v>
      </c>
      <c r="BW6" s="36">
        <f t="shared" si="8"/>
        <v>98.66</v>
      </c>
      <c r="BX6" s="36">
        <f t="shared" si="8"/>
        <v>98.64</v>
      </c>
      <c r="BY6" s="36">
        <f t="shared" si="8"/>
        <v>94.78</v>
      </c>
      <c r="BZ6" s="35" t="str">
        <f>IF(BZ7="","",IF(BZ7="-","【-】","【"&amp;SUBSTITUTE(TEXT(BZ7,"#,##0.00"),"-","△")&amp;"】"))</f>
        <v>【100.05】</v>
      </c>
      <c r="CA6" s="36">
        <f>IF(CA7="",NA(),CA7)</f>
        <v>187.52</v>
      </c>
      <c r="CB6" s="36">
        <f t="shared" ref="CB6:CJ6" si="9">IF(CB7="",NA(),CB7)</f>
        <v>181.17</v>
      </c>
      <c r="CC6" s="36">
        <f t="shared" si="9"/>
        <v>181.37</v>
      </c>
      <c r="CD6" s="36">
        <f t="shared" si="9"/>
        <v>192.02</v>
      </c>
      <c r="CE6" s="36">
        <f t="shared" si="9"/>
        <v>196.45</v>
      </c>
      <c r="CF6" s="36">
        <f t="shared" si="9"/>
        <v>168.67</v>
      </c>
      <c r="CG6" s="36">
        <f t="shared" si="9"/>
        <v>174.97</v>
      </c>
      <c r="CH6" s="36">
        <f t="shared" si="9"/>
        <v>178.59</v>
      </c>
      <c r="CI6" s="36">
        <f t="shared" si="9"/>
        <v>178.92</v>
      </c>
      <c r="CJ6" s="36">
        <f t="shared" si="9"/>
        <v>181.3</v>
      </c>
      <c r="CK6" s="35" t="str">
        <f>IF(CK7="","",IF(CK7="-","【-】","【"&amp;SUBSTITUTE(TEXT(CK7,"#,##0.00"),"-","△")&amp;"】"))</f>
        <v>【166.40】</v>
      </c>
      <c r="CL6" s="36">
        <f>IF(CL7="",NA(),CL7)</f>
        <v>47.61</v>
      </c>
      <c r="CM6" s="36">
        <f t="shared" ref="CM6:CU6" si="10">IF(CM7="",NA(),CM7)</f>
        <v>48.48</v>
      </c>
      <c r="CN6" s="36">
        <f t="shared" si="10"/>
        <v>49.16</v>
      </c>
      <c r="CO6" s="36">
        <f t="shared" si="10"/>
        <v>49.86</v>
      </c>
      <c r="CP6" s="36">
        <f t="shared" si="10"/>
        <v>47.34</v>
      </c>
      <c r="CQ6" s="36">
        <f t="shared" si="10"/>
        <v>54.92</v>
      </c>
      <c r="CR6" s="36">
        <f t="shared" si="10"/>
        <v>55.63</v>
      </c>
      <c r="CS6" s="36">
        <f t="shared" si="10"/>
        <v>55.03</v>
      </c>
      <c r="CT6" s="36">
        <f t="shared" si="10"/>
        <v>55.14</v>
      </c>
      <c r="CU6" s="36">
        <f t="shared" si="10"/>
        <v>55.89</v>
      </c>
      <c r="CV6" s="35" t="str">
        <f>IF(CV7="","",IF(CV7="-","【-】","【"&amp;SUBSTITUTE(TEXT(CV7,"#,##0.00"),"-","△")&amp;"】"))</f>
        <v>【60.69】</v>
      </c>
      <c r="CW6" s="36">
        <f>IF(CW7="",NA(),CW7)</f>
        <v>89.51</v>
      </c>
      <c r="CX6" s="36">
        <f t="shared" ref="CX6:DF6" si="11">IF(CX7="",NA(),CX7)</f>
        <v>89</v>
      </c>
      <c r="CY6" s="36">
        <f t="shared" si="11"/>
        <v>87.33</v>
      </c>
      <c r="CZ6" s="36">
        <f t="shared" si="11"/>
        <v>84.97</v>
      </c>
      <c r="DA6" s="36">
        <f t="shared" si="11"/>
        <v>89.23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56.83</v>
      </c>
      <c r="DI6" s="36">
        <f t="shared" ref="DI6:DQ6" si="12">IF(DI7="",NA(),DI7)</f>
        <v>57.46</v>
      </c>
      <c r="DJ6" s="36">
        <f t="shared" si="12"/>
        <v>57.79</v>
      </c>
      <c r="DK6" s="36">
        <f t="shared" si="12"/>
        <v>57.92</v>
      </c>
      <c r="DL6" s="36">
        <f t="shared" si="12"/>
        <v>58.11</v>
      </c>
      <c r="DM6" s="36">
        <f t="shared" si="12"/>
        <v>48.49</v>
      </c>
      <c r="DN6" s="36">
        <f t="shared" si="12"/>
        <v>48.05</v>
      </c>
      <c r="DO6" s="36">
        <f t="shared" si="12"/>
        <v>48.87</v>
      </c>
      <c r="DP6" s="36">
        <f t="shared" si="12"/>
        <v>49.92</v>
      </c>
      <c r="DQ6" s="36">
        <f t="shared" si="12"/>
        <v>50.63</v>
      </c>
      <c r="DR6" s="35" t="str">
        <f>IF(DR7="","",IF(DR7="-","【-】","【"&amp;SUBSTITUTE(TEXT(DR7,"#,##0.00"),"-","△")&amp;"】"))</f>
        <v>【50.19】</v>
      </c>
      <c r="DS6" s="36">
        <f>IF(DS7="",NA(),DS7)</f>
        <v>1.17</v>
      </c>
      <c r="DT6" s="36">
        <f t="shared" ref="DT6:EB6" si="13">IF(DT7="",NA(),DT7)</f>
        <v>8.51</v>
      </c>
      <c r="DU6" s="36">
        <f t="shared" si="13"/>
        <v>12.59</v>
      </c>
      <c r="DV6" s="36">
        <f t="shared" si="13"/>
        <v>14.45</v>
      </c>
      <c r="DW6" s="36">
        <f t="shared" si="13"/>
        <v>16.079999999999998</v>
      </c>
      <c r="DX6" s="36">
        <f t="shared" si="13"/>
        <v>12.79</v>
      </c>
      <c r="DY6" s="36">
        <f t="shared" si="13"/>
        <v>13.39</v>
      </c>
      <c r="DZ6" s="36">
        <f t="shared" si="13"/>
        <v>14.85</v>
      </c>
      <c r="EA6" s="36">
        <f t="shared" si="13"/>
        <v>16.88</v>
      </c>
      <c r="EB6" s="36">
        <f t="shared" si="13"/>
        <v>18.28</v>
      </c>
      <c r="EC6" s="35" t="str">
        <f>IF(EC7="","",IF(EC7="-","【-】","【"&amp;SUBSTITUTE(TEXT(EC7,"#,##0.00"),"-","△")&amp;"】"))</f>
        <v>【20.63】</v>
      </c>
      <c r="ED6" s="36">
        <f>IF(ED7="",NA(),ED7)</f>
        <v>0.1</v>
      </c>
      <c r="EE6" s="36">
        <f t="shared" ref="EE6:EM6" si="14">IF(EE7="",NA(),EE7)</f>
        <v>0.11</v>
      </c>
      <c r="EF6" s="36">
        <f t="shared" si="14"/>
        <v>0.23</v>
      </c>
      <c r="EG6" s="36">
        <f t="shared" si="14"/>
        <v>1.1200000000000001</v>
      </c>
      <c r="EH6" s="36">
        <f t="shared" si="14"/>
        <v>0.79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69027</v>
      </c>
      <c r="D7" s="38">
        <v>46</v>
      </c>
      <c r="E7" s="38">
        <v>1</v>
      </c>
      <c r="F7" s="38">
        <v>0</v>
      </c>
      <c r="G7" s="38">
        <v>1</v>
      </c>
      <c r="H7" s="38" t="s">
        <v>93</v>
      </c>
      <c r="I7" s="38" t="s">
        <v>94</v>
      </c>
      <c r="J7" s="38" t="s">
        <v>95</v>
      </c>
      <c r="K7" s="38" t="s">
        <v>96</v>
      </c>
      <c r="L7" s="38" t="s">
        <v>97</v>
      </c>
      <c r="M7" s="38" t="s">
        <v>98</v>
      </c>
      <c r="N7" s="39" t="s">
        <v>99</v>
      </c>
      <c r="O7" s="39">
        <v>83.31</v>
      </c>
      <c r="P7" s="39">
        <v>99.93</v>
      </c>
      <c r="Q7" s="39">
        <v>4700</v>
      </c>
      <c r="R7" s="39" t="s">
        <v>99</v>
      </c>
      <c r="S7" s="39" t="s">
        <v>99</v>
      </c>
      <c r="T7" s="39" t="s">
        <v>99</v>
      </c>
      <c r="U7" s="39">
        <v>26122</v>
      </c>
      <c r="V7" s="39">
        <v>42.15</v>
      </c>
      <c r="W7" s="39">
        <v>619.74</v>
      </c>
      <c r="X7" s="39">
        <v>126.61</v>
      </c>
      <c r="Y7" s="39">
        <v>130.75</v>
      </c>
      <c r="Z7" s="39">
        <v>130.66</v>
      </c>
      <c r="AA7" s="39">
        <v>125.33</v>
      </c>
      <c r="AB7" s="39">
        <v>123.15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1228.0899999999999</v>
      </c>
      <c r="AU7" s="39">
        <v>1252.76</v>
      </c>
      <c r="AV7" s="39">
        <v>1240.52</v>
      </c>
      <c r="AW7" s="39">
        <v>1289.21</v>
      </c>
      <c r="AX7" s="39">
        <v>1171.45</v>
      </c>
      <c r="AY7" s="39">
        <v>384.34</v>
      </c>
      <c r="AZ7" s="39">
        <v>359.47</v>
      </c>
      <c r="BA7" s="39">
        <v>369.69</v>
      </c>
      <c r="BB7" s="39">
        <v>379.08</v>
      </c>
      <c r="BC7" s="39">
        <v>367.55</v>
      </c>
      <c r="BD7" s="39">
        <v>260.31</v>
      </c>
      <c r="BE7" s="39">
        <v>120.45</v>
      </c>
      <c r="BF7" s="39">
        <v>111.36</v>
      </c>
      <c r="BG7" s="39">
        <v>104.02</v>
      </c>
      <c r="BH7" s="39">
        <v>96.9</v>
      </c>
      <c r="BI7" s="39">
        <v>89.13</v>
      </c>
      <c r="BJ7" s="39">
        <v>380.58</v>
      </c>
      <c r="BK7" s="39">
        <v>401.79</v>
      </c>
      <c r="BL7" s="39">
        <v>402.99</v>
      </c>
      <c r="BM7" s="39">
        <v>398.98</v>
      </c>
      <c r="BN7" s="39">
        <v>418.68</v>
      </c>
      <c r="BO7" s="39">
        <v>275.67</v>
      </c>
      <c r="BP7" s="39">
        <v>121.95</v>
      </c>
      <c r="BQ7" s="39">
        <v>126.26</v>
      </c>
      <c r="BR7" s="39">
        <v>126.24</v>
      </c>
      <c r="BS7" s="39">
        <v>119.47</v>
      </c>
      <c r="BT7" s="39">
        <v>116.93</v>
      </c>
      <c r="BU7" s="39">
        <v>102.38</v>
      </c>
      <c r="BV7" s="39">
        <v>100.12</v>
      </c>
      <c r="BW7" s="39">
        <v>98.66</v>
      </c>
      <c r="BX7" s="39">
        <v>98.64</v>
      </c>
      <c r="BY7" s="39">
        <v>94.78</v>
      </c>
      <c r="BZ7" s="39">
        <v>100.05</v>
      </c>
      <c r="CA7" s="39">
        <v>187.52</v>
      </c>
      <c r="CB7" s="39">
        <v>181.17</v>
      </c>
      <c r="CC7" s="39">
        <v>181.37</v>
      </c>
      <c r="CD7" s="39">
        <v>192.02</v>
      </c>
      <c r="CE7" s="39">
        <v>196.45</v>
      </c>
      <c r="CF7" s="39">
        <v>168.67</v>
      </c>
      <c r="CG7" s="39">
        <v>174.97</v>
      </c>
      <c r="CH7" s="39">
        <v>178.59</v>
      </c>
      <c r="CI7" s="39">
        <v>178.92</v>
      </c>
      <c r="CJ7" s="39">
        <v>181.3</v>
      </c>
      <c r="CK7" s="39">
        <v>166.4</v>
      </c>
      <c r="CL7" s="39">
        <v>47.61</v>
      </c>
      <c r="CM7" s="39">
        <v>48.48</v>
      </c>
      <c r="CN7" s="39">
        <v>49.16</v>
      </c>
      <c r="CO7" s="39">
        <v>49.86</v>
      </c>
      <c r="CP7" s="39">
        <v>47.34</v>
      </c>
      <c r="CQ7" s="39">
        <v>54.92</v>
      </c>
      <c r="CR7" s="39">
        <v>55.63</v>
      </c>
      <c r="CS7" s="39">
        <v>55.03</v>
      </c>
      <c r="CT7" s="39">
        <v>55.14</v>
      </c>
      <c r="CU7" s="39">
        <v>55.89</v>
      </c>
      <c r="CV7" s="39">
        <v>60.69</v>
      </c>
      <c r="CW7" s="39">
        <v>89.51</v>
      </c>
      <c r="CX7" s="39">
        <v>89</v>
      </c>
      <c r="CY7" s="39">
        <v>87.33</v>
      </c>
      <c r="CZ7" s="39">
        <v>84.97</v>
      </c>
      <c r="DA7" s="39">
        <v>89.23</v>
      </c>
      <c r="DB7" s="39">
        <v>82.66</v>
      </c>
      <c r="DC7" s="39">
        <v>82.04</v>
      </c>
      <c r="DD7" s="39">
        <v>81.900000000000006</v>
      </c>
      <c r="DE7" s="39">
        <v>81.39</v>
      </c>
      <c r="DF7" s="39">
        <v>81.27</v>
      </c>
      <c r="DG7" s="39">
        <v>89.82</v>
      </c>
      <c r="DH7" s="39">
        <v>56.83</v>
      </c>
      <c r="DI7" s="39">
        <v>57.46</v>
      </c>
      <c r="DJ7" s="39">
        <v>57.79</v>
      </c>
      <c r="DK7" s="39">
        <v>57.92</v>
      </c>
      <c r="DL7" s="39">
        <v>58.11</v>
      </c>
      <c r="DM7" s="39">
        <v>48.49</v>
      </c>
      <c r="DN7" s="39">
        <v>48.05</v>
      </c>
      <c r="DO7" s="39">
        <v>48.87</v>
      </c>
      <c r="DP7" s="39">
        <v>49.92</v>
      </c>
      <c r="DQ7" s="39">
        <v>50.63</v>
      </c>
      <c r="DR7" s="39">
        <v>50.19</v>
      </c>
      <c r="DS7" s="39">
        <v>1.17</v>
      </c>
      <c r="DT7" s="39">
        <v>8.51</v>
      </c>
      <c r="DU7" s="39">
        <v>12.59</v>
      </c>
      <c r="DV7" s="39">
        <v>14.45</v>
      </c>
      <c r="DW7" s="39">
        <v>16.079999999999998</v>
      </c>
      <c r="DX7" s="39">
        <v>12.79</v>
      </c>
      <c r="DY7" s="39">
        <v>13.39</v>
      </c>
      <c r="DZ7" s="39">
        <v>14.85</v>
      </c>
      <c r="EA7" s="39">
        <v>16.88</v>
      </c>
      <c r="EB7" s="39">
        <v>18.28</v>
      </c>
      <c r="EC7" s="39">
        <v>20.63</v>
      </c>
      <c r="ED7" s="39">
        <v>0.1</v>
      </c>
      <c r="EE7" s="39">
        <v>0.11</v>
      </c>
      <c r="EF7" s="39">
        <v>0.23</v>
      </c>
      <c r="EG7" s="39">
        <v>1.1200000000000001</v>
      </c>
      <c r="EH7" s="39">
        <v>0.79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