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48B32FBD-8CBB-4651-9DBB-28FAD0BAE492}" xr6:coauthVersionLast="36" xr6:coauthVersionMax="36" xr10:uidLastSave="{00000000-0000-0000-0000-000000000000}"/>
  <workbookProtection workbookAlgorithmName="SHA-512" workbookHashValue="0vZSVrMvcu6oI/0AJvuaFEzhFwJP62sOF+57G2xIFv/ZBYiiBYx8OttlyMhQB7FsXgjy3JpVwovchpbRQDi9gQ==" workbookSaltValue="/YTYgwKC2w8a5Iz64YDkt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BZ76" i="4" l="1"/>
  <c r="MA51" i="4"/>
  <c r="MI76" i="4"/>
  <c r="IT76" i="4"/>
  <c r="CS51" i="4"/>
  <c r="HJ30" i="4"/>
  <c r="CS30" i="4"/>
  <c r="HJ51" i="4"/>
  <c r="MA30" i="4"/>
  <c r="C11" i="5"/>
  <c r="D11" i="5"/>
  <c r="E11" i="5"/>
  <c r="B11" i="5"/>
  <c r="LH51" i="4" l="1"/>
  <c r="BK76" i="4"/>
  <c r="LT76" i="4"/>
  <c r="GQ51" i="4"/>
  <c r="LH30" i="4"/>
  <c r="BZ51" i="4"/>
  <c r="IE76" i="4"/>
  <c r="GQ30" i="4"/>
  <c r="BZ30" i="4"/>
  <c r="AV76" i="4"/>
  <c r="KO51" i="4"/>
  <c r="FX51" i="4"/>
  <c r="KO30" i="4"/>
  <c r="HP76" i="4"/>
  <c r="FX30" i="4"/>
  <c r="BG30" i="4"/>
  <c r="LE76" i="4"/>
  <c r="BG51" i="4"/>
  <c r="KP76" i="4"/>
  <c r="JV30" i="4"/>
  <c r="HA76" i="4"/>
  <c r="AN30" i="4"/>
  <c r="FE51" i="4"/>
  <c r="AG76" i="4"/>
  <c r="JV51" i="4"/>
  <c r="AN51" i="4"/>
  <c r="FE30" i="4"/>
  <c r="EL51" i="4"/>
  <c r="JC30" i="4"/>
  <c r="GL76" i="4"/>
  <c r="U51" i="4"/>
  <c r="EL30" i="4"/>
  <c r="R76" i="4"/>
  <c r="JC51" i="4"/>
  <c r="KA76" i="4"/>
  <c r="U30"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<sst xmlns="http://schemas.openxmlformats.org/spreadsheetml/2006/main" count="278" uniqueCount="141">
  <si>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</si>
  <si>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</si>
  <si>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</si>
  <si>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</si>
  <si>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</si>
  <si>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</si>
  <si>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</si>
  <si>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</si>
  <si>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</si>
  <si>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</si>
  <si>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</si>
  <si>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</si>
  <si>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</si>
  <si>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</si>
  <si>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</si>
  <si>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</si>
  <si>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</si>
  <si>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</si>
  <si>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</si>
  <si>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</si>
  <si>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</si>
  <si>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</si>
  <si>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</si>
  <si>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</si>
  <si>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</si>
  <si>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</si>
  <si>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</si>
  <si>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</si>
  <si>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</si>
  <si>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</si>
  <si>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</si>
  <si>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</si>
  <si>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</si>
  <si>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</si>
  <si>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</si>
  <si>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</si>
  <si>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</si>
  <si>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</si>
  <si>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</si>
  <si>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</si>
  <si>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</si>
  <si>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</si>
  <si>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</si>
  <si>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</si>
  <si>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</si>
  <si>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</si>
  <si>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</si>
  <si>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</si>
  <si>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</si>
  <si>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</si>
  <si>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</si>
  <si>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</si>
  <si>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</si>
  <si>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</si>
  <si>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</si>
  <si>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</si>
  <si>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</si>
  <si>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</si>
  <si>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</si>
  <si>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</si>
  <si>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</si>
  <si>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</si>
  <si>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</si>
  <si>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</si>
  <si>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</si>
  <si>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</si>
  <si>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</si>
  <si>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</si>
  <si>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</si>
  <si>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</si>
  <si>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</si>
  <si>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</si>
  <si>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</si>
  <si>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</si>
  <si>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</si>
  <si>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</si>
  <si>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</si>
  <si>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</si>
  <si>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</si>
  <si>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</si>
  <si>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</si>
  <si>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</si>
  <si>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</si>
  <si>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</si>
  <si>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</si>
  <si>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</si>
  <si>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</si>
  <si>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</si>
  <si>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</si>
  <si>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</si>
  <si>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</si>
  <si>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</si>
  <si>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</si>
  <si>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</si>
  <si>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</si>
  <si>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</si>
  <si>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</si>
  <si>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</si>
  <si>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</si>
  <si>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</si>
  <si>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</si>
  <si>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</si>
  <si>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</si>
  <si>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</si>
  <si>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</si>
  <si>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</si>
  <si>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</si>
  <si>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</si>
  <si>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</si>
  <si>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</si>
  <si>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</si>
  <si>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</si>
  <si>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</si>
  <si>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</si>
  <si>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</si>
  <si>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</si>
  <si>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</si>
  <si>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</si>
  <si>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</si>
  <si>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山形県　山形市</t>
  </si>
  <si>
    <t>山形市香澄駐車場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</si>
  <si>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</si>
  <si>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</si>
  <si>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</si>
  <si>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</si>
  <si>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</si>
  <si>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</si>
  <si>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</si>
  <si>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</si>
  <si>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</si>
  <si>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</si>
  <si>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</si>
  <si>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</si>
  <si>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</si>
  <si>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</si>
  <si>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</si>
  <si>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</si>
  <si>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rPh sb="0" eb="2">
      <t>コンゴ</t>
    </rPh>
    <rPh sb="3" eb="5">
      <t>シセツ</t>
    </rPh>
    <rPh sb="6" eb="9">
      <t>ロウキュウカ</t>
    </rPh>
    <rPh sb="9" eb="11">
      <t>タイサク</t>
    </rPh>
    <rPh sb="11" eb="13">
      <t>コウジ</t>
    </rPh>
    <rPh sb="19" eb="22">
      <t>チュウシャジョウ</t>
    </rPh>
    <rPh sb="22" eb="24">
      <t>ジギョウ</t>
    </rPh>
    <rPh sb="24" eb="25">
      <t>サイ</t>
    </rPh>
    <rPh sb="26" eb="28">
      <t>カツヨウ</t>
    </rPh>
    <rPh sb="29" eb="31">
      <t>ケントウ</t>
    </rPh>
    <rPh sb="35" eb="36">
      <t>スス</t>
    </rPh>
    <rPh sb="40" eb="42">
      <t>ヨテイ</t>
    </rPh>
    <phoneticPr fontId="5"/>
  </si>
  <si>
    <t>⑪稼働率は、平成30年度から100％を下回っており、かつ類似施設平均値も下回っている状況である。ここ数年は利用台数が減少傾向にあることから、改善に向けた取組みが必要である。</t>
    <rPh sb="1" eb="3">
      <t>カドウ</t>
    </rPh>
    <rPh sb="3" eb="4">
      <t>リツ</t>
    </rPh>
    <rPh sb="6" eb="8">
      <t>ヘイセイ</t>
    </rPh>
    <rPh sb="10" eb="12">
      <t>ネンド</t>
    </rPh>
    <rPh sb="19" eb="21">
      <t>シタマワ</t>
    </rPh>
    <rPh sb="28" eb="30">
      <t>ルイジ</t>
    </rPh>
    <rPh sb="30" eb="32">
      <t>シセツ</t>
    </rPh>
    <rPh sb="32" eb="35">
      <t>ヘイキンチ</t>
    </rPh>
    <rPh sb="36" eb="38">
      <t>シタマワ</t>
    </rPh>
    <rPh sb="42" eb="44">
      <t>ジョウキョウ</t>
    </rPh>
    <rPh sb="50" eb="52">
      <t>スウネン</t>
    </rPh>
    <rPh sb="53" eb="55">
      <t>リヨウ</t>
    </rPh>
    <rPh sb="55" eb="57">
      <t>ダイスウ</t>
    </rPh>
    <rPh sb="58" eb="60">
      <t>ゲンショウ</t>
    </rPh>
    <rPh sb="60" eb="62">
      <t>ケイコウ</t>
    </rPh>
    <rPh sb="70" eb="72">
      <t>カイゼン</t>
    </rPh>
    <rPh sb="73" eb="74">
      <t>ム</t>
    </rPh>
    <rPh sb="76" eb="78">
      <t>トリク</t>
    </rPh>
    <rPh sb="80" eb="82">
      <t>ヒツヨウ</t>
    </rPh>
    <phoneticPr fontId="5"/>
  </si>
  <si>
    <t>上限料金の導入等、有利な価格設定をしている民間駐車場の影響や、令和2年度は新型コロナウイルス感染拡大防止の観点から外出自粛等が続いたため、利用台数及び利用料金が減少傾向にある。そのため、①収益的収支比率、④売上高GDP比率、⑤EBITDA及び⑪稼働率はいずれも低い水準である。
今後は、利用拡大に向けた取組みを検討し、利用台数及び利用料金の確保に努めていく必要がある。</t>
    <rPh sb="0" eb="2">
      <t>ジョウゲン</t>
    </rPh>
    <rPh sb="2" eb="4">
      <t>リョウキン</t>
    </rPh>
    <rPh sb="5" eb="7">
      <t>ドウニュウ</t>
    </rPh>
    <rPh sb="7" eb="8">
      <t>トウ</t>
    </rPh>
    <rPh sb="9" eb="11">
      <t>ユウリ</t>
    </rPh>
    <rPh sb="12" eb="14">
      <t>カカク</t>
    </rPh>
    <rPh sb="14" eb="16">
      <t>セッテイ</t>
    </rPh>
    <rPh sb="21" eb="23">
      <t>ミンカン</t>
    </rPh>
    <rPh sb="23" eb="26">
      <t>チュウシャジョウ</t>
    </rPh>
    <rPh sb="27" eb="29">
      <t>エイキョウ</t>
    </rPh>
    <rPh sb="31" eb="33">
      <t>レイワ</t>
    </rPh>
    <rPh sb="34" eb="36">
      <t>ネンド</t>
    </rPh>
    <rPh sb="37" eb="39">
      <t>シンガタ</t>
    </rPh>
    <rPh sb="46" eb="48">
      <t>カンセン</t>
    </rPh>
    <rPh sb="48" eb="50">
      <t>カクダイ</t>
    </rPh>
    <rPh sb="50" eb="52">
      <t>ボウシ</t>
    </rPh>
    <rPh sb="53" eb="55">
      <t>カンテン</t>
    </rPh>
    <rPh sb="57" eb="59">
      <t>ガイシュツ</t>
    </rPh>
    <rPh sb="59" eb="61">
      <t>ジシュク</t>
    </rPh>
    <rPh sb="61" eb="62">
      <t>トウ</t>
    </rPh>
    <rPh sb="63" eb="64">
      <t>ツヅ</t>
    </rPh>
    <rPh sb="69" eb="71">
      <t>リヨウ</t>
    </rPh>
    <rPh sb="71" eb="73">
      <t>ダイスウ</t>
    </rPh>
    <rPh sb="73" eb="74">
      <t>オヨ</t>
    </rPh>
    <rPh sb="75" eb="77">
      <t>リヨウ</t>
    </rPh>
    <rPh sb="77" eb="79">
      <t>リョウキン</t>
    </rPh>
    <rPh sb="80" eb="82">
      <t>ゲンショウ</t>
    </rPh>
    <rPh sb="82" eb="84">
      <t>ケイコウ</t>
    </rPh>
    <rPh sb="94" eb="97">
      <t>シュウエキテキ</t>
    </rPh>
    <rPh sb="97" eb="99">
      <t>シュウシ</t>
    </rPh>
    <rPh sb="99" eb="101">
      <t>ヒリツ</t>
    </rPh>
    <rPh sb="103" eb="105">
      <t>ウリアゲ</t>
    </rPh>
    <rPh sb="105" eb="106">
      <t>ダカ</t>
    </rPh>
    <rPh sb="109" eb="111">
      <t>ヒリツ</t>
    </rPh>
    <rPh sb="119" eb="120">
      <t>オヨ</t>
    </rPh>
    <rPh sb="122" eb="124">
      <t>カドウ</t>
    </rPh>
    <rPh sb="124" eb="125">
      <t>リツ</t>
    </rPh>
    <rPh sb="130" eb="131">
      <t>ヒク</t>
    </rPh>
    <rPh sb="132" eb="134">
      <t>スイジュン</t>
    </rPh>
    <rPh sb="139" eb="141">
      <t>コンゴ</t>
    </rPh>
    <rPh sb="143" eb="145">
      <t>リヨウ</t>
    </rPh>
    <rPh sb="145" eb="147">
      <t>カクダイ</t>
    </rPh>
    <rPh sb="148" eb="149">
      <t>ム</t>
    </rPh>
    <rPh sb="151" eb="153">
      <t>トリク</t>
    </rPh>
    <rPh sb="155" eb="157">
      <t>ケントウ</t>
    </rPh>
    <rPh sb="159" eb="161">
      <t>リヨウ</t>
    </rPh>
    <rPh sb="161" eb="163">
      <t>ダイスウ</t>
    </rPh>
    <rPh sb="163" eb="164">
      <t>オヨ</t>
    </rPh>
    <rPh sb="165" eb="167">
      <t>リヨウ</t>
    </rPh>
    <rPh sb="167" eb="169">
      <t>リョウキン</t>
    </rPh>
    <rPh sb="170" eb="172">
      <t>カクホ</t>
    </rPh>
    <rPh sb="173" eb="174">
      <t>ツト</t>
    </rPh>
    <rPh sb="178" eb="180">
      <t>ヒツヨウ</t>
    </rPh>
    <phoneticPr fontId="5"/>
  </si>
  <si>
    <t>①収益的収支比率は、平成28年度以降、類似施設平均値を大きく下回っている。
④売上高GDP比率において、平成25年度以降、減少傾向にあり、平成29年度以降はマイナス比率となり改善に向けた取組みが必要である。
⑤EBITDAにおいて、収益性が低下しているため、改善に向けた取組みが必要である。</t>
    <rPh sb="1" eb="4">
      <t>シュウエキテキ</t>
    </rPh>
    <rPh sb="4" eb="6">
      <t>シュウシ</t>
    </rPh>
    <rPh sb="6" eb="8">
      <t>ヒリツ</t>
    </rPh>
    <rPh sb="10" eb="12">
      <t>ヘイセイ</t>
    </rPh>
    <rPh sb="14" eb="16">
      <t>ネンド</t>
    </rPh>
    <rPh sb="16" eb="18">
      <t>イコウ</t>
    </rPh>
    <rPh sb="19" eb="21">
      <t>ルイジ</t>
    </rPh>
    <rPh sb="21" eb="23">
      <t>シセツ</t>
    </rPh>
    <rPh sb="23" eb="26">
      <t>ヘイキンチ</t>
    </rPh>
    <rPh sb="27" eb="28">
      <t>オオ</t>
    </rPh>
    <rPh sb="30" eb="32">
      <t>シタマワ</t>
    </rPh>
    <rPh sb="40" eb="42">
      <t>ウリアゲ</t>
    </rPh>
    <rPh sb="42" eb="43">
      <t>ダカ</t>
    </rPh>
    <rPh sb="46" eb="48">
      <t>ヒリツ</t>
    </rPh>
    <rPh sb="53" eb="55">
      <t>ヘイセイ</t>
    </rPh>
    <rPh sb="57" eb="59">
      <t>ネンド</t>
    </rPh>
    <rPh sb="59" eb="61">
      <t>イコウ</t>
    </rPh>
    <rPh sb="62" eb="64">
      <t>ゲンショウ</t>
    </rPh>
    <rPh sb="64" eb="66">
      <t>ケイコウ</t>
    </rPh>
    <rPh sb="70" eb="72">
      <t>ヘイセイ</t>
    </rPh>
    <rPh sb="74" eb="76">
      <t>ネンド</t>
    </rPh>
    <rPh sb="76" eb="78">
      <t>イコウ</t>
    </rPh>
    <rPh sb="83" eb="85">
      <t>ヒリツ</t>
    </rPh>
    <rPh sb="88" eb="90">
      <t>カイゼン</t>
    </rPh>
    <rPh sb="91" eb="92">
      <t>ム</t>
    </rPh>
    <rPh sb="94" eb="96">
      <t>トリク</t>
    </rPh>
    <rPh sb="98" eb="100">
      <t>ヒツヨウ</t>
    </rPh>
    <rPh sb="118" eb="121">
      <t>シュウエキセイ</t>
    </rPh>
    <rPh sb="122" eb="124">
      <t>テイカ</t>
    </rPh>
    <rPh sb="131" eb="133">
      <t>カイゼン</t>
    </rPh>
    <rPh sb="134" eb="135">
      <t>ム</t>
    </rPh>
    <rPh sb="137" eb="139">
      <t>トリク</t>
    </rPh>
    <rPh sb="141" eb="14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</si>
</sst>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103.1</c:v>
                </c:pt>
                <c:pt idx="1">
                  <c:v>92.9</c:v>
                </c:pt>
                <c:pt idx="2">
                  <c:v>94.2</c:v>
                </c:pt>
                <c:pt idx="3">
                  <c:v>93.2</c:v>
                </c:pt>
                <c:pt idx="4">
                  <c:v>70</c:v>
                </c:pt>
              </c:numCache>
            </c:numRef>
          </c:val>
          <c:extLst>
            <c:ext xmlns:c16="http://schemas.microsoft.com/office/drawing/2014/chart" uri="{C3380CC4-5D6E-409C-BE32-E72D297353CC}">
              <c16:uniqueId val="{00000000-DE9A-4AF9-8771-0F4C00E3610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238.5</c:v>
                </c:pt>
                <c:pt idx="4">
                  <c:v>127.8</c:v>
                </c:pt>
              </c:numCache>
            </c:numRef>
          </c:val>
          <c:smooth val="0"/>
          <c:extLst>
            <c:ext xmlns:c16="http://schemas.microsoft.com/office/drawing/2014/chart" uri="{C3380CC4-5D6E-409C-BE32-E72D297353CC}">
              <c16:uniqueId val="{00000001-DE9A-4AF9-8771-0F4C00E3610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14.6</c:v>
                </c:pt>
                <c:pt idx="3">
                  <c:v>14.6</c:v>
                </c:pt>
                <c:pt idx="4">
                  <c:v>19.100000000000001</c:v>
                </c:pt>
              </c:numCache>
            </c:numRef>
          </c:val>
          <c:extLst>
            <c:ext xmlns:c16="http://schemas.microsoft.com/office/drawing/2014/chart" uri="{C3380CC4-5D6E-409C-BE32-E72D297353CC}">
              <c16:uniqueId val="{00000000-4A58-4145-B2B1-3124EE1641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1646.4</c:v>
                </c:pt>
                <c:pt idx="4">
                  <c:v>145.19999999999999</c:v>
                </c:pt>
              </c:numCache>
            </c:numRef>
          </c:val>
          <c:smooth val="0"/>
          <c:extLst>
            <c:ext xmlns:c16="http://schemas.microsoft.com/office/drawing/2014/chart" uri="{C3380CC4-5D6E-409C-BE32-E72D297353CC}">
              <c16:uniqueId val="{00000001-4A58-4145-B2B1-3124EE1641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7F0-42D7-A260-7FC5943F6F8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7F0-42D7-A260-7FC5943F6F8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644-4C31-BFDC-FDAB94E850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44-4C31-BFDC-FDAB94E850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FB-44FC-AACE-7BFF42C2DE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1.8</c:v>
                </c:pt>
                <c:pt idx="4">
                  <c:v>6.6</c:v>
                </c:pt>
              </c:numCache>
            </c:numRef>
          </c:val>
          <c:smooth val="0"/>
          <c:extLst>
            <c:ext xmlns:c16="http://schemas.microsoft.com/office/drawing/2014/chart" uri="{C3380CC4-5D6E-409C-BE32-E72D297353CC}">
              <c16:uniqueId val="{00000001-72FB-44FC-AACE-7BFF42C2DE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2F-4CE5-BE00-D22112AD1C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7</c:v>
                </c:pt>
                <c:pt idx="4">
                  <c:v>67</c:v>
                </c:pt>
              </c:numCache>
            </c:numRef>
          </c:val>
          <c:smooth val="0"/>
          <c:extLst>
            <c:ext xmlns:c16="http://schemas.microsoft.com/office/drawing/2014/chart" uri="{C3380CC4-5D6E-409C-BE32-E72D297353CC}">
              <c16:uniqueId val="{00000001-232F-4CE5-BE00-D22112AD1C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106.4</c:v>
                </c:pt>
                <c:pt idx="1">
                  <c:v>102.8</c:v>
                </c:pt>
                <c:pt idx="2">
                  <c:v>99.3</c:v>
                </c:pt>
                <c:pt idx="3">
                  <c:v>97.2</c:v>
                </c:pt>
                <c:pt idx="4">
                  <c:v>74.5</c:v>
                </c:pt>
              </c:numCache>
            </c:numRef>
          </c:val>
          <c:extLst>
            <c:ext xmlns:c16="http://schemas.microsoft.com/office/drawing/2014/chart" uri="{C3380CC4-5D6E-409C-BE32-E72D297353CC}">
              <c16:uniqueId val="{00000000-92D6-4CF1-963D-AFE7D777DE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168.9</c:v>
                </c:pt>
                <c:pt idx="4">
                  <c:v>131</c:v>
                </c:pt>
              </c:numCache>
            </c:numRef>
          </c:val>
          <c:smooth val="0"/>
          <c:extLst>
            <c:ext xmlns:c16="http://schemas.microsoft.com/office/drawing/2014/chart" uri="{C3380CC4-5D6E-409C-BE32-E72D297353CC}">
              <c16:uniqueId val="{00000001-92D6-4CF1-963D-AFE7D777DEA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c:v>
                </c:pt>
                <c:pt idx="1">
                  <c:v>-7.7</c:v>
                </c:pt>
                <c:pt idx="2">
                  <c:v>-6.2</c:v>
                </c:pt>
                <c:pt idx="3">
                  <c:v>-7.3</c:v>
                </c:pt>
                <c:pt idx="4">
                  <c:v>-42.8</c:v>
                </c:pt>
              </c:numCache>
            </c:numRef>
          </c:val>
          <c:extLst>
            <c:ext xmlns:c16="http://schemas.microsoft.com/office/drawing/2014/chart" uri="{C3380CC4-5D6E-409C-BE32-E72D297353CC}">
              <c16:uniqueId val="{00000000-3A8E-42D9-9432-F3F54F96DF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39.1</c:v>
                </c:pt>
                <c:pt idx="4">
                  <c:v>-26.1</c:v>
                </c:pt>
              </c:numCache>
            </c:numRef>
          </c:val>
          <c:smooth val="0"/>
          <c:extLst>
            <c:ext xmlns:c16="http://schemas.microsoft.com/office/drawing/2014/chart" uri="{C3380CC4-5D6E-409C-BE32-E72D297353CC}">
              <c16:uniqueId val="{00000001-3A8E-42D9-9432-F3F54F96DF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836</c:v>
                </c:pt>
                <c:pt idx="1">
                  <c:v>-2037</c:v>
                </c:pt>
                <c:pt idx="2">
                  <c:v>-1658</c:v>
                </c:pt>
                <c:pt idx="3">
                  <c:v>-1962</c:v>
                </c:pt>
                <c:pt idx="4">
                  <c:v>-8751</c:v>
                </c:pt>
              </c:numCache>
            </c:numRef>
          </c:val>
          <c:extLst>
            <c:ext xmlns:c16="http://schemas.microsoft.com/office/drawing/2014/chart" uri="{C3380CC4-5D6E-409C-BE32-E72D297353CC}">
              <c16:uniqueId val="{00000000-605E-4C08-8447-E55EE828D39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25664</c:v>
                </c:pt>
                <c:pt idx="4">
                  <c:v>2220</c:v>
                </c:pt>
              </c:numCache>
            </c:numRef>
          </c:val>
          <c:smooth val="0"/>
          <c:extLst>
            <c:ext xmlns:c16="http://schemas.microsoft.com/office/drawing/2014/chart" uri="{C3380CC4-5D6E-409C-BE32-E72D297353CC}">
              <c16:uniqueId val="{00000001-605E-4C08-8447-E55EE828D39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山形市香澄駐車場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4968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103.1</v>
      </c>
      <c r="V31" s="118"/>
      <c r="W31" s="118"/>
      <c r="X31" s="118"/>
      <c r="Y31" s="118"/>
      <c r="Z31" s="118"/>
      <c r="AA31" s="118"/>
      <c r="AB31" s="118"/>
      <c r="AC31" s="118"/>
      <c r="AD31" s="118"/>
      <c r="AE31" s="118"/>
      <c r="AF31" s="118"/>
      <c r="AG31" s="118"/>
      <c r="AH31" s="118"/>
      <c r="AI31" s="118"/>
      <c r="AJ31" s="118"/>
      <c r="AK31" s="118"/>
      <c r="AL31" s="118"/>
      <c r="AM31" s="118"/>
      <c r="AN31" s="118">
        <f>データ!Z7</f>
        <v>92.9</v>
      </c>
      <c r="AO31" s="118"/>
      <c r="AP31" s="118"/>
      <c r="AQ31" s="118"/>
      <c r="AR31" s="118"/>
      <c r="AS31" s="118"/>
      <c r="AT31" s="118"/>
      <c r="AU31" s="118"/>
      <c r="AV31" s="118"/>
      <c r="AW31" s="118"/>
      <c r="AX31" s="118"/>
      <c r="AY31" s="118"/>
      <c r="AZ31" s="118"/>
      <c r="BA31" s="118"/>
      <c r="BB31" s="118"/>
      <c r="BC31" s="118"/>
      <c r="BD31" s="118"/>
      <c r="BE31" s="118"/>
      <c r="BF31" s="118"/>
      <c r="BG31" s="118">
        <f>データ!AA7</f>
        <v>94.2</v>
      </c>
      <c r="BH31" s="118"/>
      <c r="BI31" s="118"/>
      <c r="BJ31" s="118"/>
      <c r="BK31" s="118"/>
      <c r="BL31" s="118"/>
      <c r="BM31" s="118"/>
      <c r="BN31" s="118"/>
      <c r="BO31" s="118"/>
      <c r="BP31" s="118"/>
      <c r="BQ31" s="118"/>
      <c r="BR31" s="118"/>
      <c r="BS31" s="118"/>
      <c r="BT31" s="118"/>
      <c r="BU31" s="118"/>
      <c r="BV31" s="118"/>
      <c r="BW31" s="118"/>
      <c r="BX31" s="118"/>
      <c r="BY31" s="118"/>
      <c r="BZ31" s="118">
        <f>データ!AB7</f>
        <v>93.2</v>
      </c>
      <c r="CA31" s="118"/>
      <c r="CB31" s="118"/>
      <c r="CC31" s="118"/>
      <c r="CD31" s="118"/>
      <c r="CE31" s="118"/>
      <c r="CF31" s="118"/>
      <c r="CG31" s="118"/>
      <c r="CH31" s="118"/>
      <c r="CI31" s="118"/>
      <c r="CJ31" s="118"/>
      <c r="CK31" s="118"/>
      <c r="CL31" s="118"/>
      <c r="CM31" s="118"/>
      <c r="CN31" s="118"/>
      <c r="CO31" s="118"/>
      <c r="CP31" s="118"/>
      <c r="CQ31" s="118"/>
      <c r="CR31" s="118"/>
      <c r="CS31" s="118">
        <f>データ!AC7</f>
        <v>70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106.4</v>
      </c>
      <c r="JD31" s="120"/>
      <c r="JE31" s="120"/>
      <c r="JF31" s="120"/>
      <c r="JG31" s="120"/>
      <c r="JH31" s="120"/>
      <c r="JI31" s="120"/>
      <c r="JJ31" s="120"/>
      <c r="JK31" s="120"/>
      <c r="JL31" s="120"/>
      <c r="JM31" s="120"/>
      <c r="JN31" s="120"/>
      <c r="JO31" s="120"/>
      <c r="JP31" s="120"/>
      <c r="JQ31" s="120"/>
      <c r="JR31" s="120"/>
      <c r="JS31" s="120"/>
      <c r="JT31" s="120"/>
      <c r="JU31" s="121"/>
      <c r="JV31" s="119">
        <f>データ!DL7</f>
        <v>102.8</v>
      </c>
      <c r="JW31" s="120"/>
      <c r="JX31" s="120"/>
      <c r="JY31" s="120"/>
      <c r="JZ31" s="120"/>
      <c r="KA31" s="120"/>
      <c r="KB31" s="120"/>
      <c r="KC31" s="120"/>
      <c r="KD31" s="120"/>
      <c r="KE31" s="120"/>
      <c r="KF31" s="120"/>
      <c r="KG31" s="120"/>
      <c r="KH31" s="120"/>
      <c r="KI31" s="120"/>
      <c r="KJ31" s="120"/>
      <c r="KK31" s="120"/>
      <c r="KL31" s="120"/>
      <c r="KM31" s="120"/>
      <c r="KN31" s="121"/>
      <c r="KO31" s="119">
        <f>データ!DM7</f>
        <v>99.3</v>
      </c>
      <c r="KP31" s="120"/>
      <c r="KQ31" s="120"/>
      <c r="KR31" s="120"/>
      <c r="KS31" s="120"/>
      <c r="KT31" s="120"/>
      <c r="KU31" s="120"/>
      <c r="KV31" s="120"/>
      <c r="KW31" s="120"/>
      <c r="KX31" s="120"/>
      <c r="KY31" s="120"/>
      <c r="KZ31" s="120"/>
      <c r="LA31" s="120"/>
      <c r="LB31" s="120"/>
      <c r="LC31" s="120"/>
      <c r="LD31" s="120"/>
      <c r="LE31" s="120"/>
      <c r="LF31" s="120"/>
      <c r="LG31" s="121"/>
      <c r="LH31" s="119">
        <f>データ!DN7</f>
        <v>97.2</v>
      </c>
      <c r="LI31" s="120"/>
      <c r="LJ31" s="120"/>
      <c r="LK31" s="120"/>
      <c r="LL31" s="120"/>
      <c r="LM31" s="120"/>
      <c r="LN31" s="120"/>
      <c r="LO31" s="120"/>
      <c r="LP31" s="120"/>
      <c r="LQ31" s="120"/>
      <c r="LR31" s="120"/>
      <c r="LS31" s="120"/>
      <c r="LT31" s="120"/>
      <c r="LU31" s="120"/>
      <c r="LV31" s="120"/>
      <c r="LW31" s="120"/>
      <c r="LX31" s="120"/>
      <c r="LY31" s="120"/>
      <c r="LZ31" s="121"/>
      <c r="MA31" s="119">
        <f>データ!DO7</f>
        <v>74.5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142.1</v>
      </c>
      <c r="V32" s="118"/>
      <c r="W32" s="118"/>
      <c r="X32" s="118"/>
      <c r="Y32" s="118"/>
      <c r="Z32" s="118"/>
      <c r="AA32" s="118"/>
      <c r="AB32" s="118"/>
      <c r="AC32" s="118"/>
      <c r="AD32" s="118"/>
      <c r="AE32" s="118"/>
      <c r="AF32" s="118"/>
      <c r="AG32" s="118"/>
      <c r="AH32" s="118"/>
      <c r="AI32" s="118"/>
      <c r="AJ32" s="118"/>
      <c r="AK32" s="118"/>
      <c r="AL32" s="118"/>
      <c r="AM32" s="118"/>
      <c r="AN32" s="118">
        <f>データ!AE7</f>
        <v>135.1</v>
      </c>
      <c r="AO32" s="118"/>
      <c r="AP32" s="118"/>
      <c r="AQ32" s="118"/>
      <c r="AR32" s="118"/>
      <c r="AS32" s="118"/>
      <c r="AT32" s="118"/>
      <c r="AU32" s="118"/>
      <c r="AV32" s="118"/>
      <c r="AW32" s="118"/>
      <c r="AX32" s="118"/>
      <c r="AY32" s="118"/>
      <c r="AZ32" s="118"/>
      <c r="BA32" s="118"/>
      <c r="BB32" s="118"/>
      <c r="BC32" s="118"/>
      <c r="BD32" s="118"/>
      <c r="BE32" s="118"/>
      <c r="BF32" s="118"/>
      <c r="BG32" s="118">
        <f>データ!AF7</f>
        <v>153.30000000000001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4.5999999999999996</v>
      </c>
      <c r="FF32" s="118"/>
      <c r="FG32" s="118"/>
      <c r="FH32" s="118"/>
      <c r="FI32" s="118"/>
      <c r="FJ32" s="118"/>
      <c r="FK32" s="118"/>
      <c r="FL32" s="118"/>
      <c r="FM32" s="118"/>
      <c r="FN32" s="118"/>
      <c r="FO32" s="118"/>
      <c r="FP32" s="118"/>
      <c r="FQ32" s="118"/>
      <c r="FR32" s="118"/>
      <c r="FS32" s="118"/>
      <c r="FT32" s="118"/>
      <c r="FU32" s="118"/>
      <c r="FV32" s="118"/>
      <c r="FW32" s="118"/>
      <c r="FX32" s="118">
        <f>データ!AQ7</f>
        <v>3.9</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168.2</v>
      </c>
      <c r="JD32" s="120"/>
      <c r="JE32" s="120"/>
      <c r="JF32" s="120"/>
      <c r="JG32" s="120"/>
      <c r="JH32" s="120"/>
      <c r="JI32" s="120"/>
      <c r="JJ32" s="120"/>
      <c r="JK32" s="120"/>
      <c r="JL32" s="120"/>
      <c r="JM32" s="120"/>
      <c r="JN32" s="120"/>
      <c r="JO32" s="120"/>
      <c r="JP32" s="120"/>
      <c r="JQ32" s="120"/>
      <c r="JR32" s="120"/>
      <c r="JS32" s="120"/>
      <c r="JT32" s="120"/>
      <c r="JU32" s="121"/>
      <c r="JV32" s="119">
        <f>データ!DQ7</f>
        <v>165.8</v>
      </c>
      <c r="JW32" s="120"/>
      <c r="JX32" s="120"/>
      <c r="JY32" s="120"/>
      <c r="JZ32" s="120"/>
      <c r="KA32" s="120"/>
      <c r="KB32" s="120"/>
      <c r="KC32" s="120"/>
      <c r="KD32" s="120"/>
      <c r="KE32" s="120"/>
      <c r="KF32" s="120"/>
      <c r="KG32" s="120"/>
      <c r="KH32" s="120"/>
      <c r="KI32" s="120"/>
      <c r="KJ32" s="120"/>
      <c r="KK32" s="120"/>
      <c r="KL32" s="120"/>
      <c r="KM32" s="120"/>
      <c r="KN32" s="121"/>
      <c r="KO32" s="119">
        <f>データ!DR7</f>
        <v>164.3</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v>
      </c>
      <c r="EM52" s="118"/>
      <c r="EN52" s="118"/>
      <c r="EO52" s="118"/>
      <c r="EP52" s="118"/>
      <c r="EQ52" s="118"/>
      <c r="ER52" s="118"/>
      <c r="ES52" s="118"/>
      <c r="ET52" s="118"/>
      <c r="EU52" s="118"/>
      <c r="EV52" s="118"/>
      <c r="EW52" s="118"/>
      <c r="EX52" s="118"/>
      <c r="EY52" s="118"/>
      <c r="EZ52" s="118"/>
      <c r="FA52" s="118"/>
      <c r="FB52" s="118"/>
      <c r="FC52" s="118"/>
      <c r="FD52" s="118"/>
      <c r="FE52" s="118">
        <f>データ!BG7</f>
        <v>-7.7</v>
      </c>
      <c r="FF52" s="118"/>
      <c r="FG52" s="118"/>
      <c r="FH52" s="118"/>
      <c r="FI52" s="118"/>
      <c r="FJ52" s="118"/>
      <c r="FK52" s="118"/>
      <c r="FL52" s="118"/>
      <c r="FM52" s="118"/>
      <c r="FN52" s="118"/>
      <c r="FO52" s="118"/>
      <c r="FP52" s="118"/>
      <c r="FQ52" s="118"/>
      <c r="FR52" s="118"/>
      <c r="FS52" s="118"/>
      <c r="FT52" s="118"/>
      <c r="FU52" s="118"/>
      <c r="FV52" s="118"/>
      <c r="FW52" s="118"/>
      <c r="FX52" s="118">
        <f>データ!BH7</f>
        <v>-6.2</v>
      </c>
      <c r="FY52" s="118"/>
      <c r="FZ52" s="118"/>
      <c r="GA52" s="118"/>
      <c r="GB52" s="118"/>
      <c r="GC52" s="118"/>
      <c r="GD52" s="118"/>
      <c r="GE52" s="118"/>
      <c r="GF52" s="118"/>
      <c r="GG52" s="118"/>
      <c r="GH52" s="118"/>
      <c r="GI52" s="118"/>
      <c r="GJ52" s="118"/>
      <c r="GK52" s="118"/>
      <c r="GL52" s="118"/>
      <c r="GM52" s="118"/>
      <c r="GN52" s="118"/>
      <c r="GO52" s="118"/>
      <c r="GP52" s="118"/>
      <c r="GQ52" s="118">
        <f>データ!BI7</f>
        <v>-7.3</v>
      </c>
      <c r="GR52" s="118"/>
      <c r="GS52" s="118"/>
      <c r="GT52" s="118"/>
      <c r="GU52" s="118"/>
      <c r="GV52" s="118"/>
      <c r="GW52" s="118"/>
      <c r="GX52" s="118"/>
      <c r="GY52" s="118"/>
      <c r="GZ52" s="118"/>
      <c r="HA52" s="118"/>
      <c r="HB52" s="118"/>
      <c r="HC52" s="118"/>
      <c r="HD52" s="118"/>
      <c r="HE52" s="118"/>
      <c r="HF52" s="118"/>
      <c r="HG52" s="118"/>
      <c r="HH52" s="118"/>
      <c r="HI52" s="118"/>
      <c r="HJ52" s="118">
        <f>データ!BJ7</f>
        <v>-42.8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836</v>
      </c>
      <c r="JD52" s="125"/>
      <c r="JE52" s="125"/>
      <c r="JF52" s="125"/>
      <c r="JG52" s="125"/>
      <c r="JH52" s="125"/>
      <c r="JI52" s="125"/>
      <c r="JJ52" s="125"/>
      <c r="JK52" s="125"/>
      <c r="JL52" s="125"/>
      <c r="JM52" s="125"/>
      <c r="JN52" s="125"/>
      <c r="JO52" s="125"/>
      <c r="JP52" s="125"/>
      <c r="JQ52" s="125"/>
      <c r="JR52" s="125"/>
      <c r="JS52" s="125"/>
      <c r="JT52" s="125"/>
      <c r="JU52" s="125"/>
      <c r="JV52" s="125">
        <f>データ!BR7</f>
        <v>-2037</v>
      </c>
      <c r="JW52" s="125"/>
      <c r="JX52" s="125"/>
      <c r="JY52" s="125"/>
      <c r="JZ52" s="125"/>
      <c r="KA52" s="125"/>
      <c r="KB52" s="125"/>
      <c r="KC52" s="125"/>
      <c r="KD52" s="125"/>
      <c r="KE52" s="125"/>
      <c r="KF52" s="125"/>
      <c r="KG52" s="125"/>
      <c r="KH52" s="125"/>
      <c r="KI52" s="125"/>
      <c r="KJ52" s="125"/>
      <c r="KK52" s="125"/>
      <c r="KL52" s="125"/>
      <c r="KM52" s="125"/>
      <c r="KN52" s="125"/>
      <c r="KO52" s="125">
        <f>データ!BS7</f>
        <v>-1658</v>
      </c>
      <c r="KP52" s="125"/>
      <c r="KQ52" s="125"/>
      <c r="KR52" s="125"/>
      <c r="KS52" s="125"/>
      <c r="KT52" s="125"/>
      <c r="KU52" s="125"/>
      <c r="KV52" s="125"/>
      <c r="KW52" s="125"/>
      <c r="KX52" s="125"/>
      <c r="KY52" s="125"/>
      <c r="KZ52" s="125"/>
      <c r="LA52" s="125"/>
      <c r="LB52" s="125"/>
      <c r="LC52" s="125"/>
      <c r="LD52" s="125"/>
      <c r="LE52" s="125"/>
      <c r="LF52" s="125"/>
      <c r="LG52" s="125"/>
      <c r="LH52" s="125">
        <f>データ!BT7</f>
        <v>-1962</v>
      </c>
      <c r="LI52" s="125"/>
      <c r="LJ52" s="125"/>
      <c r="LK52" s="125"/>
      <c r="LL52" s="125"/>
      <c r="LM52" s="125"/>
      <c r="LN52" s="125"/>
      <c r="LO52" s="125"/>
      <c r="LP52" s="125"/>
      <c r="LQ52" s="125"/>
      <c r="LR52" s="125"/>
      <c r="LS52" s="125"/>
      <c r="LT52" s="125"/>
      <c r="LU52" s="125"/>
      <c r="LV52" s="125"/>
      <c r="LW52" s="125"/>
      <c r="LX52" s="125"/>
      <c r="LY52" s="125"/>
      <c r="LZ52" s="125"/>
      <c r="MA52" s="125">
        <f>データ!BU7</f>
        <v>-8751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42</v>
      </c>
      <c r="V53" s="125"/>
      <c r="W53" s="125"/>
      <c r="X53" s="125"/>
      <c r="Y53" s="125"/>
      <c r="Z53" s="125"/>
      <c r="AA53" s="125"/>
      <c r="AB53" s="125"/>
      <c r="AC53" s="125"/>
      <c r="AD53" s="125"/>
      <c r="AE53" s="125"/>
      <c r="AF53" s="125"/>
      <c r="AG53" s="125"/>
      <c r="AH53" s="125"/>
      <c r="AI53" s="125"/>
      <c r="AJ53" s="125"/>
      <c r="AK53" s="125"/>
      <c r="AL53" s="125"/>
      <c r="AM53" s="125"/>
      <c r="AN53" s="125">
        <f>データ!BA7</f>
        <v>45</v>
      </c>
      <c r="AO53" s="125"/>
      <c r="AP53" s="125"/>
      <c r="AQ53" s="125"/>
      <c r="AR53" s="125"/>
      <c r="AS53" s="125"/>
      <c r="AT53" s="125"/>
      <c r="AU53" s="125"/>
      <c r="AV53" s="125"/>
      <c r="AW53" s="125"/>
      <c r="AX53" s="125"/>
      <c r="AY53" s="125"/>
      <c r="AZ53" s="125"/>
      <c r="BA53" s="125"/>
      <c r="BB53" s="125"/>
      <c r="BC53" s="125"/>
      <c r="BD53" s="125"/>
      <c r="BE53" s="125"/>
      <c r="BF53" s="125"/>
      <c r="BG53" s="125">
        <f>データ!BB7</f>
        <v>47</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14.1</v>
      </c>
      <c r="EM53" s="118"/>
      <c r="EN53" s="118"/>
      <c r="EO53" s="118"/>
      <c r="EP53" s="118"/>
      <c r="EQ53" s="118"/>
      <c r="ER53" s="118"/>
      <c r="ES53" s="118"/>
      <c r="ET53" s="118"/>
      <c r="EU53" s="118"/>
      <c r="EV53" s="118"/>
      <c r="EW53" s="118"/>
      <c r="EX53" s="118"/>
      <c r="EY53" s="118"/>
      <c r="EZ53" s="118"/>
      <c r="FA53" s="118"/>
      <c r="FB53" s="118"/>
      <c r="FC53" s="118"/>
      <c r="FD53" s="118"/>
      <c r="FE53" s="118">
        <f>データ!BL7</f>
        <v>5.4</v>
      </c>
      <c r="FF53" s="118"/>
      <c r="FG53" s="118"/>
      <c r="FH53" s="118"/>
      <c r="FI53" s="118"/>
      <c r="FJ53" s="118"/>
      <c r="FK53" s="118"/>
      <c r="FL53" s="118"/>
      <c r="FM53" s="118"/>
      <c r="FN53" s="118"/>
      <c r="FO53" s="118"/>
      <c r="FP53" s="118"/>
      <c r="FQ53" s="118"/>
      <c r="FR53" s="118"/>
      <c r="FS53" s="118"/>
      <c r="FT53" s="118"/>
      <c r="FU53" s="118"/>
      <c r="FV53" s="118"/>
      <c r="FW53" s="118"/>
      <c r="FX53" s="118">
        <f>データ!BM7</f>
        <v>0.3</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20639</v>
      </c>
      <c r="JD53" s="125"/>
      <c r="JE53" s="125"/>
      <c r="JF53" s="125"/>
      <c r="JG53" s="125"/>
      <c r="JH53" s="125"/>
      <c r="JI53" s="125"/>
      <c r="JJ53" s="125"/>
      <c r="JK53" s="125"/>
      <c r="JL53" s="125"/>
      <c r="JM53" s="125"/>
      <c r="JN53" s="125"/>
      <c r="JO53" s="125"/>
      <c r="JP53" s="125"/>
      <c r="JQ53" s="125"/>
      <c r="JR53" s="125"/>
      <c r="JS53" s="125"/>
      <c r="JT53" s="125"/>
      <c r="JU53" s="125"/>
      <c r="JV53" s="125">
        <f>データ!BW7</f>
        <v>17398</v>
      </c>
      <c r="JW53" s="125"/>
      <c r="JX53" s="125"/>
      <c r="JY53" s="125"/>
      <c r="JZ53" s="125"/>
      <c r="KA53" s="125"/>
      <c r="KB53" s="125"/>
      <c r="KC53" s="125"/>
      <c r="KD53" s="125"/>
      <c r="KE53" s="125"/>
      <c r="KF53" s="125"/>
      <c r="KG53" s="125"/>
      <c r="KH53" s="125"/>
      <c r="KI53" s="125"/>
      <c r="KJ53" s="125"/>
      <c r="KK53" s="125"/>
      <c r="KL53" s="125"/>
      <c r="KM53" s="125"/>
      <c r="KN53" s="125"/>
      <c r="KO53" s="125">
        <f>データ!BX7</f>
        <v>17894</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14.6</v>
      </c>
      <c r="LF77" s="120"/>
      <c r="LG77" s="120"/>
      <c r="LH77" s="120"/>
      <c r="LI77" s="120"/>
      <c r="LJ77" s="120"/>
      <c r="LK77" s="120"/>
      <c r="LL77" s="120"/>
      <c r="LM77" s="120"/>
      <c r="LN77" s="120"/>
      <c r="LO77" s="120"/>
      <c r="LP77" s="120"/>
      <c r="LQ77" s="120"/>
      <c r="LR77" s="120"/>
      <c r="LS77" s="121"/>
      <c r="LT77" s="119">
        <f>データ!DC7</f>
        <v>14.6</v>
      </c>
      <c r="LU77" s="120"/>
      <c r="LV77" s="120"/>
      <c r="LW77" s="120"/>
      <c r="LX77" s="120"/>
      <c r="LY77" s="120"/>
      <c r="LZ77" s="120"/>
      <c r="MA77" s="120"/>
      <c r="MB77" s="120"/>
      <c r="MC77" s="120"/>
      <c r="MD77" s="120"/>
      <c r="ME77" s="120"/>
      <c r="MF77" s="120"/>
      <c r="MG77" s="120"/>
      <c r="MH77" s="121"/>
      <c r="MI77" s="119">
        <f>データ!DD7</f>
        <v>19.100000000000001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151.5</v>
      </c>
      <c r="KB78" s="120"/>
      <c r="KC78" s="120"/>
      <c r="KD78" s="120"/>
      <c r="KE78" s="120"/>
      <c r="KF78" s="120"/>
      <c r="KG78" s="120"/>
      <c r="KH78" s="120"/>
      <c r="KI78" s="120"/>
      <c r="KJ78" s="120"/>
      <c r="KK78" s="120"/>
      <c r="KL78" s="120"/>
      <c r="KM78" s="120"/>
      <c r="KN78" s="120"/>
      <c r="KO78" s="121"/>
      <c r="KP78" s="119">
        <f>データ!DF7</f>
        <v>137.6</v>
      </c>
      <c r="KQ78" s="120"/>
      <c r="KR78" s="120"/>
      <c r="KS78" s="120"/>
      <c r="KT78" s="120"/>
      <c r="KU78" s="120"/>
      <c r="KV78" s="120"/>
      <c r="KW78" s="120"/>
      <c r="KX78" s="120"/>
      <c r="KY78" s="120"/>
      <c r="KZ78" s="120"/>
      <c r="LA78" s="120"/>
      <c r="LB78" s="120"/>
      <c r="LC78" s="120"/>
      <c r="LD78" s="121"/>
      <c r="LE78" s="119">
        <f>データ!DG7</f>
        <v>112.5</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1Nuwntub0vennph/Xvy/RcJVtJLxgvrmT6RH2LCvHMxy2Smd3RrhGyupp75sjjow0LTsx41RZxPR7g+NoaOLKg==" saltValue="MjHwpBJWgTRyyg7olEKeC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103</v>
      </c>
      <c r="AV5" s="59" t="s">
        <v>104</v>
      </c>
      <c r="AW5" s="59" t="s">
        <v>91</v>
      </c>
      <c r="AX5" s="59" t="s">
        <v>101</v>
      </c>
      <c r="AY5" s="59" t="s">
        <v>93</v>
      </c>
      <c r="AZ5" s="59" t="s">
        <v>94</v>
      </c>
      <c r="BA5" s="59" t="s">
        <v>95</v>
      </c>
      <c r="BB5" s="59" t="s">
        <v>96</v>
      </c>
      <c r="BC5" s="59" t="s">
        <v>97</v>
      </c>
      <c r="BD5" s="59" t="s">
        <v>98</v>
      </c>
      <c r="BE5" s="59" t="s">
        <v>99</v>
      </c>
      <c r="BF5" s="59" t="s">
        <v>103</v>
      </c>
      <c r="BG5" s="59" t="s">
        <v>104</v>
      </c>
      <c r="BH5" s="59" t="s">
        <v>91</v>
      </c>
      <c r="BI5" s="59" t="s">
        <v>92</v>
      </c>
      <c r="BJ5" s="59" t="s">
        <v>105</v>
      </c>
      <c r="BK5" s="59" t="s">
        <v>94</v>
      </c>
      <c r="BL5" s="59" t="s">
        <v>95</v>
      </c>
      <c r="BM5" s="59" t="s">
        <v>96</v>
      </c>
      <c r="BN5" s="59" t="s">
        <v>97</v>
      </c>
      <c r="BO5" s="59" t="s">
        <v>98</v>
      </c>
      <c r="BP5" s="59" t="s">
        <v>99</v>
      </c>
      <c r="BQ5" s="59" t="s">
        <v>103</v>
      </c>
      <c r="BR5" s="59" t="s">
        <v>104</v>
      </c>
      <c r="BS5" s="59" t="s">
        <v>106</v>
      </c>
      <c r="BT5" s="59" t="s">
        <v>92</v>
      </c>
      <c r="BU5" s="59" t="s">
        <v>105</v>
      </c>
      <c r="BV5" s="59" t="s">
        <v>94</v>
      </c>
      <c r="BW5" s="59" t="s">
        <v>95</v>
      </c>
      <c r="BX5" s="59" t="s">
        <v>96</v>
      </c>
      <c r="BY5" s="59" t="s">
        <v>97</v>
      </c>
      <c r="BZ5" s="59" t="s">
        <v>98</v>
      </c>
      <c r="CA5" s="59" t="s">
        <v>99</v>
      </c>
      <c r="CB5" s="59" t="s">
        <v>103</v>
      </c>
      <c r="CC5" s="59" t="s">
        <v>104</v>
      </c>
      <c r="CD5" s="59" t="s">
        <v>91</v>
      </c>
      <c r="CE5" s="59" t="s">
        <v>101</v>
      </c>
      <c r="CF5" s="59" t="s">
        <v>107</v>
      </c>
      <c r="CG5" s="59" t="s">
        <v>94</v>
      </c>
      <c r="CH5" s="59" t="s">
        <v>95</v>
      </c>
      <c r="CI5" s="59" t="s">
        <v>96</v>
      </c>
      <c r="CJ5" s="59" t="s">
        <v>97</v>
      </c>
      <c r="CK5" s="59" t="s">
        <v>98</v>
      </c>
      <c r="CL5" s="59" t="s">
        <v>99</v>
      </c>
      <c r="CM5" s="150"/>
      <c r="CN5" s="150"/>
      <c r="CO5" s="59" t="s">
        <v>103</v>
      </c>
      <c r="CP5" s="59" t="s">
        <v>104</v>
      </c>
      <c r="CQ5" s="59" t="s">
        <v>108</v>
      </c>
      <c r="CR5" s="59" t="s">
        <v>109</v>
      </c>
      <c r="CS5" s="59" t="s">
        <v>105</v>
      </c>
      <c r="CT5" s="59" t="s">
        <v>94</v>
      </c>
      <c r="CU5" s="59" t="s">
        <v>95</v>
      </c>
      <c r="CV5" s="59" t="s">
        <v>96</v>
      </c>
      <c r="CW5" s="59" t="s">
        <v>97</v>
      </c>
      <c r="CX5" s="59" t="s">
        <v>98</v>
      </c>
      <c r="CY5" s="59" t="s">
        <v>99</v>
      </c>
      <c r="CZ5" s="59" t="s">
        <v>89</v>
      </c>
      <c r="DA5" s="59" t="s">
        <v>104</v>
      </c>
      <c r="DB5" s="59" t="s">
        <v>91</v>
      </c>
      <c r="DC5" s="59" t="s">
        <v>101</v>
      </c>
      <c r="DD5" s="59" t="s">
        <v>105</v>
      </c>
      <c r="DE5" s="59" t="s">
        <v>94</v>
      </c>
      <c r="DF5" s="59" t="s">
        <v>95</v>
      </c>
      <c r="DG5" s="59" t="s">
        <v>96</v>
      </c>
      <c r="DH5" s="59" t="s">
        <v>97</v>
      </c>
      <c r="DI5" s="59" t="s">
        <v>98</v>
      </c>
      <c r="DJ5" s="59" t="s">
        <v>35</v>
      </c>
      <c r="DK5" s="59" t="s">
        <v>103</v>
      </c>
      <c r="DL5" s="59" t="s">
        <v>110</v>
      </c>
      <c r="DM5" s="59" t="s">
        <v>91</v>
      </c>
      <c r="DN5" s="59" t="s">
        <v>109</v>
      </c>
      <c r="DO5" s="59" t="s">
        <v>111</v>
      </c>
      <c r="DP5" s="59" t="s">
        <v>94</v>
      </c>
      <c r="DQ5" s="59" t="s">
        <v>95</v>
      </c>
      <c r="DR5" s="59" t="s">
        <v>96</v>
      </c>
      <c r="DS5" s="59" t="s">
        <v>97</v>
      </c>
      <c r="DT5" s="59" t="s">
        <v>98</v>
      </c>
      <c r="DU5" s="59" t="s">
        <v>99</v>
      </c>
    </row>
    <row r="6" spans="1:125" s="66" customFormat="1" x14ac:dyDescent="0.2">
      <c r="A6" s="49" t="s">
        <v>112</v>
      </c>
      <c r="B6" s="60">
        <f>B8</f>
        <v>2020</v>
      </c>
      <c r="C6" s="60">
        <f t="shared" ref="C6:X6" si="1">C8</f>
        <v>62014</v>
      </c>
      <c r="D6" s="60">
        <f t="shared" si="1"/>
        <v>47</v>
      </c>
      <c r="E6" s="60">
        <f t="shared" si="1"/>
        <v>14</v>
      </c>
      <c r="F6" s="60">
        <f t="shared" si="1"/>
        <v>0</v>
      </c>
      <c r="G6" s="60">
        <f t="shared" si="1"/>
        <v>1</v>
      </c>
      <c r="H6" s="60" t="str">
        <f>SUBSTITUTE(H8,"　","")</f>
        <v>山形県山形市</v>
      </c>
      <c r="I6" s="60" t="str">
        <f t="shared" si="1"/>
        <v>山形市香澄駐車場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47</v>
      </c>
      <c r="S6" s="62" t="str">
        <f t="shared" si="1"/>
        <v>公共施設</v>
      </c>
      <c r="T6" s="62" t="str">
        <f t="shared" si="1"/>
        <v>無</v>
      </c>
      <c r="U6" s="63">
        <f t="shared" si="1"/>
        <v>4968</v>
      </c>
      <c r="V6" s="63">
        <f t="shared" si="1"/>
        <v>141</v>
      </c>
      <c r="W6" s="63">
        <f t="shared" si="1"/>
        <v>250</v>
      </c>
      <c r="X6" s="62" t="str">
        <f t="shared" si="1"/>
        <v>代行制</v>
      </c>
      <c r="Y6" s="64">
        <f>IF(Y8="-",NA(),Y8)</f>
        <v>103.1</v>
      </c>
      <c r="Z6" s="64">
        <f t="shared" ref="Z6:AH6" si="2">IF(Z8="-",NA(),Z8)</f>
        <v>92.9</v>
      </c>
      <c r="AA6" s="64">
        <f t="shared" si="2"/>
        <v>94.2</v>
      </c>
      <c r="AB6" s="64">
        <f t="shared" si="2"/>
        <v>93.2</v>
      </c>
      <c r="AC6" s="64">
        <f t="shared" si="2"/>
        <v>70</v>
      </c>
      <c r="AD6" s="64">
        <f t="shared" si="2"/>
        <v>142.1</v>
      </c>
      <c r="AE6" s="64">
        <f t="shared" si="2"/>
        <v>135.1</v>
      </c>
      <c r="AF6" s="64">
        <f t="shared" si="2"/>
        <v>153.30000000000001</v>
      </c>
      <c r="AG6" s="64">
        <f t="shared" si="2"/>
        <v>238.5</v>
      </c>
      <c r="AH6" s="64">
        <f t="shared" si="2"/>
        <v>127.8</v>
      </c>
      <c r="AI6" s="61" t="str">
        <f>IF(AI8="-","",IF(AI8="-","【-】","【"&amp;SUBSTITUTE(TEXT(AI8,"#,##0.0"),"-","△")&amp;"】"))</f>
        <v>【630.7】</v>
      </c>
      <c r="AJ6" s="64">
        <f>IF(AJ8="-",NA(),AJ8)</f>
        <v>0</v>
      </c>
      <c r="AK6" s="64">
        <f t="shared" ref="AK6:AS6" si="3">IF(AK8="-",NA(),AK8)</f>
        <v>0</v>
      </c>
      <c r="AL6" s="64">
        <f t="shared" si="3"/>
        <v>0</v>
      </c>
      <c r="AM6" s="64">
        <f t="shared" si="3"/>
        <v>0</v>
      </c>
      <c r="AN6" s="64">
        <f t="shared" si="3"/>
        <v>0</v>
      </c>
      <c r="AO6" s="64">
        <f t="shared" si="3"/>
        <v>4.5999999999999996</v>
      </c>
      <c r="AP6" s="64">
        <f t="shared" si="3"/>
        <v>4.5999999999999996</v>
      </c>
      <c r="AQ6" s="64">
        <f t="shared" si="3"/>
        <v>3.9</v>
      </c>
      <c r="AR6" s="64">
        <f t="shared" si="3"/>
        <v>1.8</v>
      </c>
      <c r="AS6" s="64">
        <f t="shared" si="3"/>
        <v>6.6</v>
      </c>
      <c r="AT6" s="61" t="str">
        <f>IF(AT8="-","",IF(AT8="-","【-】","【"&amp;SUBSTITUTE(TEXT(AT8,"#,##0.0"),"-","△")&amp;"】"))</f>
        <v>【8.6】</v>
      </c>
      <c r="AU6" s="65">
        <f>IF(AU8="-",NA(),AU8)</f>
        <v>0</v>
      </c>
      <c r="AV6" s="65">
        <f t="shared" ref="AV6:BD6" si="4">IF(AV8="-",NA(),AV8)</f>
        <v>0</v>
      </c>
      <c r="AW6" s="65">
        <f t="shared" si="4"/>
        <v>0</v>
      </c>
      <c r="AX6" s="65">
        <f t="shared" si="4"/>
        <v>0</v>
      </c>
      <c r="AY6" s="65">
        <f t="shared" si="4"/>
        <v>0</v>
      </c>
      <c r="AZ6" s="65">
        <f t="shared" si="4"/>
        <v>42</v>
      </c>
      <c r="BA6" s="65">
        <f t="shared" si="4"/>
        <v>45</v>
      </c>
      <c r="BB6" s="65">
        <f t="shared" si="4"/>
        <v>47</v>
      </c>
      <c r="BC6" s="65">
        <f t="shared" si="4"/>
        <v>7</v>
      </c>
      <c r="BD6" s="65">
        <f t="shared" si="4"/>
        <v>67</v>
      </c>
      <c r="BE6" s="63" t="str">
        <f>IF(BE8="-","",IF(BE8="-","【-】","【"&amp;SUBSTITUTE(TEXT(BE8,"#,##0"),"-","△")&amp;"】"))</f>
        <v>【2,345】</v>
      </c>
      <c r="BF6" s="64">
        <f>IF(BF8="-",NA(),BF8)</f>
        <v>3</v>
      </c>
      <c r="BG6" s="64">
        <f t="shared" ref="BG6:BO6" si="5">IF(BG8="-",NA(),BG8)</f>
        <v>-7.7</v>
      </c>
      <c r="BH6" s="64">
        <f t="shared" si="5"/>
        <v>-6.2</v>
      </c>
      <c r="BI6" s="64">
        <f t="shared" si="5"/>
        <v>-7.3</v>
      </c>
      <c r="BJ6" s="64">
        <f t="shared" si="5"/>
        <v>-42.8</v>
      </c>
      <c r="BK6" s="64">
        <f t="shared" si="5"/>
        <v>14.1</v>
      </c>
      <c r="BL6" s="64">
        <f t="shared" si="5"/>
        <v>5.4</v>
      </c>
      <c r="BM6" s="64">
        <f t="shared" si="5"/>
        <v>0.3</v>
      </c>
      <c r="BN6" s="64">
        <f t="shared" si="5"/>
        <v>39.1</v>
      </c>
      <c r="BO6" s="64">
        <f t="shared" si="5"/>
        <v>-26.1</v>
      </c>
      <c r="BP6" s="61" t="str">
        <f>IF(BP8="-","",IF(BP8="-","【-】","【"&amp;SUBSTITUTE(TEXT(BP8,"#,##0.0"),"-","△")&amp;"】"))</f>
        <v>【△65.9】</v>
      </c>
      <c r="BQ6" s="65">
        <f>IF(BQ8="-",NA(),BQ8)</f>
        <v>836</v>
      </c>
      <c r="BR6" s="65">
        <f t="shared" ref="BR6:BZ6" si="6">IF(BR8="-",NA(),BR8)</f>
        <v>-2037</v>
      </c>
      <c r="BS6" s="65">
        <f t="shared" si="6"/>
        <v>-1658</v>
      </c>
      <c r="BT6" s="65">
        <f t="shared" si="6"/>
        <v>-1962</v>
      </c>
      <c r="BU6" s="65">
        <f t="shared" si="6"/>
        <v>-8751</v>
      </c>
      <c r="BV6" s="65">
        <f t="shared" si="6"/>
        <v>20639</v>
      </c>
      <c r="BW6" s="65">
        <f t="shared" si="6"/>
        <v>17398</v>
      </c>
      <c r="BX6" s="65">
        <f t="shared" si="6"/>
        <v>17894</v>
      </c>
      <c r="BY6" s="65">
        <f t="shared" si="6"/>
        <v>25664</v>
      </c>
      <c r="BZ6" s="65">
        <f t="shared" si="6"/>
        <v>2220</v>
      </c>
      <c r="CA6" s="63" t="str">
        <f>IF(CA8="-","",IF(CA8="-","【-】","【"&amp;SUBSTITUTE(TEXT(CA8,"#,##0"),"-","△")&amp;"】"))</f>
        <v>【3,932】</v>
      </c>
      <c r="CB6" s="64"/>
      <c r="CC6" s="64"/>
      <c r="CD6" s="64"/>
      <c r="CE6" s="64"/>
      <c r="CF6" s="64"/>
      <c r="CG6" s="64"/>
      <c r="CH6" s="64"/>
      <c r="CI6" s="64"/>
      <c r="CJ6" s="64"/>
      <c r="CK6" s="64"/>
      <c r="CL6" s="61" t="s">
        <v>113</v>
      </c>
      <c r="CM6" s="63">
        <f t="shared" ref="CM6:CN6" si="7">CM8</f>
        <v>0</v>
      </c>
      <c r="CN6" s="63">
        <f t="shared" si="7"/>
        <v>0</v>
      </c>
      <c r="CO6" s="64"/>
      <c r="CP6" s="64"/>
      <c r="CQ6" s="64"/>
      <c r="CR6" s="64"/>
      <c r="CS6" s="64"/>
      <c r="CT6" s="64"/>
      <c r="CU6" s="64"/>
      <c r="CV6" s="64"/>
      <c r="CW6" s="64"/>
      <c r="CX6" s="64"/>
      <c r="CY6" s="61" t="s">
        <v>114</v>
      </c>
      <c r="CZ6" s="64">
        <f>IF(CZ8="-",NA(),CZ8)</f>
        <v>0</v>
      </c>
      <c r="DA6" s="64">
        <f t="shared" ref="DA6:DI6" si="8">IF(DA8="-",NA(),DA8)</f>
        <v>0</v>
      </c>
      <c r="DB6" s="64">
        <f t="shared" si="8"/>
        <v>14.6</v>
      </c>
      <c r="DC6" s="64">
        <f t="shared" si="8"/>
        <v>14.6</v>
      </c>
      <c r="DD6" s="64">
        <f t="shared" si="8"/>
        <v>19.100000000000001</v>
      </c>
      <c r="DE6" s="64">
        <f t="shared" si="8"/>
        <v>151.5</v>
      </c>
      <c r="DF6" s="64">
        <f t="shared" si="8"/>
        <v>137.6</v>
      </c>
      <c r="DG6" s="64">
        <f t="shared" si="8"/>
        <v>112.5</v>
      </c>
      <c r="DH6" s="64">
        <f t="shared" si="8"/>
        <v>1646.4</v>
      </c>
      <c r="DI6" s="64">
        <f t="shared" si="8"/>
        <v>145.19999999999999</v>
      </c>
      <c r="DJ6" s="61" t="str">
        <f>IF(DJ8="-","",IF(DJ8="-","【-】","【"&amp;SUBSTITUTE(TEXT(DJ8,"#,##0.0"),"-","△")&amp;"】"))</f>
        <v>【183.4】</v>
      </c>
      <c r="DK6" s="64">
        <f>IF(DK8="-",NA(),DK8)</f>
        <v>106.4</v>
      </c>
      <c r="DL6" s="64">
        <f t="shared" ref="DL6:DT6" si="9">IF(DL8="-",NA(),DL8)</f>
        <v>102.8</v>
      </c>
      <c r="DM6" s="64">
        <f t="shared" si="9"/>
        <v>99.3</v>
      </c>
      <c r="DN6" s="64">
        <f t="shared" si="9"/>
        <v>97.2</v>
      </c>
      <c r="DO6" s="64">
        <f t="shared" si="9"/>
        <v>74.5</v>
      </c>
      <c r="DP6" s="64">
        <f t="shared" si="9"/>
        <v>168.2</v>
      </c>
      <c r="DQ6" s="64">
        <f t="shared" si="9"/>
        <v>165.8</v>
      </c>
      <c r="DR6" s="64">
        <f t="shared" si="9"/>
        <v>164.3</v>
      </c>
      <c r="DS6" s="64">
        <f t="shared" si="9"/>
        <v>168.9</v>
      </c>
      <c r="DT6" s="64">
        <f t="shared" si="9"/>
        <v>131</v>
      </c>
      <c r="DU6" s="61" t="str">
        <f>IF(DU8="-","",IF(DU8="-","【-】","【"&amp;SUBSTITUTE(TEXT(DU8,"#,##0.0"),"-","△")&amp;"】"))</f>
        <v>【164.2】</v>
      </c>
    </row>
    <row r="7" spans="1:125" s="66" customFormat="1" x14ac:dyDescent="0.2">
      <c r="A7" s="49" t="s">
        <v>115</v>
      </c>
      <c r="B7" s="60">
        <f t="shared" ref="B7:X7" si="10">B8</f>
        <v>2020</v>
      </c>
      <c r="C7" s="60">
        <f t="shared" si="10"/>
        <v>62014</v>
      </c>
      <c r="D7" s="60">
        <f t="shared" si="10"/>
        <v>47</v>
      </c>
      <c r="E7" s="60">
        <f t="shared" si="10"/>
        <v>14</v>
      </c>
      <c r="F7" s="60">
        <f t="shared" si="10"/>
        <v>0</v>
      </c>
      <c r="G7" s="60">
        <f t="shared" si="10"/>
        <v>1</v>
      </c>
      <c r="H7" s="60" t="str">
        <f t="shared" si="10"/>
        <v>山形県　山形市</v>
      </c>
      <c r="I7" s="60" t="str">
        <f t="shared" si="10"/>
        <v>山形市香澄駐車場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47</v>
      </c>
      <c r="S7" s="62" t="str">
        <f t="shared" si="10"/>
        <v>公共施設</v>
      </c>
      <c r="T7" s="62" t="str">
        <f t="shared" si="10"/>
        <v>無</v>
      </c>
      <c r="U7" s="63">
        <f t="shared" si="10"/>
        <v>4968</v>
      </c>
      <c r="V7" s="63">
        <f t="shared" si="10"/>
        <v>141</v>
      </c>
      <c r="W7" s="63">
        <f t="shared" si="10"/>
        <v>250</v>
      </c>
      <c r="X7" s="62" t="str">
        <f t="shared" si="10"/>
        <v>代行制</v>
      </c>
      <c r="Y7" s="64">
        <f>Y8</f>
        <v>103.1</v>
      </c>
      <c r="Z7" s="64">
        <f t="shared" ref="Z7:AH7" si="11">Z8</f>
        <v>92.9</v>
      </c>
      <c r="AA7" s="64">
        <f t="shared" si="11"/>
        <v>94.2</v>
      </c>
      <c r="AB7" s="64">
        <f t="shared" si="11"/>
        <v>93.2</v>
      </c>
      <c r="AC7" s="64">
        <f t="shared" si="11"/>
        <v>70</v>
      </c>
      <c r="AD7" s="64">
        <f t="shared" si="11"/>
        <v>142.1</v>
      </c>
      <c r="AE7" s="64">
        <f t="shared" si="11"/>
        <v>135.1</v>
      </c>
      <c r="AF7" s="64">
        <f t="shared" si="11"/>
        <v>153.30000000000001</v>
      </c>
      <c r="AG7" s="64">
        <f t="shared" si="11"/>
        <v>238.5</v>
      </c>
      <c r="AH7" s="64">
        <f t="shared" si="11"/>
        <v>127.8</v>
      </c>
      <c r="AI7" s="61"/>
      <c r="AJ7" s="64">
        <f>AJ8</f>
        <v>0</v>
      </c>
      <c r="AK7" s="64">
        <f t="shared" ref="AK7:AS7" si="12">AK8</f>
        <v>0</v>
      </c>
      <c r="AL7" s="64">
        <f t="shared" si="12"/>
        <v>0</v>
      </c>
      <c r="AM7" s="64">
        <f t="shared" si="12"/>
        <v>0</v>
      </c>
      <c r="AN7" s="64">
        <f t="shared" si="12"/>
        <v>0</v>
      </c>
      <c r="AO7" s="64">
        <f t="shared" si="12"/>
        <v>4.5999999999999996</v>
      </c>
      <c r="AP7" s="64">
        <f t="shared" si="12"/>
        <v>4.5999999999999996</v>
      </c>
      <c r="AQ7" s="64">
        <f t="shared" si="12"/>
        <v>3.9</v>
      </c>
      <c r="AR7" s="64">
        <f t="shared" si="12"/>
        <v>1.8</v>
      </c>
      <c r="AS7" s="64">
        <f t="shared" si="12"/>
        <v>6.6</v>
      </c>
      <c r="AT7" s="61"/>
      <c r="AU7" s="65">
        <f>AU8</f>
        <v>0</v>
      </c>
      <c r="AV7" s="65">
        <f t="shared" ref="AV7:BD7" si="13">AV8</f>
        <v>0</v>
      </c>
      <c r="AW7" s="65">
        <f t="shared" si="13"/>
        <v>0</v>
      </c>
      <c r="AX7" s="65">
        <f t="shared" si="13"/>
        <v>0</v>
      </c>
      <c r="AY7" s="65">
        <f t="shared" si="13"/>
        <v>0</v>
      </c>
      <c r="AZ7" s="65">
        <f t="shared" si="13"/>
        <v>42</v>
      </c>
      <c r="BA7" s="65">
        <f t="shared" si="13"/>
        <v>45</v>
      </c>
      <c r="BB7" s="65">
        <f t="shared" si="13"/>
        <v>47</v>
      </c>
      <c r="BC7" s="65">
        <f t="shared" si="13"/>
        <v>7</v>
      </c>
      <c r="BD7" s="65">
        <f t="shared" si="13"/>
        <v>67</v>
      </c>
      <c r="BE7" s="63"/>
      <c r="BF7" s="64">
        <f>BF8</f>
        <v>3</v>
      </c>
      <c r="BG7" s="64">
        <f t="shared" ref="BG7:BO7" si="14">BG8</f>
        <v>-7.7</v>
      </c>
      <c r="BH7" s="64">
        <f t="shared" si="14"/>
        <v>-6.2</v>
      </c>
      <c r="BI7" s="64">
        <f t="shared" si="14"/>
        <v>-7.3</v>
      </c>
      <c r="BJ7" s="64">
        <f t="shared" si="14"/>
        <v>-42.8</v>
      </c>
      <c r="BK7" s="64">
        <f t="shared" si="14"/>
        <v>14.1</v>
      </c>
      <c r="BL7" s="64">
        <f t="shared" si="14"/>
        <v>5.4</v>
      </c>
      <c r="BM7" s="64">
        <f t="shared" si="14"/>
        <v>0.3</v>
      </c>
      <c r="BN7" s="64">
        <f t="shared" si="14"/>
        <v>39.1</v>
      </c>
      <c r="BO7" s="64">
        <f t="shared" si="14"/>
        <v>-26.1</v>
      </c>
      <c r="BP7" s="61"/>
      <c r="BQ7" s="65">
        <f>BQ8</f>
        <v>836</v>
      </c>
      <c r="BR7" s="65">
        <f t="shared" ref="BR7:BZ7" si="15">BR8</f>
        <v>-2037</v>
      </c>
      <c r="BS7" s="65">
        <f t="shared" si="15"/>
        <v>-1658</v>
      </c>
      <c r="BT7" s="65">
        <f t="shared" si="15"/>
        <v>-1962</v>
      </c>
      <c r="BU7" s="65">
        <f t="shared" si="15"/>
        <v>-8751</v>
      </c>
      <c r="BV7" s="65">
        <f t="shared" si="15"/>
        <v>20639</v>
      </c>
      <c r="BW7" s="65">
        <f t="shared" si="15"/>
        <v>17398</v>
      </c>
      <c r="BX7" s="65">
        <f t="shared" si="15"/>
        <v>17894</v>
      </c>
      <c r="BY7" s="65">
        <f t="shared" si="15"/>
        <v>25664</v>
      </c>
      <c r="BZ7" s="65">
        <f t="shared" si="15"/>
        <v>2220</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0</v>
      </c>
      <c r="CO7" s="64" t="s">
        <v>116</v>
      </c>
      <c r="CP7" s="64" t="s">
        <v>116</v>
      </c>
      <c r="CQ7" s="64" t="s">
        <v>116</v>
      </c>
      <c r="CR7" s="64" t="s">
        <v>116</v>
      </c>
      <c r="CS7" s="64" t="s">
        <v>116</v>
      </c>
      <c r="CT7" s="64" t="s">
        <v>116</v>
      </c>
      <c r="CU7" s="64" t="s">
        <v>116</v>
      </c>
      <c r="CV7" s="64" t="s">
        <v>116</v>
      </c>
      <c r="CW7" s="64" t="s">
        <v>116</v>
      </c>
      <c r="CX7" s="64" t="s">
        <v>118</v>
      </c>
      <c r="CY7" s="61"/>
      <c r="CZ7" s="64">
        <f>CZ8</f>
        <v>0</v>
      </c>
      <c r="DA7" s="64">
        <f t="shared" ref="DA7:DI7" si="16">DA8</f>
        <v>0</v>
      </c>
      <c r="DB7" s="64">
        <f t="shared" si="16"/>
        <v>14.6</v>
      </c>
      <c r="DC7" s="64">
        <f t="shared" si="16"/>
        <v>14.6</v>
      </c>
      <c r="DD7" s="64">
        <f t="shared" si="16"/>
        <v>19.100000000000001</v>
      </c>
      <c r="DE7" s="64">
        <f t="shared" si="16"/>
        <v>151.5</v>
      </c>
      <c r="DF7" s="64">
        <f t="shared" si="16"/>
        <v>137.6</v>
      </c>
      <c r="DG7" s="64">
        <f t="shared" si="16"/>
        <v>112.5</v>
      </c>
      <c r="DH7" s="64">
        <f t="shared" si="16"/>
        <v>1646.4</v>
      </c>
      <c r="DI7" s="64">
        <f t="shared" si="16"/>
        <v>145.19999999999999</v>
      </c>
      <c r="DJ7" s="61"/>
      <c r="DK7" s="64">
        <f>DK8</f>
        <v>106.4</v>
      </c>
      <c r="DL7" s="64">
        <f t="shared" ref="DL7:DT7" si="17">DL8</f>
        <v>102.8</v>
      </c>
      <c r="DM7" s="64">
        <f t="shared" si="17"/>
        <v>99.3</v>
      </c>
      <c r="DN7" s="64">
        <f t="shared" si="17"/>
        <v>97.2</v>
      </c>
      <c r="DO7" s="64">
        <f t="shared" si="17"/>
        <v>74.5</v>
      </c>
      <c r="DP7" s="64">
        <f t="shared" si="17"/>
        <v>168.2</v>
      </c>
      <c r="DQ7" s="64">
        <f t="shared" si="17"/>
        <v>165.8</v>
      </c>
      <c r="DR7" s="64">
        <f t="shared" si="17"/>
        <v>164.3</v>
      </c>
      <c r="DS7" s="64">
        <f t="shared" si="17"/>
        <v>168.9</v>
      </c>
      <c r="DT7" s="64">
        <f t="shared" si="17"/>
        <v>131</v>
      </c>
      <c r="DU7" s="61"/>
    </row>
    <row r="8" spans="1:125" s="66" customFormat="1" x14ac:dyDescent="0.2">
      <c r="A8" s="49"/>
      <c r="B8" s="67">
        <v>2020</v>
      </c>
      <c r="C8" s="67">
        <v>62014</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47</v>
      </c>
      <c r="S8" s="69" t="s">
        <v>129</v>
      </c>
      <c r="T8" s="69" t="s">
        <v>130</v>
      </c>
      <c r="U8" s="70">
        <v>4968</v>
      </c>
      <c r="V8" s="70">
        <v>141</v>
      </c>
      <c r="W8" s="70">
        <v>250</v>
      </c>
      <c r="X8" s="69" t="s">
        <v>131</v>
      </c>
      <c r="Y8" s="71">
        <v>103.1</v>
      </c>
      <c r="Z8" s="71">
        <v>92.9</v>
      </c>
      <c r="AA8" s="71">
        <v>94.2</v>
      </c>
      <c r="AB8" s="71">
        <v>93.2</v>
      </c>
      <c r="AC8" s="71">
        <v>70</v>
      </c>
      <c r="AD8" s="71">
        <v>142.1</v>
      </c>
      <c r="AE8" s="71">
        <v>135.1</v>
      </c>
      <c r="AF8" s="71">
        <v>153.30000000000001</v>
      </c>
      <c r="AG8" s="71">
        <v>238.5</v>
      </c>
      <c r="AH8" s="71">
        <v>127.8</v>
      </c>
      <c r="AI8" s="68">
        <v>630.70000000000005</v>
      </c>
      <c r="AJ8" s="71">
        <v>0</v>
      </c>
      <c r="AK8" s="71">
        <v>0</v>
      </c>
      <c r="AL8" s="71">
        <v>0</v>
      </c>
      <c r="AM8" s="71">
        <v>0</v>
      </c>
      <c r="AN8" s="71">
        <v>0</v>
      </c>
      <c r="AO8" s="71">
        <v>4.5999999999999996</v>
      </c>
      <c r="AP8" s="71">
        <v>4.5999999999999996</v>
      </c>
      <c r="AQ8" s="71">
        <v>3.9</v>
      </c>
      <c r="AR8" s="71">
        <v>1.8</v>
      </c>
      <c r="AS8" s="71">
        <v>6.6</v>
      </c>
      <c r="AT8" s="68">
        <v>8.6</v>
      </c>
      <c r="AU8" s="72">
        <v>0</v>
      </c>
      <c r="AV8" s="72">
        <v>0</v>
      </c>
      <c r="AW8" s="72">
        <v>0</v>
      </c>
      <c r="AX8" s="72">
        <v>0</v>
      </c>
      <c r="AY8" s="72">
        <v>0</v>
      </c>
      <c r="AZ8" s="72">
        <v>42</v>
      </c>
      <c r="BA8" s="72">
        <v>45</v>
      </c>
      <c r="BB8" s="72">
        <v>47</v>
      </c>
      <c r="BC8" s="72">
        <v>7</v>
      </c>
      <c r="BD8" s="72">
        <v>67</v>
      </c>
      <c r="BE8" s="72">
        <v>2345</v>
      </c>
      <c r="BF8" s="71">
        <v>3</v>
      </c>
      <c r="BG8" s="71">
        <v>-7.7</v>
      </c>
      <c r="BH8" s="71">
        <v>-6.2</v>
      </c>
      <c r="BI8" s="71">
        <v>-7.3</v>
      </c>
      <c r="BJ8" s="71">
        <v>-42.8</v>
      </c>
      <c r="BK8" s="71">
        <v>14.1</v>
      </c>
      <c r="BL8" s="71">
        <v>5.4</v>
      </c>
      <c r="BM8" s="71">
        <v>0.3</v>
      </c>
      <c r="BN8" s="71">
        <v>39.1</v>
      </c>
      <c r="BO8" s="71">
        <v>-26.1</v>
      </c>
      <c r="BP8" s="68">
        <v>-65.900000000000006</v>
      </c>
      <c r="BQ8" s="72">
        <v>836</v>
      </c>
      <c r="BR8" s="72">
        <v>-2037</v>
      </c>
      <c r="BS8" s="72">
        <v>-1658</v>
      </c>
      <c r="BT8" s="73">
        <v>-1962</v>
      </c>
      <c r="BU8" s="73">
        <v>-8751</v>
      </c>
      <c r="BV8" s="72">
        <v>20639</v>
      </c>
      <c r="BW8" s="72">
        <v>17398</v>
      </c>
      <c r="BX8" s="72">
        <v>17894</v>
      </c>
      <c r="BY8" s="72">
        <v>25664</v>
      </c>
      <c r="BZ8" s="72">
        <v>2220</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14.6</v>
      </c>
      <c r="DC8" s="71">
        <v>14.6</v>
      </c>
      <c r="DD8" s="71">
        <v>19.100000000000001</v>
      </c>
      <c r="DE8" s="71">
        <v>151.5</v>
      </c>
      <c r="DF8" s="71">
        <v>137.6</v>
      </c>
      <c r="DG8" s="71">
        <v>112.5</v>
      </c>
      <c r="DH8" s="71">
        <v>1646.4</v>
      </c>
      <c r="DI8" s="71">
        <v>145.19999999999999</v>
      </c>
      <c r="DJ8" s="68">
        <v>183.4</v>
      </c>
      <c r="DK8" s="71">
        <v>106.4</v>
      </c>
      <c r="DL8" s="71">
        <v>102.8</v>
      </c>
      <c r="DM8" s="71">
        <v>99.3</v>
      </c>
      <c r="DN8" s="71">
        <v>97.2</v>
      </c>
      <c r="DO8" s="71">
        <v>74.5</v>
      </c>
      <c r="DP8" s="71">
        <v>168.2</v>
      </c>
      <c r="DQ8" s="71">
        <v>165.8</v>
      </c>
      <c r="DR8" s="71">
        <v>164.3</v>
      </c>
      <c r="DS8" s="71">
        <v>168.9</v>
      </c>
      <c r="DT8" s="71">
        <v>131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2021-12-17T06:00:15Z</dcterms:created>
  <dcterms:modified xsi:type="dcterms:W3CDTF">2022-01-11T07:56:48Z</dcterms:modified>
  <cp:category/>
</cp:coreProperties>
</file>