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ns05003\100_まちづくり推進部_0600_道路維持課\03_各係共有\占用係\19照会・回答\R03\㊿-4【市町村課0118〆】公営企業に係る「経営比較分析表」（令和２年度決算）の分析について\２　回答（経営比較分析表）\"/>
    </mc:Choice>
  </mc:AlternateContent>
  <xr:revisionPtr revIDLastSave="0" documentId="13_ncr:1_{46BC97A6-48D9-4983-B8D9-086F16C029EA}" xr6:coauthVersionLast="36" xr6:coauthVersionMax="36" xr10:uidLastSave="{00000000-0000-0000-0000-000000000000}"/>
  <workbookProtection workbookAlgorithmName="SHA-512" workbookHashValue="/Ak6s/i9w2CAh02ZYdmUGL6dTbZH9hdbebe0ZsaaLuHXt9BxxotQS529nFe2NFQvwFi9cXgOINEZn09NrqdUIA==" workbookSaltValue="OwnkFWWjyLsVpMoMpHo5v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IT76" i="4"/>
  <c r="CS51" i="4"/>
  <c r="HJ30" i="4"/>
  <c r="CS30" i="4"/>
  <c r="BZ76" i="4"/>
  <c r="MA51" i="4"/>
  <c r="C11" i="5"/>
  <c r="D11" i="5"/>
  <c r="E11" i="5"/>
  <c r="B11" i="5"/>
  <c r="BZ30" i="4" l="1"/>
  <c r="BK76" i="4"/>
  <c r="LH51" i="4"/>
  <c r="LT76" i="4"/>
  <c r="GQ51" i="4"/>
  <c r="LH30" i="4"/>
  <c r="IE76" i="4"/>
  <c r="BZ51" i="4"/>
  <c r="GQ30" i="4"/>
  <c r="BG30" i="4"/>
  <c r="AV76" i="4"/>
  <c r="KO51" i="4"/>
  <c r="LE76" i="4"/>
  <c r="KO30" i="4"/>
  <c r="HP76" i="4"/>
  <c r="BG51" i="4"/>
  <c r="FX51" i="4"/>
  <c r="FX30"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<sst xmlns="http://schemas.openxmlformats.org/spreadsheetml/2006/main" count="278" uniqueCount="144">
  <si>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</si>
  <si>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</si>
  <si>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</si>
  <si>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</si>
  <si>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</si>
  <si>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</si>
  <si>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</si>
  <si>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</si>
  <si>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</si>
  <si>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</si>
  <si>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</si>
  <si>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</si>
  <si>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</si>
  <si>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</si>
  <si>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</si>
  <si>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</si>
  <si>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</si>
  <si>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</si>
  <si>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</si>
  <si>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</si>
  <si>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</si>
  <si>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</si>
  <si>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</si>
  <si>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</si>
  <si>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</si>
  <si>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</si>
  <si>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</si>
  <si>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</si>
  <si>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</si>
  <si>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</si>
  <si>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</si>
  <si>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</si>
  <si>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</si>
  <si>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</si>
  <si>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</si>
  <si>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</si>
  <si>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</si>
  <si>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</si>
  <si>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</si>
  <si>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</si>
  <si>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</si>
  <si>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</si>
  <si>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</si>
  <si>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</si>
  <si>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</si>
  <si>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</si>
  <si>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</si>
  <si>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</si>
  <si>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</si>
  <si>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</si>
  <si>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</si>
  <si>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</si>
  <si>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</si>
  <si>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</si>
  <si>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</si>
  <si>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</si>
  <si>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</si>
  <si>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</si>
  <si>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</si>
  <si>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</si>
  <si>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</si>
  <si>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</si>
  <si>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</si>
  <si>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</si>
  <si>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</si>
  <si>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</si>
  <si>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</si>
  <si>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</si>
  <si>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</si>
  <si>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</si>
  <si>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</si>
  <si>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</si>
  <si>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</si>
  <si>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</si>
  <si>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</si>
  <si>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</si>
  <si>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</si>
  <si>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</si>
  <si>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</si>
  <si>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</si>
  <si>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</si>
  <si>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</si>
  <si>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</si>
  <si>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</si>
  <si>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</si>
  <si>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</si>
  <si>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</si>
  <si>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</si>
  <si>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</si>
  <si>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</si>
  <si>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</si>
  <si>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</si>
  <si>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</si>
  <si>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</si>
  <si>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</si>
  <si>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</si>
  <si>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</si>
  <si>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</si>
  <si>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</si>
  <si>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</si>
  <si>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</si>
  <si>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</si>
  <si>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</si>
  <si>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</si>
  <si>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</si>
  <si>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</si>
  <si>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</si>
  <si>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</si>
  <si>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</si>
  <si>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当該値(N)</t>
    <phoneticPr fontId="5"/>
  </si>
  <si>
    <t>当該値(N-3)</t>
    <phoneticPr fontId="5"/>
  </si>
  <si>
    <t>当該値(N-1)</t>
    <phoneticPr fontId="5"/>
  </si>
  <si>
    <t>当該値(N)</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</si>
  <si>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</si>
  <si>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</si>
  <si>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</si>
  <si>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</si>
  <si>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</si>
  <si>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</si>
  <si>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</si>
  <si>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</si>
  <si>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</si>
  <si>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山形市</t>
  </si>
  <si>
    <t>山形市済生館前駐車場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</si>
  <si>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</si>
  <si>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</si>
  <si>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</si>
  <si>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</si>
  <si>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</si>
  <si>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</si>
  <si>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</si>
  <si>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</si>
  <si>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</si>
  <si>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</si>
  <si>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</si>
  <si>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</si>
  <si>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</si>
  <si>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</si>
  <si>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</si>
  <si>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</si>
  <si>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稼働率は、類似施設平均値と比較しても、高い水準で推移している。市立病院と隣接しているが、令和2年度については面会禁止措置等があったため、令和元年度と比較し減少した。</t>
    <rPh sb="0" eb="2">
      <t>カドウ</t>
    </rPh>
    <rPh sb="2" eb="3">
      <t>リツ</t>
    </rPh>
    <rPh sb="5" eb="7">
      <t>ルイジ</t>
    </rPh>
    <rPh sb="7" eb="9">
      <t>シセツ</t>
    </rPh>
    <rPh sb="9" eb="12">
      <t>ヘイキンチ</t>
    </rPh>
    <rPh sb="13" eb="15">
      <t>ヒカク</t>
    </rPh>
    <rPh sb="19" eb="20">
      <t>タカ</t>
    </rPh>
    <rPh sb="21" eb="23">
      <t>スイジュン</t>
    </rPh>
    <rPh sb="24" eb="26">
      <t>スイイ</t>
    </rPh>
    <rPh sb="31" eb="35">
      <t>シリツビョウイン</t>
    </rPh>
    <rPh sb="36" eb="38">
      <t>リンセツ</t>
    </rPh>
    <rPh sb="44" eb="46">
      <t>レイワ</t>
    </rPh>
    <rPh sb="47" eb="49">
      <t>ネンド</t>
    </rPh>
    <rPh sb="54" eb="56">
      <t>メンカイ</t>
    </rPh>
    <rPh sb="56" eb="58">
      <t>キンシ</t>
    </rPh>
    <rPh sb="58" eb="60">
      <t>ソチ</t>
    </rPh>
    <rPh sb="60" eb="61">
      <t>トウ</t>
    </rPh>
    <rPh sb="68" eb="70">
      <t>レイワ</t>
    </rPh>
    <rPh sb="70" eb="72">
      <t>ガンネン</t>
    </rPh>
    <rPh sb="72" eb="73">
      <t>ド</t>
    </rPh>
    <rPh sb="74" eb="76">
      <t>ヒカク</t>
    </rPh>
    <rPh sb="77" eb="79">
      <t>ゲンショウ</t>
    </rPh>
    <phoneticPr fontId="5"/>
  </si>
  <si>
    <t>①収益的収支比率は、年々、増加傾向にあったが、令和2年度については、新型コロナウイルス感染拡大防止のため隣接している市立病院での面会禁止措置等があったため、減少した。
④売上高GDP比率は、全国平均値及び類似施設平均値を上回っている。
⑤EBITDAは、全国平均値及び類似施設平均値を上回っている。</t>
    <rPh sb="1" eb="4">
      <t>シュウエキテキ</t>
    </rPh>
    <rPh sb="4" eb="6">
      <t>シュウシ</t>
    </rPh>
    <rPh sb="6" eb="8">
      <t>ヒリツ</t>
    </rPh>
    <rPh sb="10" eb="12">
      <t>ネンネン</t>
    </rPh>
    <rPh sb="13" eb="15">
      <t>ゾウカ</t>
    </rPh>
    <rPh sb="15" eb="17">
      <t>ケイコウ</t>
    </rPh>
    <rPh sb="23" eb="25">
      <t>レイワ</t>
    </rPh>
    <rPh sb="26" eb="28">
      <t>ネンド</t>
    </rPh>
    <rPh sb="34" eb="36">
      <t>シンガタ</t>
    </rPh>
    <rPh sb="43" eb="45">
      <t>カンセン</t>
    </rPh>
    <rPh sb="45" eb="47">
      <t>カクダイ</t>
    </rPh>
    <rPh sb="47" eb="49">
      <t>ボウシ</t>
    </rPh>
    <rPh sb="52" eb="54">
      <t>リンセツ</t>
    </rPh>
    <rPh sb="58" eb="62">
      <t>シリツビョウイン</t>
    </rPh>
    <rPh sb="64" eb="66">
      <t>メンカイ</t>
    </rPh>
    <rPh sb="66" eb="68">
      <t>キンシ</t>
    </rPh>
    <rPh sb="68" eb="70">
      <t>ソチ</t>
    </rPh>
    <rPh sb="70" eb="71">
      <t>トウ</t>
    </rPh>
    <rPh sb="78" eb="80">
      <t>ゲンショウ</t>
    </rPh>
    <rPh sb="86" eb="88">
      <t>ウリアゲ</t>
    </rPh>
    <rPh sb="88" eb="89">
      <t>タカ</t>
    </rPh>
    <rPh sb="92" eb="94">
      <t>ヒリツ</t>
    </rPh>
    <rPh sb="96" eb="98">
      <t>ゼンコク</t>
    </rPh>
    <rPh sb="98" eb="101">
      <t>ヘイキンチ</t>
    </rPh>
    <rPh sb="101" eb="102">
      <t>オヨ</t>
    </rPh>
    <rPh sb="103" eb="105">
      <t>ルイジ</t>
    </rPh>
    <rPh sb="105" eb="107">
      <t>シセツ</t>
    </rPh>
    <rPh sb="107" eb="110">
      <t>ヘイキンチ</t>
    </rPh>
    <rPh sb="111" eb="113">
      <t>ウワマワ</t>
    </rPh>
    <rPh sb="129" eb="131">
      <t>ゼンコク</t>
    </rPh>
    <rPh sb="131" eb="134">
      <t>ヘイキンチ</t>
    </rPh>
    <rPh sb="134" eb="135">
      <t>オヨ</t>
    </rPh>
    <rPh sb="136" eb="138">
      <t>ルイジ</t>
    </rPh>
    <rPh sb="138" eb="140">
      <t>シセツ</t>
    </rPh>
    <rPh sb="140" eb="143">
      <t>ヘイキンチ</t>
    </rPh>
    <rPh sb="144" eb="146">
      <t>ウワマワ</t>
    </rPh>
    <phoneticPr fontId="5"/>
  </si>
  <si>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rPh sb="0" eb="2">
      <t>シュウエキ</t>
    </rPh>
    <rPh sb="2" eb="3">
      <t>トウ</t>
    </rPh>
    <rPh sb="4" eb="6">
      <t>ジョウキョウ</t>
    </rPh>
    <rPh sb="7" eb="9">
      <t>リヨウ</t>
    </rPh>
    <rPh sb="9" eb="11">
      <t>ジョウキョウ</t>
    </rPh>
    <rPh sb="11" eb="12">
      <t>オヨ</t>
    </rPh>
    <rPh sb="13" eb="15">
      <t>ルイジ</t>
    </rPh>
    <rPh sb="15" eb="17">
      <t>シセツ</t>
    </rPh>
    <rPh sb="18" eb="20">
      <t>ヒカク</t>
    </rPh>
    <rPh sb="24" eb="26">
      <t>リョウコウ</t>
    </rPh>
    <rPh sb="27" eb="29">
      <t>ケイエイ</t>
    </rPh>
    <rPh sb="29" eb="31">
      <t>ジョウキョウ</t>
    </rPh>
    <rPh sb="32" eb="34">
      <t>イジ</t>
    </rPh>
    <rPh sb="40" eb="42">
      <t>コンゴ</t>
    </rPh>
    <rPh sb="44" eb="46">
      <t>ケイゾク</t>
    </rPh>
    <rPh sb="48" eb="50">
      <t>リョウコウ</t>
    </rPh>
    <rPh sb="51" eb="53">
      <t>スイジュン</t>
    </rPh>
    <rPh sb="54" eb="56">
      <t>イジ</t>
    </rPh>
    <rPh sb="67" eb="69">
      <t>イッソウ</t>
    </rPh>
    <rPh sb="70" eb="72">
      <t>ケイエイ</t>
    </rPh>
    <rPh sb="72" eb="75">
      <t>コウリツカ</t>
    </rPh>
    <rPh sb="76" eb="77">
      <t>ハカ</t>
    </rPh>
    <rPh sb="81" eb="83">
      <t>シセツ</t>
    </rPh>
    <rPh sb="84" eb="87">
      <t>ロウキュウカ</t>
    </rPh>
    <rPh sb="87" eb="89">
      <t>タイサク</t>
    </rPh>
    <rPh sb="90" eb="91">
      <t>ト</t>
    </rPh>
    <rPh sb="92" eb="93">
      <t>ク</t>
    </rPh>
    <rPh sb="100" eb="102">
      <t>ヒツヨウ</t>
    </rPh>
    <phoneticPr fontId="5"/>
  </si>
  <si>
    <t>⑩企業債残高対料金収入比率は、類似施設平均値に比べ低い水準で推移し、平成28年度に企業債残高が0になった。また今後、施設の老朽化対策工事にあたっては駐車場事業債の活用を検討しながら進めていく予定である。</t>
    <rPh sb="1" eb="3">
      <t>キギョウ</t>
    </rPh>
    <rPh sb="3" eb="4">
      <t>サイ</t>
    </rPh>
    <rPh sb="4" eb="6">
      <t>ザンダカ</t>
    </rPh>
    <rPh sb="6" eb="7">
      <t>タイ</t>
    </rPh>
    <rPh sb="7" eb="9">
      <t>リョウキン</t>
    </rPh>
    <rPh sb="9" eb="11">
      <t>シュウニュウ</t>
    </rPh>
    <rPh sb="11" eb="13">
      <t>ヒリツ</t>
    </rPh>
    <rPh sb="15" eb="17">
      <t>ルイジ</t>
    </rPh>
    <rPh sb="17" eb="19">
      <t>シセツ</t>
    </rPh>
    <rPh sb="19" eb="22">
      <t>ヘイキンチ</t>
    </rPh>
    <rPh sb="23" eb="24">
      <t>クラ</t>
    </rPh>
    <rPh sb="25" eb="26">
      <t>ヒク</t>
    </rPh>
    <rPh sb="27" eb="29">
      <t>スイジュン</t>
    </rPh>
    <rPh sb="30" eb="32">
      <t>スイイ</t>
    </rPh>
    <rPh sb="34" eb="36">
      <t>ヘイセイ</t>
    </rPh>
    <rPh sb="38" eb="40">
      <t>ネンド</t>
    </rPh>
    <rPh sb="41" eb="43">
      <t>キギョウ</t>
    </rPh>
    <rPh sb="43" eb="44">
      <t>サイ</t>
    </rPh>
    <rPh sb="44" eb="46">
      <t>ザンダカ</t>
    </rPh>
    <rPh sb="55" eb="57">
      <t>コンゴ</t>
    </rPh>
    <rPh sb="58" eb="60">
      <t>シセツ</t>
    </rPh>
    <rPh sb="61" eb="64">
      <t>ロウキュウカ</t>
    </rPh>
    <rPh sb="64" eb="66">
      <t>タイサク</t>
    </rPh>
    <rPh sb="66" eb="68">
      <t>コウジ</t>
    </rPh>
    <rPh sb="74" eb="77">
      <t>チュウシャジョウ</t>
    </rPh>
    <rPh sb="77" eb="79">
      <t>ジギョウ</t>
    </rPh>
    <rPh sb="79" eb="80">
      <t>サイ</t>
    </rPh>
    <rPh sb="81" eb="83">
      <t>カツヨウ</t>
    </rPh>
    <rPh sb="84" eb="86">
      <t>ケントウ</t>
    </rPh>
    <rPh sb="90" eb="91">
      <t>スス</t>
    </rPh>
    <rPh sb="95" eb="97">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</si>
</sst>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209.1</c:v>
                </c:pt>
                <c:pt idx="1">
                  <c:v>335.1</c:v>
                </c:pt>
                <c:pt idx="2">
                  <c:v>312.3</c:v>
                </c:pt>
                <c:pt idx="3">
                  <c:v>291.2</c:v>
                </c:pt>
                <c:pt idx="4">
                  <c:v>210.2</c:v>
                </c:pt>
              </c:numCache>
            </c:numRef>
          </c:val>
          <c:extLst>
            <c:ext xmlns:c16="http://schemas.microsoft.com/office/drawing/2014/chart" uri="{C3380CC4-5D6E-409C-BE32-E72D297353CC}">
              <c16:uniqueId val="{00000000-B4FC-46D4-B6BB-980F7C82D2D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B4FC-46D4-B6BB-980F7C82D2D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5.3</c:v>
                </c:pt>
                <c:pt idx="3">
                  <c:v>5.6</c:v>
                </c:pt>
                <c:pt idx="4">
                  <c:v>8.3000000000000007</c:v>
                </c:pt>
              </c:numCache>
            </c:numRef>
          </c:val>
          <c:extLst>
            <c:ext xmlns:c16="http://schemas.microsoft.com/office/drawing/2014/chart" uri="{C3380CC4-5D6E-409C-BE32-E72D297353CC}">
              <c16:uniqueId val="{00000000-169F-4928-9A76-A9AAF1050D5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169F-4928-9A76-A9AAF1050D5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D2A8-4683-9C1A-6C0A738B2B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A8-4683-9C1A-6C0A738B2B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20D-4CBD-A242-C34D798850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20D-4CBD-A242-C34D798850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24-49D2-9C30-CC2D810962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B324-49D2-9C30-CC2D810962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22B-47D7-AC01-48692BDBF45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D22B-47D7-AC01-48692BDBF45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256.8</c:v>
                </c:pt>
                <c:pt idx="1">
                  <c:v>252.3</c:v>
                </c:pt>
                <c:pt idx="2">
                  <c:v>246.8</c:v>
                </c:pt>
                <c:pt idx="3">
                  <c:v>236</c:v>
                </c:pt>
                <c:pt idx="4">
                  <c:v>160.6</c:v>
                </c:pt>
              </c:numCache>
            </c:numRef>
          </c:val>
          <c:extLst>
            <c:ext xmlns:c16="http://schemas.microsoft.com/office/drawing/2014/chart" uri="{C3380CC4-5D6E-409C-BE32-E72D297353CC}">
              <c16:uniqueId val="{00000000-5F9F-41D3-ACF5-7A851EBF5F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5F9F-41D3-ACF5-7A851EBF5F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71.3</c:v>
                </c:pt>
                <c:pt idx="1">
                  <c:v>70.2</c:v>
                </c:pt>
                <c:pt idx="2">
                  <c:v>68</c:v>
                </c:pt>
                <c:pt idx="3">
                  <c:v>65.7</c:v>
                </c:pt>
                <c:pt idx="4">
                  <c:v>52.4</c:v>
                </c:pt>
              </c:numCache>
            </c:numRef>
          </c:val>
          <c:extLst>
            <c:ext xmlns:c16="http://schemas.microsoft.com/office/drawing/2014/chart" uri="{C3380CC4-5D6E-409C-BE32-E72D297353CC}">
              <c16:uniqueId val="{00000000-F019-4F94-ABE2-18D6AA8556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F019-4F94-ABE2-18D6AA8556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143290</c:v>
                </c:pt>
                <c:pt idx="1">
                  <c:v>139992</c:v>
                </c:pt>
                <c:pt idx="2">
                  <c:v>133627</c:v>
                </c:pt>
                <c:pt idx="3">
                  <c:v>126399</c:v>
                </c:pt>
                <c:pt idx="4">
                  <c:v>65632</c:v>
                </c:pt>
              </c:numCache>
            </c:numRef>
          </c:val>
          <c:extLst>
            <c:ext xmlns:c16="http://schemas.microsoft.com/office/drawing/2014/chart" uri="{C3380CC4-5D6E-409C-BE32-E72D297353CC}">
              <c16:uniqueId val="{00000000-9527-467A-ABD3-2D07068E90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9527-467A-ABD3-2D07068E905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7" zoomScale="70" zoomScaleNormal="70" zoomScaleSheetLayoutView="70" workbookViewId="0">
      <selection activeCell="ND48" sqref="ND48:NR4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山形県山形市　山形市済生館前駐車場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13300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444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209.1</v>
      </c>
      <c r="V31" s="118"/>
      <c r="W31" s="118"/>
      <c r="X31" s="118"/>
      <c r="Y31" s="118"/>
      <c r="Z31" s="118"/>
      <c r="AA31" s="118"/>
      <c r="AB31" s="118"/>
      <c r="AC31" s="118"/>
      <c r="AD31" s="118"/>
      <c r="AE31" s="118"/>
      <c r="AF31" s="118"/>
      <c r="AG31" s="118"/>
      <c r="AH31" s="118"/>
      <c r="AI31" s="118"/>
      <c r="AJ31" s="118"/>
      <c r="AK31" s="118"/>
      <c r="AL31" s="118"/>
      <c r="AM31" s="118"/>
      <c r="AN31" s="118">
        <f>データ!Z7</f>
        <v>335.1</v>
      </c>
      <c r="AO31" s="118"/>
      <c r="AP31" s="118"/>
      <c r="AQ31" s="118"/>
      <c r="AR31" s="118"/>
      <c r="AS31" s="118"/>
      <c r="AT31" s="118"/>
      <c r="AU31" s="118"/>
      <c r="AV31" s="118"/>
      <c r="AW31" s="118"/>
      <c r="AX31" s="118"/>
      <c r="AY31" s="118"/>
      <c r="AZ31" s="118"/>
      <c r="BA31" s="118"/>
      <c r="BB31" s="118"/>
      <c r="BC31" s="118"/>
      <c r="BD31" s="118"/>
      <c r="BE31" s="118"/>
      <c r="BF31" s="118"/>
      <c r="BG31" s="118">
        <f>データ!AA7</f>
        <v>312.3</v>
      </c>
      <c r="BH31" s="118"/>
      <c r="BI31" s="118"/>
      <c r="BJ31" s="118"/>
      <c r="BK31" s="118"/>
      <c r="BL31" s="118"/>
      <c r="BM31" s="118"/>
      <c r="BN31" s="118"/>
      <c r="BO31" s="118"/>
      <c r="BP31" s="118"/>
      <c r="BQ31" s="118"/>
      <c r="BR31" s="118"/>
      <c r="BS31" s="118"/>
      <c r="BT31" s="118"/>
      <c r="BU31" s="118"/>
      <c r="BV31" s="118"/>
      <c r="BW31" s="118"/>
      <c r="BX31" s="118"/>
      <c r="BY31" s="118"/>
      <c r="BZ31" s="118">
        <f>データ!AB7</f>
        <v>291.2</v>
      </c>
      <c r="CA31" s="118"/>
      <c r="CB31" s="118"/>
      <c r="CC31" s="118"/>
      <c r="CD31" s="118"/>
      <c r="CE31" s="118"/>
      <c r="CF31" s="118"/>
      <c r="CG31" s="118"/>
      <c r="CH31" s="118"/>
      <c r="CI31" s="118"/>
      <c r="CJ31" s="118"/>
      <c r="CK31" s="118"/>
      <c r="CL31" s="118"/>
      <c r="CM31" s="118"/>
      <c r="CN31" s="118"/>
      <c r="CO31" s="118"/>
      <c r="CP31" s="118"/>
      <c r="CQ31" s="118"/>
      <c r="CR31" s="118"/>
      <c r="CS31" s="118">
        <f>データ!AC7</f>
        <v>210.2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256.8</v>
      </c>
      <c r="JD31" s="120"/>
      <c r="JE31" s="120"/>
      <c r="JF31" s="120"/>
      <c r="JG31" s="120"/>
      <c r="JH31" s="120"/>
      <c r="JI31" s="120"/>
      <c r="JJ31" s="120"/>
      <c r="JK31" s="120"/>
      <c r="JL31" s="120"/>
      <c r="JM31" s="120"/>
      <c r="JN31" s="120"/>
      <c r="JO31" s="120"/>
      <c r="JP31" s="120"/>
      <c r="JQ31" s="120"/>
      <c r="JR31" s="120"/>
      <c r="JS31" s="120"/>
      <c r="JT31" s="120"/>
      <c r="JU31" s="121"/>
      <c r="JV31" s="119">
        <f>データ!DL7</f>
        <v>252.3</v>
      </c>
      <c r="JW31" s="120"/>
      <c r="JX31" s="120"/>
      <c r="JY31" s="120"/>
      <c r="JZ31" s="120"/>
      <c r="KA31" s="120"/>
      <c r="KB31" s="120"/>
      <c r="KC31" s="120"/>
      <c r="KD31" s="120"/>
      <c r="KE31" s="120"/>
      <c r="KF31" s="120"/>
      <c r="KG31" s="120"/>
      <c r="KH31" s="120"/>
      <c r="KI31" s="120"/>
      <c r="KJ31" s="120"/>
      <c r="KK31" s="120"/>
      <c r="KL31" s="120"/>
      <c r="KM31" s="120"/>
      <c r="KN31" s="121"/>
      <c r="KO31" s="119">
        <f>データ!DM7</f>
        <v>246.8</v>
      </c>
      <c r="KP31" s="120"/>
      <c r="KQ31" s="120"/>
      <c r="KR31" s="120"/>
      <c r="KS31" s="120"/>
      <c r="KT31" s="120"/>
      <c r="KU31" s="120"/>
      <c r="KV31" s="120"/>
      <c r="KW31" s="120"/>
      <c r="KX31" s="120"/>
      <c r="KY31" s="120"/>
      <c r="KZ31" s="120"/>
      <c r="LA31" s="120"/>
      <c r="LB31" s="120"/>
      <c r="LC31" s="120"/>
      <c r="LD31" s="120"/>
      <c r="LE31" s="120"/>
      <c r="LF31" s="120"/>
      <c r="LG31" s="121"/>
      <c r="LH31" s="119">
        <f>データ!DN7</f>
        <v>236</v>
      </c>
      <c r="LI31" s="120"/>
      <c r="LJ31" s="120"/>
      <c r="LK31" s="120"/>
      <c r="LL31" s="120"/>
      <c r="LM31" s="120"/>
      <c r="LN31" s="120"/>
      <c r="LO31" s="120"/>
      <c r="LP31" s="120"/>
      <c r="LQ31" s="120"/>
      <c r="LR31" s="120"/>
      <c r="LS31" s="120"/>
      <c r="LT31" s="120"/>
      <c r="LU31" s="120"/>
      <c r="LV31" s="120"/>
      <c r="LW31" s="120"/>
      <c r="LX31" s="120"/>
      <c r="LY31" s="120"/>
      <c r="LZ31" s="121"/>
      <c r="MA31" s="119">
        <f>データ!DO7</f>
        <v>160.6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177.7</v>
      </c>
      <c r="V32" s="118"/>
      <c r="W32" s="118"/>
      <c r="X32" s="118"/>
      <c r="Y32" s="118"/>
      <c r="Z32" s="118"/>
      <c r="AA32" s="118"/>
      <c r="AB32" s="118"/>
      <c r="AC32" s="118"/>
      <c r="AD32" s="118"/>
      <c r="AE32" s="118"/>
      <c r="AF32" s="118"/>
      <c r="AG32" s="118"/>
      <c r="AH32" s="118"/>
      <c r="AI32" s="118"/>
      <c r="AJ32" s="118"/>
      <c r="AK32" s="118"/>
      <c r="AL32" s="118"/>
      <c r="AM32" s="118"/>
      <c r="AN32" s="118">
        <f>データ!AE7</f>
        <v>216.2</v>
      </c>
      <c r="AO32" s="118"/>
      <c r="AP32" s="118"/>
      <c r="AQ32" s="118"/>
      <c r="AR32" s="118"/>
      <c r="AS32" s="118"/>
      <c r="AT32" s="118"/>
      <c r="AU32" s="118"/>
      <c r="AV32" s="118"/>
      <c r="AW32" s="118"/>
      <c r="AX32" s="118"/>
      <c r="AY32" s="118"/>
      <c r="AZ32" s="118"/>
      <c r="BA32" s="118"/>
      <c r="BB32" s="118"/>
      <c r="BC32" s="118"/>
      <c r="BD32" s="118"/>
      <c r="BE32" s="118"/>
      <c r="BF32" s="118"/>
      <c r="BG32" s="118">
        <f>データ!AF7</f>
        <v>238.9</v>
      </c>
      <c r="BH32" s="118"/>
      <c r="BI32" s="118"/>
      <c r="BJ32" s="118"/>
      <c r="BK32" s="118"/>
      <c r="BL32" s="118"/>
      <c r="BM32" s="118"/>
      <c r="BN32" s="118"/>
      <c r="BO32" s="118"/>
      <c r="BP32" s="118"/>
      <c r="BQ32" s="118"/>
      <c r="BR32" s="118"/>
      <c r="BS32" s="118"/>
      <c r="BT32" s="118"/>
      <c r="BU32" s="118"/>
      <c r="BV32" s="118"/>
      <c r="BW32" s="118"/>
      <c r="BX32" s="118"/>
      <c r="BY32" s="118"/>
      <c r="BZ32" s="118">
        <f>データ!AG7</f>
        <v>238.5</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3.4</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3.5</v>
      </c>
      <c r="FY32" s="118"/>
      <c r="FZ32" s="118"/>
      <c r="GA32" s="118"/>
      <c r="GB32" s="118"/>
      <c r="GC32" s="118"/>
      <c r="GD32" s="118"/>
      <c r="GE32" s="118"/>
      <c r="GF32" s="118"/>
      <c r="GG32" s="118"/>
      <c r="GH32" s="118"/>
      <c r="GI32" s="118"/>
      <c r="GJ32" s="118"/>
      <c r="GK32" s="118"/>
      <c r="GL32" s="118"/>
      <c r="GM32" s="118"/>
      <c r="GN32" s="118"/>
      <c r="GO32" s="118"/>
      <c r="GP32" s="118"/>
      <c r="GQ32" s="118">
        <f>データ!AR7</f>
        <v>1.8</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155.19999999999999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166.3</v>
      </c>
      <c r="JW32" s="120"/>
      <c r="JX32" s="120"/>
      <c r="JY32" s="120"/>
      <c r="JZ32" s="120"/>
      <c r="KA32" s="120"/>
      <c r="KB32" s="120"/>
      <c r="KC32" s="120"/>
      <c r="KD32" s="120"/>
      <c r="KE32" s="120"/>
      <c r="KF32" s="120"/>
      <c r="KG32" s="120"/>
      <c r="KH32" s="120"/>
      <c r="KI32" s="120"/>
      <c r="KJ32" s="120"/>
      <c r="KK32" s="120"/>
      <c r="KL32" s="120"/>
      <c r="KM32" s="120"/>
      <c r="KN32" s="121"/>
      <c r="KO32" s="119">
        <f>データ!DR7</f>
        <v>165.5</v>
      </c>
      <c r="KP32" s="120"/>
      <c r="KQ32" s="120"/>
      <c r="KR32" s="120"/>
      <c r="KS32" s="120"/>
      <c r="KT32" s="120"/>
      <c r="KU32" s="120"/>
      <c r="KV32" s="120"/>
      <c r="KW32" s="120"/>
      <c r="KX32" s="120"/>
      <c r="KY32" s="120"/>
      <c r="KZ32" s="120"/>
      <c r="LA32" s="120"/>
      <c r="LB32" s="120"/>
      <c r="LC32" s="120"/>
      <c r="LD32" s="120"/>
      <c r="LE32" s="120"/>
      <c r="LF32" s="120"/>
      <c r="LG32" s="121"/>
      <c r="LH32" s="119">
        <f>データ!DS7</f>
        <v>168.9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143</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71.3</v>
      </c>
      <c r="EM52" s="118"/>
      <c r="EN52" s="118"/>
      <c r="EO52" s="118"/>
      <c r="EP52" s="118"/>
      <c r="EQ52" s="118"/>
      <c r="ER52" s="118"/>
      <c r="ES52" s="118"/>
      <c r="ET52" s="118"/>
      <c r="EU52" s="118"/>
      <c r="EV52" s="118"/>
      <c r="EW52" s="118"/>
      <c r="EX52" s="118"/>
      <c r="EY52" s="118"/>
      <c r="EZ52" s="118"/>
      <c r="FA52" s="118"/>
      <c r="FB52" s="118"/>
      <c r="FC52" s="118"/>
      <c r="FD52" s="118"/>
      <c r="FE52" s="118">
        <f>データ!BG7</f>
        <v>70.2</v>
      </c>
      <c r="FF52" s="118"/>
      <c r="FG52" s="118"/>
      <c r="FH52" s="118"/>
      <c r="FI52" s="118"/>
      <c r="FJ52" s="118"/>
      <c r="FK52" s="118"/>
      <c r="FL52" s="118"/>
      <c r="FM52" s="118"/>
      <c r="FN52" s="118"/>
      <c r="FO52" s="118"/>
      <c r="FP52" s="118"/>
      <c r="FQ52" s="118"/>
      <c r="FR52" s="118"/>
      <c r="FS52" s="118"/>
      <c r="FT52" s="118"/>
      <c r="FU52" s="118"/>
      <c r="FV52" s="118"/>
      <c r="FW52" s="118"/>
      <c r="FX52" s="118">
        <f>データ!BH7</f>
        <v>68</v>
      </c>
      <c r="FY52" s="118"/>
      <c r="FZ52" s="118"/>
      <c r="GA52" s="118"/>
      <c r="GB52" s="118"/>
      <c r="GC52" s="118"/>
      <c r="GD52" s="118"/>
      <c r="GE52" s="118"/>
      <c r="GF52" s="118"/>
      <c r="GG52" s="118"/>
      <c r="GH52" s="118"/>
      <c r="GI52" s="118"/>
      <c r="GJ52" s="118"/>
      <c r="GK52" s="118"/>
      <c r="GL52" s="118"/>
      <c r="GM52" s="118"/>
      <c r="GN52" s="118"/>
      <c r="GO52" s="118"/>
      <c r="GP52" s="118"/>
      <c r="GQ52" s="118">
        <f>データ!BI7</f>
        <v>65.7</v>
      </c>
      <c r="GR52" s="118"/>
      <c r="GS52" s="118"/>
      <c r="GT52" s="118"/>
      <c r="GU52" s="118"/>
      <c r="GV52" s="118"/>
      <c r="GW52" s="118"/>
      <c r="GX52" s="118"/>
      <c r="GY52" s="118"/>
      <c r="GZ52" s="118"/>
      <c r="HA52" s="118"/>
      <c r="HB52" s="118"/>
      <c r="HC52" s="118"/>
      <c r="HD52" s="118"/>
      <c r="HE52" s="118"/>
      <c r="HF52" s="118"/>
      <c r="HG52" s="118"/>
      <c r="HH52" s="118"/>
      <c r="HI52" s="118"/>
      <c r="HJ52" s="118">
        <f>データ!BJ7</f>
        <v>52.4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143290</v>
      </c>
      <c r="JD52" s="125"/>
      <c r="JE52" s="125"/>
      <c r="JF52" s="125"/>
      <c r="JG52" s="125"/>
      <c r="JH52" s="125"/>
      <c r="JI52" s="125"/>
      <c r="JJ52" s="125"/>
      <c r="JK52" s="125"/>
      <c r="JL52" s="125"/>
      <c r="JM52" s="125"/>
      <c r="JN52" s="125"/>
      <c r="JO52" s="125"/>
      <c r="JP52" s="125"/>
      <c r="JQ52" s="125"/>
      <c r="JR52" s="125"/>
      <c r="JS52" s="125"/>
      <c r="JT52" s="125"/>
      <c r="JU52" s="125"/>
      <c r="JV52" s="125">
        <f>データ!BR7</f>
        <v>139992</v>
      </c>
      <c r="JW52" s="125"/>
      <c r="JX52" s="125"/>
      <c r="JY52" s="125"/>
      <c r="JZ52" s="125"/>
      <c r="KA52" s="125"/>
      <c r="KB52" s="125"/>
      <c r="KC52" s="125"/>
      <c r="KD52" s="125"/>
      <c r="KE52" s="125"/>
      <c r="KF52" s="125"/>
      <c r="KG52" s="125"/>
      <c r="KH52" s="125"/>
      <c r="KI52" s="125"/>
      <c r="KJ52" s="125"/>
      <c r="KK52" s="125"/>
      <c r="KL52" s="125"/>
      <c r="KM52" s="125"/>
      <c r="KN52" s="125"/>
      <c r="KO52" s="125">
        <f>データ!BS7</f>
        <v>133627</v>
      </c>
      <c r="KP52" s="125"/>
      <c r="KQ52" s="125"/>
      <c r="KR52" s="125"/>
      <c r="KS52" s="125"/>
      <c r="KT52" s="125"/>
      <c r="KU52" s="125"/>
      <c r="KV52" s="125"/>
      <c r="KW52" s="125"/>
      <c r="KX52" s="125"/>
      <c r="KY52" s="125"/>
      <c r="KZ52" s="125"/>
      <c r="LA52" s="125"/>
      <c r="LB52" s="125"/>
      <c r="LC52" s="125"/>
      <c r="LD52" s="125"/>
      <c r="LE52" s="125"/>
      <c r="LF52" s="125"/>
      <c r="LG52" s="125"/>
      <c r="LH52" s="125">
        <f>データ!BT7</f>
        <v>126399</v>
      </c>
      <c r="LI52" s="125"/>
      <c r="LJ52" s="125"/>
      <c r="LK52" s="125"/>
      <c r="LL52" s="125"/>
      <c r="LM52" s="125"/>
      <c r="LN52" s="125"/>
      <c r="LO52" s="125"/>
      <c r="LP52" s="125"/>
      <c r="LQ52" s="125"/>
      <c r="LR52" s="125"/>
      <c r="LS52" s="125"/>
      <c r="LT52" s="125"/>
      <c r="LU52" s="125"/>
      <c r="LV52" s="125"/>
      <c r="LW52" s="125"/>
      <c r="LX52" s="125"/>
      <c r="LY52" s="125"/>
      <c r="LZ52" s="125"/>
      <c r="MA52" s="125">
        <f>データ!BU7</f>
        <v>65632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12</v>
      </c>
      <c r="AO53" s="125"/>
      <c r="AP53" s="125"/>
      <c r="AQ53" s="125"/>
      <c r="AR53" s="125"/>
      <c r="AS53" s="125"/>
      <c r="AT53" s="125"/>
      <c r="AU53" s="125"/>
      <c r="AV53" s="125"/>
      <c r="AW53" s="125"/>
      <c r="AX53" s="125"/>
      <c r="AY53" s="125"/>
      <c r="AZ53" s="125"/>
      <c r="BA53" s="125"/>
      <c r="BB53" s="125"/>
      <c r="BC53" s="125"/>
      <c r="BD53" s="125"/>
      <c r="BE53" s="125"/>
      <c r="BF53" s="125"/>
      <c r="BG53" s="125">
        <f>データ!BB7</f>
        <v>12</v>
      </c>
      <c r="BH53" s="125"/>
      <c r="BI53" s="125"/>
      <c r="BJ53" s="125"/>
      <c r="BK53" s="125"/>
      <c r="BL53" s="125"/>
      <c r="BM53" s="125"/>
      <c r="BN53" s="125"/>
      <c r="BO53" s="125"/>
      <c r="BP53" s="125"/>
      <c r="BQ53" s="125"/>
      <c r="BR53" s="125"/>
      <c r="BS53" s="125"/>
      <c r="BT53" s="125"/>
      <c r="BU53" s="125"/>
      <c r="BV53" s="125"/>
      <c r="BW53" s="125"/>
      <c r="BX53" s="125"/>
      <c r="BY53" s="125"/>
      <c r="BZ53" s="125">
        <f>データ!BC7</f>
        <v>7</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37.9</v>
      </c>
      <c r="EM53" s="118"/>
      <c r="EN53" s="118"/>
      <c r="EO53" s="118"/>
      <c r="EP53" s="118"/>
      <c r="EQ53" s="118"/>
      <c r="ER53" s="118"/>
      <c r="ES53" s="118"/>
      <c r="ET53" s="118"/>
      <c r="EU53" s="118"/>
      <c r="EV53" s="118"/>
      <c r="EW53" s="118"/>
      <c r="EX53" s="118"/>
      <c r="EY53" s="118"/>
      <c r="EZ53" s="118"/>
      <c r="FA53" s="118"/>
      <c r="FB53" s="118"/>
      <c r="FC53" s="118"/>
      <c r="FD53" s="118"/>
      <c r="FE53" s="118">
        <f>データ!BL7</f>
        <v>43</v>
      </c>
      <c r="FF53" s="118"/>
      <c r="FG53" s="118"/>
      <c r="FH53" s="118"/>
      <c r="FI53" s="118"/>
      <c r="FJ53" s="118"/>
      <c r="FK53" s="118"/>
      <c r="FL53" s="118"/>
      <c r="FM53" s="118"/>
      <c r="FN53" s="118"/>
      <c r="FO53" s="118"/>
      <c r="FP53" s="118"/>
      <c r="FQ53" s="118"/>
      <c r="FR53" s="118"/>
      <c r="FS53" s="118"/>
      <c r="FT53" s="118"/>
      <c r="FU53" s="118"/>
      <c r="FV53" s="118"/>
      <c r="FW53" s="118"/>
      <c r="FX53" s="118">
        <f>データ!BM7</f>
        <v>47</v>
      </c>
      <c r="FY53" s="118"/>
      <c r="FZ53" s="118"/>
      <c r="GA53" s="118"/>
      <c r="GB53" s="118"/>
      <c r="GC53" s="118"/>
      <c r="GD53" s="118"/>
      <c r="GE53" s="118"/>
      <c r="GF53" s="118"/>
      <c r="GG53" s="118"/>
      <c r="GH53" s="118"/>
      <c r="GI53" s="118"/>
      <c r="GJ53" s="118"/>
      <c r="GK53" s="118"/>
      <c r="GL53" s="118"/>
      <c r="GM53" s="118"/>
      <c r="GN53" s="118"/>
      <c r="GO53" s="118"/>
      <c r="GP53" s="118"/>
      <c r="GQ53" s="118">
        <f>データ!BN7</f>
        <v>39.1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26544</v>
      </c>
      <c r="JD53" s="125"/>
      <c r="JE53" s="125"/>
      <c r="JF53" s="125"/>
      <c r="JG53" s="125"/>
      <c r="JH53" s="125"/>
      <c r="JI53" s="125"/>
      <c r="JJ53" s="125"/>
      <c r="JK53" s="125"/>
      <c r="JL53" s="125"/>
      <c r="JM53" s="125"/>
      <c r="JN53" s="125"/>
      <c r="JO53" s="125"/>
      <c r="JP53" s="125"/>
      <c r="JQ53" s="125"/>
      <c r="JR53" s="125"/>
      <c r="JS53" s="125"/>
      <c r="JT53" s="125"/>
      <c r="JU53" s="125"/>
      <c r="JV53" s="125">
        <f>データ!BW7</f>
        <v>25867</v>
      </c>
      <c r="JW53" s="125"/>
      <c r="JX53" s="125"/>
      <c r="JY53" s="125"/>
      <c r="JZ53" s="125"/>
      <c r="KA53" s="125"/>
      <c r="KB53" s="125"/>
      <c r="KC53" s="125"/>
      <c r="KD53" s="125"/>
      <c r="KE53" s="125"/>
      <c r="KF53" s="125"/>
      <c r="KG53" s="125"/>
      <c r="KH53" s="125"/>
      <c r="KI53" s="125"/>
      <c r="KJ53" s="125"/>
      <c r="KK53" s="125"/>
      <c r="KL53" s="125"/>
      <c r="KM53" s="125"/>
      <c r="KN53" s="125"/>
      <c r="KO53" s="125">
        <f>データ!BX7</f>
        <v>29182</v>
      </c>
      <c r="KP53" s="125"/>
      <c r="KQ53" s="125"/>
      <c r="KR53" s="125"/>
      <c r="KS53" s="125"/>
      <c r="KT53" s="125"/>
      <c r="KU53" s="125"/>
      <c r="KV53" s="125"/>
      <c r="KW53" s="125"/>
      <c r="KX53" s="125"/>
      <c r="KY53" s="125"/>
      <c r="KZ53" s="125"/>
      <c r="LA53" s="125"/>
      <c r="LB53" s="125"/>
      <c r="LC53" s="125"/>
      <c r="LD53" s="125"/>
      <c r="LE53" s="125"/>
      <c r="LF53" s="125"/>
      <c r="LG53" s="125"/>
      <c r="LH53" s="125">
        <f>データ!BY7</f>
        <v>25664</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5.3</v>
      </c>
      <c r="LF77" s="120"/>
      <c r="LG77" s="120"/>
      <c r="LH77" s="120"/>
      <c r="LI77" s="120"/>
      <c r="LJ77" s="120"/>
      <c r="LK77" s="120"/>
      <c r="LL77" s="120"/>
      <c r="LM77" s="120"/>
      <c r="LN77" s="120"/>
      <c r="LO77" s="120"/>
      <c r="LP77" s="120"/>
      <c r="LQ77" s="120"/>
      <c r="LR77" s="120"/>
      <c r="LS77" s="121"/>
      <c r="LT77" s="119">
        <f>データ!DC7</f>
        <v>5.6</v>
      </c>
      <c r="LU77" s="120"/>
      <c r="LV77" s="120"/>
      <c r="LW77" s="120"/>
      <c r="LX77" s="120"/>
      <c r="LY77" s="120"/>
      <c r="LZ77" s="120"/>
      <c r="MA77" s="120"/>
      <c r="MB77" s="120"/>
      <c r="MC77" s="120"/>
      <c r="MD77" s="120"/>
      <c r="ME77" s="120"/>
      <c r="MF77" s="120"/>
      <c r="MG77" s="120"/>
      <c r="MH77" s="121"/>
      <c r="MI77" s="119">
        <f>データ!DD7</f>
        <v>8.3000000000000007</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134.19999999999999</v>
      </c>
      <c r="KB78" s="120"/>
      <c r="KC78" s="120"/>
      <c r="KD78" s="120"/>
      <c r="KE78" s="120"/>
      <c r="KF78" s="120"/>
      <c r="KG78" s="120"/>
      <c r="KH78" s="120"/>
      <c r="KI78" s="120"/>
      <c r="KJ78" s="120"/>
      <c r="KK78" s="120"/>
      <c r="KL78" s="120"/>
      <c r="KM78" s="120"/>
      <c r="KN78" s="120"/>
      <c r="KO78" s="121"/>
      <c r="KP78" s="119">
        <f>データ!DF7</f>
        <v>123.5</v>
      </c>
      <c r="KQ78" s="120"/>
      <c r="KR78" s="120"/>
      <c r="KS78" s="120"/>
      <c r="KT78" s="120"/>
      <c r="KU78" s="120"/>
      <c r="KV78" s="120"/>
      <c r="KW78" s="120"/>
      <c r="KX78" s="120"/>
      <c r="KY78" s="120"/>
      <c r="KZ78" s="120"/>
      <c r="LA78" s="120"/>
      <c r="LB78" s="120"/>
      <c r="LC78" s="120"/>
      <c r="LD78" s="121"/>
      <c r="LE78" s="119">
        <f>データ!DG7</f>
        <v>120.7</v>
      </c>
      <c r="LF78" s="120"/>
      <c r="LG78" s="120"/>
      <c r="LH78" s="120"/>
      <c r="LI78" s="120"/>
      <c r="LJ78" s="120"/>
      <c r="LK78" s="120"/>
      <c r="LL78" s="120"/>
      <c r="LM78" s="120"/>
      <c r="LN78" s="120"/>
      <c r="LO78" s="120"/>
      <c r="LP78" s="120"/>
      <c r="LQ78" s="120"/>
      <c r="LR78" s="120"/>
      <c r="LS78" s="121"/>
      <c r="LT78" s="119">
        <f>データ!DH7</f>
        <v>1646.4</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abBAvCCVN9vAcaFTLdd4VR+J18yOuiovoHm3kQQV74QvNAtXI9ia5F8/V16n4pAEblD9JHr3/ZymGjdRH/PiQ==" saltValue="rHHtMtheMxU8kHC7Dit27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90</v>
      </c>
      <c r="AV5" s="59" t="s">
        <v>102</v>
      </c>
      <c r="AW5" s="59" t="s">
        <v>106</v>
      </c>
      <c r="AX5" s="59" t="s">
        <v>107</v>
      </c>
      <c r="AY5" s="59" t="s">
        <v>94</v>
      </c>
      <c r="AZ5" s="59" t="s">
        <v>95</v>
      </c>
      <c r="BA5" s="59" t="s">
        <v>96</v>
      </c>
      <c r="BB5" s="59" t="s">
        <v>97</v>
      </c>
      <c r="BC5" s="59" t="s">
        <v>98</v>
      </c>
      <c r="BD5" s="59" t="s">
        <v>99</v>
      </c>
      <c r="BE5" s="59" t="s">
        <v>100</v>
      </c>
      <c r="BF5" s="59" t="s">
        <v>108</v>
      </c>
      <c r="BG5" s="59" t="s">
        <v>102</v>
      </c>
      <c r="BH5" s="59" t="s">
        <v>106</v>
      </c>
      <c r="BI5" s="59" t="s">
        <v>93</v>
      </c>
      <c r="BJ5" s="59" t="s">
        <v>105</v>
      </c>
      <c r="BK5" s="59" t="s">
        <v>95</v>
      </c>
      <c r="BL5" s="59" t="s">
        <v>96</v>
      </c>
      <c r="BM5" s="59" t="s">
        <v>97</v>
      </c>
      <c r="BN5" s="59" t="s">
        <v>98</v>
      </c>
      <c r="BO5" s="59" t="s">
        <v>99</v>
      </c>
      <c r="BP5" s="59" t="s">
        <v>100</v>
      </c>
      <c r="BQ5" s="59" t="s">
        <v>101</v>
      </c>
      <c r="BR5" s="59" t="s">
        <v>102</v>
      </c>
      <c r="BS5" s="59" t="s">
        <v>106</v>
      </c>
      <c r="BT5" s="59" t="s">
        <v>104</v>
      </c>
      <c r="BU5" s="59" t="s">
        <v>109</v>
      </c>
      <c r="BV5" s="59" t="s">
        <v>95</v>
      </c>
      <c r="BW5" s="59" t="s">
        <v>96</v>
      </c>
      <c r="BX5" s="59" t="s">
        <v>97</v>
      </c>
      <c r="BY5" s="59" t="s">
        <v>98</v>
      </c>
      <c r="BZ5" s="59" t="s">
        <v>99</v>
      </c>
      <c r="CA5" s="59" t="s">
        <v>100</v>
      </c>
      <c r="CB5" s="59" t="s">
        <v>101</v>
      </c>
      <c r="CC5" s="59" t="s">
        <v>110</v>
      </c>
      <c r="CD5" s="59" t="s">
        <v>106</v>
      </c>
      <c r="CE5" s="59" t="s">
        <v>111</v>
      </c>
      <c r="CF5" s="59" t="s">
        <v>112</v>
      </c>
      <c r="CG5" s="59" t="s">
        <v>95</v>
      </c>
      <c r="CH5" s="59" t="s">
        <v>96</v>
      </c>
      <c r="CI5" s="59" t="s">
        <v>97</v>
      </c>
      <c r="CJ5" s="59" t="s">
        <v>98</v>
      </c>
      <c r="CK5" s="59" t="s">
        <v>99</v>
      </c>
      <c r="CL5" s="59" t="s">
        <v>100</v>
      </c>
      <c r="CM5" s="150"/>
      <c r="CN5" s="150"/>
      <c r="CO5" s="59" t="s">
        <v>101</v>
      </c>
      <c r="CP5" s="59" t="s">
        <v>113</v>
      </c>
      <c r="CQ5" s="59" t="s">
        <v>106</v>
      </c>
      <c r="CR5" s="59" t="s">
        <v>114</v>
      </c>
      <c r="CS5" s="59" t="s">
        <v>94</v>
      </c>
      <c r="CT5" s="59" t="s">
        <v>95</v>
      </c>
      <c r="CU5" s="59" t="s">
        <v>96</v>
      </c>
      <c r="CV5" s="59" t="s">
        <v>97</v>
      </c>
      <c r="CW5" s="59" t="s">
        <v>98</v>
      </c>
      <c r="CX5" s="59" t="s">
        <v>99</v>
      </c>
      <c r="CY5" s="59" t="s">
        <v>100</v>
      </c>
      <c r="CZ5" s="59" t="s">
        <v>101</v>
      </c>
      <c r="DA5" s="59" t="s">
        <v>102</v>
      </c>
      <c r="DB5" s="59" t="s">
        <v>103</v>
      </c>
      <c r="DC5" s="59" t="s">
        <v>107</v>
      </c>
      <c r="DD5" s="59" t="s">
        <v>94</v>
      </c>
      <c r="DE5" s="59" t="s">
        <v>95</v>
      </c>
      <c r="DF5" s="59" t="s">
        <v>96</v>
      </c>
      <c r="DG5" s="59" t="s">
        <v>97</v>
      </c>
      <c r="DH5" s="59" t="s">
        <v>98</v>
      </c>
      <c r="DI5" s="59" t="s">
        <v>99</v>
      </c>
      <c r="DJ5" s="59" t="s">
        <v>35</v>
      </c>
      <c r="DK5" s="59" t="s">
        <v>101</v>
      </c>
      <c r="DL5" s="59" t="s">
        <v>113</v>
      </c>
      <c r="DM5" s="59" t="s">
        <v>115</v>
      </c>
      <c r="DN5" s="59" t="s">
        <v>93</v>
      </c>
      <c r="DO5" s="59" t="s">
        <v>116</v>
      </c>
      <c r="DP5" s="59" t="s">
        <v>95</v>
      </c>
      <c r="DQ5" s="59" t="s">
        <v>96</v>
      </c>
      <c r="DR5" s="59" t="s">
        <v>97</v>
      </c>
      <c r="DS5" s="59" t="s">
        <v>98</v>
      </c>
      <c r="DT5" s="59" t="s">
        <v>99</v>
      </c>
      <c r="DU5" s="59" t="s">
        <v>100</v>
      </c>
    </row>
    <row r="6" spans="1:125" s="66" customFormat="1" x14ac:dyDescent="0.2">
      <c r="A6" s="49" t="s">
        <v>117</v>
      </c>
      <c r="B6" s="60">
        <f>B8</f>
        <v>2020</v>
      </c>
      <c r="C6" s="60">
        <f t="shared" ref="C6:X6" si="1">C8</f>
        <v>62014</v>
      </c>
      <c r="D6" s="60">
        <f t="shared" si="1"/>
        <v>47</v>
      </c>
      <c r="E6" s="60">
        <f t="shared" si="1"/>
        <v>14</v>
      </c>
      <c r="F6" s="60">
        <f t="shared" si="1"/>
        <v>0</v>
      </c>
      <c r="G6" s="60">
        <f t="shared" si="1"/>
        <v>4</v>
      </c>
      <c r="H6" s="60" t="str">
        <f>SUBSTITUTE(H8,"　","")</f>
        <v>山形県山形市</v>
      </c>
      <c r="I6" s="60" t="str">
        <f t="shared" si="1"/>
        <v>山形市済生館前駐車場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26</v>
      </c>
      <c r="S6" s="62" t="str">
        <f t="shared" si="1"/>
        <v>公共施設</v>
      </c>
      <c r="T6" s="62" t="str">
        <f t="shared" si="1"/>
        <v>無</v>
      </c>
      <c r="U6" s="63">
        <f t="shared" si="1"/>
        <v>13300</v>
      </c>
      <c r="V6" s="63">
        <f t="shared" si="1"/>
        <v>444</v>
      </c>
      <c r="W6" s="63">
        <f t="shared" si="1"/>
        <v>300</v>
      </c>
      <c r="X6" s="62" t="str">
        <f t="shared" si="1"/>
        <v>代行制</v>
      </c>
      <c r="Y6" s="64">
        <f>IF(Y8="-",NA(),Y8)</f>
        <v>209.1</v>
      </c>
      <c r="Z6" s="64">
        <f t="shared" ref="Z6:AH6" si="2">IF(Z8="-",NA(),Z8)</f>
        <v>335.1</v>
      </c>
      <c r="AA6" s="64">
        <f t="shared" si="2"/>
        <v>312.3</v>
      </c>
      <c r="AB6" s="64">
        <f t="shared" si="2"/>
        <v>291.2</v>
      </c>
      <c r="AC6" s="64">
        <f t="shared" si="2"/>
        <v>210.2</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71.3</v>
      </c>
      <c r="BG6" s="64">
        <f t="shared" ref="BG6:BO6" si="5">IF(BG8="-",NA(),BG8)</f>
        <v>70.2</v>
      </c>
      <c r="BH6" s="64">
        <f t="shared" si="5"/>
        <v>68</v>
      </c>
      <c r="BI6" s="64">
        <f t="shared" si="5"/>
        <v>65.7</v>
      </c>
      <c r="BJ6" s="64">
        <f t="shared" si="5"/>
        <v>52.4</v>
      </c>
      <c r="BK6" s="64">
        <f t="shared" si="5"/>
        <v>37.9</v>
      </c>
      <c r="BL6" s="64">
        <f t="shared" si="5"/>
        <v>43</v>
      </c>
      <c r="BM6" s="64">
        <f t="shared" si="5"/>
        <v>47</v>
      </c>
      <c r="BN6" s="64">
        <f t="shared" si="5"/>
        <v>39.1</v>
      </c>
      <c r="BO6" s="64">
        <f t="shared" si="5"/>
        <v>-15.9</v>
      </c>
      <c r="BP6" s="61" t="str">
        <f>IF(BP8="-","",IF(BP8="-","【-】","【"&amp;SUBSTITUTE(TEXT(BP8,"#,##0.0"),"-","△")&amp;"】"))</f>
        <v>【△65.9】</v>
      </c>
      <c r="BQ6" s="65">
        <f>IF(BQ8="-",NA(),BQ8)</f>
        <v>143290</v>
      </c>
      <c r="BR6" s="65">
        <f t="shared" ref="BR6:BZ6" si="6">IF(BR8="-",NA(),BR8)</f>
        <v>139992</v>
      </c>
      <c r="BS6" s="65">
        <f t="shared" si="6"/>
        <v>133627</v>
      </c>
      <c r="BT6" s="65">
        <f t="shared" si="6"/>
        <v>126399</v>
      </c>
      <c r="BU6" s="65">
        <f t="shared" si="6"/>
        <v>65632</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118</v>
      </c>
      <c r="CM6" s="63">
        <f t="shared" ref="CM6:CN6" si="7">CM8</f>
        <v>0</v>
      </c>
      <c r="CN6" s="63">
        <f t="shared" si="7"/>
        <v>0</v>
      </c>
      <c r="CO6" s="64"/>
      <c r="CP6" s="64"/>
      <c r="CQ6" s="64"/>
      <c r="CR6" s="64"/>
      <c r="CS6" s="64"/>
      <c r="CT6" s="64"/>
      <c r="CU6" s="64"/>
      <c r="CV6" s="64"/>
      <c r="CW6" s="64"/>
      <c r="CX6" s="64"/>
      <c r="CY6" s="61" t="s">
        <v>119</v>
      </c>
      <c r="CZ6" s="64">
        <f>IF(CZ8="-",NA(),CZ8)</f>
        <v>0</v>
      </c>
      <c r="DA6" s="64">
        <f t="shared" ref="DA6:DI6" si="8">IF(DA8="-",NA(),DA8)</f>
        <v>0</v>
      </c>
      <c r="DB6" s="64">
        <f t="shared" si="8"/>
        <v>5.3</v>
      </c>
      <c r="DC6" s="64">
        <f t="shared" si="8"/>
        <v>5.6</v>
      </c>
      <c r="DD6" s="64">
        <f t="shared" si="8"/>
        <v>8.3000000000000007</v>
      </c>
      <c r="DE6" s="64">
        <f t="shared" si="8"/>
        <v>134.19999999999999</v>
      </c>
      <c r="DF6" s="64">
        <f t="shared" si="8"/>
        <v>123.5</v>
      </c>
      <c r="DG6" s="64">
        <f t="shared" si="8"/>
        <v>120.7</v>
      </c>
      <c r="DH6" s="64">
        <f t="shared" si="8"/>
        <v>1646.4</v>
      </c>
      <c r="DI6" s="64">
        <f t="shared" si="8"/>
        <v>69.3</v>
      </c>
      <c r="DJ6" s="61" t="str">
        <f>IF(DJ8="-","",IF(DJ8="-","【-】","【"&amp;SUBSTITUTE(TEXT(DJ8,"#,##0.0"),"-","△")&amp;"】"))</f>
        <v>【183.4】</v>
      </c>
      <c r="DK6" s="64">
        <f>IF(DK8="-",NA(),DK8)</f>
        <v>256.8</v>
      </c>
      <c r="DL6" s="64">
        <f t="shared" ref="DL6:DT6" si="9">IF(DL8="-",NA(),DL8)</f>
        <v>252.3</v>
      </c>
      <c r="DM6" s="64">
        <f t="shared" si="9"/>
        <v>246.8</v>
      </c>
      <c r="DN6" s="64">
        <f t="shared" si="9"/>
        <v>236</v>
      </c>
      <c r="DO6" s="64">
        <f t="shared" si="9"/>
        <v>160.6</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2">
      <c r="A7" s="49" t="s">
        <v>120</v>
      </c>
      <c r="B7" s="60">
        <f t="shared" ref="B7:X7" si="10">B8</f>
        <v>2020</v>
      </c>
      <c r="C7" s="60">
        <f t="shared" si="10"/>
        <v>62014</v>
      </c>
      <c r="D7" s="60">
        <f t="shared" si="10"/>
        <v>47</v>
      </c>
      <c r="E7" s="60">
        <f t="shared" si="10"/>
        <v>14</v>
      </c>
      <c r="F7" s="60">
        <f t="shared" si="10"/>
        <v>0</v>
      </c>
      <c r="G7" s="60">
        <f t="shared" si="10"/>
        <v>4</v>
      </c>
      <c r="H7" s="60" t="str">
        <f t="shared" si="10"/>
        <v>山形県　山形市</v>
      </c>
      <c r="I7" s="60" t="str">
        <f t="shared" si="10"/>
        <v>山形市済生館前駐車場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26</v>
      </c>
      <c r="S7" s="62" t="str">
        <f t="shared" si="10"/>
        <v>公共施設</v>
      </c>
      <c r="T7" s="62" t="str">
        <f t="shared" si="10"/>
        <v>無</v>
      </c>
      <c r="U7" s="63">
        <f t="shared" si="10"/>
        <v>13300</v>
      </c>
      <c r="V7" s="63">
        <f t="shared" si="10"/>
        <v>444</v>
      </c>
      <c r="W7" s="63">
        <f t="shared" si="10"/>
        <v>300</v>
      </c>
      <c r="X7" s="62" t="str">
        <f t="shared" si="10"/>
        <v>代行制</v>
      </c>
      <c r="Y7" s="64">
        <f>Y8</f>
        <v>209.1</v>
      </c>
      <c r="Z7" s="64">
        <f t="shared" ref="Z7:AH7" si="11">Z8</f>
        <v>335.1</v>
      </c>
      <c r="AA7" s="64">
        <f t="shared" si="11"/>
        <v>312.3</v>
      </c>
      <c r="AB7" s="64">
        <f t="shared" si="11"/>
        <v>291.2</v>
      </c>
      <c r="AC7" s="64">
        <f t="shared" si="11"/>
        <v>210.2</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71.3</v>
      </c>
      <c r="BG7" s="64">
        <f t="shared" ref="BG7:BO7" si="14">BG8</f>
        <v>70.2</v>
      </c>
      <c r="BH7" s="64">
        <f t="shared" si="14"/>
        <v>68</v>
      </c>
      <c r="BI7" s="64">
        <f t="shared" si="14"/>
        <v>65.7</v>
      </c>
      <c r="BJ7" s="64">
        <f t="shared" si="14"/>
        <v>52.4</v>
      </c>
      <c r="BK7" s="64">
        <f t="shared" si="14"/>
        <v>37.9</v>
      </c>
      <c r="BL7" s="64">
        <f t="shared" si="14"/>
        <v>43</v>
      </c>
      <c r="BM7" s="64">
        <f t="shared" si="14"/>
        <v>47</v>
      </c>
      <c r="BN7" s="64">
        <f t="shared" si="14"/>
        <v>39.1</v>
      </c>
      <c r="BO7" s="64">
        <f t="shared" si="14"/>
        <v>-15.9</v>
      </c>
      <c r="BP7" s="61"/>
      <c r="BQ7" s="65">
        <f>BQ8</f>
        <v>143290</v>
      </c>
      <c r="BR7" s="65">
        <f t="shared" ref="BR7:BZ7" si="15">BR8</f>
        <v>139992</v>
      </c>
      <c r="BS7" s="65">
        <f t="shared" si="15"/>
        <v>133627</v>
      </c>
      <c r="BT7" s="65">
        <f t="shared" si="15"/>
        <v>126399</v>
      </c>
      <c r="BU7" s="65">
        <f t="shared" si="15"/>
        <v>65632</v>
      </c>
      <c r="BV7" s="65">
        <f t="shared" si="15"/>
        <v>26544</v>
      </c>
      <c r="BW7" s="65">
        <f t="shared" si="15"/>
        <v>25867</v>
      </c>
      <c r="BX7" s="65">
        <f t="shared" si="15"/>
        <v>29182</v>
      </c>
      <c r="BY7" s="65">
        <f t="shared" si="15"/>
        <v>25664</v>
      </c>
      <c r="BZ7" s="65">
        <f t="shared" si="15"/>
        <v>13473</v>
      </c>
      <c r="CA7" s="63"/>
      <c r="CB7" s="64" t="s">
        <v>121</v>
      </c>
      <c r="CC7" s="64" t="s">
        <v>121</v>
      </c>
      <c r="CD7" s="64" t="s">
        <v>121</v>
      </c>
      <c r="CE7" s="64" t="s">
        <v>121</v>
      </c>
      <c r="CF7" s="64" t="s">
        <v>121</v>
      </c>
      <c r="CG7" s="64" t="s">
        <v>121</v>
      </c>
      <c r="CH7" s="64" t="s">
        <v>121</v>
      </c>
      <c r="CI7" s="64" t="s">
        <v>121</v>
      </c>
      <c r="CJ7" s="64" t="s">
        <v>121</v>
      </c>
      <c r="CK7" s="64" t="s">
        <v>118</v>
      </c>
      <c r="CL7" s="61"/>
      <c r="CM7" s="63">
        <f>CM8</f>
        <v>0</v>
      </c>
      <c r="CN7" s="63">
        <f>CN8</f>
        <v>0</v>
      </c>
      <c r="CO7" s="64" t="s">
        <v>121</v>
      </c>
      <c r="CP7" s="64" t="s">
        <v>121</v>
      </c>
      <c r="CQ7" s="64" t="s">
        <v>121</v>
      </c>
      <c r="CR7" s="64" t="s">
        <v>121</v>
      </c>
      <c r="CS7" s="64" t="s">
        <v>121</v>
      </c>
      <c r="CT7" s="64" t="s">
        <v>121</v>
      </c>
      <c r="CU7" s="64" t="s">
        <v>121</v>
      </c>
      <c r="CV7" s="64" t="s">
        <v>121</v>
      </c>
      <c r="CW7" s="64" t="s">
        <v>121</v>
      </c>
      <c r="CX7" s="64" t="s">
        <v>118</v>
      </c>
      <c r="CY7" s="61"/>
      <c r="CZ7" s="64">
        <f>CZ8</f>
        <v>0</v>
      </c>
      <c r="DA7" s="64">
        <f t="shared" ref="DA7:DI7" si="16">DA8</f>
        <v>0</v>
      </c>
      <c r="DB7" s="64">
        <f t="shared" si="16"/>
        <v>5.3</v>
      </c>
      <c r="DC7" s="64">
        <f t="shared" si="16"/>
        <v>5.6</v>
      </c>
      <c r="DD7" s="64">
        <f t="shared" si="16"/>
        <v>8.3000000000000007</v>
      </c>
      <c r="DE7" s="64">
        <f t="shared" si="16"/>
        <v>134.19999999999999</v>
      </c>
      <c r="DF7" s="64">
        <f t="shared" si="16"/>
        <v>123.5</v>
      </c>
      <c r="DG7" s="64">
        <f t="shared" si="16"/>
        <v>120.7</v>
      </c>
      <c r="DH7" s="64">
        <f t="shared" si="16"/>
        <v>1646.4</v>
      </c>
      <c r="DI7" s="64">
        <f t="shared" si="16"/>
        <v>69.3</v>
      </c>
      <c r="DJ7" s="61"/>
      <c r="DK7" s="64">
        <f>DK8</f>
        <v>256.8</v>
      </c>
      <c r="DL7" s="64">
        <f t="shared" ref="DL7:DT7" si="17">DL8</f>
        <v>252.3</v>
      </c>
      <c r="DM7" s="64">
        <f t="shared" si="17"/>
        <v>246.8</v>
      </c>
      <c r="DN7" s="64">
        <f t="shared" si="17"/>
        <v>236</v>
      </c>
      <c r="DO7" s="64">
        <f t="shared" si="17"/>
        <v>160.6</v>
      </c>
      <c r="DP7" s="64">
        <f t="shared" si="17"/>
        <v>155.19999999999999</v>
      </c>
      <c r="DQ7" s="64">
        <f t="shared" si="17"/>
        <v>166.3</v>
      </c>
      <c r="DR7" s="64">
        <f t="shared" si="17"/>
        <v>165.5</v>
      </c>
      <c r="DS7" s="64">
        <f t="shared" si="17"/>
        <v>168.9</v>
      </c>
      <c r="DT7" s="64">
        <f t="shared" si="17"/>
        <v>140.30000000000001</v>
      </c>
      <c r="DU7" s="61"/>
    </row>
    <row r="8" spans="1:125" s="66" customFormat="1" x14ac:dyDescent="0.2">
      <c r="A8" s="49"/>
      <c r="B8" s="67">
        <v>2020</v>
      </c>
      <c r="C8" s="67">
        <v>62014</v>
      </c>
      <c r="D8" s="67">
        <v>47</v>
      </c>
      <c r="E8" s="67">
        <v>14</v>
      </c>
      <c r="F8" s="67">
        <v>0</v>
      </c>
      <c r="G8" s="67">
        <v>4</v>
      </c>
      <c r="H8" s="67" t="s">
        <v>122</v>
      </c>
      <c r="I8" s="67" t="s">
        <v>123</v>
      </c>
      <c r="J8" s="67" t="s">
        <v>124</v>
      </c>
      <c r="K8" s="67" t="s">
        <v>125</v>
      </c>
      <c r="L8" s="67" t="s">
        <v>126</v>
      </c>
      <c r="M8" s="67" t="s">
        <v>127</v>
      </c>
      <c r="N8" s="67" t="s">
        <v>128</v>
      </c>
      <c r="O8" s="68" t="s">
        <v>129</v>
      </c>
      <c r="P8" s="69" t="s">
        <v>130</v>
      </c>
      <c r="Q8" s="69" t="s">
        <v>131</v>
      </c>
      <c r="R8" s="70">
        <v>26</v>
      </c>
      <c r="S8" s="69" t="s">
        <v>132</v>
      </c>
      <c r="T8" s="69" t="s">
        <v>133</v>
      </c>
      <c r="U8" s="70">
        <v>13300</v>
      </c>
      <c r="V8" s="70">
        <v>444</v>
      </c>
      <c r="W8" s="70">
        <v>300</v>
      </c>
      <c r="X8" s="69" t="s">
        <v>134</v>
      </c>
      <c r="Y8" s="71">
        <v>209.1</v>
      </c>
      <c r="Z8" s="71">
        <v>335.1</v>
      </c>
      <c r="AA8" s="71">
        <v>312.3</v>
      </c>
      <c r="AB8" s="71">
        <v>291.2</v>
      </c>
      <c r="AC8" s="71">
        <v>210.2</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71.3</v>
      </c>
      <c r="BG8" s="71">
        <v>70.2</v>
      </c>
      <c r="BH8" s="71">
        <v>68</v>
      </c>
      <c r="BI8" s="71">
        <v>65.7</v>
      </c>
      <c r="BJ8" s="71">
        <v>52.4</v>
      </c>
      <c r="BK8" s="71">
        <v>37.9</v>
      </c>
      <c r="BL8" s="71">
        <v>43</v>
      </c>
      <c r="BM8" s="71">
        <v>47</v>
      </c>
      <c r="BN8" s="71">
        <v>39.1</v>
      </c>
      <c r="BO8" s="71">
        <v>-15.9</v>
      </c>
      <c r="BP8" s="68">
        <v>-65.900000000000006</v>
      </c>
      <c r="BQ8" s="72">
        <v>143290</v>
      </c>
      <c r="BR8" s="72">
        <v>139992</v>
      </c>
      <c r="BS8" s="72">
        <v>133627</v>
      </c>
      <c r="BT8" s="73">
        <v>126399</v>
      </c>
      <c r="BU8" s="73">
        <v>65632</v>
      </c>
      <c r="BV8" s="72">
        <v>26544</v>
      </c>
      <c r="BW8" s="72">
        <v>25867</v>
      </c>
      <c r="BX8" s="72">
        <v>29182</v>
      </c>
      <c r="BY8" s="72">
        <v>25664</v>
      </c>
      <c r="BZ8" s="72">
        <v>13473</v>
      </c>
      <c r="CA8" s="70">
        <v>3932</v>
      </c>
      <c r="CB8" s="71" t="s">
        <v>126</v>
      </c>
      <c r="CC8" s="71" t="s">
        <v>126</v>
      </c>
      <c r="CD8" s="71" t="s">
        <v>126</v>
      </c>
      <c r="CE8" s="71" t="s">
        <v>126</v>
      </c>
      <c r="CF8" s="71" t="s">
        <v>126</v>
      </c>
      <c r="CG8" s="71" t="s">
        <v>126</v>
      </c>
      <c r="CH8" s="71" t="s">
        <v>126</v>
      </c>
      <c r="CI8" s="71" t="s">
        <v>126</v>
      </c>
      <c r="CJ8" s="71" t="s">
        <v>126</v>
      </c>
      <c r="CK8" s="71" t="s">
        <v>126</v>
      </c>
      <c r="CL8" s="68" t="s">
        <v>126</v>
      </c>
      <c r="CM8" s="70">
        <v>0</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5.3</v>
      </c>
      <c r="DC8" s="71">
        <v>5.6</v>
      </c>
      <c r="DD8" s="71">
        <v>8.3000000000000007</v>
      </c>
      <c r="DE8" s="71">
        <v>134.19999999999999</v>
      </c>
      <c r="DF8" s="71">
        <v>123.5</v>
      </c>
      <c r="DG8" s="71">
        <v>120.7</v>
      </c>
      <c r="DH8" s="71">
        <v>1646.4</v>
      </c>
      <c r="DI8" s="71">
        <v>69.3</v>
      </c>
      <c r="DJ8" s="68">
        <v>183.4</v>
      </c>
      <c r="DK8" s="71">
        <v>256.8</v>
      </c>
      <c r="DL8" s="71">
        <v>252.3</v>
      </c>
      <c r="DM8" s="71">
        <v>246.8</v>
      </c>
      <c r="DN8" s="71">
        <v>236</v>
      </c>
      <c r="DO8" s="71">
        <v>160.6</v>
      </c>
      <c r="DP8" s="71">
        <v>155.19999999999999</v>
      </c>
      <c r="DQ8" s="71">
        <v>166.3</v>
      </c>
      <c r="DR8" s="71">
        <v>165.5</v>
      </c>
      <c r="DS8" s="71">
        <v>168.9</v>
      </c>
      <c r="DT8" s="71">
        <v>140.30000000000001</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2021-12-17T06:00:18Z</dcterms:created>
  <dcterms:modified xsi:type="dcterms:W3CDTF">2022-01-20T04:14:51Z</dcterms:modified>
  <cp:category/>
</cp:coreProperties>
</file>