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intns05003\100_まちづくり推進部_0600_道路維持課\03_各係共有\占用係\19照会・回答\R03\㊿-4【市町村課0118〆】公営企業に係る「経営比較分析表」（令和２年度決算）の分析について\２　回答（経営比較分析表）\"/>
    </mc:Choice>
  </mc:AlternateContent>
  <xr:revisionPtr revIDLastSave="0" documentId="13_ncr:1_{80EBA4A5-DDC3-4B42-B5D5-E1789F918F45}" xr6:coauthVersionLast="36" xr6:coauthVersionMax="36" xr10:uidLastSave="{00000000-0000-0000-0000-000000000000}"/>
  <workbookProtection workbookAlgorithmName="SHA-512" workbookHashValue="bSM/3A9F54hKpqMp7DEAF2OCY5W07ZyTXEcyG/ipki7G5hHNPrrFITV9cBzXWwrduv0VyfaBY6GJFQekEMiGdA==" workbookSaltValue="KsPZW459Aeh9OgX1wFtFh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BZ76" i="4" l="1"/>
  <c r="MA51" i="4"/>
  <c r="HJ51" i="4"/>
  <c r="MA30" i="4"/>
  <c r="MI76" i="4"/>
  <c r="IT76" i="4"/>
  <c r="CS51" i="4"/>
  <c r="HJ30" i="4"/>
  <c r="CS30" i="4"/>
  <c r="C11" i="5"/>
  <c r="D11" i="5"/>
  <c r="E11" i="5"/>
  <c r="B11" i="5"/>
  <c r="BZ30" i="4" l="1"/>
  <c r="BK76" i="4"/>
  <c r="LH51" i="4"/>
  <c r="IE76" i="4"/>
  <c r="GQ30" i="4"/>
  <c r="LT76" i="4"/>
  <c r="GQ51" i="4"/>
  <c r="LH30" i="4"/>
  <c r="BZ51" i="4"/>
  <c r="KP76" i="4"/>
  <c r="FE51" i="4"/>
  <c r="JV30" i="4"/>
  <c r="AN51" i="4"/>
  <c r="HA76" i="4"/>
  <c r="FE30" i="4"/>
  <c r="AG76" i="4"/>
  <c r="JV51" i="4"/>
  <c r="AN30" i="4"/>
  <c r="HP76" i="4"/>
  <c r="BG51" i="4"/>
  <c r="FX30" i="4"/>
  <c r="LE76" i="4"/>
  <c r="FX51" i="4"/>
  <c r="KO30" i="4"/>
  <c r="BG30" i="4"/>
  <c r="AV76" i="4"/>
  <c r="KO51" i="4"/>
  <c r="R76" i="4"/>
  <c r="JC51" i="4"/>
  <c r="JC30" i="4"/>
  <c r="KA76" i="4"/>
  <c r="EL51" i="4"/>
  <c r="GL76" i="4"/>
  <c r="U51" i="4"/>
  <c r="EL30" i="4"/>
  <c r="U30"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<sst xmlns="http://schemas.openxmlformats.org/spreadsheetml/2006/main" count="278" uniqueCount="132">
  <si>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</si>
  <si>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</si>
  <si>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</si>
  <si>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</si>
  <si>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</si>
  <si>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</si>
  <si>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</si>
  <si>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</si>
  <si>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</si>
  <si>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</si>
  <si>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</si>
  <si>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</si>
  <si>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</si>
  <si>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</si>
  <si>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</si>
  <si>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</si>
  <si>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</si>
  <si>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</si>
  <si>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</si>
  <si>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</si>
  <si>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</si>
  <si>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</si>
  <si>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</si>
  <si>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</si>
  <si>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</si>
  <si>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</si>
  <si>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</si>
  <si>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</si>
  <si>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</si>
  <si>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</si>
  <si>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</si>
  <si>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</si>
  <si>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</si>
  <si>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</si>
  <si>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</si>
  <si>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</si>
  <si>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</si>
  <si>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</si>
  <si>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</si>
  <si>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</si>
  <si>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</si>
  <si>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</si>
  <si>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</si>
  <si>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</si>
  <si>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</si>
  <si>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</si>
  <si>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</si>
  <si>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</si>
  <si>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</si>
  <si>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</si>
  <si>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</si>
  <si>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</si>
  <si>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</si>
  <si>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</si>
  <si>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</si>
  <si>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</si>
  <si>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</si>
  <si>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</si>
  <si>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</si>
  <si>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</si>
  <si>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</si>
  <si>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</si>
  <si>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</si>
  <si>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</si>
  <si>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</si>
  <si>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</si>
  <si>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</si>
  <si>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</si>
  <si>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</si>
  <si>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</si>
  <si>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</si>
  <si>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</si>
  <si>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</si>
  <si>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</si>
  <si>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</si>
  <si>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</si>
  <si>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</si>
  <si>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</si>
  <si>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</si>
  <si>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</si>
  <si>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</si>
  <si>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</si>
  <si>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</si>
  <si>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</si>
  <si>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</si>
  <si>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</si>
  <si>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</si>
  <si>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</si>
  <si>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</si>
  <si>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</si>
  <si>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</si>
  <si>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</si>
  <si>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</si>
  <si>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</si>
  <si>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</si>
  <si>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</si>
  <si>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</si>
  <si>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</si>
  <si>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</si>
  <si>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</si>
  <si>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</si>
  <si>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</si>
  <si>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</si>
  <si>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</si>
  <si>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</si>
  <si>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</si>
  <si>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</si>
  <si>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</si>
  <si>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</si>
  <si>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</si>
  <si>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山形市</t>
  </si>
  <si>
    <t>山形市山形駅東口交通センター駐車場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</si>
  <si>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</si>
  <si>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</si>
  <si>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</si>
  <si>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</si>
  <si>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</si>
  <si>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</si>
  <si>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</si>
  <si>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</si>
  <si>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</si>
  <si>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</si>
  <si>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</si>
  <si>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</si>
  <si>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</si>
  <si>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</si>
  <si>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</si>
  <si>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</si>
  <si>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例年100％を上回っていることから、良好な水準で推移している。令和2年度については、新型コロナウイルス感染拡大防止のための外出自粛等が続いたため、令和元年度と比較し減少している。
④売上高GDP比率は、全国平均値及び類似施設平均値を上回った。
⑤EBITDAは、全国平均値及び類似施設平均値を上回った。</t>
    <rPh sb="1" eb="4">
      <t>シュウエキテキ</t>
    </rPh>
    <rPh sb="4" eb="6">
      <t>シュウシ</t>
    </rPh>
    <rPh sb="6" eb="8">
      <t>ヒリツ</t>
    </rPh>
    <rPh sb="10" eb="12">
      <t>レイネン</t>
    </rPh>
    <rPh sb="17" eb="19">
      <t>ウワマワ</t>
    </rPh>
    <rPh sb="28" eb="30">
      <t>リョウコウ</t>
    </rPh>
    <rPh sb="31" eb="33">
      <t>スイジュン</t>
    </rPh>
    <rPh sb="34" eb="36">
      <t>スイイ</t>
    </rPh>
    <rPh sb="41" eb="43">
      <t>レイワ</t>
    </rPh>
    <rPh sb="44" eb="46">
      <t>ネンド</t>
    </rPh>
    <rPh sb="52" eb="54">
      <t>シンガタ</t>
    </rPh>
    <rPh sb="61" eb="63">
      <t>カンセン</t>
    </rPh>
    <rPh sb="63" eb="65">
      <t>カクダイ</t>
    </rPh>
    <rPh sb="65" eb="67">
      <t>ボウシ</t>
    </rPh>
    <rPh sb="71" eb="73">
      <t>ガイシュツ</t>
    </rPh>
    <rPh sb="73" eb="75">
      <t>ジシュク</t>
    </rPh>
    <rPh sb="75" eb="76">
      <t>トウ</t>
    </rPh>
    <rPh sb="77" eb="78">
      <t>ツヅ</t>
    </rPh>
    <rPh sb="83" eb="85">
      <t>レイワ</t>
    </rPh>
    <rPh sb="85" eb="87">
      <t>ガンネン</t>
    </rPh>
    <rPh sb="87" eb="88">
      <t>ド</t>
    </rPh>
    <rPh sb="89" eb="91">
      <t>ヒカク</t>
    </rPh>
    <rPh sb="92" eb="94">
      <t>ゲンショウ</t>
    </rPh>
    <rPh sb="102" eb="104">
      <t>ウリアゲ</t>
    </rPh>
    <rPh sb="104" eb="105">
      <t>タカ</t>
    </rPh>
    <rPh sb="108" eb="110">
      <t>ヒリツ</t>
    </rPh>
    <rPh sb="112" eb="114">
      <t>ゼンコク</t>
    </rPh>
    <rPh sb="114" eb="117">
      <t>ヘイキンチ</t>
    </rPh>
    <rPh sb="117" eb="118">
      <t>オヨ</t>
    </rPh>
    <rPh sb="119" eb="121">
      <t>ルイジ</t>
    </rPh>
    <rPh sb="121" eb="123">
      <t>シセツ</t>
    </rPh>
    <rPh sb="123" eb="126">
      <t>ヘイキンチ</t>
    </rPh>
    <rPh sb="127" eb="129">
      <t>ウワマワ</t>
    </rPh>
    <rPh sb="143" eb="145">
      <t>ゼンコク</t>
    </rPh>
    <rPh sb="145" eb="148">
      <t>ヘイキンチ</t>
    </rPh>
    <rPh sb="148" eb="149">
      <t>オヨ</t>
    </rPh>
    <rPh sb="150" eb="152">
      <t>ルイジ</t>
    </rPh>
    <rPh sb="152" eb="154">
      <t>シセツ</t>
    </rPh>
    <rPh sb="154" eb="157">
      <t>ヘイキンチ</t>
    </rPh>
    <rPh sb="158" eb="160">
      <t>ウワマワ</t>
    </rPh>
    <phoneticPr fontId="5"/>
  </si>
  <si>
    <t>⑩企業債残高対料金収入比率は、類似施設平均値に比べ低い水準で推移している。今後も、施設の老朽化対策工事にあたっては駐車場事業債の活用を検討しながら進めていく予定である。</t>
    <rPh sb="1" eb="3">
      <t>キギョウ</t>
    </rPh>
    <rPh sb="3" eb="4">
      <t>サイ</t>
    </rPh>
    <rPh sb="4" eb="6">
      <t>ザンダカ</t>
    </rPh>
    <rPh sb="6" eb="7">
      <t>タイ</t>
    </rPh>
    <rPh sb="7" eb="9">
      <t>リョウキン</t>
    </rPh>
    <rPh sb="9" eb="11">
      <t>シュウニュウ</t>
    </rPh>
    <rPh sb="11" eb="13">
      <t>ヒリツ</t>
    </rPh>
    <rPh sb="15" eb="17">
      <t>ルイジ</t>
    </rPh>
    <rPh sb="17" eb="19">
      <t>シセツ</t>
    </rPh>
    <rPh sb="19" eb="22">
      <t>ヘイキンチ</t>
    </rPh>
    <rPh sb="23" eb="24">
      <t>クラ</t>
    </rPh>
    <rPh sb="25" eb="26">
      <t>ヒク</t>
    </rPh>
    <rPh sb="27" eb="29">
      <t>スイジュン</t>
    </rPh>
    <rPh sb="30" eb="32">
      <t>スイイ</t>
    </rPh>
    <rPh sb="37" eb="39">
      <t>コンゴ</t>
    </rPh>
    <rPh sb="41" eb="43">
      <t>シセツ</t>
    </rPh>
    <rPh sb="44" eb="47">
      <t>ロウキュウカ</t>
    </rPh>
    <rPh sb="47" eb="49">
      <t>タイサク</t>
    </rPh>
    <rPh sb="49" eb="51">
      <t>コウジ</t>
    </rPh>
    <rPh sb="57" eb="60">
      <t>チュウシャジョウ</t>
    </rPh>
    <rPh sb="60" eb="62">
      <t>ジギョウ</t>
    </rPh>
    <rPh sb="62" eb="63">
      <t>サイ</t>
    </rPh>
    <rPh sb="64" eb="66">
      <t>カツヨウ</t>
    </rPh>
    <rPh sb="67" eb="69">
      <t>ケントウ</t>
    </rPh>
    <rPh sb="73" eb="74">
      <t>スス</t>
    </rPh>
    <rPh sb="78" eb="80">
      <t>ヨテイ</t>
    </rPh>
    <phoneticPr fontId="5"/>
  </si>
  <si>
    <t>収益等の状況や利用状況は類似施設平均値と比較し、上回る水準にあり、良好な経営状況を維持している。
平成28年度より、定期利用の拡大を図る取組みを行い、平成29年度から近隣の市営施設と利用提携することで、利用率や収益が増加した。
今後は、継続して良好な水準を維持していくこととともに、より一層の経営効率化を図りながら施設の老朽化対策に取り組んでいくことが必要である。</t>
    <rPh sb="0" eb="2">
      <t>シュウエキ</t>
    </rPh>
    <rPh sb="2" eb="3">
      <t>トウ</t>
    </rPh>
    <rPh sb="4" eb="6">
      <t>ジョウキョウ</t>
    </rPh>
    <rPh sb="7" eb="9">
      <t>リヨウ</t>
    </rPh>
    <rPh sb="9" eb="11">
      <t>ジョウキョウ</t>
    </rPh>
    <rPh sb="12" eb="14">
      <t>ルイジ</t>
    </rPh>
    <rPh sb="14" eb="16">
      <t>シセツ</t>
    </rPh>
    <rPh sb="16" eb="19">
      <t>ヘイキンチ</t>
    </rPh>
    <rPh sb="20" eb="22">
      <t>ヒカク</t>
    </rPh>
    <rPh sb="24" eb="26">
      <t>ウワマワ</t>
    </rPh>
    <rPh sb="27" eb="29">
      <t>スイジュン</t>
    </rPh>
    <rPh sb="33" eb="35">
      <t>リョウコウ</t>
    </rPh>
    <rPh sb="36" eb="38">
      <t>ケイエイ</t>
    </rPh>
    <rPh sb="38" eb="40">
      <t>ジョウキョウ</t>
    </rPh>
    <rPh sb="41" eb="43">
      <t>イジ</t>
    </rPh>
    <rPh sb="49" eb="51">
      <t>ヘイセイ</t>
    </rPh>
    <rPh sb="53" eb="55">
      <t>ネンド</t>
    </rPh>
    <rPh sb="58" eb="60">
      <t>テイキ</t>
    </rPh>
    <rPh sb="60" eb="62">
      <t>リヨウ</t>
    </rPh>
    <rPh sb="63" eb="65">
      <t>カクダイ</t>
    </rPh>
    <rPh sb="66" eb="67">
      <t>ハカ</t>
    </rPh>
    <rPh sb="68" eb="70">
      <t>トリク</t>
    </rPh>
    <rPh sb="72" eb="73">
      <t>オコナ</t>
    </rPh>
    <rPh sb="75" eb="77">
      <t>ヘイセイ</t>
    </rPh>
    <rPh sb="79" eb="81">
      <t>ネンド</t>
    </rPh>
    <rPh sb="83" eb="85">
      <t>キンリン</t>
    </rPh>
    <rPh sb="86" eb="88">
      <t>シエイ</t>
    </rPh>
    <rPh sb="88" eb="90">
      <t>シセツ</t>
    </rPh>
    <rPh sb="91" eb="93">
      <t>リヨウ</t>
    </rPh>
    <rPh sb="93" eb="95">
      <t>テイケイ</t>
    </rPh>
    <rPh sb="101" eb="104">
      <t>リヨウリツ</t>
    </rPh>
    <rPh sb="105" eb="107">
      <t>シュウエキ</t>
    </rPh>
    <rPh sb="108" eb="110">
      <t>ゾウカ</t>
    </rPh>
    <rPh sb="114" eb="116">
      <t>コンゴ</t>
    </rPh>
    <rPh sb="118" eb="120">
      <t>ケイゾク</t>
    </rPh>
    <rPh sb="122" eb="124">
      <t>リョウコウ</t>
    </rPh>
    <rPh sb="125" eb="127">
      <t>スイジュン</t>
    </rPh>
    <rPh sb="128" eb="130">
      <t>イジ</t>
    </rPh>
    <rPh sb="143" eb="145">
      <t>イッソウ</t>
    </rPh>
    <rPh sb="146" eb="148">
      <t>ケイエイ</t>
    </rPh>
    <rPh sb="148" eb="151">
      <t>コウリツカ</t>
    </rPh>
    <rPh sb="152" eb="153">
      <t>ハカ</t>
    </rPh>
    <rPh sb="157" eb="159">
      <t>シセツ</t>
    </rPh>
    <rPh sb="160" eb="163">
      <t>ロウキュウカ</t>
    </rPh>
    <rPh sb="163" eb="165">
      <t>タイサク</t>
    </rPh>
    <rPh sb="166" eb="167">
      <t>ト</t>
    </rPh>
    <rPh sb="168" eb="169">
      <t>ク</t>
    </rPh>
    <rPh sb="176" eb="178">
      <t>ヒツヨウ</t>
    </rPh>
    <phoneticPr fontId="5"/>
  </si>
  <si>
    <t>⑪稼働率は、類似施設平均値と比較しても、高い水準で推移している。定期利用の拡大を図っていることや、平成29年度から近隣の市営施設と利用提携したことが要因となり、稼働率が上がった。令和2年度については、新型コロナウイルス感染拡大防止のための外出自粛が続いたため、減少している。</t>
    <rPh sb="1" eb="3">
      <t>カドウ</t>
    </rPh>
    <rPh sb="3" eb="4">
      <t>リツ</t>
    </rPh>
    <rPh sb="6" eb="8">
      <t>ルイジ</t>
    </rPh>
    <rPh sb="8" eb="10">
      <t>シセツ</t>
    </rPh>
    <rPh sb="10" eb="13">
      <t>ヘイキンチ</t>
    </rPh>
    <rPh sb="14" eb="16">
      <t>ヒカク</t>
    </rPh>
    <rPh sb="20" eb="21">
      <t>タカ</t>
    </rPh>
    <rPh sb="22" eb="24">
      <t>スイジュン</t>
    </rPh>
    <rPh sb="25" eb="27">
      <t>スイイ</t>
    </rPh>
    <rPh sb="32" eb="34">
      <t>テイキ</t>
    </rPh>
    <rPh sb="34" eb="36">
      <t>リヨウ</t>
    </rPh>
    <rPh sb="37" eb="39">
      <t>カクダイ</t>
    </rPh>
    <rPh sb="40" eb="41">
      <t>ハカ</t>
    </rPh>
    <rPh sb="49" eb="51">
      <t>ヘイセイ</t>
    </rPh>
    <rPh sb="53" eb="55">
      <t>ネンド</t>
    </rPh>
    <rPh sb="57" eb="59">
      <t>キンリン</t>
    </rPh>
    <rPh sb="60" eb="62">
      <t>シエイ</t>
    </rPh>
    <rPh sb="62" eb="64">
      <t>シセツ</t>
    </rPh>
    <rPh sb="65" eb="67">
      <t>リヨウ</t>
    </rPh>
    <rPh sb="67" eb="69">
      <t>テイケイ</t>
    </rPh>
    <rPh sb="74" eb="76">
      <t>ヨウイン</t>
    </rPh>
    <rPh sb="80" eb="82">
      <t>カドウ</t>
    </rPh>
    <rPh sb="82" eb="83">
      <t>リツ</t>
    </rPh>
    <rPh sb="84" eb="85">
      <t>ア</t>
    </rPh>
    <rPh sb="89" eb="91">
      <t>レイワ</t>
    </rPh>
    <rPh sb="92" eb="94">
      <t>ネンド</t>
    </rPh>
    <rPh sb="100" eb="102">
      <t>シンガタ</t>
    </rPh>
    <rPh sb="109" eb="115">
      <t>カンセンカクダイボウシ</t>
    </rPh>
    <rPh sb="119" eb="121">
      <t>ガイシュツ</t>
    </rPh>
    <rPh sb="121" eb="123">
      <t>ジシュク</t>
    </rPh>
    <rPh sb="124" eb="125">
      <t>ツヅ</t>
    </rPh>
    <rPh sb="130" eb="13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</si>
</sst>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174.7</c:v>
                </c:pt>
                <c:pt idx="1">
                  <c:v>261.10000000000002</c:v>
                </c:pt>
                <c:pt idx="2">
                  <c:v>252.3</c:v>
                </c:pt>
                <c:pt idx="3">
                  <c:v>242.1</c:v>
                </c:pt>
                <c:pt idx="4">
                  <c:v>131.80000000000001</c:v>
                </c:pt>
              </c:numCache>
            </c:numRef>
          </c:val>
          <c:extLst>
            <c:ext xmlns:c16="http://schemas.microsoft.com/office/drawing/2014/chart" uri="{C3380CC4-5D6E-409C-BE32-E72D297353CC}">
              <c16:uniqueId val="{00000000-BB89-4FF8-89A6-4C28980FCFE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BB89-4FF8-89A6-4C28980FCFE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28.9</c:v>
                </c:pt>
              </c:numCache>
            </c:numRef>
          </c:val>
          <c:extLst>
            <c:ext xmlns:c16="http://schemas.microsoft.com/office/drawing/2014/chart" uri="{C3380CC4-5D6E-409C-BE32-E72D297353CC}">
              <c16:uniqueId val="{00000000-03C8-4F9A-90DE-3B9A1B67F6E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03C8-4F9A-90DE-3B9A1B67F6E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ED5-4CEA-B4CF-4453284F8ED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ED5-4CEA-B4CF-4453284F8ED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858-4377-98BA-CD0E1226B8B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858-4377-98BA-CD0E1226B8B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96-488E-9635-9594E49765A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B796-488E-9635-9594E49765A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E38-4A5B-97F9-A6B1C6652BE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5E38-4A5B-97F9-A6B1C6652BE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140.80000000000001</c:v>
                </c:pt>
                <c:pt idx="1">
                  <c:v>195.4</c:v>
                </c:pt>
                <c:pt idx="2">
                  <c:v>169.6</c:v>
                </c:pt>
                <c:pt idx="3">
                  <c:v>167.6</c:v>
                </c:pt>
                <c:pt idx="4">
                  <c:v>124.6</c:v>
                </c:pt>
              </c:numCache>
            </c:numRef>
          </c:val>
          <c:extLst>
            <c:ext xmlns:c16="http://schemas.microsoft.com/office/drawing/2014/chart" uri="{C3380CC4-5D6E-409C-BE32-E72D297353CC}">
              <c16:uniqueId val="{00000000-FE9C-4BFD-8189-E549963596B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FE9C-4BFD-8189-E549963596B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42.7</c:v>
                </c:pt>
                <c:pt idx="1">
                  <c:v>61.7</c:v>
                </c:pt>
                <c:pt idx="2">
                  <c:v>60.4</c:v>
                </c:pt>
                <c:pt idx="3">
                  <c:v>58.7</c:v>
                </c:pt>
                <c:pt idx="4">
                  <c:v>24.1</c:v>
                </c:pt>
              </c:numCache>
            </c:numRef>
          </c:val>
          <c:extLst>
            <c:ext xmlns:c16="http://schemas.microsoft.com/office/drawing/2014/chart" uri="{C3380CC4-5D6E-409C-BE32-E72D297353CC}">
              <c16:uniqueId val="{00000000-7499-4A9A-A7BA-A1AB54A5D58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7499-4A9A-A7BA-A1AB54A5D58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63225</c:v>
                </c:pt>
                <c:pt idx="1">
                  <c:v>113643</c:v>
                </c:pt>
                <c:pt idx="2">
                  <c:v>110281</c:v>
                </c:pt>
                <c:pt idx="3">
                  <c:v>105366</c:v>
                </c:pt>
                <c:pt idx="4">
                  <c:v>24427</c:v>
                </c:pt>
              </c:numCache>
            </c:numRef>
          </c:val>
          <c:extLst>
            <c:ext xmlns:c16="http://schemas.microsoft.com/office/drawing/2014/chart" uri="{C3380CC4-5D6E-409C-BE32-E72D297353CC}">
              <c16:uniqueId val="{00000000-D0C0-4239-9FF1-B1E92BAF392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D0C0-4239-9FF1-B1E92BAF392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65" sqref="ND65:NR6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山形県山形市　山形市山形駅東口交通センター駐車場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10730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174.7</v>
      </c>
      <c r="V31" s="118"/>
      <c r="W31" s="118"/>
      <c r="X31" s="118"/>
      <c r="Y31" s="118"/>
      <c r="Z31" s="118"/>
      <c r="AA31" s="118"/>
      <c r="AB31" s="118"/>
      <c r="AC31" s="118"/>
      <c r="AD31" s="118"/>
      <c r="AE31" s="118"/>
      <c r="AF31" s="118"/>
      <c r="AG31" s="118"/>
      <c r="AH31" s="118"/>
      <c r="AI31" s="118"/>
      <c r="AJ31" s="118"/>
      <c r="AK31" s="118"/>
      <c r="AL31" s="118"/>
      <c r="AM31" s="118"/>
      <c r="AN31" s="118">
        <f>データ!Z7</f>
        <v>261.10000000000002</v>
      </c>
      <c r="AO31" s="118"/>
      <c r="AP31" s="118"/>
      <c r="AQ31" s="118"/>
      <c r="AR31" s="118"/>
      <c r="AS31" s="118"/>
      <c r="AT31" s="118"/>
      <c r="AU31" s="118"/>
      <c r="AV31" s="118"/>
      <c r="AW31" s="118"/>
      <c r="AX31" s="118"/>
      <c r="AY31" s="118"/>
      <c r="AZ31" s="118"/>
      <c r="BA31" s="118"/>
      <c r="BB31" s="118"/>
      <c r="BC31" s="118"/>
      <c r="BD31" s="118"/>
      <c r="BE31" s="118"/>
      <c r="BF31" s="118"/>
      <c r="BG31" s="118">
        <f>データ!AA7</f>
        <v>252.3</v>
      </c>
      <c r="BH31" s="118"/>
      <c r="BI31" s="118"/>
      <c r="BJ31" s="118"/>
      <c r="BK31" s="118"/>
      <c r="BL31" s="118"/>
      <c r="BM31" s="118"/>
      <c r="BN31" s="118"/>
      <c r="BO31" s="118"/>
      <c r="BP31" s="118"/>
      <c r="BQ31" s="118"/>
      <c r="BR31" s="118"/>
      <c r="BS31" s="118"/>
      <c r="BT31" s="118"/>
      <c r="BU31" s="118"/>
      <c r="BV31" s="118"/>
      <c r="BW31" s="118"/>
      <c r="BX31" s="118"/>
      <c r="BY31" s="118"/>
      <c r="BZ31" s="118">
        <f>データ!AB7</f>
        <v>242.1</v>
      </c>
      <c r="CA31" s="118"/>
      <c r="CB31" s="118"/>
      <c r="CC31" s="118"/>
      <c r="CD31" s="118"/>
      <c r="CE31" s="118"/>
      <c r="CF31" s="118"/>
      <c r="CG31" s="118"/>
      <c r="CH31" s="118"/>
      <c r="CI31" s="118"/>
      <c r="CJ31" s="118"/>
      <c r="CK31" s="118"/>
      <c r="CL31" s="118"/>
      <c r="CM31" s="118"/>
      <c r="CN31" s="118"/>
      <c r="CO31" s="118"/>
      <c r="CP31" s="118"/>
      <c r="CQ31" s="118"/>
      <c r="CR31" s="118"/>
      <c r="CS31" s="118">
        <f>データ!AC7</f>
        <v>131.80000000000001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140.80000000000001</v>
      </c>
      <c r="JD31" s="120"/>
      <c r="JE31" s="120"/>
      <c r="JF31" s="120"/>
      <c r="JG31" s="120"/>
      <c r="JH31" s="120"/>
      <c r="JI31" s="120"/>
      <c r="JJ31" s="120"/>
      <c r="JK31" s="120"/>
      <c r="JL31" s="120"/>
      <c r="JM31" s="120"/>
      <c r="JN31" s="120"/>
      <c r="JO31" s="120"/>
      <c r="JP31" s="120"/>
      <c r="JQ31" s="120"/>
      <c r="JR31" s="120"/>
      <c r="JS31" s="120"/>
      <c r="JT31" s="120"/>
      <c r="JU31" s="121"/>
      <c r="JV31" s="119">
        <f>データ!DL7</f>
        <v>195.4</v>
      </c>
      <c r="JW31" s="120"/>
      <c r="JX31" s="120"/>
      <c r="JY31" s="120"/>
      <c r="JZ31" s="120"/>
      <c r="KA31" s="120"/>
      <c r="KB31" s="120"/>
      <c r="KC31" s="120"/>
      <c r="KD31" s="120"/>
      <c r="KE31" s="120"/>
      <c r="KF31" s="120"/>
      <c r="KG31" s="120"/>
      <c r="KH31" s="120"/>
      <c r="KI31" s="120"/>
      <c r="KJ31" s="120"/>
      <c r="KK31" s="120"/>
      <c r="KL31" s="120"/>
      <c r="KM31" s="120"/>
      <c r="KN31" s="121"/>
      <c r="KO31" s="119">
        <f>データ!DM7</f>
        <v>169.6</v>
      </c>
      <c r="KP31" s="120"/>
      <c r="KQ31" s="120"/>
      <c r="KR31" s="120"/>
      <c r="KS31" s="120"/>
      <c r="KT31" s="120"/>
      <c r="KU31" s="120"/>
      <c r="KV31" s="120"/>
      <c r="KW31" s="120"/>
      <c r="KX31" s="120"/>
      <c r="KY31" s="120"/>
      <c r="KZ31" s="120"/>
      <c r="LA31" s="120"/>
      <c r="LB31" s="120"/>
      <c r="LC31" s="120"/>
      <c r="LD31" s="120"/>
      <c r="LE31" s="120"/>
      <c r="LF31" s="120"/>
      <c r="LG31" s="121"/>
      <c r="LH31" s="119">
        <f>データ!DN7</f>
        <v>167.6</v>
      </c>
      <c r="LI31" s="120"/>
      <c r="LJ31" s="120"/>
      <c r="LK31" s="120"/>
      <c r="LL31" s="120"/>
      <c r="LM31" s="120"/>
      <c r="LN31" s="120"/>
      <c r="LO31" s="120"/>
      <c r="LP31" s="120"/>
      <c r="LQ31" s="120"/>
      <c r="LR31" s="120"/>
      <c r="LS31" s="120"/>
      <c r="LT31" s="120"/>
      <c r="LU31" s="120"/>
      <c r="LV31" s="120"/>
      <c r="LW31" s="120"/>
      <c r="LX31" s="120"/>
      <c r="LY31" s="120"/>
      <c r="LZ31" s="121"/>
      <c r="MA31" s="119">
        <f>データ!DO7</f>
        <v>124.6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42.7</v>
      </c>
      <c r="EM52" s="118"/>
      <c r="EN52" s="118"/>
      <c r="EO52" s="118"/>
      <c r="EP52" s="118"/>
      <c r="EQ52" s="118"/>
      <c r="ER52" s="118"/>
      <c r="ES52" s="118"/>
      <c r="ET52" s="118"/>
      <c r="EU52" s="118"/>
      <c r="EV52" s="118"/>
      <c r="EW52" s="118"/>
      <c r="EX52" s="118"/>
      <c r="EY52" s="118"/>
      <c r="EZ52" s="118"/>
      <c r="FA52" s="118"/>
      <c r="FB52" s="118"/>
      <c r="FC52" s="118"/>
      <c r="FD52" s="118"/>
      <c r="FE52" s="118">
        <f>データ!BG7</f>
        <v>61.7</v>
      </c>
      <c r="FF52" s="118"/>
      <c r="FG52" s="118"/>
      <c r="FH52" s="118"/>
      <c r="FI52" s="118"/>
      <c r="FJ52" s="118"/>
      <c r="FK52" s="118"/>
      <c r="FL52" s="118"/>
      <c r="FM52" s="118"/>
      <c r="FN52" s="118"/>
      <c r="FO52" s="118"/>
      <c r="FP52" s="118"/>
      <c r="FQ52" s="118"/>
      <c r="FR52" s="118"/>
      <c r="FS52" s="118"/>
      <c r="FT52" s="118"/>
      <c r="FU52" s="118"/>
      <c r="FV52" s="118"/>
      <c r="FW52" s="118"/>
      <c r="FX52" s="118">
        <f>データ!BH7</f>
        <v>60.4</v>
      </c>
      <c r="FY52" s="118"/>
      <c r="FZ52" s="118"/>
      <c r="GA52" s="118"/>
      <c r="GB52" s="118"/>
      <c r="GC52" s="118"/>
      <c r="GD52" s="118"/>
      <c r="GE52" s="118"/>
      <c r="GF52" s="118"/>
      <c r="GG52" s="118"/>
      <c r="GH52" s="118"/>
      <c r="GI52" s="118"/>
      <c r="GJ52" s="118"/>
      <c r="GK52" s="118"/>
      <c r="GL52" s="118"/>
      <c r="GM52" s="118"/>
      <c r="GN52" s="118"/>
      <c r="GO52" s="118"/>
      <c r="GP52" s="118"/>
      <c r="GQ52" s="118">
        <f>データ!BI7</f>
        <v>58.7</v>
      </c>
      <c r="GR52" s="118"/>
      <c r="GS52" s="118"/>
      <c r="GT52" s="118"/>
      <c r="GU52" s="118"/>
      <c r="GV52" s="118"/>
      <c r="GW52" s="118"/>
      <c r="GX52" s="118"/>
      <c r="GY52" s="118"/>
      <c r="GZ52" s="118"/>
      <c r="HA52" s="118"/>
      <c r="HB52" s="118"/>
      <c r="HC52" s="118"/>
      <c r="HD52" s="118"/>
      <c r="HE52" s="118"/>
      <c r="HF52" s="118"/>
      <c r="HG52" s="118"/>
      <c r="HH52" s="118"/>
      <c r="HI52" s="118"/>
      <c r="HJ52" s="118">
        <f>データ!BJ7</f>
        <v>24.1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63225</v>
      </c>
      <c r="JD52" s="125"/>
      <c r="JE52" s="125"/>
      <c r="JF52" s="125"/>
      <c r="JG52" s="125"/>
      <c r="JH52" s="125"/>
      <c r="JI52" s="125"/>
      <c r="JJ52" s="125"/>
      <c r="JK52" s="125"/>
      <c r="JL52" s="125"/>
      <c r="JM52" s="125"/>
      <c r="JN52" s="125"/>
      <c r="JO52" s="125"/>
      <c r="JP52" s="125"/>
      <c r="JQ52" s="125"/>
      <c r="JR52" s="125"/>
      <c r="JS52" s="125"/>
      <c r="JT52" s="125"/>
      <c r="JU52" s="125"/>
      <c r="JV52" s="125">
        <f>データ!BR7</f>
        <v>113643</v>
      </c>
      <c r="JW52" s="125"/>
      <c r="JX52" s="125"/>
      <c r="JY52" s="125"/>
      <c r="JZ52" s="125"/>
      <c r="KA52" s="125"/>
      <c r="KB52" s="125"/>
      <c r="KC52" s="125"/>
      <c r="KD52" s="125"/>
      <c r="KE52" s="125"/>
      <c r="KF52" s="125"/>
      <c r="KG52" s="125"/>
      <c r="KH52" s="125"/>
      <c r="KI52" s="125"/>
      <c r="KJ52" s="125"/>
      <c r="KK52" s="125"/>
      <c r="KL52" s="125"/>
      <c r="KM52" s="125"/>
      <c r="KN52" s="125"/>
      <c r="KO52" s="125">
        <f>データ!BS7</f>
        <v>110281</v>
      </c>
      <c r="KP52" s="125"/>
      <c r="KQ52" s="125"/>
      <c r="KR52" s="125"/>
      <c r="KS52" s="125"/>
      <c r="KT52" s="125"/>
      <c r="KU52" s="125"/>
      <c r="KV52" s="125"/>
      <c r="KW52" s="125"/>
      <c r="KX52" s="125"/>
      <c r="KY52" s="125"/>
      <c r="KZ52" s="125"/>
      <c r="LA52" s="125"/>
      <c r="LB52" s="125"/>
      <c r="LC52" s="125"/>
      <c r="LD52" s="125"/>
      <c r="LE52" s="125"/>
      <c r="LF52" s="125"/>
      <c r="LG52" s="125"/>
      <c r="LH52" s="125">
        <f>データ!BT7</f>
        <v>105366</v>
      </c>
      <c r="LI52" s="125"/>
      <c r="LJ52" s="125"/>
      <c r="LK52" s="125"/>
      <c r="LL52" s="125"/>
      <c r="LM52" s="125"/>
      <c r="LN52" s="125"/>
      <c r="LO52" s="125"/>
      <c r="LP52" s="125"/>
      <c r="LQ52" s="125"/>
      <c r="LR52" s="125"/>
      <c r="LS52" s="125"/>
      <c r="LT52" s="125"/>
      <c r="LU52" s="125"/>
      <c r="LV52" s="125"/>
      <c r="LW52" s="125"/>
      <c r="LX52" s="125"/>
      <c r="LY52" s="125"/>
      <c r="LZ52" s="125"/>
      <c r="MA52" s="125">
        <f>データ!BU7</f>
        <v>24427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28.9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R6MsHgdixVxeHqVTlumknk0qrdJnMV4nJJnydL9rBEBAfmdZDV442cVLZD2LOXj9xpQPHFbXs7c+As5+bkwAPw==" saltValue="MZzMKJOYRmR+vbVf41ruX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101</v>
      </c>
      <c r="AV5" s="59" t="s">
        <v>102</v>
      </c>
      <c r="AW5" s="59" t="s">
        <v>103</v>
      </c>
      <c r="AX5" s="59" t="s">
        <v>104</v>
      </c>
      <c r="AY5" s="59" t="s">
        <v>94</v>
      </c>
      <c r="AZ5" s="59" t="s">
        <v>95</v>
      </c>
      <c r="BA5" s="59" t="s">
        <v>96</v>
      </c>
      <c r="BB5" s="59" t="s">
        <v>97</v>
      </c>
      <c r="BC5" s="59" t="s">
        <v>98</v>
      </c>
      <c r="BD5" s="59" t="s">
        <v>99</v>
      </c>
      <c r="BE5" s="59" t="s">
        <v>100</v>
      </c>
      <c r="BF5" s="59" t="s">
        <v>90</v>
      </c>
      <c r="BG5" s="59" t="s">
        <v>91</v>
      </c>
      <c r="BH5" s="59" t="s">
        <v>92</v>
      </c>
      <c r="BI5" s="59" t="s">
        <v>104</v>
      </c>
      <c r="BJ5" s="59" t="s">
        <v>94</v>
      </c>
      <c r="BK5" s="59" t="s">
        <v>95</v>
      </c>
      <c r="BL5" s="59" t="s">
        <v>96</v>
      </c>
      <c r="BM5" s="59" t="s">
        <v>97</v>
      </c>
      <c r="BN5" s="59" t="s">
        <v>98</v>
      </c>
      <c r="BO5" s="59" t="s">
        <v>99</v>
      </c>
      <c r="BP5" s="59" t="s">
        <v>100</v>
      </c>
      <c r="BQ5" s="59" t="s">
        <v>101</v>
      </c>
      <c r="BR5" s="59" t="s">
        <v>102</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104</v>
      </c>
      <c r="DD5" s="59" t="s">
        <v>105</v>
      </c>
      <c r="DE5" s="59" t="s">
        <v>95</v>
      </c>
      <c r="DF5" s="59" t="s">
        <v>96</v>
      </c>
      <c r="DG5" s="59" t="s">
        <v>97</v>
      </c>
      <c r="DH5" s="59" t="s">
        <v>98</v>
      </c>
      <c r="DI5" s="59" t="s">
        <v>99</v>
      </c>
      <c r="DJ5" s="59" t="s">
        <v>35</v>
      </c>
      <c r="DK5" s="59" t="s">
        <v>101</v>
      </c>
      <c r="DL5" s="59" t="s">
        <v>91</v>
      </c>
      <c r="DM5" s="59" t="s">
        <v>92</v>
      </c>
      <c r="DN5" s="59" t="s">
        <v>93</v>
      </c>
      <c r="DO5" s="59" t="s">
        <v>94</v>
      </c>
      <c r="DP5" s="59" t="s">
        <v>95</v>
      </c>
      <c r="DQ5" s="59" t="s">
        <v>96</v>
      </c>
      <c r="DR5" s="59" t="s">
        <v>97</v>
      </c>
      <c r="DS5" s="59" t="s">
        <v>98</v>
      </c>
      <c r="DT5" s="59" t="s">
        <v>99</v>
      </c>
      <c r="DU5" s="59" t="s">
        <v>100</v>
      </c>
    </row>
    <row r="6" spans="1:125" s="66" customFormat="1" x14ac:dyDescent="0.2">
      <c r="A6" s="49" t="s">
        <v>106</v>
      </c>
      <c r="B6" s="60">
        <f>B8</f>
        <v>2020</v>
      </c>
      <c r="C6" s="60">
        <f t="shared" ref="C6:X6" si="1">C8</f>
        <v>62014</v>
      </c>
      <c r="D6" s="60">
        <f t="shared" si="1"/>
        <v>47</v>
      </c>
      <c r="E6" s="60">
        <f t="shared" si="1"/>
        <v>14</v>
      </c>
      <c r="F6" s="60">
        <f t="shared" si="1"/>
        <v>0</v>
      </c>
      <c r="G6" s="60">
        <f t="shared" si="1"/>
        <v>5</v>
      </c>
      <c r="H6" s="60" t="str">
        <f>SUBSTITUTE(H8,"　","")</f>
        <v>山形県山形市</v>
      </c>
      <c r="I6" s="60" t="str">
        <f t="shared" si="1"/>
        <v>山形市山形駅東口交通センター駐車場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26</v>
      </c>
      <c r="S6" s="62" t="str">
        <f t="shared" si="1"/>
        <v>駅</v>
      </c>
      <c r="T6" s="62" t="str">
        <f t="shared" si="1"/>
        <v>無</v>
      </c>
      <c r="U6" s="63">
        <f t="shared" si="1"/>
        <v>10730</v>
      </c>
      <c r="V6" s="63">
        <f t="shared" si="1"/>
        <v>500</v>
      </c>
      <c r="W6" s="63">
        <f t="shared" si="1"/>
        <v>200</v>
      </c>
      <c r="X6" s="62" t="str">
        <f t="shared" si="1"/>
        <v>代行制</v>
      </c>
      <c r="Y6" s="64">
        <f>IF(Y8="-",NA(),Y8)</f>
        <v>174.7</v>
      </c>
      <c r="Z6" s="64">
        <f t="shared" ref="Z6:AH6" si="2">IF(Z8="-",NA(),Z8)</f>
        <v>261.10000000000002</v>
      </c>
      <c r="AA6" s="64">
        <f t="shared" si="2"/>
        <v>252.3</v>
      </c>
      <c r="AB6" s="64">
        <f t="shared" si="2"/>
        <v>242.1</v>
      </c>
      <c r="AC6" s="64">
        <f t="shared" si="2"/>
        <v>131.80000000000001</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42.7</v>
      </c>
      <c r="BG6" s="64">
        <f t="shared" ref="BG6:BO6" si="5">IF(BG8="-",NA(),BG8)</f>
        <v>61.7</v>
      </c>
      <c r="BH6" s="64">
        <f t="shared" si="5"/>
        <v>60.4</v>
      </c>
      <c r="BI6" s="64">
        <f t="shared" si="5"/>
        <v>58.7</v>
      </c>
      <c r="BJ6" s="64">
        <f t="shared" si="5"/>
        <v>24.1</v>
      </c>
      <c r="BK6" s="64">
        <f t="shared" si="5"/>
        <v>27.9</v>
      </c>
      <c r="BL6" s="64">
        <f t="shared" si="5"/>
        <v>30.9</v>
      </c>
      <c r="BM6" s="64">
        <f t="shared" si="5"/>
        <v>32.4</v>
      </c>
      <c r="BN6" s="64">
        <f t="shared" si="5"/>
        <v>13.1</v>
      </c>
      <c r="BO6" s="64">
        <f t="shared" si="5"/>
        <v>-0.7</v>
      </c>
      <c r="BP6" s="61" t="str">
        <f>IF(BP8="-","",IF(BP8="-","【-】","【"&amp;SUBSTITUTE(TEXT(BP8,"#,##0.0"),"-","△")&amp;"】"))</f>
        <v>【△65.9】</v>
      </c>
      <c r="BQ6" s="65">
        <f>IF(BQ8="-",NA(),BQ8)</f>
        <v>63225</v>
      </c>
      <c r="BR6" s="65">
        <f t="shared" ref="BR6:BZ6" si="6">IF(BR8="-",NA(),BR8)</f>
        <v>113643</v>
      </c>
      <c r="BS6" s="65">
        <f t="shared" si="6"/>
        <v>110281</v>
      </c>
      <c r="BT6" s="65">
        <f t="shared" si="6"/>
        <v>105366</v>
      </c>
      <c r="BU6" s="65">
        <f t="shared" si="6"/>
        <v>24427</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107</v>
      </c>
      <c r="CM6" s="63">
        <f t="shared" ref="CM6:CN6" si="7">CM8</f>
        <v>0</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28.9</v>
      </c>
      <c r="DE6" s="64">
        <f t="shared" si="8"/>
        <v>283.7</v>
      </c>
      <c r="DF6" s="64">
        <f t="shared" si="8"/>
        <v>263.39999999999998</v>
      </c>
      <c r="DG6" s="64">
        <f t="shared" si="8"/>
        <v>178.3</v>
      </c>
      <c r="DH6" s="64">
        <f t="shared" si="8"/>
        <v>1310.7</v>
      </c>
      <c r="DI6" s="64">
        <f t="shared" si="8"/>
        <v>110.8</v>
      </c>
      <c r="DJ6" s="61" t="str">
        <f>IF(DJ8="-","",IF(DJ8="-","【-】","【"&amp;SUBSTITUTE(TEXT(DJ8,"#,##0.0"),"-","△")&amp;"】"))</f>
        <v>【183.4】</v>
      </c>
      <c r="DK6" s="64">
        <f>IF(DK8="-",NA(),DK8)</f>
        <v>140.80000000000001</v>
      </c>
      <c r="DL6" s="64">
        <f t="shared" ref="DL6:DT6" si="9">IF(DL8="-",NA(),DL8)</f>
        <v>195.4</v>
      </c>
      <c r="DM6" s="64">
        <f t="shared" si="9"/>
        <v>169.6</v>
      </c>
      <c r="DN6" s="64">
        <f t="shared" si="9"/>
        <v>167.6</v>
      </c>
      <c r="DO6" s="64">
        <f t="shared" si="9"/>
        <v>124.6</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2">
      <c r="A7" s="49" t="s">
        <v>108</v>
      </c>
      <c r="B7" s="60">
        <f t="shared" ref="B7:X7" si="10">B8</f>
        <v>2020</v>
      </c>
      <c r="C7" s="60">
        <f t="shared" si="10"/>
        <v>62014</v>
      </c>
      <c r="D7" s="60">
        <f t="shared" si="10"/>
        <v>47</v>
      </c>
      <c r="E7" s="60">
        <f t="shared" si="10"/>
        <v>14</v>
      </c>
      <c r="F7" s="60">
        <f t="shared" si="10"/>
        <v>0</v>
      </c>
      <c r="G7" s="60">
        <f t="shared" si="10"/>
        <v>5</v>
      </c>
      <c r="H7" s="60" t="str">
        <f t="shared" si="10"/>
        <v>山形県　山形市</v>
      </c>
      <c r="I7" s="60" t="str">
        <f t="shared" si="10"/>
        <v>山形市山形駅東口交通センター駐車場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26</v>
      </c>
      <c r="S7" s="62" t="str">
        <f t="shared" si="10"/>
        <v>駅</v>
      </c>
      <c r="T7" s="62" t="str">
        <f t="shared" si="10"/>
        <v>無</v>
      </c>
      <c r="U7" s="63">
        <f t="shared" si="10"/>
        <v>10730</v>
      </c>
      <c r="V7" s="63">
        <f t="shared" si="10"/>
        <v>500</v>
      </c>
      <c r="W7" s="63">
        <f t="shared" si="10"/>
        <v>200</v>
      </c>
      <c r="X7" s="62" t="str">
        <f t="shared" si="10"/>
        <v>代行制</v>
      </c>
      <c r="Y7" s="64">
        <f>Y8</f>
        <v>174.7</v>
      </c>
      <c r="Z7" s="64">
        <f t="shared" ref="Z7:AH7" si="11">Z8</f>
        <v>261.10000000000002</v>
      </c>
      <c r="AA7" s="64">
        <f t="shared" si="11"/>
        <v>252.3</v>
      </c>
      <c r="AB7" s="64">
        <f t="shared" si="11"/>
        <v>242.1</v>
      </c>
      <c r="AC7" s="64">
        <f t="shared" si="11"/>
        <v>131.80000000000001</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42.7</v>
      </c>
      <c r="BG7" s="64">
        <f t="shared" ref="BG7:BO7" si="14">BG8</f>
        <v>61.7</v>
      </c>
      <c r="BH7" s="64">
        <f t="shared" si="14"/>
        <v>60.4</v>
      </c>
      <c r="BI7" s="64">
        <f t="shared" si="14"/>
        <v>58.7</v>
      </c>
      <c r="BJ7" s="64">
        <f t="shared" si="14"/>
        <v>24.1</v>
      </c>
      <c r="BK7" s="64">
        <f t="shared" si="14"/>
        <v>27.9</v>
      </c>
      <c r="BL7" s="64">
        <f t="shared" si="14"/>
        <v>30.9</v>
      </c>
      <c r="BM7" s="64">
        <f t="shared" si="14"/>
        <v>32.4</v>
      </c>
      <c r="BN7" s="64">
        <f t="shared" si="14"/>
        <v>13.1</v>
      </c>
      <c r="BO7" s="64">
        <f t="shared" si="14"/>
        <v>-0.7</v>
      </c>
      <c r="BP7" s="61"/>
      <c r="BQ7" s="65">
        <f>BQ8</f>
        <v>63225</v>
      </c>
      <c r="BR7" s="65">
        <f t="shared" ref="BR7:BZ7" si="15">BR8</f>
        <v>113643</v>
      </c>
      <c r="BS7" s="65">
        <f t="shared" si="15"/>
        <v>110281</v>
      </c>
      <c r="BT7" s="65">
        <f t="shared" si="15"/>
        <v>105366</v>
      </c>
      <c r="BU7" s="65">
        <f t="shared" si="15"/>
        <v>24427</v>
      </c>
      <c r="BV7" s="65">
        <f t="shared" si="15"/>
        <v>19504</v>
      </c>
      <c r="BW7" s="65">
        <f t="shared" si="15"/>
        <v>18068</v>
      </c>
      <c r="BX7" s="65">
        <f t="shared" si="15"/>
        <v>25902</v>
      </c>
      <c r="BY7" s="65">
        <f t="shared" si="15"/>
        <v>23067</v>
      </c>
      <c r="BZ7" s="65">
        <f t="shared" si="15"/>
        <v>4197</v>
      </c>
      <c r="CA7" s="63"/>
      <c r="CB7" s="64" t="s">
        <v>109</v>
      </c>
      <c r="CC7" s="64" t="s">
        <v>109</v>
      </c>
      <c r="CD7" s="64" t="s">
        <v>109</v>
      </c>
      <c r="CE7" s="64" t="s">
        <v>109</v>
      </c>
      <c r="CF7" s="64" t="s">
        <v>109</v>
      </c>
      <c r="CG7" s="64" t="s">
        <v>109</v>
      </c>
      <c r="CH7" s="64" t="s">
        <v>109</v>
      </c>
      <c r="CI7" s="64" t="s">
        <v>109</v>
      </c>
      <c r="CJ7" s="64" t="s">
        <v>109</v>
      </c>
      <c r="CK7" s="64" t="s">
        <v>107</v>
      </c>
      <c r="CL7" s="61"/>
      <c r="CM7" s="63">
        <f>CM8</f>
        <v>0</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28.9</v>
      </c>
      <c r="DE7" s="64">
        <f t="shared" si="16"/>
        <v>283.7</v>
      </c>
      <c r="DF7" s="64">
        <f t="shared" si="16"/>
        <v>263.39999999999998</v>
      </c>
      <c r="DG7" s="64">
        <f t="shared" si="16"/>
        <v>178.3</v>
      </c>
      <c r="DH7" s="64">
        <f t="shared" si="16"/>
        <v>1310.7</v>
      </c>
      <c r="DI7" s="64">
        <f t="shared" si="16"/>
        <v>110.8</v>
      </c>
      <c r="DJ7" s="61"/>
      <c r="DK7" s="64">
        <f>DK8</f>
        <v>140.80000000000001</v>
      </c>
      <c r="DL7" s="64">
        <f t="shared" ref="DL7:DT7" si="17">DL8</f>
        <v>195.4</v>
      </c>
      <c r="DM7" s="64">
        <f t="shared" si="17"/>
        <v>169.6</v>
      </c>
      <c r="DN7" s="64">
        <f t="shared" si="17"/>
        <v>167.6</v>
      </c>
      <c r="DO7" s="64">
        <f t="shared" si="17"/>
        <v>124.6</v>
      </c>
      <c r="DP7" s="64">
        <f t="shared" si="17"/>
        <v>135.6</v>
      </c>
      <c r="DQ7" s="64">
        <f t="shared" si="17"/>
        <v>134.5</v>
      </c>
      <c r="DR7" s="64">
        <f t="shared" si="17"/>
        <v>134.9</v>
      </c>
      <c r="DS7" s="64">
        <f t="shared" si="17"/>
        <v>129.9</v>
      </c>
      <c r="DT7" s="64">
        <f t="shared" si="17"/>
        <v>105.7</v>
      </c>
      <c r="DU7" s="61"/>
    </row>
    <row r="8" spans="1:125" s="66" customFormat="1" x14ac:dyDescent="0.2">
      <c r="A8" s="49"/>
      <c r="B8" s="67">
        <v>2020</v>
      </c>
      <c r="C8" s="67">
        <v>62014</v>
      </c>
      <c r="D8" s="67">
        <v>47</v>
      </c>
      <c r="E8" s="67">
        <v>14</v>
      </c>
      <c r="F8" s="67">
        <v>0</v>
      </c>
      <c r="G8" s="67">
        <v>5</v>
      </c>
      <c r="H8" s="67" t="s">
        <v>110</v>
      </c>
      <c r="I8" s="67" t="s">
        <v>111</v>
      </c>
      <c r="J8" s="67" t="s">
        <v>112</v>
      </c>
      <c r="K8" s="67" t="s">
        <v>113</v>
      </c>
      <c r="L8" s="67" t="s">
        <v>114</v>
      </c>
      <c r="M8" s="67" t="s">
        <v>115</v>
      </c>
      <c r="N8" s="67" t="s">
        <v>116</v>
      </c>
      <c r="O8" s="68" t="s">
        <v>117</v>
      </c>
      <c r="P8" s="69" t="s">
        <v>118</v>
      </c>
      <c r="Q8" s="69" t="s">
        <v>119</v>
      </c>
      <c r="R8" s="70">
        <v>26</v>
      </c>
      <c r="S8" s="69" t="s">
        <v>120</v>
      </c>
      <c r="T8" s="69" t="s">
        <v>121</v>
      </c>
      <c r="U8" s="70">
        <v>10730</v>
      </c>
      <c r="V8" s="70">
        <v>500</v>
      </c>
      <c r="W8" s="70">
        <v>200</v>
      </c>
      <c r="X8" s="69" t="s">
        <v>122</v>
      </c>
      <c r="Y8" s="71">
        <v>174.7</v>
      </c>
      <c r="Z8" s="71">
        <v>261.10000000000002</v>
      </c>
      <c r="AA8" s="71">
        <v>252.3</v>
      </c>
      <c r="AB8" s="71">
        <v>242.1</v>
      </c>
      <c r="AC8" s="71">
        <v>131.80000000000001</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42.7</v>
      </c>
      <c r="BG8" s="71">
        <v>61.7</v>
      </c>
      <c r="BH8" s="71">
        <v>60.4</v>
      </c>
      <c r="BI8" s="71">
        <v>58.7</v>
      </c>
      <c r="BJ8" s="71">
        <v>24.1</v>
      </c>
      <c r="BK8" s="71">
        <v>27.9</v>
      </c>
      <c r="BL8" s="71">
        <v>30.9</v>
      </c>
      <c r="BM8" s="71">
        <v>32.4</v>
      </c>
      <c r="BN8" s="71">
        <v>13.1</v>
      </c>
      <c r="BO8" s="71">
        <v>-0.7</v>
      </c>
      <c r="BP8" s="68">
        <v>-65.900000000000006</v>
      </c>
      <c r="BQ8" s="72">
        <v>63225</v>
      </c>
      <c r="BR8" s="72">
        <v>113643</v>
      </c>
      <c r="BS8" s="72">
        <v>110281</v>
      </c>
      <c r="BT8" s="73">
        <v>105366</v>
      </c>
      <c r="BU8" s="73">
        <v>24427</v>
      </c>
      <c r="BV8" s="72">
        <v>19504</v>
      </c>
      <c r="BW8" s="72">
        <v>18068</v>
      </c>
      <c r="BX8" s="72">
        <v>25902</v>
      </c>
      <c r="BY8" s="72">
        <v>23067</v>
      </c>
      <c r="BZ8" s="72">
        <v>4197</v>
      </c>
      <c r="CA8" s="70">
        <v>3932</v>
      </c>
      <c r="CB8" s="71" t="s">
        <v>114</v>
      </c>
      <c r="CC8" s="71" t="s">
        <v>114</v>
      </c>
      <c r="CD8" s="71" t="s">
        <v>114</v>
      </c>
      <c r="CE8" s="71" t="s">
        <v>114</v>
      </c>
      <c r="CF8" s="71" t="s">
        <v>114</v>
      </c>
      <c r="CG8" s="71" t="s">
        <v>114</v>
      </c>
      <c r="CH8" s="71" t="s">
        <v>114</v>
      </c>
      <c r="CI8" s="71" t="s">
        <v>114</v>
      </c>
      <c r="CJ8" s="71" t="s">
        <v>114</v>
      </c>
      <c r="CK8" s="71" t="s">
        <v>114</v>
      </c>
      <c r="CL8" s="68" t="s">
        <v>114</v>
      </c>
      <c r="CM8" s="70">
        <v>0</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28.9</v>
      </c>
      <c r="DE8" s="71">
        <v>283.7</v>
      </c>
      <c r="DF8" s="71">
        <v>263.39999999999998</v>
      </c>
      <c r="DG8" s="71">
        <v>178.3</v>
      </c>
      <c r="DH8" s="71">
        <v>1310.7</v>
      </c>
      <c r="DI8" s="71">
        <v>110.8</v>
      </c>
      <c r="DJ8" s="68">
        <v>183.4</v>
      </c>
      <c r="DK8" s="71">
        <v>140.80000000000001</v>
      </c>
      <c r="DL8" s="71">
        <v>195.4</v>
      </c>
      <c r="DM8" s="71">
        <v>169.6</v>
      </c>
      <c r="DN8" s="71">
        <v>167.6</v>
      </c>
      <c r="DO8" s="71">
        <v>124.6</v>
      </c>
      <c r="DP8" s="71">
        <v>135.6</v>
      </c>
      <c r="DQ8" s="71">
        <v>134.5</v>
      </c>
      <c r="DR8" s="71">
        <v>134.9</v>
      </c>
      <c r="DS8" s="71">
        <v>129.9</v>
      </c>
      <c r="DT8" s="71">
        <v>105.7</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2021-12-17T06:00:19Z</dcterms:created>
  <dcterms:modified xsi:type="dcterms:W3CDTF">2022-01-11T08:01:00Z</dcterms:modified>
  <cp:category/>
</cp:coreProperties>
</file>