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33\共有フォルダ\環境防災課\3.新エネルギー係\10_庄内町風力発電事業特別会計\30_公営企業会計\11_経営計画\経営比較分析表202201\③電気事業\"/>
    </mc:Choice>
  </mc:AlternateContent>
  <workbookProtection workbookAlgorithmName="SHA-512" workbookHashValue="4oRRh/9h5PhmD0LrneKHd9Ry6gZCj+iEJq0pca1r8vRGSKLUwU2qKaZd0yHos8ecy2vP5Zqymk/s24wJpSavcA==" workbookSaltValue="44qpgLwvAeCx8TnundXXCA==" workbookSpinCount="100000" lockStructure="1"/>
  <bookViews>
    <workbookView xWindow="0" yWindow="0" windowWidth="21432" windowHeight="8352"/>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T8" i="5"/>
  <c r="FS8" i="5"/>
  <c r="FJ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LU16" i="5" l="1"/>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LA10" i="5"/>
  <c r="JL10" i="5"/>
  <c r="HW10" i="5"/>
  <c r="GH10" i="5"/>
  <c r="ES10" i="5"/>
  <c r="DE10" i="5"/>
  <c r="BN10" i="5"/>
  <c r="ME10" i="5"/>
  <c r="KP10" i="5"/>
  <c r="JB10" i="5"/>
  <c r="HM10" i="5"/>
  <c r="FX10" i="5"/>
  <c r="EI10" i="5"/>
  <c r="CT10" i="5"/>
  <c r="BC10" i="5"/>
  <c r="FB18" i="5"/>
  <c r="FD12" i="5"/>
  <c r="EZ12" i="5"/>
  <c r="FA18" i="5"/>
  <c r="FC12" i="5"/>
  <c r="FD18" i="5"/>
  <c r="EZ18" i="5"/>
  <c r="FB12" i="5"/>
  <c r="FC18" i="5"/>
  <c r="FA12" i="5"/>
  <c r="FX18" i="5"/>
  <c r="FT18" i="5"/>
  <c r="FV12" i="5"/>
  <c r="FW18" i="5"/>
  <c r="FU12" i="5"/>
  <c r="FV18" i="5"/>
  <c r="FX12" i="5"/>
  <c r="FT12" i="5"/>
  <c r="FU18" i="5"/>
  <c r="FW12"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P18" i="5"/>
  <c r="GR12" i="5"/>
  <c r="GN12" i="5"/>
  <c r="GO18" i="5"/>
  <c r="GQ12" i="5"/>
  <c r="GR18" i="5"/>
  <c r="GN18" i="5"/>
  <c r="GP12" i="5"/>
  <c r="GQ18" i="5"/>
  <c r="GO12"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T10" i="5"/>
  <c r="KE10" i="5"/>
  <c r="IP10" i="5"/>
  <c r="HB10" i="5"/>
  <c r="FM10" i="5"/>
  <c r="DX10" i="5"/>
  <c r="CI10" i="5"/>
  <c r="LJ10" i="5"/>
  <c r="JU10" i="5"/>
  <c r="IF10" i="5"/>
  <c r="GQ10" i="5"/>
  <c r="FC10" i="5"/>
  <c r="DN10" i="5"/>
  <c r="BX10" i="5"/>
  <c r="L11" i="4"/>
  <c r="KZ10" i="5"/>
  <c r="JK10" i="5"/>
  <c r="HV10" i="5"/>
  <c r="GG10" i="5"/>
  <c r="ER10" i="5"/>
  <c r="DD10" i="5"/>
  <c r="BM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F11" i="4"/>
  <c r="MA10" i="5"/>
  <c r="KL10" i="5"/>
  <c r="IX10" i="5"/>
  <c r="HI10" i="5"/>
  <c r="FT10" i="5"/>
  <c r="EE10" i="5"/>
  <c r="CP10" i="5"/>
  <c r="AY10" i="5"/>
</calcChain>
</file>

<file path=xl/sharedStrings.xml><?xml version="1.0" encoding="utf-8"?>
<sst xmlns="http://schemas.openxmlformats.org/spreadsheetml/2006/main" count="995" uniqueCount="276">
  <si>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</si>
  <si>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</si>
  <si>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</si>
  <si>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</si>
  <si>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</si>
  <si>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</si>
  <si>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</si>
  <si>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</si>
  <si>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将来の施設修繕に充てるための風力発電基金に積み立てることを基本としている。固定価格買取制度の適用と保険料収入により、想定以上の金額が積み立てられた。卒FIT後は基金の使途について検討していく。                                                                                                                                   令和2年度剰余金：7,410千円
基金名：風力発電基金（206,210,795円（R3.3.31現在））
方針：維持管理費用、撤去費用の他は、検討中。</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</si>
  <si>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</si>
  <si>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</si>
  <si>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</si>
  <si>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</si>
  <si>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</si>
  <si>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</si>
  <si>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</si>
  <si>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</si>
  <si>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</si>
  <si>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</si>
  <si>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</si>
  <si>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</si>
  <si>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</si>
  <si>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</si>
  <si>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</si>
  <si>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</si>
  <si>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</si>
  <si>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</si>
  <si>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</si>
  <si>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</si>
  <si>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</si>
  <si>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</si>
  <si>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</si>
  <si>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</si>
  <si>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</si>
  <si>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</si>
  <si>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</si>
  <si>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</si>
  <si>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</si>
  <si>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</si>
  <si>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</si>
  <si>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</si>
  <si>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</si>
  <si>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</si>
  <si>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</si>
  <si>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</si>
  <si>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</si>
  <si>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</si>
  <si>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</si>
  <si>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</si>
  <si>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</si>
  <si>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</si>
  <si>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</si>
  <si>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</si>
  <si>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</si>
  <si>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</si>
  <si>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</si>
  <si>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</si>
  <si>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</si>
  <si>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</si>
  <si>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</si>
  <si>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</si>
  <si>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</si>
  <si>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</si>
  <si>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</si>
  <si>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</si>
  <si>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</si>
  <si>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</si>
  <si>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</si>
  <si>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</si>
  <si>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</si>
  <si>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</si>
  <si>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</si>
  <si>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</si>
  <si>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</si>
  <si>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</si>
  <si>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</si>
  <si>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</si>
  <si>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</si>
  <si>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</si>
  <si>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</si>
  <si>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</si>
  <si>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</si>
  <si>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</si>
  <si>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</si>
  <si>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</si>
  <si>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</si>
  <si>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</si>
  <si>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</si>
  <si>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</si>
  <si>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</si>
  <si>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</si>
  <si>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</si>
  <si>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</si>
  <si>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</si>
  <si>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</si>
  <si>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</si>
  <si>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</si>
  <si>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</si>
  <si>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</si>
  <si>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</si>
  <si>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</si>
  <si>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</si>
  <si>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</si>
  <si>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</si>
  <si>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</si>
  <si>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</si>
  <si>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</si>
  <si>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</si>
  <si>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</si>
  <si>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</si>
  <si>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</si>
  <si>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</si>
  <si>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</si>
  <si>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</si>
  <si>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</si>
  <si>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</si>
  <si>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</si>
  <si>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</si>
  <si>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</si>
  <si>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</si>
  <si>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064289</t>
  </si>
  <si>
    <t>47</t>
  </si>
  <si>
    <t>04</t>
  </si>
  <si>
    <t>0</t>
  </si>
  <si>
    <t>000</t>
  </si>
  <si>
    <t>山形県　庄内町</t>
  </si>
  <si>
    <t>法非適用</t>
  </si>
  <si>
    <t>電気事業</t>
  </si>
  <si>
    <t>非設置</t>
  </si>
  <si>
    <t>該当数値なし</t>
  </si>
  <si>
    <t>-</t>
  </si>
  <si>
    <t>令和4年7月31日　庄内町営風力発電所</t>
  </si>
  <si>
    <t>無</t>
  </si>
  <si>
    <t>東北電力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</si>
  <si>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</si>
  <si>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</si>
  <si>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</si>
  <si>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</si>
  <si>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</si>
  <si>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</si>
  <si>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</si>
  <si>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</si>
  <si>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</si>
  <si>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</si>
  <si>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</si>
  <si>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</si>
  <si>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</si>
  <si>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</si>
  <si>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</si>
  <si>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</si>
  <si>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</si>
  <si>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</si>
  <si>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</si>
  <si>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</si>
  <si>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</si>
  <si>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</si>
  <si>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</si>
  <si>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</si>
  <si>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</si>
  <si>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</si>
  <si>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</si>
  <si>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</si>
  <si>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</si>
  <si>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</si>
  <si>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</si>
  <si>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</si>
  <si>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</si>
  <si>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</si>
  <si>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</si>
  <si>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</si>
  <si>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</si>
  <si>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</si>
  <si>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</si>
  <si>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</si>
  <si>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</si>
  <si>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</si>
  <si>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</si>
  <si>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</si>
  <si>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</si>
  <si>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</si>
  <si>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</si>
  <si>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</si>
  <si>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</si>
  <si>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</si>
  <si>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</si>
  <si>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</si>
  <si>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</si>
  <si>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</si>
  <si>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</si>
  <si>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</si>
  <si>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</si>
  <si>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</si>
  <si>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</si>
  <si>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</si>
  <si>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</si>
  <si>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</si>
  <si>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</si>
  <si>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</si>
  <si>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</si>
  <si>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</si>
  <si>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</si>
  <si>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</si>
  <si>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</si>
  <si>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</si>
  <si>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</si>
  <si>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</si>
  <si>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</si>
  <si>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</si>
  <si>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</si>
  <si>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</si>
  <si>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</si>
  <si>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</si>
  <si>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</si>
  <si>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</si>
  <si>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</si>
  <si>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</si>
  <si>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</si>
  <si>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</si>
  <si>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</si>
  <si>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</si>
  <si>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</si>
  <si>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</si>
  <si>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</si>
  <si>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</si>
  <si>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</si>
  <si>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</si>
  <si>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</si>
  <si>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</si>
  <si>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</si>
  <si>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</si>
  <si>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</si>
  <si>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</si>
  <si>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</si>
  <si>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</si>
  <si>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</si>
  <si>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</si>
  <si>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</si>
  <si>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</si>
  <si>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</si>
  <si>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</si>
  <si>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</si>
  <si>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</si>
  <si>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</si>
  <si>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</si>
  <si>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</si>
  <si>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</si>
  <si>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</si>
  <si>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</si>
  <si>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</si>
  <si>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</si>
  <si>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</si>
  <si>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</si>
  <si>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</si>
  <si>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</si>
  <si>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</si>
  <si>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</si>
  <si>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</si>
  <si>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</si>
  <si>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</si>
  <si>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</si>
  <si>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</si>
  <si>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</si>
  <si>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</si>
  <si>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</si>
  <si>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</si>
  <si>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</si>
  <si>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</si>
  <si>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</si>
  <si>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</si>
  <si>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</si>
  <si>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</si>
  <si>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</si>
  <si>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</si>
  <si>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令和2年度は、収益的収支比率、営業収支比率のいずれも100％を上回っており、単年度では健全な経営が維持できていると判断している。ただし、今後のFIT制度の令和4年7月末の適用の満了や設備機器等の経年劣化による不具合も頻発していることから、それ以後の健全な経営・維持が保てるように収益確保、経費削減に努めていかなければならないと考えている。風況に左右されやすい風力発電設備1基の収益に頼らざるを得ない部分をより効率的な設備、機器等の更新を図ることで補いながらながら、長期停止となる重大な故障に繋がらないように経営を進めたいと考えている。</t>
    <rPh sb="1" eb="3">
      <t>レイワ</t>
    </rPh>
    <rPh sb="4" eb="6">
      <t>ネンド</t>
    </rPh>
    <rPh sb="8" eb="11">
      <t>シュウエキテキ</t>
    </rPh>
    <rPh sb="11" eb="13">
      <t>シュウシ</t>
    </rPh>
    <rPh sb="13" eb="15">
      <t>ヒリツ</t>
    </rPh>
    <rPh sb="16" eb="18">
      <t>エイギョウ</t>
    </rPh>
    <rPh sb="18" eb="20">
      <t>シュウシ</t>
    </rPh>
    <rPh sb="20" eb="22">
      <t>ヒリツ</t>
    </rPh>
    <rPh sb="32" eb="34">
      <t>ウワマワ</t>
    </rPh>
    <rPh sb="39" eb="42">
      <t>タンネンド</t>
    </rPh>
    <rPh sb="44" eb="46">
      <t>ケンゼン</t>
    </rPh>
    <rPh sb="47" eb="49">
      <t>ケイエイ</t>
    </rPh>
    <rPh sb="50" eb="52">
      <t>イジ</t>
    </rPh>
    <rPh sb="58" eb="60">
      <t>ハンダン</t>
    </rPh>
    <rPh sb="69" eb="71">
      <t>コンゴ</t>
    </rPh>
    <rPh sb="75" eb="77">
      <t>セイド</t>
    </rPh>
    <rPh sb="78" eb="80">
      <t>レイワ</t>
    </rPh>
    <rPh sb="81" eb="82">
      <t>ネン</t>
    </rPh>
    <rPh sb="83" eb="85">
      <t>ガツマツ</t>
    </rPh>
    <rPh sb="86" eb="88">
      <t>テキヨウ</t>
    </rPh>
    <rPh sb="89" eb="91">
      <t>マンリョウ</t>
    </rPh>
    <rPh sb="92" eb="94">
      <t>セツビ</t>
    </rPh>
    <rPh sb="94" eb="97">
      <t>キキトウ</t>
    </rPh>
    <rPh sb="98" eb="100">
      <t>ケイネン</t>
    </rPh>
    <rPh sb="100" eb="102">
      <t>レッカ</t>
    </rPh>
    <rPh sb="105" eb="108">
      <t>フグアイ</t>
    </rPh>
    <rPh sb="109" eb="111">
      <t>ヒンパツ</t>
    </rPh>
    <rPh sb="122" eb="124">
      <t>イゴ</t>
    </rPh>
    <rPh sb="125" eb="127">
      <t>ケンゼン</t>
    </rPh>
    <rPh sb="128" eb="130">
      <t>ケイエイ</t>
    </rPh>
    <rPh sb="131" eb="133">
      <t>イジ</t>
    </rPh>
    <rPh sb="134" eb="135">
      <t>タモ</t>
    </rPh>
    <rPh sb="140" eb="142">
      <t>シュウエキ</t>
    </rPh>
    <rPh sb="142" eb="144">
      <t>カクホ</t>
    </rPh>
    <rPh sb="145" eb="149">
      <t>ケイヒサクゲン</t>
    </rPh>
    <rPh sb="150" eb="151">
      <t>ツト</t>
    </rPh>
    <rPh sb="164" eb="165">
      <t>カンガ</t>
    </rPh>
    <rPh sb="170" eb="172">
      <t>フウキョウ</t>
    </rPh>
    <rPh sb="173" eb="175">
      <t>サユウ</t>
    </rPh>
    <rPh sb="180" eb="182">
      <t>フウリョク</t>
    </rPh>
    <rPh sb="182" eb="184">
      <t>ハツデン</t>
    </rPh>
    <rPh sb="184" eb="186">
      <t>セツビ</t>
    </rPh>
    <rPh sb="187" eb="188">
      <t>キ</t>
    </rPh>
    <rPh sb="189" eb="191">
      <t>シュウエキ</t>
    </rPh>
    <rPh sb="192" eb="193">
      <t>タヨ</t>
    </rPh>
    <rPh sb="197" eb="198">
      <t>エ</t>
    </rPh>
    <rPh sb="200" eb="202">
      <t>ブブン</t>
    </rPh>
    <rPh sb="205" eb="208">
      <t>コウリツテキ</t>
    </rPh>
    <rPh sb="209" eb="211">
      <t>セツビ</t>
    </rPh>
    <rPh sb="212" eb="215">
      <t>キキトウ</t>
    </rPh>
    <rPh sb="216" eb="218">
      <t>コウシン</t>
    </rPh>
    <rPh sb="219" eb="220">
      <t>ハカ</t>
    </rPh>
    <rPh sb="224" eb="225">
      <t>オギナ</t>
    </rPh>
    <rPh sb="233" eb="237">
      <t>チョウキテイシ</t>
    </rPh>
    <rPh sb="240" eb="242">
      <t>ジュウダイ</t>
    </rPh>
    <rPh sb="243" eb="245">
      <t>コショウ</t>
    </rPh>
    <rPh sb="246" eb="247">
      <t>ツナ</t>
    </rPh>
    <rPh sb="254" eb="256">
      <t>ケイエイ</t>
    </rPh>
    <rPh sb="257" eb="258">
      <t>スス</t>
    </rPh>
    <rPh sb="262" eb="263">
      <t>カンガ</t>
    </rPh>
    <phoneticPr fontId="5"/>
  </si>
  <si>
    <t xml:space="preserve">  修繕費比率が59.1％と依然6割近くを占めていることからも故障、修繕に係る経費を最大限に圧縮できるような経営を進める。                   　　　　　　　　　　　　　　　　　　　　　　　　　   自然災害での被雷や経年劣化による風力発電の心臓部の設備・機器等の故障によって発電機の稼働停止が長期間となる場合は、経営上の重大なリスクとなる。日常から細かなメンテナンスを進め、重大な故障に繋がらないように設備・機器等の交換に努め、また一方で落雷監視システムの更新など、より落雷発生時で起こる故障の低減に努めることで重大なリスクの回避を図っていく事としている。</t>
    <rPh sb="2" eb="4">
      <t>シュウゼン</t>
    </rPh>
    <rPh sb="4" eb="5">
      <t>ヒ</t>
    </rPh>
    <rPh sb="5" eb="7">
      <t>ヒリツ</t>
    </rPh>
    <rPh sb="14" eb="16">
      <t>イゼン</t>
    </rPh>
    <rPh sb="17" eb="18">
      <t>ワリ</t>
    </rPh>
    <rPh sb="18" eb="19">
      <t>チカ</t>
    </rPh>
    <rPh sb="21" eb="22">
      <t>シ</t>
    </rPh>
    <rPh sb="31" eb="33">
      <t>コショウ</t>
    </rPh>
    <rPh sb="34" eb="36">
      <t>シュウゼン</t>
    </rPh>
    <rPh sb="37" eb="38">
      <t>カカ</t>
    </rPh>
    <rPh sb="39" eb="41">
      <t>ケイヒ</t>
    </rPh>
    <rPh sb="42" eb="45">
      <t>サイダイゲン</t>
    </rPh>
    <rPh sb="46" eb="48">
      <t>アッシュク</t>
    </rPh>
    <rPh sb="54" eb="56">
      <t>ケイエイ</t>
    </rPh>
    <rPh sb="57" eb="58">
      <t>スス</t>
    </rPh>
    <rPh sb="110" eb="112">
      <t>サイガイ</t>
    </rPh>
    <rPh sb="114" eb="116">
      <t>ヒライ</t>
    </rPh>
    <rPh sb="117" eb="119">
      <t>ケイネン</t>
    </rPh>
    <rPh sb="119" eb="121">
      <t>レッカ</t>
    </rPh>
    <rPh sb="124" eb="126">
      <t>フウリョク</t>
    </rPh>
    <rPh sb="126" eb="128">
      <t>ハツデン</t>
    </rPh>
    <rPh sb="129" eb="132">
      <t>シンゾウブ</t>
    </rPh>
    <rPh sb="133" eb="135">
      <t>セツビ</t>
    </rPh>
    <rPh sb="136" eb="139">
      <t>キキトウ</t>
    </rPh>
    <rPh sb="140" eb="142">
      <t>コショウ</t>
    </rPh>
    <rPh sb="146" eb="149">
      <t>ハツデンキ</t>
    </rPh>
    <rPh sb="150" eb="154">
      <t>カドウテイシ</t>
    </rPh>
    <rPh sb="155" eb="158">
      <t>チョウキカン</t>
    </rPh>
    <rPh sb="161" eb="163">
      <t>バアイ</t>
    </rPh>
    <rPh sb="165" eb="168">
      <t>ケイエイジョウ</t>
    </rPh>
    <rPh sb="169" eb="171">
      <t>ジュウダイ</t>
    </rPh>
    <rPh sb="179" eb="181">
      <t>ニチジョウ</t>
    </rPh>
    <rPh sb="183" eb="184">
      <t>コマ</t>
    </rPh>
    <rPh sb="193" eb="194">
      <t>スス</t>
    </rPh>
    <rPh sb="196" eb="198">
      <t>ジュウダイ</t>
    </rPh>
    <rPh sb="199" eb="201">
      <t>コショウ</t>
    </rPh>
    <rPh sb="202" eb="203">
      <t>ツナ</t>
    </rPh>
    <rPh sb="210" eb="212">
      <t>セツビ</t>
    </rPh>
    <rPh sb="213" eb="216">
      <t>キキトウ</t>
    </rPh>
    <rPh sb="217" eb="219">
      <t>コウカン</t>
    </rPh>
    <rPh sb="220" eb="221">
      <t>ツト</t>
    </rPh>
    <rPh sb="225" eb="227">
      <t>イッポウ</t>
    </rPh>
    <rPh sb="228" eb="232">
      <t>ラクライカンシ</t>
    </rPh>
    <rPh sb="237" eb="239">
      <t>コウシン</t>
    </rPh>
    <rPh sb="244" eb="249">
      <t>ラクライハッセイジ</t>
    </rPh>
    <rPh sb="250" eb="251">
      <t>オ</t>
    </rPh>
    <rPh sb="253" eb="255">
      <t>コショウ</t>
    </rPh>
    <rPh sb="256" eb="258">
      <t>テイゲン</t>
    </rPh>
    <rPh sb="259" eb="260">
      <t>ツト</t>
    </rPh>
    <rPh sb="265" eb="267">
      <t>ジュウダイ</t>
    </rPh>
    <rPh sb="272" eb="274">
      <t>カイヒ</t>
    </rPh>
    <rPh sb="275" eb="276">
      <t>ハカ</t>
    </rPh>
    <rPh sb="280" eb="281">
      <t>コト</t>
    </rPh>
    <phoneticPr fontId="5"/>
  </si>
  <si>
    <t xml:space="preserve">  FIT制度の適用を受け、なお且つ重大な故障での長期的な停止期間がなく、修繕対応に係る経費を低減できれば、安定的で健全な経営が図れる。今後、FIT期限の満了により、経営がより厳しくなっていくことが想定される。これまでの余剰収益の基金積立金の運用を図ることにより、一定の事業継続は行えるものの以後の事業撤退を視野に入れた検討を進めなければならないと考えている。</t>
    <rPh sb="5" eb="7">
      <t>セイド</t>
    </rPh>
    <rPh sb="8" eb="10">
      <t>テキヨウ</t>
    </rPh>
    <rPh sb="11" eb="12">
      <t>ウ</t>
    </rPh>
    <rPh sb="16" eb="17">
      <t>カ</t>
    </rPh>
    <rPh sb="18" eb="20">
      <t>ジュウダイ</t>
    </rPh>
    <rPh sb="21" eb="23">
      <t>コショウ</t>
    </rPh>
    <rPh sb="25" eb="28">
      <t>チョウキテキ</t>
    </rPh>
    <rPh sb="29" eb="31">
      <t>テイシ</t>
    </rPh>
    <rPh sb="31" eb="33">
      <t>キカン</t>
    </rPh>
    <rPh sb="37" eb="41">
      <t>シュウゼンタイオウ</t>
    </rPh>
    <rPh sb="42" eb="43">
      <t>カカ</t>
    </rPh>
    <rPh sb="44" eb="46">
      <t>ケイヒ</t>
    </rPh>
    <rPh sb="47" eb="49">
      <t>テイゲン</t>
    </rPh>
    <rPh sb="54" eb="57">
      <t>アンテイテキ</t>
    </rPh>
    <rPh sb="58" eb="60">
      <t>ケンゼン</t>
    </rPh>
    <rPh sb="61" eb="63">
      <t>ケイエイ</t>
    </rPh>
    <rPh sb="64" eb="65">
      <t>ハカ</t>
    </rPh>
    <rPh sb="68" eb="70">
      <t>コンゴ</t>
    </rPh>
    <rPh sb="74" eb="76">
      <t>キゲン</t>
    </rPh>
    <rPh sb="77" eb="79">
      <t>マンリョウ</t>
    </rPh>
    <rPh sb="83" eb="85">
      <t>ケイエイ</t>
    </rPh>
    <rPh sb="88" eb="89">
      <t>キビ</t>
    </rPh>
    <rPh sb="99" eb="101">
      <t>ソウテイ</t>
    </rPh>
    <rPh sb="110" eb="112">
      <t>ヨジョウ</t>
    </rPh>
    <rPh sb="112" eb="114">
      <t>シュウエキ</t>
    </rPh>
    <rPh sb="115" eb="117">
      <t>キキン</t>
    </rPh>
    <rPh sb="117" eb="119">
      <t>ツミタテ</t>
    </rPh>
    <rPh sb="119" eb="120">
      <t>キン</t>
    </rPh>
    <rPh sb="121" eb="123">
      <t>ウンヨウ</t>
    </rPh>
    <rPh sb="124" eb="125">
      <t>ハカ</t>
    </rPh>
    <rPh sb="132" eb="134">
      <t>イッテイ</t>
    </rPh>
    <rPh sb="135" eb="137">
      <t>ジギョウ</t>
    </rPh>
    <rPh sb="140" eb="141">
      <t>オコナ</t>
    </rPh>
    <rPh sb="146" eb="148">
      <t>イゴ</t>
    </rPh>
    <rPh sb="149" eb="151">
      <t>ジギョウ</t>
    </rPh>
    <rPh sb="151" eb="153">
      <t>テッタイ</t>
    </rPh>
    <rPh sb="154" eb="156">
      <t>シヤ</t>
    </rPh>
    <rPh sb="157" eb="158">
      <t>イ</t>
    </rPh>
    <rPh sb="160" eb="162">
      <t>ケントウ</t>
    </rPh>
    <rPh sb="163" eb="164">
      <t>スス</t>
    </rPh>
    <rPh sb="174" eb="17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</si>
</sst>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3">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vertical="top" wrapText="1"/>
      <protection locked="0"/>
    </xf>
    <xf numFmtId="0" fontId="10" fillId="0" borderId="0" xfId="2" applyFont="1" applyFill="1" applyBorder="1" applyAlignment="1" applyProtection="1">
      <alignment vertical="top" wrapText="1"/>
      <protection locked="0"/>
    </xf>
    <xf numFmtId="0" fontId="10" fillId="0" borderId="17" xfId="2" applyFont="1" applyFill="1" applyBorder="1" applyAlignment="1" applyProtection="1">
      <alignment vertical="top" wrapText="1"/>
      <protection locked="0"/>
    </xf>
    <xf numFmtId="0" fontId="10" fillId="0" borderId="47" xfId="2" applyFont="1" applyFill="1" applyBorder="1" applyAlignment="1" applyProtection="1">
      <alignment vertical="top" wrapText="1"/>
      <protection locked="0"/>
    </xf>
    <xf numFmtId="0" fontId="10" fillId="0" borderId="48" xfId="2" applyFont="1" applyFill="1" applyBorder="1" applyAlignment="1" applyProtection="1">
      <alignment vertical="top" wrapText="1"/>
      <protection locked="0"/>
    </xf>
    <xf numFmtId="0" fontId="10" fillId="0" borderId="49" xfId="2" applyFont="1" applyFill="1" applyBorder="1" applyAlignment="1" applyProtection="1">
      <alignmen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172.9</c:v>
                </c:pt>
                <c:pt idx="1">
                  <c:v>136.6</c:v>
                </c:pt>
                <c:pt idx="2">
                  <c:v>61.4</c:v>
                </c:pt>
                <c:pt idx="3">
                  <c:v>151.80000000000001</c:v>
                </c:pt>
                <c:pt idx="4">
                  <c:v>147.9</c:v>
                </c:pt>
              </c:numCache>
            </c:numRef>
          </c:val>
          <c:extLst>
            <c:ext xmlns:c16="http://schemas.microsoft.com/office/drawing/2014/chart" uri="{C3380CC4-5D6E-409C-BE32-E72D297353CC}">
              <c16:uniqueId val="{00000000-4D76-4636-8B21-BF69D9330D17}"/>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4D76-4636-8B21-BF69D9330D17}"/>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D76-4636-8B21-BF69D9330D17}"/>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AFD-4737-B4C4-66E87D6B9114}"/>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2AFD-4737-B4C4-66E87D6B9114}"/>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EBF-4EDB-BAEB-636EEEE40D2A}"/>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BF-4EDB-BAEB-636EEEE40D2A}"/>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830-4520-938B-A7A347F80936}"/>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30-4520-938B-A7A347F80936}"/>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D31-4946-881D-7B8824DDB61A}"/>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31-4946-881D-7B8824DDB61A}"/>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00B-431E-995E-015DECD825D2}"/>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0B-431E-995E-015DECD825D2}"/>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A6C-49E2-B038-5AC09D62757D}"/>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6C-49E2-B038-5AC09D62757D}"/>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EFC-46F1-A747-1CA1354E65A9}"/>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FC-46F1-A747-1CA1354E65A9}"/>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8DD-4C18-B41C-6D26E8D82E72}"/>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D-4C18-B41C-6D26E8D82E72}"/>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5C-4B06-B087-550E5D3D8C3F}"/>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5C-4B06-B087-550E5D3D8C3F}"/>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36-453D-9905-DBBE1C1D949B}"/>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36-453D-9905-DBBE1C1D949B}"/>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262.5</c:v>
                </c:pt>
                <c:pt idx="1">
                  <c:v>98.2</c:v>
                </c:pt>
                <c:pt idx="2">
                  <c:v>63.5</c:v>
                </c:pt>
                <c:pt idx="3">
                  <c:v>147.5</c:v>
                </c:pt>
                <c:pt idx="4">
                  <c:v>147.19999999999999</c:v>
                </c:pt>
              </c:numCache>
            </c:numRef>
          </c:val>
          <c:extLst>
            <c:ext xmlns:c16="http://schemas.microsoft.com/office/drawing/2014/chart" uri="{C3380CC4-5D6E-409C-BE32-E72D297353CC}">
              <c16:uniqueId val="{00000000-8AB2-4A6A-AE8D-7690C3F571D4}"/>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8AB2-4A6A-AE8D-7690C3F571D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AB2-4A6A-AE8D-7690C3F571D4}"/>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E72-4B35-AF85-415ECF45C074}"/>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72-4B35-AF85-415ECF45C074}"/>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26</c:v>
                </c:pt>
                <c:pt idx="1">
                  <c:v>16.3</c:v>
                </c:pt>
                <c:pt idx="2">
                  <c:v>13.6</c:v>
                </c:pt>
                <c:pt idx="3">
                  <c:v>20.9</c:v>
                </c:pt>
                <c:pt idx="4">
                  <c:v>17.8</c:v>
                </c:pt>
              </c:numCache>
            </c:numRef>
          </c:val>
          <c:extLst>
            <c:ext xmlns:c16="http://schemas.microsoft.com/office/drawing/2014/chart" uri="{C3380CC4-5D6E-409C-BE32-E72D297353CC}">
              <c16:uniqueId val="{00000000-D7F0-443D-887C-471475AC9636}"/>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16.5</c:v>
                </c:pt>
                <c:pt idx="1">
                  <c:v>15</c:v>
                </c:pt>
                <c:pt idx="2">
                  <c:v>12.8</c:v>
                </c:pt>
                <c:pt idx="3">
                  <c:v>11.1</c:v>
                </c:pt>
                <c:pt idx="4">
                  <c:v>13.6</c:v>
                </c:pt>
              </c:numCache>
            </c:numRef>
          </c:val>
          <c:smooth val="0"/>
          <c:extLst>
            <c:ext xmlns:c16="http://schemas.microsoft.com/office/drawing/2014/chart" uri="{C3380CC4-5D6E-409C-BE32-E72D297353CC}">
              <c16:uniqueId val="{00000001-D7F0-443D-887C-471475AC9636}"/>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42.5</c:v>
                </c:pt>
                <c:pt idx="1">
                  <c:v>65.8</c:v>
                </c:pt>
                <c:pt idx="2">
                  <c:v>79.900000000000006</c:v>
                </c:pt>
                <c:pt idx="3">
                  <c:v>66.900000000000006</c:v>
                </c:pt>
                <c:pt idx="4">
                  <c:v>59.1</c:v>
                </c:pt>
              </c:numCache>
            </c:numRef>
          </c:val>
          <c:extLst>
            <c:ext xmlns:c16="http://schemas.microsoft.com/office/drawing/2014/chart" uri="{C3380CC4-5D6E-409C-BE32-E72D297353CC}">
              <c16:uniqueId val="{00000000-00D7-464C-A04F-D9F02C869459}"/>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39.700000000000003</c:v>
                </c:pt>
                <c:pt idx="1">
                  <c:v>37.5</c:v>
                </c:pt>
                <c:pt idx="2">
                  <c:v>37.299999999999997</c:v>
                </c:pt>
                <c:pt idx="3">
                  <c:v>26</c:v>
                </c:pt>
                <c:pt idx="4">
                  <c:v>23.4</c:v>
                </c:pt>
              </c:numCache>
            </c:numRef>
          </c:val>
          <c:smooth val="0"/>
          <c:extLst>
            <c:ext xmlns:c16="http://schemas.microsoft.com/office/drawing/2014/chart" uri="{C3380CC4-5D6E-409C-BE32-E72D297353CC}">
              <c16:uniqueId val="{00000001-00D7-464C-A04F-D9F02C869459}"/>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304B-4530-948C-6A13646BB6A6}"/>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51.8</c:v>
                </c:pt>
                <c:pt idx="1">
                  <c:v>34.200000000000003</c:v>
                </c:pt>
                <c:pt idx="2">
                  <c:v>85.9</c:v>
                </c:pt>
                <c:pt idx="3">
                  <c:v>409.1</c:v>
                </c:pt>
                <c:pt idx="4">
                  <c:v>329.7</c:v>
                </c:pt>
              </c:numCache>
            </c:numRef>
          </c:val>
          <c:smooth val="0"/>
          <c:extLst>
            <c:ext xmlns:c16="http://schemas.microsoft.com/office/drawing/2014/chart" uri="{C3380CC4-5D6E-409C-BE32-E72D297353CC}">
              <c16:uniqueId val="{00000001-304B-4530-948C-6A13646BB6A6}"/>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C54-4D15-9FF3-D73C741473ED}"/>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54-4D15-9FF3-D73C741473ED}"/>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C0A-4F90-AC8A-9A8BA4722AFB}"/>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97.5</c:v>
                </c:pt>
                <c:pt idx="1">
                  <c:v>96.6</c:v>
                </c:pt>
                <c:pt idx="2">
                  <c:v>92.8</c:v>
                </c:pt>
                <c:pt idx="3">
                  <c:v>95.9</c:v>
                </c:pt>
                <c:pt idx="4">
                  <c:v>95.2</c:v>
                </c:pt>
              </c:numCache>
            </c:numRef>
          </c:val>
          <c:smooth val="0"/>
          <c:extLst>
            <c:ext xmlns:c16="http://schemas.microsoft.com/office/drawing/2014/chart" uri="{C3380CC4-5D6E-409C-BE32-E72D297353CC}">
              <c16:uniqueId val="{00000001-3C0A-4F90-AC8A-9A8BA4722AFB}"/>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58-4D5A-8E00-2D51BC1E7E3E}"/>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58-4D5A-8E00-2D51BC1E7E3E}"/>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153-4A47-B5F0-8F86E10D1B46}"/>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53-4A47-B5F0-8F86E10D1B46}"/>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A7-4203-8C64-4DFC2A7E2083}"/>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A7-4203-8C64-4DFC2A7E2083}"/>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96D-47B4-A66A-A76C7300B4FB}"/>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6D-47B4-A66A-A76C7300B4FB}"/>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A62-4D13-A02B-7BFEEF1B93FB}"/>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62-4D13-A02B-7BFEEF1B93F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EA62-4D13-A02B-7BFEEF1B93FB}"/>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1C-4237-8660-7D1AEAAE8241}"/>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1C-4237-8660-7D1AEAAE8241}"/>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14281.1</c:v>
                </c:pt>
                <c:pt idx="1">
                  <c:v>23296.7</c:v>
                </c:pt>
                <c:pt idx="2">
                  <c:v>35231.4</c:v>
                </c:pt>
                <c:pt idx="3">
                  <c:v>21472.400000000001</c:v>
                </c:pt>
                <c:pt idx="4">
                  <c:v>16681.5</c:v>
                </c:pt>
              </c:numCache>
            </c:numRef>
          </c:val>
          <c:extLst>
            <c:ext xmlns:c16="http://schemas.microsoft.com/office/drawing/2014/chart" uri="{C3380CC4-5D6E-409C-BE32-E72D297353CC}">
              <c16:uniqueId val="{00000000-A72D-4F01-B763-4ECB9FCBA1AA}"/>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A72D-4F01-B763-4ECB9FCBA1AA}"/>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51368</c:v>
                </c:pt>
                <c:pt idx="1">
                  <c:v>17908</c:v>
                </c:pt>
                <c:pt idx="2">
                  <c:v>-23896</c:v>
                </c:pt>
                <c:pt idx="3">
                  <c:v>30254</c:v>
                </c:pt>
                <c:pt idx="4">
                  <c:v>18539</c:v>
                </c:pt>
              </c:numCache>
            </c:numRef>
          </c:val>
          <c:extLst>
            <c:ext xmlns:c16="http://schemas.microsoft.com/office/drawing/2014/chart" uri="{C3380CC4-5D6E-409C-BE32-E72D297353CC}">
              <c16:uniqueId val="{00000000-3268-4572-B83F-A48CF547A7A3}"/>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3268-4572-B83F-A48CF547A7A3}"/>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26</c:v>
                </c:pt>
                <c:pt idx="1">
                  <c:v>16.3</c:v>
                </c:pt>
                <c:pt idx="2">
                  <c:v>13.6</c:v>
                </c:pt>
                <c:pt idx="3">
                  <c:v>20.9</c:v>
                </c:pt>
                <c:pt idx="4">
                  <c:v>17.8</c:v>
                </c:pt>
              </c:numCache>
            </c:numRef>
          </c:val>
          <c:extLst>
            <c:ext xmlns:c16="http://schemas.microsoft.com/office/drawing/2014/chart" uri="{C3380CC4-5D6E-409C-BE32-E72D297353CC}">
              <c16:uniqueId val="{00000000-D85F-4335-97B3-A812579400F1}"/>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D85F-4335-97B3-A812579400F1}"/>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42.5</c:v>
                </c:pt>
                <c:pt idx="1">
                  <c:v>65.8</c:v>
                </c:pt>
                <c:pt idx="2">
                  <c:v>79.900000000000006</c:v>
                </c:pt>
                <c:pt idx="3">
                  <c:v>66.900000000000006</c:v>
                </c:pt>
                <c:pt idx="4">
                  <c:v>59.1</c:v>
                </c:pt>
              </c:numCache>
            </c:numRef>
          </c:val>
          <c:extLst>
            <c:ext xmlns:c16="http://schemas.microsoft.com/office/drawing/2014/chart" uri="{C3380CC4-5D6E-409C-BE32-E72D297353CC}">
              <c16:uniqueId val="{00000000-5948-4740-B3C7-E62986EB9FD5}"/>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5948-4740-B3C7-E62986EB9FD5}"/>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C7B-443E-9D75-958225B56D18}"/>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FC7B-443E-9D75-958225B56D18}"/>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ED9-4928-B7CC-E600CD7ACE82}"/>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D9-4928-B7CC-E600CD7ACE82}"/>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458654"/>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83641" y="7458654"/>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17641" y="7458654"/>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35734" y="7458654"/>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12188" y="7458654"/>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341431"/>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400317"/>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68109"/>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18584"/>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35412"/>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37723" y="12341431"/>
          <a:ext cx="4651774" cy="290442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37723" y="15400317"/>
          <a:ext cx="4651774" cy="28960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37723" y="18468109"/>
          <a:ext cx="4651774" cy="28960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37723" y="21518584"/>
          <a:ext cx="4651774" cy="28960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37723" y="24535412"/>
          <a:ext cx="4651774" cy="28960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682854" y="12341431"/>
          <a:ext cx="4661299" cy="290442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682854" y="15400317"/>
          <a:ext cx="4661299" cy="28960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682854" y="18468109"/>
          <a:ext cx="4661299" cy="28960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682854" y="21518584"/>
          <a:ext cx="4661299" cy="28960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682854" y="24535412"/>
          <a:ext cx="4661299" cy="28960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17890" y="12341431"/>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17890" y="15400317"/>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17890" y="18468109"/>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17890" y="21518584"/>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17890" y="24535412"/>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298895" y="12341431"/>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298895" y="15400317"/>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298895" y="18468109"/>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298895" y="21518584"/>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298895" y="24535412"/>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50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50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50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50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50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51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51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51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51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51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51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51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51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51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51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52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521"/>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522"/>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523"/>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524"/>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525"/>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526"/>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527"/>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528"/>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529"/>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530"/>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531"/>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532"/>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533"/>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534"/>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535"/>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536"/>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537"/>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538"/>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539"/>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540"/>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541"/>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542"/>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543"/>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544"/>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545"/>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546"/>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547"/>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548"/>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549"/>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550"/>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551"/>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552"/>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U85" zoomScale="70" zoomScaleNormal="70" workbookViewId="0">
      <selection activeCell="AK40" sqref="AK40:AQ96"/>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山形県　庄内町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2">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273</v>
      </c>
      <c r="AL3" s="119"/>
      <c r="AM3" s="119"/>
      <c r="AN3" s="119"/>
      <c r="AO3" s="119"/>
      <c r="AP3" s="119"/>
      <c r="AQ3" s="120"/>
    </row>
    <row r="4" spans="1:43" ht="23.1" customHeight="1" x14ac:dyDescent="0.2">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2">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2">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2">
      <c r="A7" s="1"/>
      <c r="B7" s="144" t="str">
        <f>データ!Q6</f>
        <v>-</v>
      </c>
      <c r="C7" s="142"/>
      <c r="D7" s="142"/>
      <c r="E7" s="142"/>
      <c r="F7" s="145" t="s">
        <v>131</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2">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5">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2">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2">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2">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2">
      <c r="A14" s="1"/>
      <c r="B14" s="163" t="s">
        <v>23</v>
      </c>
      <c r="C14" s="164"/>
      <c r="D14" s="164"/>
      <c r="E14" s="165"/>
      <c r="F14" s="161">
        <f>データ!AG6</f>
        <v>3413</v>
      </c>
      <c r="G14" s="162"/>
      <c r="H14" s="161">
        <f>データ!AH6</f>
        <v>2142</v>
      </c>
      <c r="I14" s="162"/>
      <c r="J14" s="161">
        <f>データ!AI6</f>
        <v>1793</v>
      </c>
      <c r="K14" s="162"/>
      <c r="L14" s="161">
        <f>データ!AJ6</f>
        <v>2753</v>
      </c>
      <c r="M14" s="162"/>
      <c r="N14" s="150">
        <f>データ!AK6</f>
        <v>2340</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2">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5">
      <c r="A16" s="1"/>
      <c r="B16" s="174" t="s">
        <v>25</v>
      </c>
      <c r="C16" s="175"/>
      <c r="D16" s="175"/>
      <c r="E16" s="176"/>
      <c r="F16" s="177">
        <f>データ!AQ6</f>
        <v>3413</v>
      </c>
      <c r="G16" s="177"/>
      <c r="H16" s="177">
        <f>データ!AR6</f>
        <v>2142</v>
      </c>
      <c r="I16" s="177"/>
      <c r="J16" s="177">
        <f>データ!AS6</f>
        <v>1793</v>
      </c>
      <c r="K16" s="177"/>
      <c r="L16" s="177">
        <f>データ!AT6</f>
        <v>2753</v>
      </c>
      <c r="M16" s="177"/>
      <c r="N16" s="166">
        <f>データ!AU6</f>
        <v>2340</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2">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5">
      <c r="A19" s="1"/>
      <c r="B19" s="174" t="s">
        <v>28</v>
      </c>
      <c r="C19" s="175"/>
      <c r="D19" s="175"/>
      <c r="E19" s="176"/>
      <c r="F19" s="180" t="str">
        <f>データ!AV6</f>
        <v>-</v>
      </c>
      <c r="G19" s="180"/>
      <c r="H19" s="180"/>
      <c r="I19" s="180">
        <f>データ!AW6</f>
        <v>44874</v>
      </c>
      <c r="J19" s="180"/>
      <c r="K19" s="180"/>
      <c r="L19" s="180">
        <f>データ!AX6</f>
        <v>44874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 customHeight="1" x14ac:dyDescent="0.2">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85" t="s">
        <v>274</v>
      </c>
      <c r="AL40" s="186"/>
      <c r="AM40" s="186"/>
      <c r="AN40" s="186"/>
      <c r="AO40" s="186"/>
      <c r="AP40" s="186"/>
      <c r="AQ40" s="187"/>
    </row>
    <row r="41" spans="1:43" ht="29.4" customHeight="1" x14ac:dyDescent="0.2">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85"/>
      <c r="AL41" s="186"/>
      <c r="AM41" s="186"/>
      <c r="AN41" s="186"/>
      <c r="AO41" s="186"/>
      <c r="AP41" s="186"/>
      <c r="AQ41" s="187"/>
    </row>
    <row r="42" spans="1:43" ht="43.35" customHeight="1" x14ac:dyDescent="0.2">
      <c r="A42" s="1"/>
      <c r="B42" s="191"/>
      <c r="C42" s="192"/>
      <c r="D42" s="192"/>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85"/>
      <c r="AL42" s="186"/>
      <c r="AM42" s="186"/>
      <c r="AN42" s="186"/>
      <c r="AO42" s="186"/>
      <c r="AP42" s="186"/>
      <c r="AQ42" s="187"/>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85"/>
      <c r="AL43" s="186"/>
      <c r="AM43" s="186"/>
      <c r="AN43" s="186"/>
      <c r="AO43" s="186"/>
      <c r="AP43" s="186"/>
      <c r="AQ43" s="187"/>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85"/>
      <c r="AL44" s="186"/>
      <c r="AM44" s="186"/>
      <c r="AN44" s="186"/>
      <c r="AO44" s="186"/>
      <c r="AP44" s="186"/>
      <c r="AQ44" s="187"/>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85"/>
      <c r="AL45" s="186"/>
      <c r="AM45" s="186"/>
      <c r="AN45" s="186"/>
      <c r="AO45" s="186"/>
      <c r="AP45" s="186"/>
      <c r="AQ45" s="187"/>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85"/>
      <c r="AL46" s="186"/>
      <c r="AM46" s="186"/>
      <c r="AN46" s="186"/>
      <c r="AO46" s="186"/>
      <c r="AP46" s="186"/>
      <c r="AQ46" s="187"/>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85"/>
      <c r="AL47" s="186"/>
      <c r="AM47" s="186"/>
      <c r="AN47" s="186"/>
      <c r="AO47" s="186"/>
      <c r="AP47" s="186"/>
      <c r="AQ47" s="187"/>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85"/>
      <c r="AL48" s="186"/>
      <c r="AM48" s="186"/>
      <c r="AN48" s="186"/>
      <c r="AO48" s="186"/>
      <c r="AP48" s="186"/>
      <c r="AQ48" s="187"/>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85"/>
      <c r="AL49" s="186"/>
      <c r="AM49" s="186"/>
      <c r="AN49" s="186"/>
      <c r="AO49" s="186"/>
      <c r="AP49" s="186"/>
      <c r="AQ49" s="187"/>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85"/>
      <c r="AL50" s="186"/>
      <c r="AM50" s="186"/>
      <c r="AN50" s="186"/>
      <c r="AO50" s="186"/>
      <c r="AP50" s="186"/>
      <c r="AQ50" s="187"/>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85"/>
      <c r="AL51" s="186"/>
      <c r="AM51" s="186"/>
      <c r="AN51" s="186"/>
      <c r="AO51" s="186"/>
      <c r="AP51" s="186"/>
      <c r="AQ51" s="187"/>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85"/>
      <c r="AL52" s="186"/>
      <c r="AM52" s="186"/>
      <c r="AN52" s="186"/>
      <c r="AO52" s="186"/>
      <c r="AP52" s="186"/>
      <c r="AQ52" s="187"/>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85"/>
      <c r="AL53" s="186"/>
      <c r="AM53" s="186"/>
      <c r="AN53" s="186"/>
      <c r="AO53" s="186"/>
      <c r="AP53" s="186"/>
      <c r="AQ53" s="187"/>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85"/>
      <c r="AL54" s="186"/>
      <c r="AM54" s="186"/>
      <c r="AN54" s="186"/>
      <c r="AO54" s="186"/>
      <c r="AP54" s="186"/>
      <c r="AQ54" s="187"/>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85"/>
      <c r="AL55" s="186"/>
      <c r="AM55" s="186"/>
      <c r="AN55" s="186"/>
      <c r="AO55" s="186"/>
      <c r="AP55" s="186"/>
      <c r="AQ55" s="187"/>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85"/>
      <c r="AL56" s="186"/>
      <c r="AM56" s="186"/>
      <c r="AN56" s="186"/>
      <c r="AO56" s="186"/>
      <c r="AP56" s="186"/>
      <c r="AQ56" s="187"/>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85"/>
      <c r="AL57" s="186"/>
      <c r="AM57" s="186"/>
      <c r="AN57" s="186"/>
      <c r="AO57" s="186"/>
      <c r="AP57" s="186"/>
      <c r="AQ57" s="187"/>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85"/>
      <c r="AL58" s="186"/>
      <c r="AM58" s="186"/>
      <c r="AN58" s="186"/>
      <c r="AO58" s="186"/>
      <c r="AP58" s="186"/>
      <c r="AQ58" s="187"/>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85"/>
      <c r="AL59" s="186"/>
      <c r="AM59" s="186"/>
      <c r="AN59" s="186"/>
      <c r="AO59" s="186"/>
      <c r="AP59" s="186"/>
      <c r="AQ59" s="187"/>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85"/>
      <c r="AL60" s="186"/>
      <c r="AM60" s="186"/>
      <c r="AN60" s="186"/>
      <c r="AO60" s="186"/>
      <c r="AP60" s="186"/>
      <c r="AQ60" s="187"/>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85"/>
      <c r="AL61" s="186"/>
      <c r="AM61" s="186"/>
      <c r="AN61" s="186"/>
      <c r="AO61" s="186"/>
      <c r="AP61" s="186"/>
      <c r="AQ61" s="187"/>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85"/>
      <c r="AL62" s="186"/>
      <c r="AM62" s="186"/>
      <c r="AN62" s="186"/>
      <c r="AO62" s="186"/>
      <c r="AP62" s="186"/>
      <c r="AQ62" s="187"/>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85"/>
      <c r="AL63" s="186"/>
      <c r="AM63" s="186"/>
      <c r="AN63" s="186"/>
      <c r="AO63" s="186"/>
      <c r="AP63" s="186"/>
      <c r="AQ63" s="187"/>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85"/>
      <c r="AL64" s="186"/>
      <c r="AM64" s="186"/>
      <c r="AN64" s="186"/>
      <c r="AO64" s="186"/>
      <c r="AP64" s="186"/>
      <c r="AQ64" s="187"/>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85"/>
      <c r="AL65" s="186"/>
      <c r="AM65" s="186"/>
      <c r="AN65" s="186"/>
      <c r="AO65" s="186"/>
      <c r="AP65" s="186"/>
      <c r="AQ65" s="187"/>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85"/>
      <c r="AL66" s="186"/>
      <c r="AM66" s="186"/>
      <c r="AN66" s="186"/>
      <c r="AO66" s="186"/>
      <c r="AP66" s="186"/>
      <c r="AQ66" s="187"/>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85"/>
      <c r="AL67" s="186"/>
      <c r="AM67" s="186"/>
      <c r="AN67" s="186"/>
      <c r="AO67" s="186"/>
      <c r="AP67" s="186"/>
      <c r="AQ67" s="187"/>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85"/>
      <c r="AL68" s="186"/>
      <c r="AM68" s="186"/>
      <c r="AN68" s="186"/>
      <c r="AO68" s="186"/>
      <c r="AP68" s="186"/>
      <c r="AQ68" s="187"/>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85"/>
      <c r="AL69" s="186"/>
      <c r="AM69" s="186"/>
      <c r="AN69" s="186"/>
      <c r="AO69" s="186"/>
      <c r="AP69" s="186"/>
      <c r="AQ69" s="187"/>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85"/>
      <c r="AL70" s="186"/>
      <c r="AM70" s="186"/>
      <c r="AN70" s="186"/>
      <c r="AO70" s="186"/>
      <c r="AP70" s="186"/>
      <c r="AQ70" s="187"/>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85"/>
      <c r="AL71" s="186"/>
      <c r="AM71" s="186"/>
      <c r="AN71" s="186"/>
      <c r="AO71" s="186"/>
      <c r="AP71" s="186"/>
      <c r="AQ71" s="187"/>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85"/>
      <c r="AL72" s="186"/>
      <c r="AM72" s="186"/>
      <c r="AN72" s="186"/>
      <c r="AO72" s="186"/>
      <c r="AP72" s="186"/>
      <c r="AQ72" s="187"/>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85"/>
      <c r="AL73" s="186"/>
      <c r="AM73" s="186"/>
      <c r="AN73" s="186"/>
      <c r="AO73" s="186"/>
      <c r="AP73" s="186"/>
      <c r="AQ73" s="187"/>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85"/>
      <c r="AL74" s="186"/>
      <c r="AM74" s="186"/>
      <c r="AN74" s="186"/>
      <c r="AO74" s="186"/>
      <c r="AP74" s="186"/>
      <c r="AQ74" s="187"/>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85"/>
      <c r="AL75" s="186"/>
      <c r="AM75" s="186"/>
      <c r="AN75" s="186"/>
      <c r="AO75" s="186"/>
      <c r="AP75" s="186"/>
      <c r="AQ75" s="187"/>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85"/>
      <c r="AL76" s="186"/>
      <c r="AM76" s="186"/>
      <c r="AN76" s="186"/>
      <c r="AO76" s="186"/>
      <c r="AP76" s="186"/>
      <c r="AQ76" s="187"/>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85"/>
      <c r="AL77" s="186"/>
      <c r="AM77" s="186"/>
      <c r="AN77" s="186"/>
      <c r="AO77" s="186"/>
      <c r="AP77" s="186"/>
      <c r="AQ77" s="187"/>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85"/>
      <c r="AL78" s="186"/>
      <c r="AM78" s="186"/>
      <c r="AN78" s="186"/>
      <c r="AO78" s="186"/>
      <c r="AP78" s="186"/>
      <c r="AQ78" s="187"/>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85"/>
      <c r="AL79" s="186"/>
      <c r="AM79" s="186"/>
      <c r="AN79" s="186"/>
      <c r="AO79" s="186"/>
      <c r="AP79" s="186"/>
      <c r="AQ79" s="187"/>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85"/>
      <c r="AL80" s="186"/>
      <c r="AM80" s="186"/>
      <c r="AN80" s="186"/>
      <c r="AO80" s="186"/>
      <c r="AP80" s="186"/>
      <c r="AQ80" s="187"/>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85"/>
      <c r="AL81" s="186"/>
      <c r="AM81" s="186"/>
      <c r="AN81" s="186"/>
      <c r="AO81" s="186"/>
      <c r="AP81" s="186"/>
      <c r="AQ81" s="187"/>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85"/>
      <c r="AL82" s="186"/>
      <c r="AM82" s="186"/>
      <c r="AN82" s="186"/>
      <c r="AO82" s="186"/>
      <c r="AP82" s="186"/>
      <c r="AQ82" s="187"/>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85"/>
      <c r="AL83" s="186"/>
      <c r="AM83" s="186"/>
      <c r="AN83" s="186"/>
      <c r="AO83" s="186"/>
      <c r="AP83" s="186"/>
      <c r="AQ83" s="187"/>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85"/>
      <c r="AL84" s="186"/>
      <c r="AM84" s="186"/>
      <c r="AN84" s="186"/>
      <c r="AO84" s="186"/>
      <c r="AP84" s="186"/>
      <c r="AQ84" s="187"/>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85"/>
      <c r="AL85" s="186"/>
      <c r="AM85" s="186"/>
      <c r="AN85" s="186"/>
      <c r="AO85" s="186"/>
      <c r="AP85" s="186"/>
      <c r="AQ85" s="187"/>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85"/>
      <c r="AL86" s="186"/>
      <c r="AM86" s="186"/>
      <c r="AN86" s="186"/>
      <c r="AO86" s="186"/>
      <c r="AP86" s="186"/>
      <c r="AQ86" s="187"/>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85"/>
      <c r="AL87" s="186"/>
      <c r="AM87" s="186"/>
      <c r="AN87" s="186"/>
      <c r="AO87" s="186"/>
      <c r="AP87" s="186"/>
      <c r="AQ87" s="187"/>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85"/>
      <c r="AL88" s="186"/>
      <c r="AM88" s="186"/>
      <c r="AN88" s="186"/>
      <c r="AO88" s="186"/>
      <c r="AP88" s="186"/>
      <c r="AQ88" s="187"/>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85"/>
      <c r="AL89" s="186"/>
      <c r="AM89" s="186"/>
      <c r="AN89" s="186"/>
      <c r="AO89" s="186"/>
      <c r="AP89" s="186"/>
      <c r="AQ89" s="187"/>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85"/>
      <c r="AL90" s="186"/>
      <c r="AM90" s="186"/>
      <c r="AN90" s="186"/>
      <c r="AO90" s="186"/>
      <c r="AP90" s="186"/>
      <c r="AQ90" s="187"/>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85"/>
      <c r="AL91" s="186"/>
      <c r="AM91" s="186"/>
      <c r="AN91" s="186"/>
      <c r="AO91" s="186"/>
      <c r="AP91" s="186"/>
      <c r="AQ91" s="187"/>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85"/>
      <c r="AL92" s="186"/>
      <c r="AM92" s="186"/>
      <c r="AN92" s="186"/>
      <c r="AO92" s="186"/>
      <c r="AP92" s="186"/>
      <c r="AQ92" s="187"/>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85"/>
      <c r="AL93" s="186"/>
      <c r="AM93" s="186"/>
      <c r="AN93" s="186"/>
      <c r="AO93" s="186"/>
      <c r="AP93" s="186"/>
      <c r="AQ93" s="187"/>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85"/>
      <c r="AL94" s="186"/>
      <c r="AM94" s="186"/>
      <c r="AN94" s="186"/>
      <c r="AO94" s="186"/>
      <c r="AP94" s="186"/>
      <c r="AQ94" s="187"/>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85"/>
      <c r="AL95" s="186"/>
      <c r="AM95" s="186"/>
      <c r="AN95" s="186"/>
      <c r="AO95" s="186"/>
      <c r="AP95" s="186"/>
      <c r="AQ95" s="187"/>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88"/>
      <c r="AL96" s="189"/>
      <c r="AM96" s="189"/>
      <c r="AN96" s="189"/>
      <c r="AO96" s="189"/>
      <c r="AP96" s="189"/>
      <c r="AQ96" s="190"/>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93"/>
      <c r="AL98" s="194"/>
      <c r="AM98" s="194"/>
      <c r="AN98" s="194"/>
      <c r="AO98" s="194"/>
      <c r="AP98" s="194"/>
      <c r="AQ98" s="195"/>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6" t="s">
        <v>275</v>
      </c>
      <c r="AL99" s="197"/>
      <c r="AM99" s="197"/>
      <c r="AN99" s="197"/>
      <c r="AO99" s="197"/>
      <c r="AP99" s="197"/>
      <c r="AQ99" s="198"/>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6"/>
      <c r="AL100" s="197"/>
      <c r="AM100" s="197"/>
      <c r="AN100" s="197"/>
      <c r="AO100" s="197"/>
      <c r="AP100" s="197"/>
      <c r="AQ100" s="198"/>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6"/>
      <c r="AL101" s="197"/>
      <c r="AM101" s="197"/>
      <c r="AN101" s="197"/>
      <c r="AO101" s="197"/>
      <c r="AP101" s="197"/>
      <c r="AQ101" s="198"/>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6"/>
      <c r="AL102" s="197"/>
      <c r="AM102" s="197"/>
      <c r="AN102" s="197"/>
      <c r="AO102" s="197"/>
      <c r="AP102" s="197"/>
      <c r="AQ102" s="198"/>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6"/>
      <c r="AL103" s="197"/>
      <c r="AM103" s="197"/>
      <c r="AN103" s="197"/>
      <c r="AO103" s="197"/>
      <c r="AP103" s="197"/>
      <c r="AQ103" s="198"/>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6"/>
      <c r="AL104" s="197"/>
      <c r="AM104" s="197"/>
      <c r="AN104" s="197"/>
      <c r="AO104" s="197"/>
      <c r="AP104" s="197"/>
      <c r="AQ104" s="198"/>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6"/>
      <c r="AL105" s="197"/>
      <c r="AM105" s="197"/>
      <c r="AN105" s="197"/>
      <c r="AO105" s="197"/>
      <c r="AP105" s="197"/>
      <c r="AQ105" s="198"/>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6"/>
      <c r="AL106" s="197"/>
      <c r="AM106" s="197"/>
      <c r="AN106" s="197"/>
      <c r="AO106" s="197"/>
      <c r="AP106" s="197"/>
      <c r="AQ106" s="198"/>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6"/>
      <c r="AL107" s="197"/>
      <c r="AM107" s="197"/>
      <c r="AN107" s="197"/>
      <c r="AO107" s="197"/>
      <c r="AP107" s="197"/>
      <c r="AQ107" s="198"/>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6"/>
      <c r="AL108" s="197"/>
      <c r="AM108" s="197"/>
      <c r="AN108" s="197"/>
      <c r="AO108" s="197"/>
      <c r="AP108" s="197"/>
      <c r="AQ108" s="198"/>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6"/>
      <c r="AL109" s="197"/>
      <c r="AM109" s="197"/>
      <c r="AN109" s="197"/>
      <c r="AO109" s="197"/>
      <c r="AP109" s="197"/>
      <c r="AQ109" s="198"/>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6"/>
      <c r="AL110" s="197"/>
      <c r="AM110" s="197"/>
      <c r="AN110" s="197"/>
      <c r="AO110" s="197"/>
      <c r="AP110" s="197"/>
      <c r="AQ110" s="198"/>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6"/>
      <c r="AL111" s="197"/>
      <c r="AM111" s="197"/>
      <c r="AN111" s="197"/>
      <c r="AO111" s="197"/>
      <c r="AP111" s="197"/>
      <c r="AQ111" s="198"/>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6"/>
      <c r="AL112" s="197"/>
      <c r="AM112" s="197"/>
      <c r="AN112" s="197"/>
      <c r="AO112" s="197"/>
      <c r="AP112" s="197"/>
      <c r="AQ112" s="198"/>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6"/>
      <c r="AL113" s="197"/>
      <c r="AM113" s="197"/>
      <c r="AN113" s="197"/>
      <c r="AO113" s="197"/>
      <c r="AP113" s="197"/>
      <c r="AQ113" s="198"/>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6"/>
      <c r="AL114" s="197"/>
      <c r="AM114" s="197"/>
      <c r="AN114" s="197"/>
      <c r="AO114" s="197"/>
      <c r="AP114" s="197"/>
      <c r="AQ114" s="198"/>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6"/>
      <c r="AL115" s="197"/>
      <c r="AM115" s="197"/>
      <c r="AN115" s="197"/>
      <c r="AO115" s="197"/>
      <c r="AP115" s="197"/>
      <c r="AQ115" s="198"/>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6"/>
      <c r="AL116" s="197"/>
      <c r="AM116" s="197"/>
      <c r="AN116" s="197"/>
      <c r="AO116" s="197"/>
      <c r="AP116" s="197"/>
      <c r="AQ116" s="198"/>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9"/>
      <c r="AL117" s="200"/>
      <c r="AM117" s="200"/>
      <c r="AN117" s="200"/>
      <c r="AO117" s="200"/>
      <c r="AP117" s="200"/>
      <c r="AQ117" s="201"/>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（最大出力合計1,500kW）</v>
      </c>
      <c r="D123" s="5" t="str">
        <f>データ!EX9</f>
        <v>（最大出力合計-kW）</v>
      </c>
      <c r="E123" s="5" t="str">
        <f>データ!GW9</f>
        <v>（最大出力合計-kW）</v>
      </c>
      <c r="F123" s="5" t="str">
        <f>データ!IV9</f>
        <v>（最大出力合計1,500kW）</v>
      </c>
      <c r="G123" s="5" t="str">
        <f>データ!KU9</f>
        <v>（最大出力合計-kW）</v>
      </c>
    </row>
  </sheetData>
  <sheetProtection algorithmName="SHA-512" hashValue="L2PgCuUwOUmEreo/2rogm6Z4COFBjj3DehZKeWUsezv2DXGhBa3Ww+30ZFXFJsBSdboDWVmb7BjmbrN5CoTjhQ==" saltValue="48iGx+zVn0kQt2LDnL4uX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2.8" x14ac:dyDescent="0.2">
      <c r="A6" s="49" t="s">
        <v>118</v>
      </c>
      <c r="B6" s="67" t="str">
        <f>B7</f>
        <v>2020</v>
      </c>
      <c r="C6" s="67" t="str">
        <f t="shared" ref="C6:AX6" si="6">C7</f>
        <v>064289</v>
      </c>
      <c r="D6" s="67" t="str">
        <f t="shared" si="6"/>
        <v>47</v>
      </c>
      <c r="E6" s="67" t="str">
        <f t="shared" si="6"/>
        <v>04</v>
      </c>
      <c r="F6" s="67" t="str">
        <f t="shared" si="6"/>
        <v>0</v>
      </c>
      <c r="G6" s="67" t="str">
        <f t="shared" si="6"/>
        <v>000</v>
      </c>
      <c r="H6" s="67" t="str">
        <f t="shared" si="6"/>
        <v>山形県　庄内町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令和4年7月31日　庄内町営風力発電所</v>
      </c>
      <c r="S6" s="71" t="str">
        <f t="shared" si="6"/>
        <v>令和4年7月31日　庄内町営風力発電所</v>
      </c>
      <c r="T6" s="67" t="str">
        <f t="shared" si="6"/>
        <v>無</v>
      </c>
      <c r="U6" s="71" t="str">
        <f t="shared" si="6"/>
        <v>東北電力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3413</v>
      </c>
      <c r="AH6" s="69">
        <f t="shared" si="6"/>
        <v>2142</v>
      </c>
      <c r="AI6" s="69">
        <f t="shared" si="6"/>
        <v>1793</v>
      </c>
      <c r="AJ6" s="69">
        <f t="shared" si="6"/>
        <v>2753</v>
      </c>
      <c r="AK6" s="69">
        <f t="shared" si="6"/>
        <v>2340</v>
      </c>
      <c r="AL6" s="69" t="str">
        <f t="shared" si="6"/>
        <v>-</v>
      </c>
      <c r="AM6" s="69" t="str">
        <f t="shared" si="6"/>
        <v>-</v>
      </c>
      <c r="AN6" s="69" t="str">
        <f t="shared" si="6"/>
        <v>-</v>
      </c>
      <c r="AO6" s="69" t="str">
        <f t="shared" si="6"/>
        <v>-</v>
      </c>
      <c r="AP6" s="69" t="str">
        <f t="shared" si="6"/>
        <v>-</v>
      </c>
      <c r="AQ6" s="69">
        <f t="shared" si="6"/>
        <v>3413</v>
      </c>
      <c r="AR6" s="69">
        <f t="shared" si="6"/>
        <v>2142</v>
      </c>
      <c r="AS6" s="69">
        <f t="shared" si="6"/>
        <v>1793</v>
      </c>
      <c r="AT6" s="69">
        <f t="shared" si="6"/>
        <v>2753</v>
      </c>
      <c r="AU6" s="69">
        <f t="shared" si="6"/>
        <v>2340</v>
      </c>
      <c r="AV6" s="69" t="str">
        <f t="shared" si="6"/>
        <v>-</v>
      </c>
      <c r="AW6" s="69">
        <f t="shared" si="6"/>
        <v>44874</v>
      </c>
      <c r="AX6" s="69">
        <f t="shared" si="6"/>
        <v>44874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x14ac:dyDescent="0.2">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v>1</v>
      </c>
      <c r="P7" s="80" t="s">
        <v>130</v>
      </c>
      <c r="Q7" s="80" t="s">
        <v>130</v>
      </c>
      <c r="R7" s="81" t="s">
        <v>131</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v>3413</v>
      </c>
      <c r="AH7" s="80">
        <v>2142</v>
      </c>
      <c r="AI7" s="80">
        <v>1793</v>
      </c>
      <c r="AJ7" s="80">
        <v>2753</v>
      </c>
      <c r="AK7" s="80">
        <v>2340</v>
      </c>
      <c r="AL7" s="80" t="s">
        <v>130</v>
      </c>
      <c r="AM7" s="80" t="s">
        <v>130</v>
      </c>
      <c r="AN7" s="80" t="s">
        <v>130</v>
      </c>
      <c r="AO7" s="80" t="s">
        <v>130</v>
      </c>
      <c r="AP7" s="80" t="s">
        <v>130</v>
      </c>
      <c r="AQ7" s="80">
        <v>3413</v>
      </c>
      <c r="AR7" s="80">
        <v>2142</v>
      </c>
      <c r="AS7" s="80">
        <v>1793</v>
      </c>
      <c r="AT7" s="80">
        <v>2753</v>
      </c>
      <c r="AU7" s="80">
        <v>2340</v>
      </c>
      <c r="AV7" s="80" t="s">
        <v>130</v>
      </c>
      <c r="AW7" s="80">
        <v>44874</v>
      </c>
      <c r="AX7" s="80">
        <v>44874</v>
      </c>
      <c r="AY7" s="83">
        <v>172.9</v>
      </c>
      <c r="AZ7" s="83">
        <v>136.6</v>
      </c>
      <c r="BA7" s="83">
        <v>61.4</v>
      </c>
      <c r="BB7" s="83">
        <v>151.80000000000001</v>
      </c>
      <c r="BC7" s="83">
        <v>147.9</v>
      </c>
      <c r="BD7" s="83">
        <v>88.8</v>
      </c>
      <c r="BE7" s="83">
        <v>121.3</v>
      </c>
      <c r="BF7" s="83">
        <v>123.2</v>
      </c>
      <c r="BG7" s="83">
        <v>134.69999999999999</v>
      </c>
      <c r="BH7" s="83">
        <v>141.80000000000001</v>
      </c>
      <c r="BI7" s="83">
        <v>100</v>
      </c>
      <c r="BJ7" s="83">
        <v>262.5</v>
      </c>
      <c r="BK7" s="83">
        <v>98.2</v>
      </c>
      <c r="BL7" s="83">
        <v>63.5</v>
      </c>
      <c r="BM7" s="83">
        <v>147.5</v>
      </c>
      <c r="BN7" s="83">
        <v>147.19999999999999</v>
      </c>
      <c r="BO7" s="83">
        <v>269.8</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v>14281.1</v>
      </c>
      <c r="CG7" s="83">
        <v>23296.7</v>
      </c>
      <c r="CH7" s="83">
        <v>35231.4</v>
      </c>
      <c r="CI7" s="83">
        <v>21472.400000000001</v>
      </c>
      <c r="CJ7" s="83">
        <v>16681.5</v>
      </c>
      <c r="CK7" s="83">
        <v>22847.9</v>
      </c>
      <c r="CL7" s="83">
        <v>19199</v>
      </c>
      <c r="CM7" s="83">
        <v>19863.5</v>
      </c>
      <c r="CN7" s="83">
        <v>19066.3</v>
      </c>
      <c r="CO7" s="83">
        <v>18998.7</v>
      </c>
      <c r="CP7" s="80">
        <v>51368</v>
      </c>
      <c r="CQ7" s="80">
        <v>17908</v>
      </c>
      <c r="CR7" s="80">
        <v>-23896</v>
      </c>
      <c r="CS7" s="80">
        <v>30254</v>
      </c>
      <c r="CT7" s="80">
        <v>18539</v>
      </c>
      <c r="CU7" s="80">
        <v>2390</v>
      </c>
      <c r="CV7" s="80">
        <v>32739</v>
      </c>
      <c r="CW7" s="80">
        <v>34140</v>
      </c>
      <c r="CX7" s="80">
        <v>33434</v>
      </c>
      <c r="CY7" s="80">
        <v>36820</v>
      </c>
      <c r="CZ7" s="80">
        <v>1500</v>
      </c>
      <c r="DA7" s="83">
        <v>26</v>
      </c>
      <c r="DB7" s="83">
        <v>16.3</v>
      </c>
      <c r="DC7" s="83">
        <v>13.6</v>
      </c>
      <c r="DD7" s="83">
        <v>20.9</v>
      </c>
      <c r="DE7" s="83">
        <v>17.8</v>
      </c>
      <c r="DF7" s="83">
        <v>36.4</v>
      </c>
      <c r="DG7" s="83">
        <v>31.6</v>
      </c>
      <c r="DH7" s="83">
        <v>31.6</v>
      </c>
      <c r="DI7" s="83">
        <v>30.1</v>
      </c>
      <c r="DJ7" s="83">
        <v>30.3</v>
      </c>
      <c r="DK7" s="83">
        <v>42.5</v>
      </c>
      <c r="DL7" s="83">
        <v>65.8</v>
      </c>
      <c r="DM7" s="83">
        <v>79.900000000000006</v>
      </c>
      <c r="DN7" s="83">
        <v>66.900000000000006</v>
      </c>
      <c r="DO7" s="83">
        <v>59.1</v>
      </c>
      <c r="DP7" s="83">
        <v>8.3000000000000007</v>
      </c>
      <c r="DQ7" s="83">
        <v>7.1</v>
      </c>
      <c r="DR7" s="83">
        <v>7.3</v>
      </c>
      <c r="DS7" s="83">
        <v>5.3</v>
      </c>
      <c r="DT7" s="83">
        <v>6.4</v>
      </c>
      <c r="DU7" s="83">
        <v>0</v>
      </c>
      <c r="DV7" s="83">
        <v>0</v>
      </c>
      <c r="DW7" s="83">
        <v>0</v>
      </c>
      <c r="DX7" s="83">
        <v>0</v>
      </c>
      <c r="DY7" s="83">
        <v>0</v>
      </c>
      <c r="DZ7" s="83">
        <v>110.5</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74.2</v>
      </c>
      <c r="EU7" s="83">
        <v>86.8</v>
      </c>
      <c r="EV7" s="83">
        <v>83.6</v>
      </c>
      <c r="EW7" s="83">
        <v>82.6</v>
      </c>
      <c r="EX7" s="83">
        <v>83.2</v>
      </c>
      <c r="EY7" s="80" t="s">
        <v>130</v>
      </c>
      <c r="EZ7" s="83" t="s">
        <v>130</v>
      </c>
      <c r="FA7" s="83" t="s">
        <v>130</v>
      </c>
      <c r="FB7" s="83" t="s">
        <v>130</v>
      </c>
      <c r="FC7" s="83" t="s">
        <v>130</v>
      </c>
      <c r="FD7" s="83" t="s">
        <v>130</v>
      </c>
      <c r="FE7" s="83">
        <v>61.6</v>
      </c>
      <c r="FF7" s="83">
        <v>57.7</v>
      </c>
      <c r="FG7" s="83">
        <v>57.6</v>
      </c>
      <c r="FH7" s="83">
        <v>60.4</v>
      </c>
      <c r="FI7" s="83">
        <v>54.1</v>
      </c>
      <c r="FJ7" s="83" t="s">
        <v>130</v>
      </c>
      <c r="FK7" s="83" t="s">
        <v>130</v>
      </c>
      <c r="FL7" s="83" t="s">
        <v>130</v>
      </c>
      <c r="FM7" s="83" t="s">
        <v>130</v>
      </c>
      <c r="FN7" s="83" t="s">
        <v>130</v>
      </c>
      <c r="FO7" s="83">
        <v>6.4</v>
      </c>
      <c r="FP7" s="83">
        <v>5.4</v>
      </c>
      <c r="FQ7" s="83">
        <v>8.6999999999999993</v>
      </c>
      <c r="FR7" s="83">
        <v>14.9</v>
      </c>
      <c r="FS7" s="83">
        <v>16.2</v>
      </c>
      <c r="FT7" s="83" t="s">
        <v>130</v>
      </c>
      <c r="FU7" s="83" t="s">
        <v>130</v>
      </c>
      <c r="FV7" s="83" t="s">
        <v>130</v>
      </c>
      <c r="FW7" s="83" t="s">
        <v>130</v>
      </c>
      <c r="FX7" s="83" t="s">
        <v>130</v>
      </c>
      <c r="FY7" s="83">
        <v>390.3</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85.6</v>
      </c>
      <c r="GT7" s="83">
        <v>92</v>
      </c>
      <c r="GU7" s="83">
        <v>94.7</v>
      </c>
      <c r="GV7" s="83">
        <v>96</v>
      </c>
      <c r="GW7" s="83">
        <v>97.1</v>
      </c>
      <c r="GX7" s="80" t="s">
        <v>130</v>
      </c>
      <c r="GY7" s="83" t="s">
        <v>130</v>
      </c>
      <c r="GZ7" s="83" t="s">
        <v>130</v>
      </c>
      <c r="HA7" s="83" t="s">
        <v>130</v>
      </c>
      <c r="HB7" s="83" t="s">
        <v>130</v>
      </c>
      <c r="HC7" s="83" t="s">
        <v>130</v>
      </c>
      <c r="HD7" s="83">
        <v>53.5</v>
      </c>
      <c r="HE7" s="83">
        <v>67.599999999999994</v>
      </c>
      <c r="HF7" s="83">
        <v>67.8</v>
      </c>
      <c r="HG7" s="83">
        <v>71</v>
      </c>
      <c r="HH7" s="83">
        <v>70.5</v>
      </c>
      <c r="HI7" s="83" t="s">
        <v>130</v>
      </c>
      <c r="HJ7" s="83" t="s">
        <v>130</v>
      </c>
      <c r="HK7" s="83" t="s">
        <v>130</v>
      </c>
      <c r="HL7" s="83" t="s">
        <v>130</v>
      </c>
      <c r="HM7" s="83" t="s">
        <v>130</v>
      </c>
      <c r="HN7" s="83">
        <v>5.5</v>
      </c>
      <c r="HO7" s="83">
        <v>0</v>
      </c>
      <c r="HP7" s="83">
        <v>0.6</v>
      </c>
      <c r="HQ7" s="83">
        <v>0.2</v>
      </c>
      <c r="HR7" s="83">
        <v>0.1</v>
      </c>
      <c r="HS7" s="83" t="s">
        <v>130</v>
      </c>
      <c r="HT7" s="83" t="s">
        <v>130</v>
      </c>
      <c r="HU7" s="83" t="s">
        <v>130</v>
      </c>
      <c r="HV7" s="83" t="s">
        <v>130</v>
      </c>
      <c r="HW7" s="83" t="s">
        <v>130</v>
      </c>
      <c r="HX7" s="83">
        <v>0.5</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43.2</v>
      </c>
      <c r="IS7" s="83">
        <v>49.1</v>
      </c>
      <c r="IT7" s="83">
        <v>33.799999999999997</v>
      </c>
      <c r="IU7" s="83">
        <v>24</v>
      </c>
      <c r="IV7" s="83">
        <v>23.8</v>
      </c>
      <c r="IW7" s="80">
        <v>1500</v>
      </c>
      <c r="IX7" s="83">
        <v>26</v>
      </c>
      <c r="IY7" s="83">
        <v>16.3</v>
      </c>
      <c r="IZ7" s="83">
        <v>13.6</v>
      </c>
      <c r="JA7" s="83">
        <v>20.9</v>
      </c>
      <c r="JB7" s="83">
        <v>17.8</v>
      </c>
      <c r="JC7" s="83">
        <v>16.5</v>
      </c>
      <c r="JD7" s="83">
        <v>15</v>
      </c>
      <c r="JE7" s="83">
        <v>12.8</v>
      </c>
      <c r="JF7" s="83">
        <v>11.1</v>
      </c>
      <c r="JG7" s="83">
        <v>13.6</v>
      </c>
      <c r="JH7" s="83">
        <v>42.5</v>
      </c>
      <c r="JI7" s="83">
        <v>65.8</v>
      </c>
      <c r="JJ7" s="83">
        <v>79.900000000000006</v>
      </c>
      <c r="JK7" s="83">
        <v>66.900000000000006</v>
      </c>
      <c r="JL7" s="83">
        <v>59.1</v>
      </c>
      <c r="JM7" s="83">
        <v>39.700000000000003</v>
      </c>
      <c r="JN7" s="83">
        <v>37.5</v>
      </c>
      <c r="JO7" s="83">
        <v>37.299999999999997</v>
      </c>
      <c r="JP7" s="83">
        <v>26</v>
      </c>
      <c r="JQ7" s="83">
        <v>23.4</v>
      </c>
      <c r="JR7" s="83">
        <v>0</v>
      </c>
      <c r="JS7" s="83">
        <v>0</v>
      </c>
      <c r="JT7" s="83">
        <v>0</v>
      </c>
      <c r="JU7" s="83">
        <v>0</v>
      </c>
      <c r="JV7" s="83">
        <v>0</v>
      </c>
      <c r="JW7" s="83">
        <v>51.8</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v>100</v>
      </c>
      <c r="KM7" s="83">
        <v>100</v>
      </c>
      <c r="KN7" s="83">
        <v>100</v>
      </c>
      <c r="KO7" s="83">
        <v>100</v>
      </c>
      <c r="KP7" s="83">
        <v>100</v>
      </c>
      <c r="KQ7" s="83">
        <v>97.5</v>
      </c>
      <c r="KR7" s="83">
        <v>96.6</v>
      </c>
      <c r="KS7" s="83">
        <v>92.8</v>
      </c>
      <c r="KT7" s="83">
        <v>95.9</v>
      </c>
      <c r="KU7" s="83">
        <v>95.2</v>
      </c>
      <c r="KV7" s="80" t="s">
        <v>130</v>
      </c>
      <c r="KW7" s="83" t="s">
        <v>130</v>
      </c>
      <c r="KX7" s="83" t="s">
        <v>130</v>
      </c>
      <c r="KY7" s="83" t="s">
        <v>130</v>
      </c>
      <c r="KZ7" s="83" t="s">
        <v>130</v>
      </c>
      <c r="LA7" s="83" t="s">
        <v>130</v>
      </c>
      <c r="LB7" s="83">
        <v>14.5</v>
      </c>
      <c r="LC7" s="83">
        <v>14.9</v>
      </c>
      <c r="LD7" s="83">
        <v>15.3</v>
      </c>
      <c r="LE7" s="83">
        <v>14.9</v>
      </c>
      <c r="LF7" s="83">
        <v>14.9</v>
      </c>
      <c r="LG7" s="83" t="s">
        <v>130</v>
      </c>
      <c r="LH7" s="83" t="s">
        <v>130</v>
      </c>
      <c r="LI7" s="83" t="s">
        <v>130</v>
      </c>
      <c r="LJ7" s="83" t="s">
        <v>130</v>
      </c>
      <c r="LK7" s="83" t="s">
        <v>130</v>
      </c>
      <c r="LL7" s="83">
        <v>0.3</v>
      </c>
      <c r="LM7" s="83">
        <v>0.3</v>
      </c>
      <c r="LN7" s="83">
        <v>0.7</v>
      </c>
      <c r="LO7" s="83">
        <v>0.4</v>
      </c>
      <c r="LP7" s="83">
        <v>1.8</v>
      </c>
      <c r="LQ7" s="83" t="s">
        <v>130</v>
      </c>
      <c r="LR7" s="83" t="s">
        <v>130</v>
      </c>
      <c r="LS7" s="83" t="s">
        <v>130</v>
      </c>
      <c r="LT7" s="83" t="s">
        <v>130</v>
      </c>
      <c r="LU7" s="83" t="s">
        <v>130</v>
      </c>
      <c r="LV7" s="83">
        <v>189.5</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98.7</v>
      </c>
      <c r="MQ7" s="83">
        <v>98.2</v>
      </c>
      <c r="MR7" s="83">
        <v>98.7</v>
      </c>
      <c r="MS7" s="83">
        <v>98.8</v>
      </c>
      <c r="MT7" s="83">
        <v>98.9</v>
      </c>
      <c r="MU7" s="83" t="s">
        <v>130</v>
      </c>
      <c r="MV7" s="83" t="s">
        <v>130</v>
      </c>
      <c r="MW7" s="83" t="s">
        <v>130</v>
      </c>
      <c r="MX7" s="83" t="s">
        <v>130</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1</v>
      </c>
      <c r="IY8" s="87" t="s">
        <v>134</v>
      </c>
      <c r="IZ8" s="85"/>
      <c r="JA8" s="85"/>
      <c r="JB8" s="85"/>
      <c r="JC8" s="85"/>
      <c r="JD8" s="86"/>
      <c r="JE8" s="85"/>
      <c r="JF8" s="85"/>
      <c r="JG8" s="85" t="str">
        <f>JH4</f>
        <v>修繕費比率（％）</v>
      </c>
      <c r="JH8" s="85" t="b">
        <f>IF(SUM($O$7,$NC$7:$NF$7)=0,FALSE,TRUE)</f>
        <v>1</v>
      </c>
      <c r="JI8" s="87" t="s">
        <v>134</v>
      </c>
      <c r="JJ8" s="85"/>
      <c r="JK8" s="85"/>
      <c r="JL8" s="85"/>
      <c r="JM8" s="85"/>
      <c r="JN8" s="85"/>
      <c r="JO8" s="86"/>
      <c r="JP8" s="85"/>
      <c r="JQ8" s="85" t="str">
        <f>JR4</f>
        <v>企業債残高対料金収入比率（％）</v>
      </c>
      <c r="JR8" s="85" t="b">
        <f>IF(SUM($O$7,$NC$7:$NF$7)=0,FALSE,TRUE)</f>
        <v>1</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1</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（最大出力合計1,500kW）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（最大出力合計1,500kW）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172.9</v>
      </c>
      <c r="AZ11" s="95">
        <f>AZ7</f>
        <v>136.6</v>
      </c>
      <c r="BA11" s="95">
        <f>BA7</f>
        <v>61.4</v>
      </c>
      <c r="BB11" s="95">
        <f>BB7</f>
        <v>151.80000000000001</v>
      </c>
      <c r="BC11" s="95">
        <f>BC7</f>
        <v>147.9</v>
      </c>
      <c r="BD11" s="84"/>
      <c r="BE11" s="84"/>
      <c r="BF11" s="84"/>
      <c r="BG11" s="84"/>
      <c r="BH11" s="84"/>
      <c r="BI11" s="94" t="s">
        <v>144</v>
      </c>
      <c r="BJ11" s="95">
        <f>BJ7</f>
        <v>262.5</v>
      </c>
      <c r="BK11" s="95">
        <f>BK7</f>
        <v>98.2</v>
      </c>
      <c r="BL11" s="95">
        <f>BL7</f>
        <v>63.5</v>
      </c>
      <c r="BM11" s="95">
        <f>BM7</f>
        <v>147.5</v>
      </c>
      <c r="BN11" s="95">
        <f>BN7</f>
        <v>147.19999999999999</v>
      </c>
      <c r="BO11" s="84"/>
      <c r="BP11" s="84"/>
      <c r="BQ11" s="84"/>
      <c r="BR11" s="84"/>
      <c r="BS11" s="84"/>
      <c r="BT11" s="94" t="s">
        <v>145</v>
      </c>
      <c r="BU11" s="95" t="str">
        <f>BU7</f>
        <v>-</v>
      </c>
      <c r="BV11" s="95" t="str">
        <f>BV7</f>
        <v>-</v>
      </c>
      <c r="BW11" s="95" t="str">
        <f>BW7</f>
        <v>-</v>
      </c>
      <c r="BX11" s="95" t="str">
        <f>BX7</f>
        <v>-</v>
      </c>
      <c r="BY11" s="95" t="str">
        <f>BY7</f>
        <v>-</v>
      </c>
      <c r="BZ11" s="84"/>
      <c r="CA11" s="84"/>
      <c r="CB11" s="84"/>
      <c r="CC11" s="84"/>
      <c r="CD11" s="84"/>
      <c r="CE11" s="94" t="s">
        <v>143</v>
      </c>
      <c r="CF11" s="95">
        <f>CF7</f>
        <v>14281.1</v>
      </c>
      <c r="CG11" s="95">
        <f>CG7</f>
        <v>23296.7</v>
      </c>
      <c r="CH11" s="95">
        <f>CH7</f>
        <v>35231.4</v>
      </c>
      <c r="CI11" s="95">
        <f>CI7</f>
        <v>21472.400000000001</v>
      </c>
      <c r="CJ11" s="95">
        <f>CJ7</f>
        <v>16681.5</v>
      </c>
      <c r="CK11" s="84"/>
      <c r="CL11" s="84"/>
      <c r="CM11" s="84"/>
      <c r="CN11" s="84"/>
      <c r="CO11" s="94" t="s">
        <v>143</v>
      </c>
      <c r="CP11" s="96">
        <f>CP7</f>
        <v>51368</v>
      </c>
      <c r="CQ11" s="96">
        <f>CQ7</f>
        <v>17908</v>
      </c>
      <c r="CR11" s="96">
        <f>CR7</f>
        <v>-23896</v>
      </c>
      <c r="CS11" s="96">
        <f>CS7</f>
        <v>30254</v>
      </c>
      <c r="CT11" s="96">
        <f>CT7</f>
        <v>18539</v>
      </c>
      <c r="CU11" s="84"/>
      <c r="CV11" s="84"/>
      <c r="CW11" s="84"/>
      <c r="CX11" s="84"/>
      <c r="CY11" s="84"/>
      <c r="CZ11" s="94" t="s">
        <v>146</v>
      </c>
      <c r="DA11" s="95">
        <f>DA7</f>
        <v>26</v>
      </c>
      <c r="DB11" s="95">
        <f>DB7</f>
        <v>16.3</v>
      </c>
      <c r="DC11" s="95">
        <f>DC7</f>
        <v>13.6</v>
      </c>
      <c r="DD11" s="95">
        <f>DD7</f>
        <v>20.9</v>
      </c>
      <c r="DE11" s="95">
        <f>DE7</f>
        <v>17.8</v>
      </c>
      <c r="DF11" s="84"/>
      <c r="DG11" s="84"/>
      <c r="DH11" s="84"/>
      <c r="DI11" s="84"/>
      <c r="DJ11" s="94" t="s">
        <v>147</v>
      </c>
      <c r="DK11" s="95">
        <f>DK7</f>
        <v>42.5</v>
      </c>
      <c r="DL11" s="95">
        <f>DL7</f>
        <v>65.8</v>
      </c>
      <c r="DM11" s="95">
        <f>DM7</f>
        <v>79.900000000000006</v>
      </c>
      <c r="DN11" s="95">
        <f>DN7</f>
        <v>66.900000000000006</v>
      </c>
      <c r="DO11" s="95">
        <f>DO7</f>
        <v>59.1</v>
      </c>
      <c r="DP11" s="84"/>
      <c r="DQ11" s="84"/>
      <c r="DR11" s="84"/>
      <c r="DS11" s="84"/>
      <c r="DT11" s="94" t="s">
        <v>148</v>
      </c>
      <c r="DU11" s="95">
        <f>DU7</f>
        <v>0</v>
      </c>
      <c r="DV11" s="95">
        <f>DV7</f>
        <v>0</v>
      </c>
      <c r="DW11" s="95">
        <f>DW7</f>
        <v>0</v>
      </c>
      <c r="DX11" s="95">
        <f>DX7</f>
        <v>0</v>
      </c>
      <c r="DY11" s="95">
        <f>DY7</f>
        <v>0</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143</v>
      </c>
      <c r="EO11" s="95">
        <f>EO7</f>
        <v>100</v>
      </c>
      <c r="EP11" s="95">
        <f>EP7</f>
        <v>100</v>
      </c>
      <c r="EQ11" s="95">
        <f>EQ7</f>
        <v>100</v>
      </c>
      <c r="ER11" s="95">
        <f>ER7</f>
        <v>100</v>
      </c>
      <c r="ES11" s="95">
        <f>ES7</f>
        <v>100</v>
      </c>
      <c r="ET11" s="84"/>
      <c r="EU11" s="84"/>
      <c r="EV11" s="84"/>
      <c r="EW11" s="84"/>
      <c r="EX11" s="84"/>
      <c r="EY11" s="94" t="s">
        <v>143</v>
      </c>
      <c r="EZ11" s="95" t="str">
        <f>EZ7</f>
        <v>-</v>
      </c>
      <c r="FA11" s="95" t="str">
        <f>FA7</f>
        <v>-</v>
      </c>
      <c r="FB11" s="95" t="str">
        <f>FB7</f>
        <v>-</v>
      </c>
      <c r="FC11" s="95" t="str">
        <f>FC7</f>
        <v>-</v>
      </c>
      <c r="FD11" s="95" t="str">
        <f>FD7</f>
        <v>-</v>
      </c>
      <c r="FE11" s="84"/>
      <c r="FF11" s="84"/>
      <c r="FG11" s="84"/>
      <c r="FH11" s="84"/>
      <c r="FI11" s="94" t="s">
        <v>143</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143</v>
      </c>
      <c r="GN11" s="95" t="str">
        <f>GN7</f>
        <v>-</v>
      </c>
      <c r="GO11" s="95" t="str">
        <f>GO7</f>
        <v>-</v>
      </c>
      <c r="GP11" s="95" t="str">
        <f>GP7</f>
        <v>-</v>
      </c>
      <c r="GQ11" s="95" t="str">
        <f>GQ7</f>
        <v>-</v>
      </c>
      <c r="GR11" s="95" t="str">
        <f>GR7</f>
        <v>-</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f>IX7</f>
        <v>26</v>
      </c>
      <c r="IY11" s="95">
        <f>IY7</f>
        <v>16.3</v>
      </c>
      <c r="IZ11" s="95">
        <f>IZ7</f>
        <v>13.6</v>
      </c>
      <c r="JA11" s="95">
        <f>JA7</f>
        <v>20.9</v>
      </c>
      <c r="JB11" s="95">
        <f>JB7</f>
        <v>17.8</v>
      </c>
      <c r="JC11" s="84"/>
      <c r="JD11" s="84"/>
      <c r="JE11" s="84"/>
      <c r="JF11" s="84"/>
      <c r="JG11" s="94" t="s">
        <v>143</v>
      </c>
      <c r="JH11" s="95">
        <f>JH7</f>
        <v>42.5</v>
      </c>
      <c r="JI11" s="95">
        <f>JI7</f>
        <v>65.8</v>
      </c>
      <c r="JJ11" s="95">
        <f>JJ7</f>
        <v>79.900000000000006</v>
      </c>
      <c r="JK11" s="95">
        <f>JK7</f>
        <v>66.900000000000006</v>
      </c>
      <c r="JL11" s="95">
        <f>JL7</f>
        <v>59.1</v>
      </c>
      <c r="JM11" s="84"/>
      <c r="JN11" s="84"/>
      <c r="JO11" s="84"/>
      <c r="JP11" s="84"/>
      <c r="JQ11" s="94" t="s">
        <v>143</v>
      </c>
      <c r="JR11" s="95">
        <f>JR7</f>
        <v>0</v>
      </c>
      <c r="JS11" s="95">
        <f>JS7</f>
        <v>0</v>
      </c>
      <c r="JT11" s="95">
        <f>JT7</f>
        <v>0</v>
      </c>
      <c r="JU11" s="95">
        <f>JU7</f>
        <v>0</v>
      </c>
      <c r="JV11" s="95">
        <f>JV7</f>
        <v>0</v>
      </c>
      <c r="JW11" s="84"/>
      <c r="JX11" s="84"/>
      <c r="JY11" s="84"/>
      <c r="JZ11" s="84"/>
      <c r="KA11" s="94" t="s">
        <v>149</v>
      </c>
      <c r="KB11" s="95" t="str">
        <f>KB7</f>
        <v>-</v>
      </c>
      <c r="KC11" s="95" t="str">
        <f>KC7</f>
        <v>-</v>
      </c>
      <c r="KD11" s="95" t="str">
        <f>KD7</f>
        <v>-</v>
      </c>
      <c r="KE11" s="95" t="str">
        <f>KE7</f>
        <v>-</v>
      </c>
      <c r="KF11" s="95" t="str">
        <f>KF7</f>
        <v>-</v>
      </c>
      <c r="KG11" s="84"/>
      <c r="KH11" s="84"/>
      <c r="KI11" s="84"/>
      <c r="KJ11" s="84"/>
      <c r="KK11" s="94" t="s">
        <v>143</v>
      </c>
      <c r="KL11" s="95">
        <f>KL7</f>
        <v>100</v>
      </c>
      <c r="KM11" s="95">
        <f>KM7</f>
        <v>100</v>
      </c>
      <c r="KN11" s="95">
        <f>KN7</f>
        <v>100</v>
      </c>
      <c r="KO11" s="95">
        <f>KO7</f>
        <v>100</v>
      </c>
      <c r="KP11" s="95">
        <f>KP7</f>
        <v>100</v>
      </c>
      <c r="KQ11" s="84"/>
      <c r="KR11" s="84"/>
      <c r="KS11" s="84"/>
      <c r="KT11" s="84"/>
      <c r="KU11" s="84"/>
      <c r="KV11" s="94" t="s">
        <v>150</v>
      </c>
      <c r="KW11" s="95" t="str">
        <f>KW7</f>
        <v>-</v>
      </c>
      <c r="KX11" s="95" t="str">
        <f>KX7</f>
        <v>-</v>
      </c>
      <c r="KY11" s="95" t="str">
        <f>KY7</f>
        <v>-</v>
      </c>
      <c r="KZ11" s="95" t="str">
        <f>KZ7</f>
        <v>-</v>
      </c>
      <c r="LA11" s="95" t="str">
        <f>LA7</f>
        <v>-</v>
      </c>
      <c r="LB11" s="84"/>
      <c r="LC11" s="84"/>
      <c r="LD11" s="84"/>
      <c r="LE11" s="84"/>
      <c r="LF11" s="94" t="s">
        <v>143</v>
      </c>
      <c r="LG11" s="95" t="str">
        <f>LG7</f>
        <v>-</v>
      </c>
      <c r="LH11" s="95" t="str">
        <f>LH7</f>
        <v>-</v>
      </c>
      <c r="LI11" s="95" t="str">
        <f>LI7</f>
        <v>-</v>
      </c>
      <c r="LJ11" s="95" t="str">
        <f>LJ7</f>
        <v>-</v>
      </c>
      <c r="LK11" s="95" t="str">
        <f>LK7</f>
        <v>-</v>
      </c>
      <c r="LL11" s="84"/>
      <c r="LM11" s="84"/>
      <c r="LN11" s="84"/>
      <c r="LO11" s="84"/>
      <c r="LP11" s="94" t="s">
        <v>143</v>
      </c>
      <c r="LQ11" s="95" t="str">
        <f>LQ7</f>
        <v>-</v>
      </c>
      <c r="LR11" s="95" t="str">
        <f>LR7</f>
        <v>-</v>
      </c>
      <c r="LS11" s="95" t="str">
        <f>LS7</f>
        <v>-</v>
      </c>
      <c r="LT11" s="95" t="str">
        <f>LT7</f>
        <v>-</v>
      </c>
      <c r="LU11" s="95" t="str">
        <f>LU7</f>
        <v>-</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151</v>
      </c>
      <c r="AY12" s="95">
        <f>BD7</f>
        <v>88.8</v>
      </c>
      <c r="AZ12" s="95">
        <f>BE7</f>
        <v>121.3</v>
      </c>
      <c r="BA12" s="95">
        <f>BF7</f>
        <v>123.2</v>
      </c>
      <c r="BB12" s="95">
        <f>BG7</f>
        <v>134.69999999999999</v>
      </c>
      <c r="BC12" s="95">
        <f>BH7</f>
        <v>141.80000000000001</v>
      </c>
      <c r="BD12" s="84"/>
      <c r="BE12" s="84"/>
      <c r="BF12" s="84"/>
      <c r="BG12" s="84"/>
      <c r="BH12" s="84"/>
      <c r="BI12" s="94" t="s">
        <v>152</v>
      </c>
      <c r="BJ12" s="95">
        <f>BO7</f>
        <v>269.8</v>
      </c>
      <c r="BK12" s="95">
        <f>BP7</f>
        <v>247.9</v>
      </c>
      <c r="BL12" s="95">
        <f>BQ7</f>
        <v>240.1</v>
      </c>
      <c r="BM12" s="95">
        <f>BR7</f>
        <v>253.6</v>
      </c>
      <c r="BN12" s="95">
        <f>BS7</f>
        <v>238</v>
      </c>
      <c r="BO12" s="84"/>
      <c r="BP12" s="84"/>
      <c r="BQ12" s="84"/>
      <c r="BR12" s="84"/>
      <c r="BS12" s="84"/>
      <c r="BT12" s="94" t="s">
        <v>153</v>
      </c>
      <c r="BU12" s="95" t="str">
        <f>BZ7</f>
        <v>-</v>
      </c>
      <c r="BV12" s="95" t="str">
        <f>CA7</f>
        <v>-</v>
      </c>
      <c r="BW12" s="95" t="str">
        <f>CB7</f>
        <v>-</v>
      </c>
      <c r="BX12" s="95" t="str">
        <f>CC7</f>
        <v>-</v>
      </c>
      <c r="BY12" s="95" t="str">
        <f>CD7</f>
        <v>-</v>
      </c>
      <c r="BZ12" s="84"/>
      <c r="CA12" s="84"/>
      <c r="CB12" s="84"/>
      <c r="CC12" s="84"/>
      <c r="CD12" s="84"/>
      <c r="CE12" s="94" t="s">
        <v>151</v>
      </c>
      <c r="CF12" s="95">
        <f>CK7</f>
        <v>22847.9</v>
      </c>
      <c r="CG12" s="95">
        <f>CL7</f>
        <v>19199</v>
      </c>
      <c r="CH12" s="95">
        <f>CM7</f>
        <v>19863.5</v>
      </c>
      <c r="CI12" s="95">
        <f>CN7</f>
        <v>19066.3</v>
      </c>
      <c r="CJ12" s="95">
        <f>CO7</f>
        <v>18998.7</v>
      </c>
      <c r="CK12" s="84"/>
      <c r="CL12" s="84"/>
      <c r="CM12" s="84"/>
      <c r="CN12" s="84"/>
      <c r="CO12" s="94" t="s">
        <v>151</v>
      </c>
      <c r="CP12" s="96">
        <f>CU7</f>
        <v>2390</v>
      </c>
      <c r="CQ12" s="96">
        <f>CV7</f>
        <v>32739</v>
      </c>
      <c r="CR12" s="96">
        <f>CW7</f>
        <v>34140</v>
      </c>
      <c r="CS12" s="96">
        <f>CX7</f>
        <v>33434</v>
      </c>
      <c r="CT12" s="96">
        <f>CY7</f>
        <v>36820</v>
      </c>
      <c r="CU12" s="84"/>
      <c r="CV12" s="84"/>
      <c r="CW12" s="84"/>
      <c r="CX12" s="84"/>
      <c r="CY12" s="84"/>
      <c r="CZ12" s="94" t="s">
        <v>151</v>
      </c>
      <c r="DA12" s="95">
        <f>DF7</f>
        <v>36.4</v>
      </c>
      <c r="DB12" s="95">
        <f>DG7</f>
        <v>31.6</v>
      </c>
      <c r="DC12" s="95">
        <f>DH7</f>
        <v>31.6</v>
      </c>
      <c r="DD12" s="95">
        <f>DI7</f>
        <v>30.1</v>
      </c>
      <c r="DE12" s="95">
        <f>DJ7</f>
        <v>30.3</v>
      </c>
      <c r="DF12" s="84"/>
      <c r="DG12" s="84"/>
      <c r="DH12" s="84"/>
      <c r="DI12" s="84"/>
      <c r="DJ12" s="94" t="s">
        <v>151</v>
      </c>
      <c r="DK12" s="95">
        <f>DP7</f>
        <v>8.3000000000000007</v>
      </c>
      <c r="DL12" s="95">
        <f>DQ7</f>
        <v>7.1</v>
      </c>
      <c r="DM12" s="95">
        <f>DR7</f>
        <v>7.3</v>
      </c>
      <c r="DN12" s="95">
        <f>DS7</f>
        <v>5.3</v>
      </c>
      <c r="DO12" s="95">
        <f>DT7</f>
        <v>6.4</v>
      </c>
      <c r="DP12" s="84"/>
      <c r="DQ12" s="84"/>
      <c r="DR12" s="84"/>
      <c r="DS12" s="84"/>
      <c r="DT12" s="94" t="s">
        <v>151</v>
      </c>
      <c r="DU12" s="95">
        <f>DZ7</f>
        <v>110.5</v>
      </c>
      <c r="DV12" s="95">
        <f>EA7</f>
        <v>156.5</v>
      </c>
      <c r="DW12" s="95">
        <f>EB7</f>
        <v>157.6</v>
      </c>
      <c r="DX12" s="95">
        <f>EC7</f>
        <v>173.7</v>
      </c>
      <c r="DY12" s="95">
        <f>ED7</f>
        <v>160.19999999999999</v>
      </c>
      <c r="DZ12" s="84"/>
      <c r="EA12" s="84"/>
      <c r="EB12" s="84"/>
      <c r="EC12" s="84"/>
      <c r="ED12" s="94" t="s">
        <v>151</v>
      </c>
      <c r="EE12" s="95" t="str">
        <f>EJ7</f>
        <v>-</v>
      </c>
      <c r="EF12" s="95" t="str">
        <f>EK7</f>
        <v>-</v>
      </c>
      <c r="EG12" s="95" t="str">
        <f>EL7</f>
        <v>-</v>
      </c>
      <c r="EH12" s="95" t="str">
        <f>EM7</f>
        <v>-</v>
      </c>
      <c r="EI12" s="95" t="str">
        <f>EN7</f>
        <v>-</v>
      </c>
      <c r="EJ12" s="84"/>
      <c r="EK12" s="84"/>
      <c r="EL12" s="84"/>
      <c r="EM12" s="84"/>
      <c r="EN12" s="94" t="s">
        <v>154</v>
      </c>
      <c r="EO12" s="95">
        <f>ET7</f>
        <v>74.2</v>
      </c>
      <c r="EP12" s="95">
        <f>EU7</f>
        <v>86.8</v>
      </c>
      <c r="EQ12" s="95">
        <f>EV7</f>
        <v>83.6</v>
      </c>
      <c r="ER12" s="95">
        <f>EW7</f>
        <v>82.6</v>
      </c>
      <c r="ES12" s="95">
        <f>EX7</f>
        <v>83.2</v>
      </c>
      <c r="ET12" s="84"/>
      <c r="EU12" s="84"/>
      <c r="EV12" s="84"/>
      <c r="EW12" s="84"/>
      <c r="EX12" s="84"/>
      <c r="EY12" s="94" t="s">
        <v>155</v>
      </c>
      <c r="EZ12" s="95" t="str">
        <f>IF($EZ$8,FE7,"-")</f>
        <v>-</v>
      </c>
      <c r="FA12" s="95" t="str">
        <f>IF($EZ$8,FF7,"-")</f>
        <v>-</v>
      </c>
      <c r="FB12" s="95" t="str">
        <f>IF($EZ$8,FG7,"-")</f>
        <v>-</v>
      </c>
      <c r="FC12" s="95" t="str">
        <f>IF($EZ$8,FH7,"-")</f>
        <v>-</v>
      </c>
      <c r="FD12" s="95" t="str">
        <f>IF($EZ$8,FI7,"-")</f>
        <v>-</v>
      </c>
      <c r="FE12" s="84"/>
      <c r="FF12" s="84"/>
      <c r="FG12" s="84"/>
      <c r="FH12" s="84"/>
      <c r="FI12" s="94" t="s">
        <v>151</v>
      </c>
      <c r="FJ12" s="95" t="str">
        <f>IF($FJ$8,FO7,"-")</f>
        <v>-</v>
      </c>
      <c r="FK12" s="95" t="str">
        <f>IF($FJ$8,FP7,"-")</f>
        <v>-</v>
      </c>
      <c r="FL12" s="95" t="str">
        <f>IF($FJ$8,FQ7,"-")</f>
        <v>-</v>
      </c>
      <c r="FM12" s="95" t="str">
        <f>IF($FJ$8,FR7,"-")</f>
        <v>-</v>
      </c>
      <c r="FN12" s="95" t="str">
        <f>IF($FJ$8,FS7,"-")</f>
        <v>-</v>
      </c>
      <c r="FO12" s="84"/>
      <c r="FP12" s="84"/>
      <c r="FQ12" s="84"/>
      <c r="FR12" s="84"/>
      <c r="FS12" s="94" t="s">
        <v>151</v>
      </c>
      <c r="FT12" s="95" t="str">
        <f>IF($FT$8,FY7,"-")</f>
        <v>-</v>
      </c>
      <c r="FU12" s="95" t="str">
        <f>IF($FT$8,FZ7,"-")</f>
        <v>-</v>
      </c>
      <c r="FV12" s="95" t="str">
        <f>IF($FT$8,GA7,"-")</f>
        <v>-</v>
      </c>
      <c r="FW12" s="95" t="str">
        <f>IF($FT$8,GB7,"-")</f>
        <v>-</v>
      </c>
      <c r="FX12" s="95" t="str">
        <f>IF($FT$8,GC7,"-")</f>
        <v>-</v>
      </c>
      <c r="FY12" s="84"/>
      <c r="FZ12" s="84"/>
      <c r="GA12" s="84"/>
      <c r="GB12" s="84"/>
      <c r="GC12" s="94" t="s">
        <v>151</v>
      </c>
      <c r="GD12" s="95" t="str">
        <f>IF($GD$8,GI7,"-")</f>
        <v>-</v>
      </c>
      <c r="GE12" s="95" t="str">
        <f>IF($GD$8,GJ7,"-")</f>
        <v>-</v>
      </c>
      <c r="GF12" s="95" t="str">
        <f>IF($GD$8,GK7,"-")</f>
        <v>-</v>
      </c>
      <c r="GG12" s="95" t="str">
        <f>IF($GD$8,GL7,"-")</f>
        <v>-</v>
      </c>
      <c r="GH12" s="95" t="str">
        <f>IF($GD$8,GM7,"-")</f>
        <v>-</v>
      </c>
      <c r="GI12" s="84"/>
      <c r="GJ12" s="84"/>
      <c r="GK12" s="84"/>
      <c r="GL12" s="84"/>
      <c r="GM12" s="94" t="s">
        <v>151</v>
      </c>
      <c r="GN12" s="95" t="str">
        <f>IF($GN$8,GS7,"-")</f>
        <v>-</v>
      </c>
      <c r="GO12" s="95" t="str">
        <f>IF($GN$8,GT7,"-")</f>
        <v>-</v>
      </c>
      <c r="GP12" s="95" t="str">
        <f>IF($GN$8,GU7,"-")</f>
        <v>-</v>
      </c>
      <c r="GQ12" s="95" t="str">
        <f>IF($GN$8,GV7,"-")</f>
        <v>-</v>
      </c>
      <c r="GR12" s="95" t="str">
        <f>IF($GN$8,GW7,"-")</f>
        <v>-</v>
      </c>
      <c r="GS12" s="84"/>
      <c r="GT12" s="84"/>
      <c r="GU12" s="84"/>
      <c r="GV12" s="84"/>
      <c r="GW12" s="84"/>
      <c r="GX12" s="94" t="s">
        <v>151</v>
      </c>
      <c r="GY12" s="95" t="str">
        <f>IF($GY$8,HD7,"-")</f>
        <v>-</v>
      </c>
      <c r="GZ12" s="95" t="str">
        <f>IF($GY$8,HE7,"-")</f>
        <v>-</v>
      </c>
      <c r="HA12" s="95" t="str">
        <f>IF($GY$8,HF7,"-")</f>
        <v>-</v>
      </c>
      <c r="HB12" s="95" t="str">
        <f>IF($GY$8,HG7,"-")</f>
        <v>-</v>
      </c>
      <c r="HC12" s="95" t="str">
        <f>IF($GY$8,HH7,"-")</f>
        <v>-</v>
      </c>
      <c r="HD12" s="84"/>
      <c r="HE12" s="84"/>
      <c r="HF12" s="84"/>
      <c r="HG12" s="84"/>
      <c r="HH12" s="94" t="s">
        <v>151</v>
      </c>
      <c r="HI12" s="95" t="str">
        <f>IF($HI$8,HN7,"-")</f>
        <v>-</v>
      </c>
      <c r="HJ12" s="95" t="str">
        <f>IF($HI$8,HO7,"-")</f>
        <v>-</v>
      </c>
      <c r="HK12" s="95" t="str">
        <f>IF($HI$8,HP7,"-")</f>
        <v>-</v>
      </c>
      <c r="HL12" s="95" t="str">
        <f>IF($HI$8,HQ7,"-")</f>
        <v>-</v>
      </c>
      <c r="HM12" s="95" t="str">
        <f>IF($HI$8,HR7,"-")</f>
        <v>-</v>
      </c>
      <c r="HN12" s="84"/>
      <c r="HO12" s="84"/>
      <c r="HP12" s="84"/>
      <c r="HQ12" s="84"/>
      <c r="HR12" s="94" t="s">
        <v>151</v>
      </c>
      <c r="HS12" s="95" t="str">
        <f>IF($HS$8,HX7,"-")</f>
        <v>-</v>
      </c>
      <c r="HT12" s="95" t="str">
        <f>IF($HS$8,HY7,"-")</f>
        <v>-</v>
      </c>
      <c r="HU12" s="95" t="str">
        <f>IF($HS$8,HZ7,"-")</f>
        <v>-</v>
      </c>
      <c r="HV12" s="95" t="str">
        <f>IF($HS$8,IA7,"-")</f>
        <v>-</v>
      </c>
      <c r="HW12" s="95" t="str">
        <f>IF($HS$8,IB7,"-")</f>
        <v>-</v>
      </c>
      <c r="HX12" s="84"/>
      <c r="HY12" s="84"/>
      <c r="HZ12" s="84"/>
      <c r="IA12" s="84"/>
      <c r="IB12" s="94" t="s">
        <v>151</v>
      </c>
      <c r="IC12" s="95" t="str">
        <f>IF($IC$8,IH7,"-")</f>
        <v>-</v>
      </c>
      <c r="ID12" s="95" t="str">
        <f>IF($IC$8,II7,"-")</f>
        <v>-</v>
      </c>
      <c r="IE12" s="95" t="str">
        <f>IF($IC$8,IJ7,"-")</f>
        <v>-</v>
      </c>
      <c r="IF12" s="95" t="str">
        <f>IF($IC$8,IK7,"-")</f>
        <v>-</v>
      </c>
      <c r="IG12" s="95" t="str">
        <f>IF($IC$8,IL7,"-")</f>
        <v>-</v>
      </c>
      <c r="IH12" s="84"/>
      <c r="II12" s="84"/>
      <c r="IJ12" s="84"/>
      <c r="IK12" s="84"/>
      <c r="IL12" s="94" t="s">
        <v>151</v>
      </c>
      <c r="IM12" s="95" t="str">
        <f>IF($IM$8,IR7,"-")</f>
        <v>-</v>
      </c>
      <c r="IN12" s="95" t="str">
        <f>IF($IM$8,IS7,"-")</f>
        <v>-</v>
      </c>
      <c r="IO12" s="95" t="str">
        <f>IF($IM$8,IT7,"-")</f>
        <v>-</v>
      </c>
      <c r="IP12" s="95" t="str">
        <f>IF($IM$8,IU7,"-")</f>
        <v>-</v>
      </c>
      <c r="IQ12" s="95" t="str">
        <f>IF($IM$8,IV7,"-")</f>
        <v>-</v>
      </c>
      <c r="IR12" s="84"/>
      <c r="IS12" s="84"/>
      <c r="IT12" s="84"/>
      <c r="IU12" s="84"/>
      <c r="IV12" s="84"/>
      <c r="IW12" s="94" t="s">
        <v>151</v>
      </c>
      <c r="IX12" s="95">
        <f>IF($IX$8,JC7,"-")</f>
        <v>16.5</v>
      </c>
      <c r="IY12" s="95">
        <f>IF($IX$8,JD7,"-")</f>
        <v>15</v>
      </c>
      <c r="IZ12" s="95">
        <f>IF($IX$8,JE7,"-")</f>
        <v>12.8</v>
      </c>
      <c r="JA12" s="95">
        <f>IF($IX$8,JF7,"-")</f>
        <v>11.1</v>
      </c>
      <c r="JB12" s="95">
        <f>IF($IX$8,JG7,"-")</f>
        <v>13.6</v>
      </c>
      <c r="JC12" s="84"/>
      <c r="JD12" s="84"/>
      <c r="JE12" s="84"/>
      <c r="JF12" s="84"/>
      <c r="JG12" s="94" t="s">
        <v>151</v>
      </c>
      <c r="JH12" s="95">
        <f>IF($JH$8,JM7,"-")</f>
        <v>39.700000000000003</v>
      </c>
      <c r="JI12" s="95">
        <f>IF($JH$8,JN7,"-")</f>
        <v>37.5</v>
      </c>
      <c r="JJ12" s="95">
        <f>IF($JH$8,JO7,"-")</f>
        <v>37.299999999999997</v>
      </c>
      <c r="JK12" s="95">
        <f>IF($JH$8,JP7,"-")</f>
        <v>26</v>
      </c>
      <c r="JL12" s="95">
        <f>IF($JH$8,JQ7,"-")</f>
        <v>23.4</v>
      </c>
      <c r="JM12" s="84"/>
      <c r="JN12" s="84"/>
      <c r="JO12" s="84"/>
      <c r="JP12" s="84"/>
      <c r="JQ12" s="94" t="s">
        <v>151</v>
      </c>
      <c r="JR12" s="95">
        <f>IF($JR$8,JW7,"-")</f>
        <v>51.8</v>
      </c>
      <c r="JS12" s="95">
        <f>IF($JR$8,JX7,"-")</f>
        <v>34.200000000000003</v>
      </c>
      <c r="JT12" s="95">
        <f>IF($JR$8,JY7,"-")</f>
        <v>85.9</v>
      </c>
      <c r="JU12" s="95">
        <f>IF($JR$8,JZ7,"-")</f>
        <v>409.1</v>
      </c>
      <c r="JV12" s="95">
        <f>IF($JR$8,KA7,"-")</f>
        <v>329.7</v>
      </c>
      <c r="JW12" s="84"/>
      <c r="JX12" s="84"/>
      <c r="JY12" s="84"/>
      <c r="JZ12" s="84"/>
      <c r="KA12" s="94" t="s">
        <v>151</v>
      </c>
      <c r="KB12" s="95" t="str">
        <f>IF($KB$8,KG7,"-")</f>
        <v>-</v>
      </c>
      <c r="KC12" s="95" t="str">
        <f>IF($KB$8,KH7,"-")</f>
        <v>-</v>
      </c>
      <c r="KD12" s="95" t="str">
        <f>IF($KB$8,KI7,"-")</f>
        <v>-</v>
      </c>
      <c r="KE12" s="95" t="str">
        <f>IF($KB$8,KJ7,"-")</f>
        <v>-</v>
      </c>
      <c r="KF12" s="95" t="str">
        <f>IF($KB$8,KK7,"-")</f>
        <v>-</v>
      </c>
      <c r="KG12" s="84"/>
      <c r="KH12" s="84"/>
      <c r="KI12" s="84"/>
      <c r="KJ12" s="84"/>
      <c r="KK12" s="94" t="s">
        <v>151</v>
      </c>
      <c r="KL12" s="95">
        <f>IF($KL$8,KQ7,"-")</f>
        <v>97.5</v>
      </c>
      <c r="KM12" s="95">
        <f>IF($KL$8,KR7,"-")</f>
        <v>96.6</v>
      </c>
      <c r="KN12" s="95">
        <f>IF($KL$8,KS7,"-")</f>
        <v>92.8</v>
      </c>
      <c r="KO12" s="95">
        <f>IF($KL$8,KT7,"-")</f>
        <v>95.9</v>
      </c>
      <c r="KP12" s="95">
        <f>IF($KL$8,KU7,"-")</f>
        <v>95.2</v>
      </c>
      <c r="KQ12" s="84"/>
      <c r="KR12" s="84"/>
      <c r="KS12" s="84"/>
      <c r="KT12" s="84"/>
      <c r="KU12" s="84"/>
      <c r="KV12" s="94" t="s">
        <v>155</v>
      </c>
      <c r="KW12" s="95" t="str">
        <f>IF($KW$8,LB7,"-")</f>
        <v>-</v>
      </c>
      <c r="KX12" s="95" t="str">
        <f>IF($KW$8,LC7,"-")</f>
        <v>-</v>
      </c>
      <c r="KY12" s="95" t="str">
        <f>IF($KW$8,LD7,"-")</f>
        <v>-</v>
      </c>
      <c r="KZ12" s="95" t="str">
        <f>IF($KW$8,LE7,"-")</f>
        <v>-</v>
      </c>
      <c r="LA12" s="95" t="str">
        <f>IF($KW$8,LF7,"-")</f>
        <v>-</v>
      </c>
      <c r="LB12" s="84"/>
      <c r="LC12" s="84"/>
      <c r="LD12" s="84"/>
      <c r="LE12" s="84"/>
      <c r="LF12" s="94" t="s">
        <v>151</v>
      </c>
      <c r="LG12" s="95" t="str">
        <f>IF($LG$8,LL7,"-")</f>
        <v>-</v>
      </c>
      <c r="LH12" s="95" t="str">
        <f>IF($LG$8,LM7,"-")</f>
        <v>-</v>
      </c>
      <c r="LI12" s="95" t="str">
        <f>IF($LG$8,LN7,"-")</f>
        <v>-</v>
      </c>
      <c r="LJ12" s="95" t="str">
        <f>IF($LG$8,LO7,"-")</f>
        <v>-</v>
      </c>
      <c r="LK12" s="95" t="str">
        <f>IF($LG$8,LP7,"-")</f>
        <v>-</v>
      </c>
      <c r="LL12" s="84"/>
      <c r="LM12" s="84"/>
      <c r="LN12" s="84"/>
      <c r="LO12" s="84"/>
      <c r="LP12" s="94" t="s">
        <v>155</v>
      </c>
      <c r="LQ12" s="95" t="str">
        <f>IF($LQ$8,LV7,"-")</f>
        <v>-</v>
      </c>
      <c r="LR12" s="95" t="str">
        <f>IF($LQ$8,LW7,"-")</f>
        <v>-</v>
      </c>
      <c r="LS12" s="95" t="str">
        <f>IF($LQ$8,LX7,"-")</f>
        <v>-</v>
      </c>
      <c r="LT12" s="95" t="str">
        <f>IF($LQ$8,LY7,"-")</f>
        <v>-</v>
      </c>
      <c r="LU12" s="95" t="str">
        <f>IF($LQ$8,LZ7,"-")</f>
        <v>-</v>
      </c>
      <c r="LV12" s="84"/>
      <c r="LW12" s="84"/>
      <c r="LX12" s="84"/>
      <c r="LY12" s="84"/>
      <c r="LZ12" s="94" t="s">
        <v>151</v>
      </c>
      <c r="MA12" s="95" t="str">
        <f>IF($MA$8,MF7,"-")</f>
        <v>-</v>
      </c>
      <c r="MB12" s="95" t="str">
        <f>IF($MA$8,MG7,"-")</f>
        <v>-</v>
      </c>
      <c r="MC12" s="95" t="str">
        <f>IF($MA$8,MH7,"-")</f>
        <v>-</v>
      </c>
      <c r="MD12" s="95" t="str">
        <f>IF($MA$8,MI7,"-")</f>
        <v>-</v>
      </c>
      <c r="ME12" s="95" t="str">
        <f>IF($MA$8,MJ7,"-")</f>
        <v>-</v>
      </c>
      <c r="MF12" s="84"/>
      <c r="MG12" s="84"/>
      <c r="MH12" s="84"/>
      <c r="MI12" s="84"/>
      <c r="MJ12" s="94" t="s">
        <v>151</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156</v>
      </c>
      <c r="AY13" s="95">
        <f>$BI$7</f>
        <v>100</v>
      </c>
      <c r="AZ13" s="95">
        <f>$BI$7</f>
        <v>100</v>
      </c>
      <c r="BA13" s="95">
        <f>$BI$7</f>
        <v>100</v>
      </c>
      <c r="BB13" s="95">
        <f>$BI$7</f>
        <v>100</v>
      </c>
      <c r="BC13" s="95">
        <f>$BI$7</f>
        <v>100</v>
      </c>
      <c r="BD13" s="84"/>
      <c r="BE13" s="84"/>
      <c r="BF13" s="84"/>
      <c r="BG13" s="84"/>
      <c r="BH13" s="84"/>
      <c r="BI13" s="94" t="s">
        <v>156</v>
      </c>
      <c r="BJ13" s="95">
        <f>$BT$7</f>
        <v>100</v>
      </c>
      <c r="BK13" s="95">
        <f>$BT$7</f>
        <v>100</v>
      </c>
      <c r="BL13" s="95">
        <f>$BT$7</f>
        <v>100</v>
      </c>
      <c r="BM13" s="95">
        <f>$BT$7</f>
        <v>100</v>
      </c>
      <c r="BN13" s="95">
        <f>$BT$7</f>
        <v>100</v>
      </c>
      <c r="BO13" s="84"/>
      <c r="BP13" s="84"/>
      <c r="BQ13" s="84"/>
      <c r="BR13" s="84"/>
      <c r="BS13" s="84"/>
      <c r="BT13" s="94" t="s">
        <v>156</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157</v>
      </c>
      <c r="C14" s="99"/>
      <c r="D14" s="100"/>
      <c r="E14" s="99"/>
      <c r="F14" s="203" t="s">
        <v>158</v>
      </c>
      <c r="G14" s="203"/>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202" t="s">
        <v>159</v>
      </c>
      <c r="C15" s="202"/>
      <c r="D15" s="100"/>
      <c r="E15" s="97">
        <v>1</v>
      </c>
      <c r="F15" s="202" t="s">
        <v>160</v>
      </c>
      <c r="G15" s="202"/>
      <c r="H15" s="102" t="s">
        <v>161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162</v>
      </c>
      <c r="AY15" s="103"/>
      <c r="AZ15" s="103"/>
      <c r="BA15" s="103"/>
      <c r="BB15" s="103"/>
      <c r="BC15" s="103"/>
      <c r="BD15" s="100"/>
      <c r="BE15" s="100"/>
      <c r="BF15" s="100"/>
      <c r="BG15" s="100"/>
      <c r="BH15" s="100"/>
      <c r="BI15" s="101" t="s">
        <v>162</v>
      </c>
      <c r="BJ15" s="103"/>
      <c r="BK15" s="103"/>
      <c r="BL15" s="103"/>
      <c r="BM15" s="103"/>
      <c r="BN15" s="103"/>
      <c r="BO15" s="100"/>
      <c r="BP15" s="100"/>
      <c r="BQ15" s="100"/>
      <c r="BR15" s="100"/>
      <c r="BS15" s="100"/>
      <c r="BT15" s="101" t="s">
        <v>162</v>
      </c>
      <c r="BU15" s="103"/>
      <c r="BV15" s="103"/>
      <c r="BW15" s="103"/>
      <c r="BX15" s="103"/>
      <c r="BY15" s="103"/>
      <c r="BZ15" s="100"/>
      <c r="CA15" s="100"/>
      <c r="CB15" s="100"/>
      <c r="CC15" s="100"/>
      <c r="CD15" s="100"/>
      <c r="CE15" s="101" t="s">
        <v>162</v>
      </c>
      <c r="CF15" s="103"/>
      <c r="CG15" s="103"/>
      <c r="CH15" s="103"/>
      <c r="CI15" s="103"/>
      <c r="CJ15" s="103"/>
      <c r="CK15" s="100"/>
      <c r="CL15" s="100"/>
      <c r="CM15" s="100"/>
      <c r="CN15" s="100"/>
      <c r="CO15" s="101" t="s">
        <v>162</v>
      </c>
      <c r="CP15" s="103"/>
      <c r="CQ15" s="103"/>
      <c r="CR15" s="103"/>
      <c r="CS15" s="103"/>
      <c r="CT15" s="103"/>
      <c r="CU15" s="100"/>
      <c r="CV15" s="100"/>
      <c r="CW15" s="100"/>
      <c r="CX15" s="100"/>
      <c r="CY15" s="100"/>
      <c r="CZ15" s="101" t="s">
        <v>162</v>
      </c>
      <c r="DA15" s="103"/>
      <c r="DB15" s="103"/>
      <c r="DC15" s="103"/>
      <c r="DD15" s="103"/>
      <c r="DE15" s="103"/>
      <c r="DF15" s="100"/>
      <c r="DG15" s="100"/>
      <c r="DH15" s="100"/>
      <c r="DI15" s="100"/>
      <c r="DJ15" s="101" t="s">
        <v>162</v>
      </c>
      <c r="DK15" s="103"/>
      <c r="DL15" s="103"/>
      <c r="DM15" s="103"/>
      <c r="DN15" s="103"/>
      <c r="DO15" s="103"/>
      <c r="DP15" s="100"/>
      <c r="DQ15" s="100"/>
      <c r="DR15" s="100"/>
      <c r="DS15" s="100"/>
      <c r="DT15" s="101" t="s">
        <v>162</v>
      </c>
      <c r="DU15" s="103"/>
      <c r="DV15" s="103"/>
      <c r="DW15" s="103"/>
      <c r="DX15" s="103"/>
      <c r="DY15" s="103"/>
      <c r="DZ15" s="100"/>
      <c r="EA15" s="100"/>
      <c r="EB15" s="100"/>
      <c r="EC15" s="100"/>
      <c r="ED15" s="101" t="s">
        <v>162</v>
      </c>
      <c r="EE15" s="103"/>
      <c r="EF15" s="103"/>
      <c r="EG15" s="103"/>
      <c r="EH15" s="103"/>
      <c r="EI15" s="103"/>
      <c r="EJ15" s="100"/>
      <c r="EK15" s="100"/>
      <c r="EL15" s="100"/>
      <c r="EM15" s="100"/>
      <c r="EN15" s="101" t="s">
        <v>162</v>
      </c>
      <c r="EO15" s="103"/>
      <c r="EP15" s="103"/>
      <c r="EQ15" s="103"/>
      <c r="ER15" s="103"/>
      <c r="ES15" s="103"/>
      <c r="ET15" s="100"/>
      <c r="EU15" s="100"/>
      <c r="EV15" s="100"/>
      <c r="EW15" s="100"/>
      <c r="EX15" s="100"/>
      <c r="EY15" s="101" t="s">
        <v>162</v>
      </c>
      <c r="EZ15" s="103"/>
      <c r="FA15" s="103"/>
      <c r="FB15" s="103"/>
      <c r="FC15" s="103"/>
      <c r="FD15" s="103"/>
      <c r="FE15" s="100"/>
      <c r="FF15" s="100"/>
      <c r="FG15" s="100"/>
      <c r="FH15" s="100"/>
      <c r="FI15" s="101" t="s">
        <v>162</v>
      </c>
      <c r="FJ15" s="103"/>
      <c r="FK15" s="103"/>
      <c r="FL15" s="103"/>
      <c r="FM15" s="103"/>
      <c r="FN15" s="103"/>
      <c r="FO15" s="100"/>
      <c r="FP15" s="100"/>
      <c r="FQ15" s="100"/>
      <c r="FR15" s="100"/>
      <c r="FS15" s="101" t="s">
        <v>162</v>
      </c>
      <c r="FT15" s="103"/>
      <c r="FU15" s="103"/>
      <c r="FV15" s="103"/>
      <c r="FW15" s="103"/>
      <c r="FX15" s="103"/>
      <c r="FY15" s="100"/>
      <c r="FZ15" s="100"/>
      <c r="GA15" s="100"/>
      <c r="GB15" s="100"/>
      <c r="GC15" s="101" t="s">
        <v>162</v>
      </c>
      <c r="GD15" s="103"/>
      <c r="GE15" s="103"/>
      <c r="GF15" s="103"/>
      <c r="GG15" s="103"/>
      <c r="GH15" s="103"/>
      <c r="GI15" s="100"/>
      <c r="GJ15" s="100"/>
      <c r="GK15" s="100"/>
      <c r="GL15" s="100"/>
      <c r="GM15" s="101" t="s">
        <v>162</v>
      </c>
      <c r="GN15" s="103"/>
      <c r="GO15" s="103"/>
      <c r="GP15" s="103"/>
      <c r="GQ15" s="103"/>
      <c r="GR15" s="103"/>
      <c r="GS15" s="100"/>
      <c r="GT15" s="100"/>
      <c r="GU15" s="100"/>
      <c r="GV15" s="100"/>
      <c r="GW15" s="100"/>
      <c r="GX15" s="101" t="s">
        <v>162</v>
      </c>
      <c r="GY15" s="103"/>
      <c r="GZ15" s="103"/>
      <c r="HA15" s="103"/>
      <c r="HB15" s="103"/>
      <c r="HC15" s="103"/>
      <c r="HD15" s="100"/>
      <c r="HE15" s="100"/>
      <c r="HF15" s="100"/>
      <c r="HG15" s="100"/>
      <c r="HH15" s="101" t="s">
        <v>162</v>
      </c>
      <c r="HI15" s="103"/>
      <c r="HJ15" s="103"/>
      <c r="HK15" s="103"/>
      <c r="HL15" s="103"/>
      <c r="HM15" s="103"/>
      <c r="HN15" s="100"/>
      <c r="HO15" s="100"/>
      <c r="HP15" s="100"/>
      <c r="HQ15" s="100"/>
      <c r="HR15" s="101" t="s">
        <v>162</v>
      </c>
      <c r="HS15" s="103"/>
      <c r="HT15" s="103"/>
      <c r="HU15" s="103"/>
      <c r="HV15" s="103"/>
      <c r="HW15" s="103"/>
      <c r="HX15" s="100"/>
      <c r="HY15" s="100"/>
      <c r="HZ15" s="100"/>
      <c r="IA15" s="100"/>
      <c r="IB15" s="101" t="s">
        <v>162</v>
      </c>
      <c r="IC15" s="103"/>
      <c r="ID15" s="103"/>
      <c r="IE15" s="103"/>
      <c r="IF15" s="103"/>
      <c r="IG15" s="103"/>
      <c r="IH15" s="100"/>
      <c r="II15" s="100"/>
      <c r="IJ15" s="100"/>
      <c r="IK15" s="100"/>
      <c r="IL15" s="101" t="s">
        <v>162</v>
      </c>
      <c r="IM15" s="103"/>
      <c r="IN15" s="103"/>
      <c r="IO15" s="103"/>
      <c r="IP15" s="103"/>
      <c r="IQ15" s="103"/>
      <c r="IR15" s="100"/>
      <c r="IS15" s="100"/>
      <c r="IT15" s="100"/>
      <c r="IU15" s="100"/>
      <c r="IV15" s="100"/>
      <c r="IW15" s="101" t="s">
        <v>162</v>
      </c>
      <c r="IX15" s="103"/>
      <c r="IY15" s="103"/>
      <c r="IZ15" s="103"/>
      <c r="JA15" s="103"/>
      <c r="JB15" s="103"/>
      <c r="JC15" s="100"/>
      <c r="JD15" s="100"/>
      <c r="JE15" s="100"/>
      <c r="JF15" s="100"/>
      <c r="JG15" s="101" t="s">
        <v>162</v>
      </c>
      <c r="JH15" s="103"/>
      <c r="JI15" s="103"/>
      <c r="JJ15" s="103"/>
      <c r="JK15" s="103"/>
      <c r="JL15" s="103"/>
      <c r="JM15" s="100"/>
      <c r="JN15" s="100"/>
      <c r="JO15" s="100"/>
      <c r="JP15" s="100"/>
      <c r="JQ15" s="101" t="s">
        <v>162</v>
      </c>
      <c r="JR15" s="103"/>
      <c r="JS15" s="103"/>
      <c r="JT15" s="103"/>
      <c r="JU15" s="103"/>
      <c r="JV15" s="103"/>
      <c r="JW15" s="100"/>
      <c r="JX15" s="100"/>
      <c r="JY15" s="100"/>
      <c r="JZ15" s="100"/>
      <c r="KA15" s="101" t="s">
        <v>162</v>
      </c>
      <c r="KB15" s="103"/>
      <c r="KC15" s="103"/>
      <c r="KD15" s="103"/>
      <c r="KE15" s="103"/>
      <c r="KF15" s="103"/>
      <c r="KG15" s="100"/>
      <c r="KH15" s="100"/>
      <c r="KI15" s="100"/>
      <c r="KJ15" s="100"/>
      <c r="KK15" s="101" t="s">
        <v>162</v>
      </c>
      <c r="KL15" s="103"/>
      <c r="KM15" s="103"/>
      <c r="KN15" s="103"/>
      <c r="KO15" s="103"/>
      <c r="KP15" s="103"/>
      <c r="KQ15" s="100"/>
      <c r="KR15" s="100"/>
      <c r="KS15" s="100"/>
      <c r="KT15" s="100"/>
      <c r="KU15" s="100"/>
      <c r="KV15" s="101" t="s">
        <v>162</v>
      </c>
      <c r="KW15" s="103"/>
      <c r="KX15" s="103"/>
      <c r="KY15" s="103"/>
      <c r="KZ15" s="103"/>
      <c r="LA15" s="103"/>
      <c r="LB15" s="100"/>
      <c r="LC15" s="100"/>
      <c r="LD15" s="100"/>
      <c r="LE15" s="100"/>
      <c r="LF15" s="101" t="s">
        <v>162</v>
      </c>
      <c r="LG15" s="103"/>
      <c r="LH15" s="103"/>
      <c r="LI15" s="103"/>
      <c r="LJ15" s="103"/>
      <c r="LK15" s="103"/>
      <c r="LL15" s="100"/>
      <c r="LM15" s="100"/>
      <c r="LN15" s="100"/>
      <c r="LO15" s="100"/>
      <c r="LP15" s="101" t="s">
        <v>162</v>
      </c>
      <c r="LQ15" s="103"/>
      <c r="LR15" s="103"/>
      <c r="LS15" s="103"/>
      <c r="LT15" s="103"/>
      <c r="LU15" s="103"/>
      <c r="LV15" s="100"/>
      <c r="LW15" s="100"/>
      <c r="LX15" s="100"/>
      <c r="LY15" s="100"/>
      <c r="LZ15" s="101" t="s">
        <v>162</v>
      </c>
      <c r="MA15" s="103"/>
      <c r="MB15" s="103"/>
      <c r="MC15" s="103"/>
      <c r="MD15" s="103"/>
      <c r="ME15" s="103"/>
      <c r="MF15" s="100"/>
      <c r="MG15" s="100"/>
      <c r="MH15" s="100"/>
      <c r="MI15" s="100"/>
      <c r="MJ15" s="101" t="s">
        <v>162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202" t="s">
        <v>163</v>
      </c>
      <c r="C16" s="202"/>
      <c r="D16" s="100"/>
      <c r="E16" s="97">
        <f>E15+1</f>
        <v>2</v>
      </c>
      <c r="F16" s="202" t="s">
        <v>164</v>
      </c>
      <c r="G16" s="202"/>
      <c r="H16" s="102" t="s">
        <v>165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202" t="s">
        <v>166</v>
      </c>
      <c r="C17" s="202"/>
      <c r="D17" s="100"/>
      <c r="E17" s="97">
        <f t="shared" ref="E17" si="8">E16+1</f>
        <v>3</v>
      </c>
      <c r="F17" s="202" t="s">
        <v>167</v>
      </c>
      <c r="G17" s="202"/>
      <c r="H17" s="102" t="s">
        <v>168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169</v>
      </c>
      <c r="AY17" s="106">
        <f>IF(AY7="-",NA(),AY7)</f>
        <v>172.9</v>
      </c>
      <c r="AZ17" s="106">
        <f t="shared" ref="AZ17:BC17" si="9">IF(AZ7="-",NA(),AZ7)</f>
        <v>136.6</v>
      </c>
      <c r="BA17" s="106">
        <f t="shared" si="9"/>
        <v>61.4</v>
      </c>
      <c r="BB17" s="106">
        <f t="shared" si="9"/>
        <v>151.80000000000001</v>
      </c>
      <c r="BC17" s="106">
        <f t="shared" si="9"/>
        <v>147.9</v>
      </c>
      <c r="BD17" s="100"/>
      <c r="BE17" s="100"/>
      <c r="BF17" s="100"/>
      <c r="BG17" s="100"/>
      <c r="BH17" s="100"/>
      <c r="BI17" s="105" t="s">
        <v>169</v>
      </c>
      <c r="BJ17" s="106">
        <f>IF(BJ7="-",NA(),BJ7)</f>
        <v>262.5</v>
      </c>
      <c r="BK17" s="106">
        <f t="shared" ref="BK17:BN17" si="10">IF(BK7="-",NA(),BK7)</f>
        <v>98.2</v>
      </c>
      <c r="BL17" s="106">
        <f t="shared" si="10"/>
        <v>63.5</v>
      </c>
      <c r="BM17" s="106">
        <f t="shared" si="10"/>
        <v>147.5</v>
      </c>
      <c r="BN17" s="106">
        <f t="shared" si="10"/>
        <v>147.19999999999999</v>
      </c>
      <c r="BO17" s="100"/>
      <c r="BP17" s="100"/>
      <c r="BQ17" s="100"/>
      <c r="BR17" s="100"/>
      <c r="BS17" s="100"/>
      <c r="BT17" s="105" t="s">
        <v>169</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169</v>
      </c>
      <c r="CF17" s="106">
        <f>IF(CF7="-",NA(),CF7)</f>
        <v>14281.1</v>
      </c>
      <c r="CG17" s="106">
        <f t="shared" ref="CG17:CJ17" si="12">IF(CG7="-",NA(),CG7)</f>
        <v>23296.7</v>
      </c>
      <c r="CH17" s="106">
        <f t="shared" si="12"/>
        <v>35231.4</v>
      </c>
      <c r="CI17" s="106">
        <f t="shared" si="12"/>
        <v>21472.400000000001</v>
      </c>
      <c r="CJ17" s="106">
        <f t="shared" si="12"/>
        <v>16681.5</v>
      </c>
      <c r="CK17" s="100"/>
      <c r="CL17" s="100"/>
      <c r="CM17" s="100"/>
      <c r="CN17" s="100"/>
      <c r="CO17" s="105" t="s">
        <v>169</v>
      </c>
      <c r="CP17" s="107">
        <f>IF(CP7="-",NA(),CP7)</f>
        <v>51368</v>
      </c>
      <c r="CQ17" s="107">
        <f t="shared" ref="CQ17:CT17" si="13">IF(CQ7="-",NA(),CQ7)</f>
        <v>17908</v>
      </c>
      <c r="CR17" s="107">
        <f t="shared" si="13"/>
        <v>-23896</v>
      </c>
      <c r="CS17" s="107">
        <f t="shared" si="13"/>
        <v>30254</v>
      </c>
      <c r="CT17" s="107">
        <f t="shared" si="13"/>
        <v>18539</v>
      </c>
      <c r="CU17" s="100"/>
      <c r="CV17" s="100"/>
      <c r="CW17" s="100"/>
      <c r="CX17" s="100"/>
      <c r="CY17" s="100"/>
      <c r="CZ17" s="105" t="s">
        <v>169</v>
      </c>
      <c r="DA17" s="106">
        <f>IF(DA7="-",NA(),DA7)</f>
        <v>26</v>
      </c>
      <c r="DB17" s="106">
        <f t="shared" ref="DB17:DE17" si="14">IF(DB7="-",NA(),DB7)</f>
        <v>16.3</v>
      </c>
      <c r="DC17" s="106">
        <f t="shared" si="14"/>
        <v>13.6</v>
      </c>
      <c r="DD17" s="106">
        <f t="shared" si="14"/>
        <v>20.9</v>
      </c>
      <c r="DE17" s="106">
        <f t="shared" si="14"/>
        <v>17.8</v>
      </c>
      <c r="DF17" s="100"/>
      <c r="DG17" s="100"/>
      <c r="DH17" s="100"/>
      <c r="DI17" s="100"/>
      <c r="DJ17" s="105" t="s">
        <v>169</v>
      </c>
      <c r="DK17" s="106">
        <f>IF(DK7="-",NA(),DK7)</f>
        <v>42.5</v>
      </c>
      <c r="DL17" s="106">
        <f t="shared" ref="DL17:DO17" si="15">IF(DL7="-",NA(),DL7)</f>
        <v>65.8</v>
      </c>
      <c r="DM17" s="106">
        <f t="shared" si="15"/>
        <v>79.900000000000006</v>
      </c>
      <c r="DN17" s="106">
        <f t="shared" si="15"/>
        <v>66.900000000000006</v>
      </c>
      <c r="DO17" s="106">
        <f t="shared" si="15"/>
        <v>59.1</v>
      </c>
      <c r="DP17" s="100"/>
      <c r="DQ17" s="100"/>
      <c r="DR17" s="100"/>
      <c r="DS17" s="100"/>
      <c r="DT17" s="105" t="s">
        <v>169</v>
      </c>
      <c r="DU17" s="106">
        <f>IF(DU7="-",NA(),DU7)</f>
        <v>0</v>
      </c>
      <c r="DV17" s="106">
        <f t="shared" ref="DV17:DY17" si="16">IF(DV7="-",NA(),DV7)</f>
        <v>0</v>
      </c>
      <c r="DW17" s="106">
        <f t="shared" si="16"/>
        <v>0</v>
      </c>
      <c r="DX17" s="106">
        <f t="shared" si="16"/>
        <v>0</v>
      </c>
      <c r="DY17" s="106">
        <f t="shared" si="16"/>
        <v>0</v>
      </c>
      <c r="DZ17" s="100"/>
      <c r="EA17" s="100"/>
      <c r="EB17" s="100"/>
      <c r="EC17" s="100"/>
      <c r="ED17" s="105" t="s">
        <v>169</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169</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169</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169</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169</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169</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169</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169</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169</v>
      </c>
      <c r="IX17" s="106">
        <f>IF(IX7="-",NA(),IX7)</f>
        <v>26</v>
      </c>
      <c r="IY17" s="106">
        <f t="shared" ref="IY17:JB17" si="29">IF(IY7="-",NA(),IY7)</f>
        <v>16.3</v>
      </c>
      <c r="IZ17" s="106">
        <f t="shared" si="29"/>
        <v>13.6</v>
      </c>
      <c r="JA17" s="106">
        <f t="shared" si="29"/>
        <v>20.9</v>
      </c>
      <c r="JB17" s="106">
        <f t="shared" si="29"/>
        <v>17.8</v>
      </c>
      <c r="JC17" s="100"/>
      <c r="JD17" s="100"/>
      <c r="JE17" s="100"/>
      <c r="JF17" s="100"/>
      <c r="JG17" s="105" t="s">
        <v>169</v>
      </c>
      <c r="JH17" s="106">
        <f>IF(JH7="-",NA(),JH7)</f>
        <v>42.5</v>
      </c>
      <c r="JI17" s="106">
        <f t="shared" ref="JI17:JL17" si="30">IF(JI7="-",NA(),JI7)</f>
        <v>65.8</v>
      </c>
      <c r="JJ17" s="106">
        <f t="shared" si="30"/>
        <v>79.900000000000006</v>
      </c>
      <c r="JK17" s="106">
        <f t="shared" si="30"/>
        <v>66.900000000000006</v>
      </c>
      <c r="JL17" s="106">
        <f t="shared" si="30"/>
        <v>59.1</v>
      </c>
      <c r="JM17" s="100"/>
      <c r="JN17" s="100"/>
      <c r="JO17" s="100"/>
      <c r="JP17" s="100"/>
      <c r="JQ17" s="105" t="s">
        <v>169</v>
      </c>
      <c r="JR17" s="106">
        <f>IF(JR7="-",NA(),JR7)</f>
        <v>0</v>
      </c>
      <c r="JS17" s="106">
        <f t="shared" ref="JS17:JV17" si="31">IF(JS7="-",NA(),JS7)</f>
        <v>0</v>
      </c>
      <c r="JT17" s="106">
        <f t="shared" si="31"/>
        <v>0</v>
      </c>
      <c r="JU17" s="106">
        <f t="shared" si="31"/>
        <v>0</v>
      </c>
      <c r="JV17" s="106">
        <f t="shared" si="31"/>
        <v>0</v>
      </c>
      <c r="JW17" s="100"/>
      <c r="JX17" s="100"/>
      <c r="JY17" s="100"/>
      <c r="JZ17" s="100"/>
      <c r="KA17" s="105" t="s">
        <v>169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169</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169</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169</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169</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169</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202" t="s">
        <v>170</v>
      </c>
      <c r="C18" s="202"/>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171</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171</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171</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171</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171</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171</v>
      </c>
      <c r="DA18" s="106">
        <f>IF(DF7="-",NA(),DF7)</f>
        <v>36.4</v>
      </c>
      <c r="DB18" s="106">
        <f t="shared" ref="DB18:DE18" si="44">IF(DG7="-",NA(),DG7)</f>
        <v>31.6</v>
      </c>
      <c r="DC18" s="106">
        <f t="shared" si="44"/>
        <v>31.6</v>
      </c>
      <c r="DD18" s="106">
        <f t="shared" si="44"/>
        <v>30.1</v>
      </c>
      <c r="DE18" s="106">
        <f t="shared" si="44"/>
        <v>30.3</v>
      </c>
      <c r="DF18" s="100"/>
      <c r="DG18" s="100"/>
      <c r="DH18" s="100"/>
      <c r="DI18" s="100"/>
      <c r="DJ18" s="105" t="s">
        <v>171</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171</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171</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171</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171</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171</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171</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171</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171</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171</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171</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171</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171</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171</v>
      </c>
      <c r="IX18" s="106">
        <f>IF(OR(NOT($IX$8),JC7="-"),NA(),JC7)</f>
        <v>16.5</v>
      </c>
      <c r="IY18" s="106">
        <f>IF(OR(NOT($IX$8),JD7="-"),NA(),JD7)</f>
        <v>15</v>
      </c>
      <c r="IZ18" s="106">
        <f>IF(OR(NOT($IX$8),JE7="-"),NA(),JE7)</f>
        <v>12.8</v>
      </c>
      <c r="JA18" s="106">
        <f>IF(OR(NOT($IX$8),JF7="-"),NA(),JF7)</f>
        <v>11.1</v>
      </c>
      <c r="JB18" s="106">
        <f>IF(OR(NOT($IX$8),JG7="-"),NA(),JG7)</f>
        <v>13.6</v>
      </c>
      <c r="JC18" s="100"/>
      <c r="JD18" s="100"/>
      <c r="JE18" s="100"/>
      <c r="JF18" s="100"/>
      <c r="JG18" s="105" t="s">
        <v>171</v>
      </c>
      <c r="JH18" s="106">
        <f>IF(OR(NOT($JH$8),JM7="-"),NA(),JM7)</f>
        <v>39.700000000000003</v>
      </c>
      <c r="JI18" s="106">
        <f>IF(OR(NOT($JH$8),JN7="-"),NA(),JN7)</f>
        <v>37.5</v>
      </c>
      <c r="JJ18" s="106">
        <f>IF(OR(NOT($JH$8),JO7="-"),NA(),JO7)</f>
        <v>37.299999999999997</v>
      </c>
      <c r="JK18" s="106">
        <f>IF(OR(NOT($JH$8),JP7="-"),NA(),JP7)</f>
        <v>26</v>
      </c>
      <c r="JL18" s="106">
        <f>IF(OR(NOT($JH$8),JQ7="-"),NA(),JQ7)</f>
        <v>23.4</v>
      </c>
      <c r="JM18" s="100"/>
      <c r="JN18" s="100"/>
      <c r="JO18" s="100"/>
      <c r="JP18" s="100"/>
      <c r="JQ18" s="105" t="s">
        <v>171</v>
      </c>
      <c r="JR18" s="106">
        <f>IF(OR(NOT($JR$8),JW7="-"),NA(),JW7)</f>
        <v>51.8</v>
      </c>
      <c r="JS18" s="106">
        <f>IF(OR(NOT($JR$8),JX7="-"),NA(),JX7)</f>
        <v>34.200000000000003</v>
      </c>
      <c r="JT18" s="106">
        <f>IF(OR(NOT($JR$8),JY7="-"),NA(),JY7)</f>
        <v>85.9</v>
      </c>
      <c r="JU18" s="106">
        <f>IF(OR(NOT($JR$8),JZ7="-"),NA(),JZ7)</f>
        <v>409.1</v>
      </c>
      <c r="JV18" s="106">
        <f>IF(OR(NOT($JR$8),KA7="-"),NA(),KA7)</f>
        <v>329.7</v>
      </c>
      <c r="JW18" s="100"/>
      <c r="JX18" s="100"/>
      <c r="JY18" s="100"/>
      <c r="JZ18" s="100"/>
      <c r="KA18" s="105" t="s">
        <v>171</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171</v>
      </c>
      <c r="KL18" s="106">
        <f>IF(OR(NOT($KL$8),KQ7="-"),NA(),KQ7)</f>
        <v>97.5</v>
      </c>
      <c r="KM18" s="106">
        <f>IF(OR(NOT($KL$8),KR7="-"),NA(),KR7)</f>
        <v>96.6</v>
      </c>
      <c r="KN18" s="106">
        <f>IF(OR(NOT($KL$8),KS7="-"),NA(),KS7)</f>
        <v>92.8</v>
      </c>
      <c r="KO18" s="106">
        <f>IF(OR(NOT($KL$8),KT7="-"),NA(),KT7)</f>
        <v>95.9</v>
      </c>
      <c r="KP18" s="106">
        <f>IF(OR(NOT($KL$8),KU7="-"),NA(),KU7)</f>
        <v>95.2</v>
      </c>
      <c r="KQ18" s="100"/>
      <c r="KR18" s="100"/>
      <c r="KS18" s="100"/>
      <c r="KT18" s="100"/>
      <c r="KU18" s="100"/>
      <c r="KV18" s="105" t="s">
        <v>171</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171</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171</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171</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171</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202" t="s">
        <v>172</v>
      </c>
      <c r="C19" s="202"/>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156</v>
      </c>
      <c r="AY19" s="106">
        <f>$BI$7</f>
        <v>100</v>
      </c>
      <c r="AZ19" s="106">
        <f t="shared" ref="AZ19:BC19" si="49">$BI$7</f>
        <v>100</v>
      </c>
      <c r="BA19" s="106">
        <f t="shared" si="49"/>
        <v>100</v>
      </c>
      <c r="BB19" s="106">
        <f t="shared" si="49"/>
        <v>100</v>
      </c>
      <c r="BC19" s="106">
        <f t="shared" si="49"/>
        <v>100</v>
      </c>
      <c r="BD19" s="100"/>
      <c r="BE19" s="100"/>
      <c r="BF19" s="100"/>
      <c r="BG19" s="100"/>
      <c r="BH19" s="100"/>
      <c r="BI19" s="108" t="s">
        <v>156</v>
      </c>
      <c r="BJ19" s="106">
        <f>$BT$7</f>
        <v>100</v>
      </c>
      <c r="BK19" s="106">
        <f>$BT$7</f>
        <v>100</v>
      </c>
      <c r="BL19" s="106">
        <f>$BT$7</f>
        <v>100</v>
      </c>
      <c r="BM19" s="106">
        <f>$BT$7</f>
        <v>100</v>
      </c>
      <c r="BN19" s="106">
        <f>$BT$7</f>
        <v>100</v>
      </c>
      <c r="BO19" s="100"/>
      <c r="BP19" s="100"/>
      <c r="BQ19" s="100"/>
      <c r="BR19" s="100"/>
      <c r="BS19" s="100"/>
      <c r="BT19" s="108" t="s">
        <v>156</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202" t="s">
        <v>173</v>
      </c>
      <c r="C20" s="202"/>
      <c r="D20" s="100"/>
    </row>
    <row r="21" spans="1:374" x14ac:dyDescent="0.2">
      <c r="A21" s="97">
        <f t="shared" si="7"/>
        <v>7</v>
      </c>
      <c r="B21" s="202" t="s">
        <v>174</v>
      </c>
      <c r="C21" s="202"/>
      <c r="D21" s="100"/>
    </row>
    <row r="22" spans="1:374" x14ac:dyDescent="0.2">
      <c r="A22" s="97">
        <f t="shared" si="7"/>
        <v>8</v>
      </c>
      <c r="B22" s="202" t="s">
        <v>175</v>
      </c>
      <c r="C22" s="202"/>
      <c r="D22" s="100"/>
      <c r="E22" s="204" t="s">
        <v>176</v>
      </c>
      <c r="F22" s="205"/>
      <c r="G22" s="205"/>
      <c r="H22" s="205"/>
      <c r="I22" s="206"/>
    </row>
    <row r="23" spans="1:374" x14ac:dyDescent="0.2">
      <c r="A23" s="97">
        <f t="shared" si="7"/>
        <v>9</v>
      </c>
      <c r="B23" s="202" t="s">
        <v>177</v>
      </c>
      <c r="C23" s="202"/>
      <c r="D23" s="100"/>
      <c r="E23" s="207"/>
      <c r="F23" s="208"/>
      <c r="G23" s="208"/>
      <c r="H23" s="208"/>
      <c r="I23" s="209"/>
    </row>
    <row r="24" spans="1:374" x14ac:dyDescent="0.2">
      <c r="A24" s="97">
        <f t="shared" si="7"/>
        <v>10</v>
      </c>
      <c r="B24" s="202" t="s">
        <v>178</v>
      </c>
      <c r="C24" s="202"/>
      <c r="D24" s="100"/>
      <c r="E24" s="207"/>
      <c r="F24" s="208"/>
      <c r="G24" s="208"/>
      <c r="H24" s="208"/>
      <c r="I24" s="209"/>
    </row>
    <row r="25" spans="1:374" x14ac:dyDescent="0.2">
      <c r="A25" s="97">
        <f t="shared" si="7"/>
        <v>11</v>
      </c>
      <c r="B25" s="202" t="s">
        <v>179</v>
      </c>
      <c r="C25" s="202"/>
      <c r="D25" s="100"/>
      <c r="E25" s="207"/>
      <c r="F25" s="208"/>
      <c r="G25" s="208"/>
      <c r="H25" s="208"/>
      <c r="I25" s="209"/>
    </row>
    <row r="26" spans="1:374" x14ac:dyDescent="0.2">
      <c r="A26" s="97">
        <f t="shared" si="7"/>
        <v>12</v>
      </c>
      <c r="B26" s="202" t="s">
        <v>180</v>
      </c>
      <c r="C26" s="202"/>
      <c r="D26" s="100"/>
      <c r="E26" s="207"/>
      <c r="F26" s="208"/>
      <c r="G26" s="208"/>
      <c r="H26" s="208"/>
      <c r="I26" s="209"/>
    </row>
    <row r="27" spans="1:374" x14ac:dyDescent="0.2">
      <c r="A27" s="97">
        <f t="shared" si="7"/>
        <v>13</v>
      </c>
      <c r="B27" s="202" t="s">
        <v>181</v>
      </c>
      <c r="C27" s="202"/>
      <c r="D27" s="100"/>
      <c r="E27" s="207"/>
      <c r="F27" s="208"/>
      <c r="G27" s="208"/>
      <c r="H27" s="208"/>
      <c r="I27" s="209"/>
    </row>
    <row r="28" spans="1:374" x14ac:dyDescent="0.2">
      <c r="A28" s="97">
        <f t="shared" si="7"/>
        <v>14</v>
      </c>
      <c r="B28" s="202" t="s">
        <v>182</v>
      </c>
      <c r="C28" s="202"/>
      <c r="D28" s="100"/>
      <c r="E28" s="207"/>
      <c r="F28" s="208"/>
      <c r="G28" s="208"/>
      <c r="H28" s="208"/>
      <c r="I28" s="209"/>
    </row>
    <row r="29" spans="1:374" x14ac:dyDescent="0.2">
      <c r="A29" s="97">
        <f t="shared" si="7"/>
        <v>15</v>
      </c>
      <c r="B29" s="202" t="s">
        <v>183</v>
      </c>
      <c r="C29" s="202"/>
      <c r="D29" s="100"/>
      <c r="E29" s="207"/>
      <c r="F29" s="208"/>
      <c r="G29" s="208"/>
      <c r="H29" s="208"/>
      <c r="I29" s="209"/>
    </row>
    <row r="30" spans="1:374" x14ac:dyDescent="0.2">
      <c r="A30" s="97">
        <f t="shared" si="7"/>
        <v>16</v>
      </c>
      <c r="B30" s="202" t="s">
        <v>184</v>
      </c>
      <c r="C30" s="202"/>
      <c r="D30" s="100"/>
      <c r="E30" s="207"/>
      <c r="F30" s="208"/>
      <c r="G30" s="208"/>
      <c r="H30" s="208"/>
      <c r="I30" s="209"/>
    </row>
    <row r="31" spans="1:374" x14ac:dyDescent="0.2">
      <c r="A31" s="97">
        <f t="shared" si="7"/>
        <v>17</v>
      </c>
      <c r="B31" s="202" t="s">
        <v>185</v>
      </c>
      <c r="C31" s="202"/>
      <c r="D31" s="100"/>
      <c r="E31" s="207"/>
      <c r="F31" s="208"/>
      <c r="G31" s="208"/>
      <c r="H31" s="208"/>
      <c r="I31" s="209"/>
    </row>
    <row r="32" spans="1:374" x14ac:dyDescent="0.2">
      <c r="A32" s="97">
        <f t="shared" si="7"/>
        <v>18</v>
      </c>
      <c r="B32" s="202" t="s">
        <v>186</v>
      </c>
      <c r="C32" s="202"/>
      <c r="D32" s="100"/>
      <c r="E32" s="207"/>
      <c r="F32" s="208"/>
      <c r="G32" s="208"/>
      <c r="H32" s="208"/>
      <c r="I32" s="209"/>
    </row>
    <row r="33" spans="1:16" x14ac:dyDescent="0.2">
      <c r="A33" s="97">
        <f t="shared" si="7"/>
        <v>19</v>
      </c>
      <c r="B33" s="202" t="s">
        <v>187</v>
      </c>
      <c r="C33" s="202"/>
      <c r="D33" s="100"/>
      <c r="E33" s="207"/>
      <c r="F33" s="208"/>
      <c r="G33" s="208"/>
      <c r="H33" s="208"/>
      <c r="I33" s="209"/>
    </row>
    <row r="34" spans="1:16" x14ac:dyDescent="0.2">
      <c r="A34" s="97">
        <f t="shared" si="7"/>
        <v>20</v>
      </c>
      <c r="B34" s="202" t="s">
        <v>188</v>
      </c>
      <c r="C34" s="202"/>
      <c r="D34" s="100"/>
      <c r="E34" s="207"/>
      <c r="F34" s="208"/>
      <c r="G34" s="208"/>
      <c r="H34" s="208"/>
      <c r="I34" s="209"/>
    </row>
    <row r="35" spans="1:16" ht="25.5" customHeight="1" x14ac:dyDescent="0.2">
      <c r="E35" s="210"/>
      <c r="F35" s="211"/>
      <c r="G35" s="211"/>
      <c r="H35" s="211"/>
      <c r="I35" s="212"/>
    </row>
    <row r="36" spans="1:16" x14ac:dyDescent="0.2">
      <c r="A36" t="s">
        <v>189</v>
      </c>
      <c r="B36" t="s">
        <v>190</v>
      </c>
    </row>
    <row r="37" spans="1:16" x14ac:dyDescent="0.2">
      <c r="A37" t="s">
        <v>191</v>
      </c>
      <c r="B37" t="s">
        <v>192</v>
      </c>
      <c r="L37" s="204" t="s">
        <v>176</v>
      </c>
      <c r="M37" s="205"/>
      <c r="N37" s="205"/>
      <c r="O37" s="205"/>
      <c r="P37" s="206"/>
    </row>
    <row r="38" spans="1:16" x14ac:dyDescent="0.2">
      <c r="A38" t="s">
        <v>193</v>
      </c>
      <c r="B38" t="s">
        <v>194</v>
      </c>
      <c r="L38" s="207"/>
      <c r="M38" s="208"/>
      <c r="N38" s="208"/>
      <c r="O38" s="208"/>
      <c r="P38" s="209"/>
    </row>
    <row r="39" spans="1:16" x14ac:dyDescent="0.2">
      <c r="A39" t="s">
        <v>195</v>
      </c>
      <c r="B39" t="s">
        <v>196</v>
      </c>
      <c r="L39" s="207"/>
      <c r="M39" s="208"/>
      <c r="N39" s="208"/>
      <c r="O39" s="208"/>
      <c r="P39" s="209"/>
    </row>
    <row r="40" spans="1:16" x14ac:dyDescent="0.2">
      <c r="A40" t="s">
        <v>197</v>
      </c>
      <c r="B40" t="s">
        <v>198</v>
      </c>
      <c r="L40" s="207"/>
      <c r="M40" s="208"/>
      <c r="N40" s="208"/>
      <c r="O40" s="208"/>
      <c r="P40" s="209"/>
    </row>
    <row r="41" spans="1:16" x14ac:dyDescent="0.2">
      <c r="A41" t="s">
        <v>199</v>
      </c>
      <c r="B41" t="s">
        <v>200</v>
      </c>
      <c r="L41" s="207"/>
      <c r="M41" s="208"/>
      <c r="N41" s="208"/>
      <c r="O41" s="208"/>
      <c r="P41" s="209"/>
    </row>
    <row r="42" spans="1:16" x14ac:dyDescent="0.2">
      <c r="A42" t="s">
        <v>201</v>
      </c>
      <c r="B42" t="s">
        <v>202</v>
      </c>
      <c r="L42" s="207"/>
      <c r="M42" s="208"/>
      <c r="N42" s="208"/>
      <c r="O42" s="208"/>
      <c r="P42" s="209"/>
    </row>
    <row r="43" spans="1:16" x14ac:dyDescent="0.2">
      <c r="A43" t="s">
        <v>203</v>
      </c>
      <c r="B43" t="s">
        <v>204</v>
      </c>
      <c r="L43" s="207"/>
      <c r="M43" s="208"/>
      <c r="N43" s="208"/>
      <c r="O43" s="208"/>
      <c r="P43" s="209"/>
    </row>
    <row r="44" spans="1:16" x14ac:dyDescent="0.2">
      <c r="A44" t="s">
        <v>205</v>
      </c>
      <c r="B44" t="s">
        <v>206</v>
      </c>
      <c r="L44" s="207"/>
      <c r="M44" s="208"/>
      <c r="N44" s="208"/>
      <c r="O44" s="208"/>
      <c r="P44" s="209"/>
    </row>
    <row r="45" spans="1:16" x14ac:dyDescent="0.2">
      <c r="A45" t="s">
        <v>207</v>
      </c>
      <c r="B45" t="s">
        <v>208</v>
      </c>
      <c r="L45" s="207"/>
      <c r="M45" s="208"/>
      <c r="N45" s="208"/>
      <c r="O45" s="208"/>
      <c r="P45" s="209"/>
    </row>
    <row r="46" spans="1:16" x14ac:dyDescent="0.2">
      <c r="A46" t="s">
        <v>209</v>
      </c>
      <c r="B46" t="s">
        <v>210</v>
      </c>
      <c r="L46" s="207"/>
      <c r="M46" s="208"/>
      <c r="N46" s="208"/>
      <c r="O46" s="208"/>
      <c r="P46" s="209"/>
    </row>
    <row r="47" spans="1:16" x14ac:dyDescent="0.2">
      <c r="A47" t="s">
        <v>211</v>
      </c>
      <c r="B47" t="s">
        <v>212</v>
      </c>
      <c r="L47" s="207"/>
      <c r="M47" s="208"/>
      <c r="N47" s="208"/>
      <c r="O47" s="208"/>
      <c r="P47" s="209"/>
    </row>
    <row r="48" spans="1:16" x14ac:dyDescent="0.2">
      <c r="A48" t="s">
        <v>213</v>
      </c>
      <c r="B48" t="s">
        <v>214</v>
      </c>
      <c r="L48" s="207"/>
      <c r="M48" s="208"/>
      <c r="N48" s="208"/>
      <c r="O48" s="208"/>
      <c r="P48" s="209"/>
    </row>
    <row r="49" spans="1:16" x14ac:dyDescent="0.2">
      <c r="A49" t="s">
        <v>215</v>
      </c>
      <c r="B49" t="s">
        <v>216</v>
      </c>
      <c r="L49" s="207"/>
      <c r="M49" s="208"/>
      <c r="N49" s="208"/>
      <c r="O49" s="208"/>
      <c r="P49" s="209"/>
    </row>
    <row r="50" spans="1:16" ht="26.25" customHeight="1" x14ac:dyDescent="0.2">
      <c r="A50" t="s">
        <v>217</v>
      </c>
      <c r="B50" t="s">
        <v>218</v>
      </c>
      <c r="L50" s="210"/>
      <c r="M50" s="211"/>
      <c r="N50" s="211"/>
      <c r="O50" s="211"/>
      <c r="P50" s="212"/>
    </row>
    <row r="51" spans="1:16" x14ac:dyDescent="0.2">
      <c r="A51" t="s">
        <v>219</v>
      </c>
      <c r="B51" t="s">
        <v>220</v>
      </c>
    </row>
    <row r="52" spans="1:16" x14ac:dyDescent="0.2">
      <c r="A52" t="s">
        <v>221</v>
      </c>
      <c r="B52" t="s">
        <v>222</v>
      </c>
    </row>
    <row r="53" spans="1:16" x14ac:dyDescent="0.2">
      <c r="A53" t="s">
        <v>223</v>
      </c>
      <c r="B53" t="s">
        <v>224</v>
      </c>
    </row>
    <row r="54" spans="1:16" x14ac:dyDescent="0.2">
      <c r="A54" t="s">
        <v>225</v>
      </c>
      <c r="B54" t="s">
        <v>226</v>
      </c>
    </row>
    <row r="55" spans="1:16" x14ac:dyDescent="0.2">
      <c r="A55" t="s">
        <v>227</v>
      </c>
      <c r="B55" t="s">
        <v>228</v>
      </c>
    </row>
    <row r="56" spans="1:16" x14ac:dyDescent="0.2">
      <c r="A56" t="s">
        <v>229</v>
      </c>
      <c r="B56" t="s">
        <v>230</v>
      </c>
    </row>
    <row r="57" spans="1:16" x14ac:dyDescent="0.2">
      <c r="A57" t="s">
        <v>231</v>
      </c>
      <c r="B57" t="s">
        <v>232</v>
      </c>
    </row>
    <row r="58" spans="1:16" x14ac:dyDescent="0.2">
      <c r="A58" t="s">
        <v>233</v>
      </c>
      <c r="B58" t="s">
        <v>234</v>
      </c>
    </row>
    <row r="59" spans="1:16" x14ac:dyDescent="0.2">
      <c r="A59" t="s">
        <v>235</v>
      </c>
      <c r="B59" t="s">
        <v>236</v>
      </c>
    </row>
    <row r="60" spans="1:16" x14ac:dyDescent="0.2">
      <c r="A60" t="s">
        <v>237</v>
      </c>
      <c r="B60" t="s">
        <v>238</v>
      </c>
    </row>
    <row r="61" spans="1:16" x14ac:dyDescent="0.2">
      <c r="A61" t="s">
        <v>239</v>
      </c>
      <c r="B61" t="s">
        <v>240</v>
      </c>
    </row>
    <row r="62" spans="1:16" x14ac:dyDescent="0.2">
      <c r="A62" t="s">
        <v>241</v>
      </c>
      <c r="B62" t="s">
        <v>242</v>
      </c>
    </row>
    <row r="63" spans="1:16" x14ac:dyDescent="0.2">
      <c r="A63" t="s">
        <v>243</v>
      </c>
      <c r="B63" t="s">
        <v>244</v>
      </c>
    </row>
    <row r="64" spans="1:16" x14ac:dyDescent="0.2">
      <c r="A64" t="s">
        <v>245</v>
      </c>
      <c r="B64" t="s">
        <v>246</v>
      </c>
    </row>
    <row r="65" spans="1:2" x14ac:dyDescent="0.2">
      <c r="A65" t="s">
        <v>247</v>
      </c>
      <c r="B65" t="s">
        <v>248</v>
      </c>
    </row>
    <row r="66" spans="1:2" x14ac:dyDescent="0.2">
      <c r="A66" t="s">
        <v>249</v>
      </c>
      <c r="B66" t="s">
        <v>250</v>
      </c>
    </row>
    <row r="67" spans="1:2" x14ac:dyDescent="0.2">
      <c r="A67" t="s">
        <v>251</v>
      </c>
      <c r="B67" t="s">
        <v>250</v>
      </c>
    </row>
    <row r="68" spans="1:2" x14ac:dyDescent="0.2">
      <c r="A68" t="s">
        <v>252</v>
      </c>
      <c r="B68" t="s">
        <v>250</v>
      </c>
    </row>
    <row r="69" spans="1:2" x14ac:dyDescent="0.2">
      <c r="A69" t="s">
        <v>253</v>
      </c>
      <c r="B69" t="s">
        <v>250</v>
      </c>
    </row>
    <row r="70" spans="1:2" x14ac:dyDescent="0.2">
      <c r="A70" t="s">
        <v>254</v>
      </c>
      <c r="B70" t="s">
        <v>250</v>
      </c>
    </row>
    <row r="71" spans="1:2" x14ac:dyDescent="0.2">
      <c r="A71" t="s">
        <v>255</v>
      </c>
      <c r="B71" t="s">
        <v>250</v>
      </c>
    </row>
    <row r="72" spans="1:2" x14ac:dyDescent="0.2">
      <c r="A72" t="s">
        <v>256</v>
      </c>
      <c r="B72" t="s">
        <v>250</v>
      </c>
    </row>
    <row r="73" spans="1:2" x14ac:dyDescent="0.2">
      <c r="A73" t="s">
        <v>257</v>
      </c>
      <c r="B73" t="s">
        <v>250</v>
      </c>
    </row>
    <row r="74" spans="1:2" x14ac:dyDescent="0.2">
      <c r="A74" t="s">
        <v>258</v>
      </c>
      <c r="B74" t="s">
        <v>250</v>
      </c>
    </row>
    <row r="75" spans="1:2" x14ac:dyDescent="0.2">
      <c r="A75" t="s">
        <v>259</v>
      </c>
      <c r="B75" t="s">
        <v>250</v>
      </c>
    </row>
    <row r="76" spans="1:2" x14ac:dyDescent="0.2">
      <c r="A76" t="s">
        <v>260</v>
      </c>
      <c r="B76" t="s">
        <v>250</v>
      </c>
    </row>
    <row r="77" spans="1:2" x14ac:dyDescent="0.2">
      <c r="A77" t="s">
        <v>261</v>
      </c>
      <c r="B77" t="s">
        <v>250</v>
      </c>
    </row>
    <row r="78" spans="1:2" x14ac:dyDescent="0.2">
      <c r="A78" t="s">
        <v>262</v>
      </c>
      <c r="B78" t="s">
        <v>250</v>
      </c>
    </row>
    <row r="79" spans="1:2" x14ac:dyDescent="0.2">
      <c r="A79" t="s">
        <v>263</v>
      </c>
      <c r="B79" t="s">
        <v>250</v>
      </c>
    </row>
    <row r="80" spans="1:2" x14ac:dyDescent="0.2">
      <c r="A80" t="s">
        <v>264</v>
      </c>
      <c r="B80" t="s">
        <v>250</v>
      </c>
    </row>
    <row r="81" spans="1:2" x14ac:dyDescent="0.2">
      <c r="A81" t="s">
        <v>265</v>
      </c>
      <c r="B81" t="s">
        <v>250</v>
      </c>
    </row>
    <row r="82" spans="1:2" x14ac:dyDescent="0.2">
      <c r="A82" t="s">
        <v>266</v>
      </c>
      <c r="B82" t="s">
        <v>250</v>
      </c>
    </row>
    <row r="83" spans="1:2" x14ac:dyDescent="0.2">
      <c r="A83" t="s">
        <v>267</v>
      </c>
      <c r="B83" t="s">
        <v>250</v>
      </c>
    </row>
    <row r="84" spans="1:2" x14ac:dyDescent="0.2">
      <c r="A84" t="s">
        <v>268</v>
      </c>
      <c r="B84" t="s">
        <v>250</v>
      </c>
    </row>
    <row r="85" spans="1:2" x14ac:dyDescent="0.2">
      <c r="A85" t="s">
        <v>269</v>
      </c>
      <c r="B85" t="s">
        <v>250</v>
      </c>
    </row>
    <row r="86" spans="1:2" x14ac:dyDescent="0.2">
      <c r="A86" t="s">
        <v>270</v>
      </c>
      <c r="B86" t="s">
        <v>271</v>
      </c>
    </row>
    <row r="87" spans="1:2" x14ac:dyDescent="0.2">
      <c r="A87" t="s">
        <v>272</v>
      </c>
      <c r="B87" t="s">
        <v>271</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NEC02112 （佐藤貢）</cp:lastModifiedBy>
  <dcterms:created xsi:type="dcterms:W3CDTF">2021-12-03T06:38:21Z</dcterms:created>
  <dcterms:modified xsi:type="dcterms:W3CDTF">2022-01-18T02:30:24Z</dcterms:modified>
  <cp:category/>
</cp:coreProperties>
</file>