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0YiaUen8Ocu7LaLmoD2fzNLqOVmvsdIOPR5RAfcdPHb/CJk598cttDWSRW3LqDBmQMCG0E1Sd9nSm3MR27HLTg==" workbookSaltValue="Z1dV6Mh3qo2UN7Lx/KewcA==" workbookSpinCount="100000" lockStructure="1"/>
  <bookViews>
    <workbookView xWindow="0" yWindow="0" windowWidth="18636" windowHeight="7524"/>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<sst xmlns="http://schemas.openxmlformats.org/spreadsheetml/2006/main" count="231" uniqueCount="119">
  <si>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</si>
  <si>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</si>
  <si>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</si>
  <si>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</si>
  <si>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</si>
  <si>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</si>
  <si>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</si>
  <si>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</si>
  <si>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</si>
  <si>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</si>
  <si>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</si>
  <si>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</si>
  <si>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</si>
  <si>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</si>
  <si>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</si>
  <si>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</si>
  <si>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</si>
  <si>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</si>
  <si>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</si>
  <si>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</si>
  <si>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</si>
  <si>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</si>
  <si>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</si>
  <si>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</si>
  <si>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</si>
  <si>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</si>
  <si>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</si>
  <si>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</si>
  <si>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</si>
  <si>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</si>
  <si>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</si>
  <si>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</si>
  <si>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</si>
  <si>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</si>
  <si>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</si>
  <si>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</si>
  <si>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</si>
  <si>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</si>
  <si>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</si>
  <si>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</si>
  <si>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</si>
  <si>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</si>
  <si>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</si>
  <si>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</si>
  <si>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</si>
  <si>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</si>
  <si>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</si>
  <si>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</si>
  <si>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</si>
  <si>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</si>
  <si>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</si>
  <si>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</si>
  <si>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</si>
  <si>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</si>
  <si>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</si>
  <si>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</si>
  <si>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</si>
  <si>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</si>
  <si>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</si>
  <si>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</si>
  <si>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</si>
  <si>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</si>
  <si>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</si>
  <si>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</si>
  <si>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</si>
  <si>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</si>
  <si>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</si>
  <si>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</si>
  <si>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</si>
  <si>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</si>
  <si>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</si>
  <si>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</si>
  <si>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</si>
  <si>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</si>
  <si>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</si>
  <si>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</si>
  <si>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</si>
  <si>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</si>
  <si>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</si>
  <si>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</si>
  <si>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</si>
  <si>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</si>
  <si>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</si>
  <si>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</si>
  <si>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</si>
  <si>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</si>
  <si>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</si>
  <si>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</si>
  <si>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</si>
  <si>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</si>
  <si>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</si>
  <si>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</si>
  <si>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</si>
  <si>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</si>
  <si>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</si>
  <si>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</si>
  <si>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</si>
  <si>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</si>
  <si>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</si>
  <si>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</si>
  <si>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</si>
  <si>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</si>
  <si>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</si>
  <si>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</si>
  <si>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</si>
  <si>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</si>
  <si>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</si>
  <si>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</si>
  <si>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</si>
  <si>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</si>
  <si>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</si>
  <si>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</si>
  <si>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</si>
  <si>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</si>
  <si>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</si>
  <si>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</si>
  <si>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「①経常収支比率」は、使用料収入等で維持管理費や支払利息等の費用を賄い100％を超えたが、平均値を下回っている。使用料収入は減少傾向にあることから、更なる経営努力が必要である。
「②累積欠損金比率」は、議会の議決を経て、資本金の額を減少し、未処理欠損金に補填したことで解消した。
「③流動比率」は、平均値を大きく上回っている。今後も短期債務に対する支払い能力を維持するよう努めていく。
「④企業債残高対事業規模比率」は、企業債残高が大きいため平均値を大きく上回っているものの、投資の平準化等により改善傾向にある。
「⑤経費回収率」は、平均値を上回り100％を継続できたが、今後の厳しい経営環境を踏まえ、徹底した費用の削減等、適正な事業運営に努めなければならない。
「⑥汚水処理原価」は、平均値より低いものの、今後も厳しい経営環境が予想されるため、一層の費用削減に努めなければならない。
「⑦施設利用率」は、人口減少等により施設規模が過大となっており、処理区の統合やダウンサイジングにより、適正な規模に改善する必要がある。
「⑧水洗化率」は、年々向上しているものの、安定した収入を確保するためにも、今後より一層の接続推進に努める必要がある。</t>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</si>
  <si>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phoneticPr fontId="4"/>
  </si>
  <si>
    <t>　下水道事業に地方公営企業法を適用して5年目の決算となる。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</si>
</sst>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75F-4C26-94F6-D16BB583532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F75F-4C26-94F6-D16BB583532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34.71</c:v>
                </c:pt>
                <c:pt idx="1">
                  <c:v>33.79</c:v>
                </c:pt>
                <c:pt idx="2">
                  <c:v>32.71</c:v>
                </c:pt>
                <c:pt idx="3">
                  <c:v>32.82</c:v>
                </c:pt>
                <c:pt idx="4">
                  <c:v>31.47</c:v>
                </c:pt>
              </c:numCache>
            </c:numRef>
          </c:val>
          <c:extLst>
            <c:ext xmlns:c16="http://schemas.microsoft.com/office/drawing/2014/chart" uri="{C3380CC4-5D6E-409C-BE32-E72D297353CC}">
              <c16:uniqueId val="{00000000-08D7-4B6E-8280-DCE50150D8C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08D7-4B6E-8280-DCE50150D8C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83.55</c:v>
                </c:pt>
                <c:pt idx="1">
                  <c:v>84.39</c:v>
                </c:pt>
                <c:pt idx="2">
                  <c:v>85.61</c:v>
                </c:pt>
                <c:pt idx="3">
                  <c:v>86.3</c:v>
                </c:pt>
                <c:pt idx="4">
                  <c:v>86.77</c:v>
                </c:pt>
              </c:numCache>
            </c:numRef>
          </c:val>
          <c:extLst>
            <c:ext xmlns:c16="http://schemas.microsoft.com/office/drawing/2014/chart" uri="{C3380CC4-5D6E-409C-BE32-E72D297353CC}">
              <c16:uniqueId val="{00000000-7005-4B45-BC91-442454546EB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7005-4B45-BC91-442454546EB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88.25</c:v>
                </c:pt>
                <c:pt idx="1">
                  <c:v>100.85</c:v>
                </c:pt>
                <c:pt idx="2">
                  <c:v>100.93</c:v>
                </c:pt>
                <c:pt idx="3">
                  <c:v>102.88</c:v>
                </c:pt>
                <c:pt idx="4">
                  <c:v>103.29</c:v>
                </c:pt>
              </c:numCache>
            </c:numRef>
          </c:val>
          <c:extLst>
            <c:ext xmlns:c16="http://schemas.microsoft.com/office/drawing/2014/chart" uri="{C3380CC4-5D6E-409C-BE32-E72D297353CC}">
              <c16:uniqueId val="{00000000-35B2-409F-BF83-8DF2A7ECFDD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35B2-409F-BF83-8DF2A7ECFDD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4.5199999999999996</c:v>
                </c:pt>
                <c:pt idx="1">
                  <c:v>7.84</c:v>
                </c:pt>
                <c:pt idx="2">
                  <c:v>11.01</c:v>
                </c:pt>
                <c:pt idx="3">
                  <c:v>14.11</c:v>
                </c:pt>
                <c:pt idx="4">
                  <c:v>16.88</c:v>
                </c:pt>
              </c:numCache>
            </c:numRef>
          </c:val>
          <c:extLst>
            <c:ext xmlns:c16="http://schemas.microsoft.com/office/drawing/2014/chart" uri="{C3380CC4-5D6E-409C-BE32-E72D297353CC}">
              <c16:uniqueId val="{00000000-4D07-43EC-9FE9-6DB46D89FE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4D07-43EC-9FE9-6DB46D89FE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DB-4580-A399-9FE675FD3A8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19DB-4580-A399-9FE675FD3A8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42.09</c:v>
                </c:pt>
                <c:pt idx="1">
                  <c:v>41.42</c:v>
                </c:pt>
                <c:pt idx="2">
                  <c:v>39.56</c:v>
                </c:pt>
                <c:pt idx="3">
                  <c:v>30.89</c:v>
                </c:pt>
                <c:pt idx="4" formatCode="#,##0.00;&quot;△&quot;#,##0.00">
                  <c:v>0</c:v>
                </c:pt>
              </c:numCache>
            </c:numRef>
          </c:val>
          <c:extLst>
            <c:ext xmlns:c16="http://schemas.microsoft.com/office/drawing/2014/chart" uri="{C3380CC4-5D6E-409C-BE32-E72D297353CC}">
              <c16:uniqueId val="{00000000-AC14-4A51-BB1C-7BF22ACFA62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AC14-4A51-BB1C-7BF22ACFA62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65.14</c:v>
                </c:pt>
                <c:pt idx="1">
                  <c:v>93.56</c:v>
                </c:pt>
                <c:pt idx="2">
                  <c:v>116.16</c:v>
                </c:pt>
                <c:pt idx="3">
                  <c:v>140.6</c:v>
                </c:pt>
                <c:pt idx="4">
                  <c:v>134.25</c:v>
                </c:pt>
              </c:numCache>
            </c:numRef>
          </c:val>
          <c:extLst>
            <c:ext xmlns:c16="http://schemas.microsoft.com/office/drawing/2014/chart" uri="{C3380CC4-5D6E-409C-BE32-E72D297353CC}">
              <c16:uniqueId val="{00000000-CF6E-4903-ABDA-862BA392397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CF6E-4903-ABDA-862BA392397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2129.61</c:v>
                </c:pt>
                <c:pt idx="1">
                  <c:v>1992.39</c:v>
                </c:pt>
                <c:pt idx="2">
                  <c:v>1876.73</c:v>
                </c:pt>
                <c:pt idx="3">
                  <c:v>1695.05</c:v>
                </c:pt>
                <c:pt idx="4">
                  <c:v>1660.72</c:v>
                </c:pt>
              </c:numCache>
            </c:numRef>
          </c:val>
          <c:extLst>
            <c:ext xmlns:c16="http://schemas.microsoft.com/office/drawing/2014/chart" uri="{C3380CC4-5D6E-409C-BE32-E72D297353CC}">
              <c16:uniqueId val="{00000000-90F7-4716-A2C4-8B332BF90AD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90F7-4716-A2C4-8B332BF90AD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493-4239-A22E-13103DB96AC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7493-4239-A22E-13103DB96AC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203.71</c:v>
                </c:pt>
                <c:pt idx="1">
                  <c:v>204.4</c:v>
                </c:pt>
                <c:pt idx="2">
                  <c:v>204.71</c:v>
                </c:pt>
                <c:pt idx="3">
                  <c:v>205.32</c:v>
                </c:pt>
                <c:pt idx="4">
                  <c:v>205.83</c:v>
                </c:pt>
              </c:numCache>
            </c:numRef>
          </c:val>
          <c:extLst>
            <c:ext xmlns:c16="http://schemas.microsoft.com/office/drawing/2014/chart" uri="{C3380CC4-5D6E-409C-BE32-E72D297353CC}">
              <c16:uniqueId val="{00000000-F9EE-47A1-9C9B-607132F713C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F9EE-47A1-9C9B-607132F713C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58"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2">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2">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1" t="str">
        <f>データ!H6</f>
        <v>山形県　酒田市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2">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自治体職員</v>
      </c>
      <c r="AE8" s="67"/>
      <c r="AF8" s="67"/>
      <c r="AG8" s="67"/>
      <c r="AH8" s="67"/>
      <c r="AI8" s="67"/>
      <c r="AJ8" s="67"/>
      <c r="AK8" s="3"/>
      <c r="AL8" s="55">
        <f>データ!S6</f>
        <v>98795</v>
      </c>
      <c r="AM8" s="55"/>
      <c r="AN8" s="55"/>
      <c r="AO8" s="55"/>
      <c r="AP8" s="55"/>
      <c r="AQ8" s="55"/>
      <c r="AR8" s="55"/>
      <c r="AS8" s="55"/>
      <c r="AT8" s="54">
        <f>データ!T6</f>
        <v>602.98</v>
      </c>
      <c r="AU8" s="54"/>
      <c r="AV8" s="54"/>
      <c r="AW8" s="54"/>
      <c r="AX8" s="54"/>
      <c r="AY8" s="54"/>
      <c r="AZ8" s="54"/>
      <c r="BA8" s="54"/>
      <c r="BB8" s="54">
        <f>データ!U6</f>
        <v>163.84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2">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2">
      <c r="A10" s="2"/>
      <c r="B10" s="54" t="str">
        <f>データ!N6</f>
        <v>-</v>
      </c>
      <c r="C10" s="54"/>
      <c r="D10" s="54"/>
      <c r="E10" s="54"/>
      <c r="F10" s="54"/>
      <c r="G10" s="54"/>
      <c r="H10" s="54"/>
      <c r="I10" s="54">
        <f>データ!O6</f>
        <v>69.88</v>
      </c>
      <c r="J10" s="54"/>
      <c r="K10" s="54"/>
      <c r="L10" s="54"/>
      <c r="M10" s="54"/>
      <c r="N10" s="54"/>
      <c r="O10" s="54"/>
      <c r="P10" s="54">
        <f>データ!P6</f>
        <v>3.92</v>
      </c>
      <c r="Q10" s="54"/>
      <c r="R10" s="54"/>
      <c r="S10" s="54"/>
      <c r="T10" s="54"/>
      <c r="U10" s="54"/>
      <c r="V10" s="54"/>
      <c r="W10" s="54">
        <f>データ!Q6</f>
        <v>102.63</v>
      </c>
      <c r="X10" s="54"/>
      <c r="Y10" s="54"/>
      <c r="Z10" s="54"/>
      <c r="AA10" s="54"/>
      <c r="AB10" s="54"/>
      <c r="AC10" s="54"/>
      <c r="AD10" s="55">
        <f>データ!R6</f>
        <v>4125</v>
      </c>
      <c r="AE10" s="55"/>
      <c r="AF10" s="55"/>
      <c r="AG10" s="55"/>
      <c r="AH10" s="55"/>
      <c r="AI10" s="55"/>
      <c r="AJ10" s="55"/>
      <c r="AK10" s="2"/>
      <c r="AL10" s="55">
        <f>データ!V6</f>
        <v>3847</v>
      </c>
      <c r="AM10" s="55"/>
      <c r="AN10" s="55"/>
      <c r="AO10" s="55"/>
      <c r="AP10" s="55"/>
      <c r="AQ10" s="55"/>
      <c r="AR10" s="55"/>
      <c r="AS10" s="55"/>
      <c r="AT10" s="54">
        <f>データ!W6</f>
        <v>1.85</v>
      </c>
      <c r="AU10" s="54"/>
      <c r="AV10" s="54"/>
      <c r="AW10" s="54"/>
      <c r="AX10" s="54"/>
      <c r="AY10" s="54"/>
      <c r="AZ10" s="54"/>
      <c r="BA10" s="54"/>
      <c r="BB10" s="54">
        <f>データ!X6</f>
        <v>2079.46</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2">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HaKJZFgoYX7B2Lcro/V6btrM6sL6KzclXGQOsBoeP32x0BRiZAcPag1mXQZd2rUBd8wSDhuW5O/lp5JT2+m+4w==" saltValue="NVXlDPB6L2zVelAeyvRdl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62049</v>
      </c>
      <c r="D6" s="19">
        <f t="shared" si="3"/>
        <v>46</v>
      </c>
      <c r="E6" s="19">
        <f t="shared" si="3"/>
        <v>17</v>
      </c>
      <c r="F6" s="19">
        <f t="shared" si="3"/>
        <v>4</v>
      </c>
      <c r="G6" s="19">
        <f t="shared" si="3"/>
        <v>0</v>
      </c>
      <c r="H6" s="19" t="str">
        <f t="shared" si="3"/>
        <v>山形県　酒田市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69.88</v>
      </c>
      <c r="P6" s="20">
        <f t="shared" si="3"/>
        <v>3.92</v>
      </c>
      <c r="Q6" s="20">
        <f t="shared" si="3"/>
        <v>102.63</v>
      </c>
      <c r="R6" s="20">
        <f t="shared" si="3"/>
        <v>4125</v>
      </c>
      <c r="S6" s="20">
        <f t="shared" si="3"/>
        <v>98795</v>
      </c>
      <c r="T6" s="20">
        <f t="shared" si="3"/>
        <v>602.98</v>
      </c>
      <c r="U6" s="20">
        <f t="shared" si="3"/>
        <v>163.84</v>
      </c>
      <c r="V6" s="20">
        <f t="shared" si="3"/>
        <v>3847</v>
      </c>
      <c r="W6" s="20">
        <f t="shared" si="3"/>
        <v>1.85</v>
      </c>
      <c r="X6" s="20">
        <f t="shared" si="3"/>
        <v>2079.46</v>
      </c>
      <c r="Y6" s="21">
        <f>IF(Y7="",NA(),Y7)</f>
        <v>88.25</v>
      </c>
      <c r="Z6" s="21">
        <f t="shared" ref="Z6:AH6" si="4">IF(Z7="",NA(),Z7)</f>
        <v>100.85</v>
      </c>
      <c r="AA6" s="21">
        <f t="shared" si="4"/>
        <v>100.93</v>
      </c>
      <c r="AB6" s="21">
        <f t="shared" si="4"/>
        <v>102.88</v>
      </c>
      <c r="AC6" s="21">
        <f t="shared" si="4"/>
        <v>103.29</v>
      </c>
      <c r="AD6" s="21">
        <f t="shared" si="4"/>
        <v>102.13</v>
      </c>
      <c r="AE6" s="21">
        <f t="shared" si="4"/>
        <v>101.72</v>
      </c>
      <c r="AF6" s="21">
        <f t="shared" si="4"/>
        <v>102.73</v>
      </c>
      <c r="AG6" s="21">
        <f t="shared" si="4"/>
        <v>105.78</v>
      </c>
      <c r="AH6" s="21">
        <f t="shared" si="4"/>
        <v>106.09</v>
      </c>
      <c r="AI6" s="20" t="str">
        <f>IF(AI7="","",IF(AI7="-","【-】","【"&amp;SUBSTITUTE(TEXT(AI7,"#,##0.00"),"-","△")&amp;"】"))</f>
        <v>【105.35】</v>
      </c>
      <c r="AJ6" s="21">
        <f>IF(AJ7="",NA(),AJ7)</f>
        <v>42.09</v>
      </c>
      <c r="AK6" s="21">
        <f t="shared" ref="AK6:AS6" si="5">IF(AK7="",NA(),AK7)</f>
        <v>41.42</v>
      </c>
      <c r="AL6" s="21">
        <f t="shared" si="5"/>
        <v>39.56</v>
      </c>
      <c r="AM6" s="21">
        <f t="shared" si="5"/>
        <v>30.89</v>
      </c>
      <c r="AN6" s="20">
        <f t="shared" si="5"/>
        <v>0</v>
      </c>
      <c r="AO6" s="21">
        <f t="shared" si="5"/>
        <v>109.51</v>
      </c>
      <c r="AP6" s="21">
        <f t="shared" si="5"/>
        <v>112.88</v>
      </c>
      <c r="AQ6" s="21">
        <f t="shared" si="5"/>
        <v>94.97</v>
      </c>
      <c r="AR6" s="21">
        <f t="shared" si="5"/>
        <v>63.96</v>
      </c>
      <c r="AS6" s="21">
        <f t="shared" si="5"/>
        <v>69.42</v>
      </c>
      <c r="AT6" s="20" t="str">
        <f>IF(AT7="","",IF(AT7="-","【-】","【"&amp;SUBSTITUTE(TEXT(AT7,"#,##0.00"),"-","△")&amp;"】"))</f>
        <v>【63.89】</v>
      </c>
      <c r="AU6" s="21">
        <f>IF(AU7="",NA(),AU7)</f>
        <v>65.14</v>
      </c>
      <c r="AV6" s="21">
        <f t="shared" ref="AV6:BD6" si="6">IF(AV7="",NA(),AV7)</f>
        <v>93.56</v>
      </c>
      <c r="AW6" s="21">
        <f t="shared" si="6"/>
        <v>116.16</v>
      </c>
      <c r="AX6" s="21">
        <f t="shared" si="6"/>
        <v>140.6</v>
      </c>
      <c r="AY6" s="21">
        <f t="shared" si="6"/>
        <v>134.25</v>
      </c>
      <c r="AZ6" s="21">
        <f t="shared" si="6"/>
        <v>47.44</v>
      </c>
      <c r="BA6" s="21">
        <f t="shared" si="6"/>
        <v>49.18</v>
      </c>
      <c r="BB6" s="21">
        <f t="shared" si="6"/>
        <v>47.72</v>
      </c>
      <c r="BC6" s="21">
        <f t="shared" si="6"/>
        <v>44.24</v>
      </c>
      <c r="BD6" s="21">
        <f t="shared" si="6"/>
        <v>43.07</v>
      </c>
      <c r="BE6" s="20" t="str">
        <f>IF(BE7="","",IF(BE7="-","【-】","【"&amp;SUBSTITUTE(TEXT(BE7,"#,##0.00"),"-","△")&amp;"】"))</f>
        <v>【44.07】</v>
      </c>
      <c r="BF6" s="21">
        <f>IF(BF7="",NA(),BF7)</f>
        <v>2129.61</v>
      </c>
      <c r="BG6" s="21">
        <f t="shared" ref="BG6:BO6" si="7">IF(BG7="",NA(),BG7)</f>
        <v>1992.39</v>
      </c>
      <c r="BH6" s="21">
        <f t="shared" si="7"/>
        <v>1876.73</v>
      </c>
      <c r="BI6" s="21">
        <f t="shared" si="7"/>
        <v>1695.05</v>
      </c>
      <c r="BJ6" s="21">
        <f t="shared" si="7"/>
        <v>1660.72</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100</v>
      </c>
      <c r="BU6" s="21">
        <f t="shared" si="8"/>
        <v>100</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203.71</v>
      </c>
      <c r="CC6" s="21">
        <f t="shared" ref="CC6:CK6" si="9">IF(CC7="",NA(),CC7)</f>
        <v>204.4</v>
      </c>
      <c r="CD6" s="21">
        <f t="shared" si="9"/>
        <v>204.71</v>
      </c>
      <c r="CE6" s="21">
        <f t="shared" si="9"/>
        <v>205.32</v>
      </c>
      <c r="CF6" s="21">
        <f t="shared" si="9"/>
        <v>205.83</v>
      </c>
      <c r="CG6" s="21">
        <f t="shared" si="9"/>
        <v>221.81</v>
      </c>
      <c r="CH6" s="21">
        <f t="shared" si="9"/>
        <v>230.02</v>
      </c>
      <c r="CI6" s="21">
        <f t="shared" si="9"/>
        <v>228.47</v>
      </c>
      <c r="CJ6" s="21">
        <f t="shared" si="9"/>
        <v>224.88</v>
      </c>
      <c r="CK6" s="21">
        <f t="shared" si="9"/>
        <v>228.64</v>
      </c>
      <c r="CL6" s="20" t="str">
        <f>IF(CL7="","",IF(CL7="-","【-】","【"&amp;SUBSTITUTE(TEXT(CL7,"#,##0.00"),"-","△")&amp;"】"))</f>
        <v>【216.39】</v>
      </c>
      <c r="CM6" s="21">
        <f>IF(CM7="",NA(),CM7)</f>
        <v>34.71</v>
      </c>
      <c r="CN6" s="21">
        <f t="shared" ref="CN6:CV6" si="10">IF(CN7="",NA(),CN7)</f>
        <v>33.79</v>
      </c>
      <c r="CO6" s="21">
        <f t="shared" si="10"/>
        <v>32.71</v>
      </c>
      <c r="CP6" s="21">
        <f t="shared" si="10"/>
        <v>32.82</v>
      </c>
      <c r="CQ6" s="21">
        <f t="shared" si="10"/>
        <v>31.47</v>
      </c>
      <c r="CR6" s="21">
        <f t="shared" si="10"/>
        <v>43.36</v>
      </c>
      <c r="CS6" s="21">
        <f t="shared" si="10"/>
        <v>42.56</v>
      </c>
      <c r="CT6" s="21">
        <f t="shared" si="10"/>
        <v>42.47</v>
      </c>
      <c r="CU6" s="21">
        <f t="shared" si="10"/>
        <v>42.4</v>
      </c>
      <c r="CV6" s="21">
        <f t="shared" si="10"/>
        <v>42.28</v>
      </c>
      <c r="CW6" s="20" t="str">
        <f>IF(CW7="","",IF(CW7="-","【-】","【"&amp;SUBSTITUTE(TEXT(CW7,"#,##0.00"),"-","△")&amp;"】"))</f>
        <v>【42.57】</v>
      </c>
      <c r="CX6" s="21">
        <f>IF(CX7="",NA(),CX7)</f>
        <v>83.55</v>
      </c>
      <c r="CY6" s="21">
        <f t="shared" ref="CY6:DG6" si="11">IF(CY7="",NA(),CY7)</f>
        <v>84.39</v>
      </c>
      <c r="CZ6" s="21">
        <f t="shared" si="11"/>
        <v>85.61</v>
      </c>
      <c r="DA6" s="21">
        <f t="shared" si="11"/>
        <v>86.3</v>
      </c>
      <c r="DB6" s="21">
        <f t="shared" si="11"/>
        <v>86.77</v>
      </c>
      <c r="DC6" s="21">
        <f t="shared" si="11"/>
        <v>83.06</v>
      </c>
      <c r="DD6" s="21">
        <f t="shared" si="11"/>
        <v>83.32</v>
      </c>
      <c r="DE6" s="21">
        <f t="shared" si="11"/>
        <v>83.75</v>
      </c>
      <c r="DF6" s="21">
        <f t="shared" si="11"/>
        <v>84.19</v>
      </c>
      <c r="DG6" s="21">
        <f t="shared" si="11"/>
        <v>84.34</v>
      </c>
      <c r="DH6" s="20" t="str">
        <f>IF(DH7="","",IF(DH7="-","【-】","【"&amp;SUBSTITUTE(TEXT(DH7,"#,##0.00"),"-","△")&amp;"】"))</f>
        <v>【85.24】</v>
      </c>
      <c r="DI6" s="21">
        <f>IF(DI7="",NA(),DI7)</f>
        <v>4.5199999999999996</v>
      </c>
      <c r="DJ6" s="21">
        <f t="shared" ref="DJ6:DR6" si="12">IF(DJ7="",NA(),DJ7)</f>
        <v>7.84</v>
      </c>
      <c r="DK6" s="21">
        <f t="shared" si="12"/>
        <v>11.01</v>
      </c>
      <c r="DL6" s="21">
        <f t="shared" si="12"/>
        <v>14.11</v>
      </c>
      <c r="DM6" s="21">
        <f t="shared" si="12"/>
        <v>16.88</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2">
      <c r="A7" s="14"/>
      <c r="B7" s="23">
        <v>2021</v>
      </c>
      <c r="C7" s="23">
        <v>62049</v>
      </c>
      <c r="D7" s="23">
        <v>46</v>
      </c>
      <c r="E7" s="23">
        <v>17</v>
      </c>
      <c r="F7" s="23">
        <v>4</v>
      </c>
      <c r="G7" s="23">
        <v>0</v>
      </c>
      <c r="H7" s="23" t="s">
        <v>96</v>
      </c>
      <c r="I7" s="23" t="s">
        <v>97</v>
      </c>
      <c r="J7" s="23" t="s">
        <v>98</v>
      </c>
      <c r="K7" s="23" t="s">
        <v>99</v>
      </c>
      <c r="L7" s="23" t="s">
        <v>100</v>
      </c>
      <c r="M7" s="23" t="s">
        <v>101</v>
      </c>
      <c r="N7" s="24" t="s">
        <v>102</v>
      </c>
      <c r="O7" s="24">
        <v>69.88</v>
      </c>
      <c r="P7" s="24">
        <v>3.92</v>
      </c>
      <c r="Q7" s="24">
        <v>102.63</v>
      </c>
      <c r="R7" s="24">
        <v>4125</v>
      </c>
      <c r="S7" s="24">
        <v>98795</v>
      </c>
      <c r="T7" s="24">
        <v>602.98</v>
      </c>
      <c r="U7" s="24">
        <v>163.84</v>
      </c>
      <c r="V7" s="24">
        <v>3847</v>
      </c>
      <c r="W7" s="24">
        <v>1.85</v>
      </c>
      <c r="X7" s="24">
        <v>2079.46</v>
      </c>
      <c r="Y7" s="24">
        <v>88.25</v>
      </c>
      <c r="Z7" s="24">
        <v>100.85</v>
      </c>
      <c r="AA7" s="24">
        <v>100.93</v>
      </c>
      <c r="AB7" s="24">
        <v>102.88</v>
      </c>
      <c r="AC7" s="24">
        <v>103.29</v>
      </c>
      <c r="AD7" s="24">
        <v>102.13</v>
      </c>
      <c r="AE7" s="24">
        <v>101.72</v>
      </c>
      <c r="AF7" s="24">
        <v>102.73</v>
      </c>
      <c r="AG7" s="24">
        <v>105.78</v>
      </c>
      <c r="AH7" s="24">
        <v>106.09</v>
      </c>
      <c r="AI7" s="24">
        <v>105.35</v>
      </c>
      <c r="AJ7" s="24">
        <v>42.09</v>
      </c>
      <c r="AK7" s="24">
        <v>41.42</v>
      </c>
      <c r="AL7" s="24">
        <v>39.56</v>
      </c>
      <c r="AM7" s="24">
        <v>30.89</v>
      </c>
      <c r="AN7" s="24">
        <v>0</v>
      </c>
      <c r="AO7" s="24">
        <v>109.51</v>
      </c>
      <c r="AP7" s="24">
        <v>112.88</v>
      </c>
      <c r="AQ7" s="24">
        <v>94.97</v>
      </c>
      <c r="AR7" s="24">
        <v>63.96</v>
      </c>
      <c r="AS7" s="24">
        <v>69.42</v>
      </c>
      <c r="AT7" s="24">
        <v>63.89</v>
      </c>
      <c r="AU7" s="24">
        <v>65.14</v>
      </c>
      <c r="AV7" s="24">
        <v>93.56</v>
      </c>
      <c r="AW7" s="24">
        <v>116.16</v>
      </c>
      <c r="AX7" s="24">
        <v>140.6</v>
      </c>
      <c r="AY7" s="24">
        <v>134.25</v>
      </c>
      <c r="AZ7" s="24">
        <v>47.44</v>
      </c>
      <c r="BA7" s="24">
        <v>49.18</v>
      </c>
      <c r="BB7" s="24">
        <v>47.72</v>
      </c>
      <c r="BC7" s="24">
        <v>44.24</v>
      </c>
      <c r="BD7" s="24">
        <v>43.07</v>
      </c>
      <c r="BE7" s="24">
        <v>44.07</v>
      </c>
      <c r="BF7" s="24">
        <v>2129.61</v>
      </c>
      <c r="BG7" s="24">
        <v>1992.39</v>
      </c>
      <c r="BH7" s="24">
        <v>1876.73</v>
      </c>
      <c r="BI7" s="24">
        <v>1695.05</v>
      </c>
      <c r="BJ7" s="24">
        <v>1660.72</v>
      </c>
      <c r="BK7" s="24">
        <v>1243.71</v>
      </c>
      <c r="BL7" s="24">
        <v>1194.1500000000001</v>
      </c>
      <c r="BM7" s="24">
        <v>1206.79</v>
      </c>
      <c r="BN7" s="24">
        <v>1258.43</v>
      </c>
      <c r="BO7" s="24">
        <v>1163.75</v>
      </c>
      <c r="BP7" s="24">
        <v>1201.79</v>
      </c>
      <c r="BQ7" s="24">
        <v>100</v>
      </c>
      <c r="BR7" s="24">
        <v>100</v>
      </c>
      <c r="BS7" s="24">
        <v>100</v>
      </c>
      <c r="BT7" s="24">
        <v>100</v>
      </c>
      <c r="BU7" s="24">
        <v>100</v>
      </c>
      <c r="BV7" s="24">
        <v>74.3</v>
      </c>
      <c r="BW7" s="24">
        <v>72.260000000000005</v>
      </c>
      <c r="BX7" s="24">
        <v>71.84</v>
      </c>
      <c r="BY7" s="24">
        <v>73.36</v>
      </c>
      <c r="BZ7" s="24">
        <v>72.599999999999994</v>
      </c>
      <c r="CA7" s="24">
        <v>75.31</v>
      </c>
      <c r="CB7" s="24">
        <v>203.71</v>
      </c>
      <c r="CC7" s="24">
        <v>204.4</v>
      </c>
      <c r="CD7" s="24">
        <v>204.71</v>
      </c>
      <c r="CE7" s="24">
        <v>205.32</v>
      </c>
      <c r="CF7" s="24">
        <v>205.83</v>
      </c>
      <c r="CG7" s="24">
        <v>221.81</v>
      </c>
      <c r="CH7" s="24">
        <v>230.02</v>
      </c>
      <c r="CI7" s="24">
        <v>228.47</v>
      </c>
      <c r="CJ7" s="24">
        <v>224.88</v>
      </c>
      <c r="CK7" s="24">
        <v>228.64</v>
      </c>
      <c r="CL7" s="24">
        <v>216.39</v>
      </c>
      <c r="CM7" s="24">
        <v>34.71</v>
      </c>
      <c r="CN7" s="24">
        <v>33.79</v>
      </c>
      <c r="CO7" s="24">
        <v>32.71</v>
      </c>
      <c r="CP7" s="24">
        <v>32.82</v>
      </c>
      <c r="CQ7" s="24">
        <v>31.47</v>
      </c>
      <c r="CR7" s="24">
        <v>43.36</v>
      </c>
      <c r="CS7" s="24">
        <v>42.56</v>
      </c>
      <c r="CT7" s="24">
        <v>42.47</v>
      </c>
      <c r="CU7" s="24">
        <v>42.4</v>
      </c>
      <c r="CV7" s="24">
        <v>42.28</v>
      </c>
      <c r="CW7" s="24">
        <v>42.57</v>
      </c>
      <c r="CX7" s="24">
        <v>83.55</v>
      </c>
      <c r="CY7" s="24">
        <v>84.39</v>
      </c>
      <c r="CZ7" s="24">
        <v>85.61</v>
      </c>
      <c r="DA7" s="24">
        <v>86.3</v>
      </c>
      <c r="DB7" s="24">
        <v>86.77</v>
      </c>
      <c r="DC7" s="24">
        <v>83.06</v>
      </c>
      <c r="DD7" s="24">
        <v>83.32</v>
      </c>
      <c r="DE7" s="24">
        <v>83.75</v>
      </c>
      <c r="DF7" s="24">
        <v>84.19</v>
      </c>
      <c r="DG7" s="24">
        <v>84.34</v>
      </c>
      <c r="DH7" s="24">
        <v>85.24</v>
      </c>
      <c r="DI7" s="24">
        <v>4.5199999999999996</v>
      </c>
      <c r="DJ7" s="24">
        <v>7.84</v>
      </c>
      <c r="DK7" s="24">
        <v>11.01</v>
      </c>
      <c r="DL7" s="24">
        <v>14.11</v>
      </c>
      <c r="DM7" s="24">
        <v>16.88</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江口 孝</cp:lastModifiedBy>
  <cp:lastPrinted>2023-01-18T04:10:08Z</cp:lastPrinted>
  <dcterms:created xsi:type="dcterms:W3CDTF">2022-12-01T01:26:13Z</dcterms:created>
  <dcterms:modified xsi:type="dcterms:W3CDTF">2023-01-18T04:10:49Z</dcterms:modified>
  <cp:category/>
</cp:coreProperties>
</file>