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3経営比較分析表\02 提出\"/>
    </mc:Choice>
  </mc:AlternateContent>
  <workbookProtection workbookAlgorithmName="SHA-512" workbookHashValue="IMYdKX4XqcYGZMsYcy7caZpdM5c19SMdSQI/ZpcfCg6l2mvzIYa6IZpfqHsap9PQVHCQFue+mOAMps0VmTWQVQ==" workbookSaltValue="zuLYFxMq9GuY/idF5t1iFg==" workbookSpinCount="100000" lockStructure="1"/>
  <bookViews>
    <workbookView xWindow="0" yWindow="0" windowWidth="20490" windowHeight="762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L10" i="4"/>
  <c r="W10" i="4"/>
  <c r="P10" i="4"/>
  <c r="I10" i="4"/>
  <c r="BB8" i="4"/>
  <c r="AT8" i="4"/>
  <c r="AL8" i="4"/>
  <c r="AD8" i="4"/>
  <c r="W8" i="4"/>
  <c r="P8" i="4"/>
  <c r="B8" i="4"/>
  <c r="B6" i="4"/>
</calcChain>
</file>

<file path=xl/sharedStrings.xml><?xml version="1.0" encoding="utf-8"?>
<sst xmlns="http://schemas.openxmlformats.org/spreadsheetml/2006/main" count="231" uniqueCount="117">
  <si>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</si>
  <si>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</si>
  <si>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</si>
  <si>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</si>
  <si>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</si>
  <si>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</si>
  <si>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</si>
  <si>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</si>
  <si>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</si>
  <si>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</si>
  <si>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</si>
  <si>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</si>
  <si>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</si>
  <si>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</si>
  <si>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</si>
  <si>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</si>
  <si>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</si>
  <si>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</si>
  <si>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</si>
  <si>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</si>
  <si>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</si>
  <si>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</si>
  <si>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</si>
  <si>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</si>
  <si>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</si>
  <si>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</si>
  <si>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</si>
  <si>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</si>
  <si>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</si>
  <si>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</si>
  <si>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</si>
  <si>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</si>
  <si>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</si>
  <si>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</si>
  <si>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</si>
  <si>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</si>
  <si>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</si>
  <si>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</si>
  <si>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</si>
  <si>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</si>
  <si>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</si>
  <si>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</si>
  <si>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</si>
  <si>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</si>
  <si>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</si>
  <si>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</si>
  <si>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</si>
  <si>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</si>
  <si>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</si>
  <si>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</si>
  <si>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</si>
  <si>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</si>
  <si>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</si>
  <si>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</si>
  <si>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</si>
  <si>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</si>
  <si>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</si>
  <si>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</si>
  <si>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</si>
  <si>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</si>
  <si>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</si>
  <si>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</si>
  <si>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</si>
  <si>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</si>
  <si>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</si>
  <si>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</si>
  <si>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</si>
  <si>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</si>
  <si>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</si>
  <si>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</si>
  <si>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</si>
  <si>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</si>
  <si>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</si>
  <si>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</si>
  <si>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</si>
  <si>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</si>
  <si>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</si>
  <si>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</si>
  <si>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</si>
  <si>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</si>
  <si>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</si>
  <si>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</si>
  <si>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</si>
  <si>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</si>
  <si>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</si>
  <si>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</si>
  <si>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</si>
  <si>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</si>
  <si>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</si>
  <si>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</si>
  <si>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</si>
  <si>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</si>
  <si>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</si>
  <si>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</si>
  <si>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</si>
  <si>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</si>
  <si>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</si>
  <si>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</si>
  <si>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</si>
  <si>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農業集落排水</t>
  </si>
  <si>
    <t>F1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</si>
  <si>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</si>
  <si>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</si>
  <si>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</si>
  <si>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</si>
  <si>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</si>
  <si>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</si>
  <si>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</si>
  <si>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</si>
  <si>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</si>
  <si>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</si>
  <si>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</si>
  <si>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</si>
  <si>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</si>
  <si>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有形固定資産減価償却率」は、平成29年度の地方公営企業法適用の際、地方公営企業法適用前の減価償却累計額を控除した額を年度開始時点の資産として計上したため、減価償却累計額が小さく、平均値を大きく下回った。
「②管渠老朽化率」及び「③管渠改善率」は、法定耐用年数を超えている管渠が無いため低い値となっているが、今後、処理場を含め、施設の老朽化による更新費用や維持管理費の増加が懸念される。「ストックマネジメント」の考え方に基づき、計画的かつ効率的な施設の管理を行うとともに、処理区の統合による処理場の廃止や、事業の最適化による個別処理への転換等、抜本的な対策が必要である。</t>
    <phoneticPr fontId="4"/>
  </si>
  <si>
    <t>　下水道事業に地方公営企業法を適用して5年目の決算となる。
　農業集落排水事業は、農村部のため人口密度が低く、処理場を20箇所抱えていることもあり、効率性の悪い事業となっている。また、農業集落排水施設への新規接続が少ない状況であるため、接続促進活動を強化し、使用料収入を確保する必要がある。
　今後、更に人口減少による使用料収入の減少や施設の老朽化による費用の増加が懸念される中で、下水道事業の持続と安定した経営が求められている。そのためには、『酒田市下水道事業経営戦略』による中長期的な財政マネジメントや、既に取り組み中の処理区の統合をはじめとした「広域化・共同化」による経営基盤の強化等、有効な施策をより強力に実行していく必要がある。</t>
    <phoneticPr fontId="4"/>
  </si>
  <si>
    <t>「①経常収支比率」は、平均値を下回ったが、使用料収入等で維持管理費や支払利息等の費用を賄えたため、100％に達した。
「②累積欠損金比率」は、議会の議決を経て資本金の額を減少し、未処理欠損金に補填したことで解消した。
「③流動比率」は、前年度から更に改善され、平均値を上回った。今後も短期債務に対する支払い能力を高めるよう努めていく。
「④企業債残高対事業規模比率」は、企業債残高が大きいため平均値を大きく上回っているものの、投資の平準化等により改善傾向にある。
「⑤経費回収率」は、平均値を上回ったが、使用料収入の減少及び施設統廃合等による汚水処理費の増加の影響で、100%を下回った。今後も厳しい経営環境を踏まえ、徹底した費用の削減等、適正な事業運営に努めなければならない。
「⑥汚水処理原価」は、平均値より低いが、有収水量の減少及び施設統廃合等による汚水処理費の増加の影響で、前年値を上回った。今後も厳しい経営環境が予想されるため、一層の費用削減に努めなければならない。
「⑦施設利用率」は、人口減少等により施設規模が過大となっており、これまで以上に処理区の統合や事業の最適化により適正な規模にする必要がある。
「⑧水洗化率」は、やや向上したものの、平均値よりも低く、今後より一層の接続促進に努める必要がある。</t>
    <rPh sb="11" eb="14">
      <t>ヘイキンチ</t>
    </rPh>
    <rPh sb="15" eb="17">
      <t>シタマワ</t>
    </rPh>
    <rPh sb="54" eb="55">
      <t>タッ</t>
    </rPh>
    <rPh sb="83" eb="84">
      <t>ガク</t>
    </rPh>
    <rPh sb="89" eb="92">
      <t>ミショリ</t>
    </rPh>
    <rPh sb="92" eb="95">
      <t>ケッソンキン</t>
    </rPh>
    <rPh sb="96" eb="98">
      <t>ホテン</t>
    </rPh>
    <rPh sb="252" eb="255">
      <t>シヨウリョウ</t>
    </rPh>
    <rPh sb="255" eb="257">
      <t>シュウニュウ</t>
    </rPh>
    <rPh sb="258" eb="260">
      <t>ゲンショウ</t>
    </rPh>
    <rPh sb="260" eb="261">
      <t>オヨ</t>
    </rPh>
    <rPh sb="262" eb="264">
      <t>シセツ</t>
    </rPh>
    <rPh sb="264" eb="267">
      <t>トウハイゴウ</t>
    </rPh>
    <rPh sb="267" eb="268">
      <t>トウ</t>
    </rPh>
    <rPh sb="271" eb="273">
      <t>オスイ</t>
    </rPh>
    <rPh sb="273" eb="275">
      <t>ショリ</t>
    </rPh>
    <rPh sb="275" eb="276">
      <t>ヒ</t>
    </rPh>
    <rPh sb="277" eb="279">
      <t>ゾウカ</t>
    </rPh>
    <rPh sb="280" eb="282">
      <t>エイキョウ</t>
    </rPh>
    <rPh sb="289" eb="291">
      <t>シタマワ</t>
    </rPh>
    <rPh sb="360" eb="361">
      <t>ユウ</t>
    </rPh>
    <rPh sb="362" eb="364">
      <t>スイリョウ</t>
    </rPh>
    <rPh sb="391" eb="393">
      <t>ゼンネン</t>
    </rPh>
    <rPh sb="393" eb="394">
      <t>アタイ</t>
    </rPh>
    <rPh sb="395" eb="397">
      <t>ウワマワ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</si>
</sst>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0.08</c:v>
                </c:pt>
                <c:pt idx="1">
                  <c:v>0.01</c:v>
                </c:pt>
                <c:pt idx="2">
                  <c:v>0.02</c:v>
                </c:pt>
                <c:pt idx="3" formatCode="#,##0.00;&quot;△&quot;#,##0.00">
                  <c:v>0</c:v>
                </c:pt>
                <c:pt idx="4" formatCode="#,##0.00;&quot;△&quot;#,##0.00">
                  <c:v>0</c:v>
                </c:pt>
              </c:numCache>
            </c:numRef>
          </c:val>
          <c:extLst>
            <c:ext xmlns:c16="http://schemas.microsoft.com/office/drawing/2014/chart" uri="{C3380CC4-5D6E-409C-BE32-E72D297353CC}">
              <c16:uniqueId val="{00000000-AB89-4F6D-B010-C27EB969291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0.44</c:v>
                </c:pt>
                <c:pt idx="1">
                  <c:v>0.04</c:v>
                </c:pt>
                <c:pt idx="2">
                  <c:v>0.02</c:v>
                </c:pt>
                <c:pt idx="3">
                  <c:v>0.02</c:v>
                </c:pt>
                <c:pt idx="4">
                  <c:v>0.01</c:v>
                </c:pt>
              </c:numCache>
            </c:numRef>
          </c:val>
          <c:smooth val="0"/>
          <c:extLst>
            <c:ext xmlns:c16="http://schemas.microsoft.com/office/drawing/2014/chart" uri="{C3380CC4-5D6E-409C-BE32-E72D297353CC}">
              <c16:uniqueId val="{00000001-AB89-4F6D-B010-C27EB969291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57.09</c:v>
                </c:pt>
                <c:pt idx="1">
                  <c:v>56.55</c:v>
                </c:pt>
                <c:pt idx="2">
                  <c:v>54.41</c:v>
                </c:pt>
                <c:pt idx="3">
                  <c:v>55.69</c:v>
                </c:pt>
                <c:pt idx="4">
                  <c:v>56</c:v>
                </c:pt>
              </c:numCache>
            </c:numRef>
          </c:val>
          <c:extLst>
            <c:ext xmlns:c16="http://schemas.microsoft.com/office/drawing/2014/chart" uri="{C3380CC4-5D6E-409C-BE32-E72D297353CC}">
              <c16:uniqueId val="{00000000-6B4B-4410-B4C8-7E0F3D9B98F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56.01</c:v>
                </c:pt>
                <c:pt idx="1">
                  <c:v>56.72</c:v>
                </c:pt>
                <c:pt idx="2">
                  <c:v>54.06</c:v>
                </c:pt>
                <c:pt idx="3">
                  <c:v>55.26</c:v>
                </c:pt>
                <c:pt idx="4">
                  <c:v>54.54</c:v>
                </c:pt>
              </c:numCache>
            </c:numRef>
          </c:val>
          <c:smooth val="0"/>
          <c:extLst>
            <c:ext xmlns:c16="http://schemas.microsoft.com/office/drawing/2014/chart" uri="{C3380CC4-5D6E-409C-BE32-E72D297353CC}">
              <c16:uniqueId val="{00000001-6B4B-4410-B4C8-7E0F3D9B98F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86.32</c:v>
                </c:pt>
                <c:pt idx="1">
                  <c:v>87.41</c:v>
                </c:pt>
                <c:pt idx="2">
                  <c:v>88.16</c:v>
                </c:pt>
                <c:pt idx="3">
                  <c:v>88.65</c:v>
                </c:pt>
                <c:pt idx="4">
                  <c:v>88.87</c:v>
                </c:pt>
              </c:numCache>
            </c:numRef>
          </c:val>
          <c:extLst>
            <c:ext xmlns:c16="http://schemas.microsoft.com/office/drawing/2014/chart" uri="{C3380CC4-5D6E-409C-BE32-E72D297353CC}">
              <c16:uniqueId val="{00000000-AF60-4DD3-8AD9-59F8D4B94CB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89.77</c:v>
                </c:pt>
                <c:pt idx="1">
                  <c:v>90.04</c:v>
                </c:pt>
                <c:pt idx="2">
                  <c:v>90.11</c:v>
                </c:pt>
                <c:pt idx="3">
                  <c:v>90.52</c:v>
                </c:pt>
                <c:pt idx="4">
                  <c:v>90.3</c:v>
                </c:pt>
              </c:numCache>
            </c:numRef>
          </c:val>
          <c:smooth val="0"/>
          <c:extLst>
            <c:ext xmlns:c16="http://schemas.microsoft.com/office/drawing/2014/chart" uri="{C3380CC4-5D6E-409C-BE32-E72D297353CC}">
              <c16:uniqueId val="{00000001-AF60-4DD3-8AD9-59F8D4B94CB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83.7</c:v>
                </c:pt>
                <c:pt idx="1">
                  <c:v>97.58</c:v>
                </c:pt>
                <c:pt idx="2">
                  <c:v>101.39</c:v>
                </c:pt>
                <c:pt idx="3">
                  <c:v>104.97</c:v>
                </c:pt>
                <c:pt idx="4">
                  <c:v>100</c:v>
                </c:pt>
              </c:numCache>
            </c:numRef>
          </c:val>
          <c:extLst>
            <c:ext xmlns:c16="http://schemas.microsoft.com/office/drawing/2014/chart" uri="{C3380CC4-5D6E-409C-BE32-E72D297353CC}">
              <c16:uniqueId val="{00000000-37F0-467A-B8FC-D630CD0BDA9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100.99</c:v>
                </c:pt>
                <c:pt idx="1">
                  <c:v>101.27</c:v>
                </c:pt>
                <c:pt idx="2">
                  <c:v>101.91</c:v>
                </c:pt>
                <c:pt idx="3">
                  <c:v>103.09</c:v>
                </c:pt>
                <c:pt idx="4">
                  <c:v>102.11</c:v>
                </c:pt>
              </c:numCache>
            </c:numRef>
          </c:val>
          <c:smooth val="0"/>
          <c:extLst>
            <c:ext xmlns:c16="http://schemas.microsoft.com/office/drawing/2014/chart" uri="{C3380CC4-5D6E-409C-BE32-E72D297353CC}">
              <c16:uniqueId val="{00000001-37F0-467A-B8FC-D630CD0BDA9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4.3899999999999997</c:v>
                </c:pt>
                <c:pt idx="1">
                  <c:v>8.0299999999999994</c:v>
                </c:pt>
                <c:pt idx="2">
                  <c:v>11.48</c:v>
                </c:pt>
                <c:pt idx="3">
                  <c:v>14.84</c:v>
                </c:pt>
                <c:pt idx="4">
                  <c:v>17.89</c:v>
                </c:pt>
              </c:numCache>
            </c:numRef>
          </c:val>
          <c:extLst>
            <c:ext xmlns:c16="http://schemas.microsoft.com/office/drawing/2014/chart" uri="{C3380CC4-5D6E-409C-BE32-E72D297353CC}">
              <c16:uniqueId val="{00000000-51D7-4EAE-A26F-3CBB5512169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22.69</c:v>
                </c:pt>
                <c:pt idx="1">
                  <c:v>24.32</c:v>
                </c:pt>
                <c:pt idx="2">
                  <c:v>28.19</c:v>
                </c:pt>
                <c:pt idx="3">
                  <c:v>24.8</c:v>
                </c:pt>
                <c:pt idx="4">
                  <c:v>28.12</c:v>
                </c:pt>
              </c:numCache>
            </c:numRef>
          </c:val>
          <c:smooth val="0"/>
          <c:extLst>
            <c:ext xmlns:c16="http://schemas.microsoft.com/office/drawing/2014/chart" uri="{C3380CC4-5D6E-409C-BE32-E72D297353CC}">
              <c16:uniqueId val="{00000001-51D7-4EAE-A26F-3CBB5512169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22A-4031-BB2A-60BCFF230B4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22A-4031-BB2A-60BCFF230B4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66.37</c:v>
                </c:pt>
                <c:pt idx="1">
                  <c:v>75.349999999999994</c:v>
                </c:pt>
                <c:pt idx="2">
                  <c:v>71.34</c:v>
                </c:pt>
                <c:pt idx="3">
                  <c:v>54.45</c:v>
                </c:pt>
                <c:pt idx="4" formatCode="#,##0.00;&quot;△&quot;#,##0.00">
                  <c:v>0</c:v>
                </c:pt>
              </c:numCache>
            </c:numRef>
          </c:val>
          <c:extLst>
            <c:ext xmlns:c16="http://schemas.microsoft.com/office/drawing/2014/chart" uri="{C3380CC4-5D6E-409C-BE32-E72D297353CC}">
              <c16:uniqueId val="{00000000-3915-4B57-9316-8B890951827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149.02000000000001</c:v>
                </c:pt>
                <c:pt idx="1">
                  <c:v>137.09</c:v>
                </c:pt>
                <c:pt idx="2">
                  <c:v>127.98</c:v>
                </c:pt>
                <c:pt idx="3">
                  <c:v>101.24</c:v>
                </c:pt>
                <c:pt idx="4">
                  <c:v>124.9</c:v>
                </c:pt>
              </c:numCache>
            </c:numRef>
          </c:val>
          <c:smooth val="0"/>
          <c:extLst>
            <c:ext xmlns:c16="http://schemas.microsoft.com/office/drawing/2014/chart" uri="{C3380CC4-5D6E-409C-BE32-E72D297353CC}">
              <c16:uniqueId val="{00000001-3915-4B57-9316-8B890951827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21.78</c:v>
                </c:pt>
                <c:pt idx="1">
                  <c:v>30.54</c:v>
                </c:pt>
                <c:pt idx="2">
                  <c:v>43.6</c:v>
                </c:pt>
                <c:pt idx="3">
                  <c:v>56.5</c:v>
                </c:pt>
                <c:pt idx="4">
                  <c:v>63.09</c:v>
                </c:pt>
              </c:numCache>
            </c:numRef>
          </c:val>
          <c:extLst>
            <c:ext xmlns:c16="http://schemas.microsoft.com/office/drawing/2014/chart" uri="{C3380CC4-5D6E-409C-BE32-E72D297353CC}">
              <c16:uniqueId val="{00000000-796E-4814-B717-293E8C8414A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38.119999999999997</c:v>
                </c:pt>
                <c:pt idx="1">
                  <c:v>43.5</c:v>
                </c:pt>
                <c:pt idx="2">
                  <c:v>44.14</c:v>
                </c:pt>
                <c:pt idx="3">
                  <c:v>37.24</c:v>
                </c:pt>
                <c:pt idx="4">
                  <c:v>33.58</c:v>
                </c:pt>
              </c:numCache>
            </c:numRef>
          </c:val>
          <c:smooth val="0"/>
          <c:extLst>
            <c:ext xmlns:c16="http://schemas.microsoft.com/office/drawing/2014/chart" uri="{C3380CC4-5D6E-409C-BE32-E72D297353CC}">
              <c16:uniqueId val="{00000001-796E-4814-B717-293E8C8414A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2364.38</c:v>
                </c:pt>
                <c:pt idx="1">
                  <c:v>2237.0300000000002</c:v>
                </c:pt>
                <c:pt idx="2">
                  <c:v>2122.15</c:v>
                </c:pt>
                <c:pt idx="3">
                  <c:v>1974.19</c:v>
                </c:pt>
                <c:pt idx="4">
                  <c:v>1876.61</c:v>
                </c:pt>
              </c:numCache>
            </c:numRef>
          </c:val>
          <c:extLst>
            <c:ext xmlns:c16="http://schemas.microsoft.com/office/drawing/2014/chart" uri="{C3380CC4-5D6E-409C-BE32-E72D297353CC}">
              <c16:uniqueId val="{00000000-AD2A-4021-94D5-225B4BC9AA3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684.74</c:v>
                </c:pt>
                <c:pt idx="1">
                  <c:v>654.91999999999996</c:v>
                </c:pt>
                <c:pt idx="2">
                  <c:v>654.71</c:v>
                </c:pt>
                <c:pt idx="3">
                  <c:v>783.8</c:v>
                </c:pt>
                <c:pt idx="4">
                  <c:v>778.81</c:v>
                </c:pt>
              </c:numCache>
            </c:numRef>
          </c:val>
          <c:smooth val="0"/>
          <c:extLst>
            <c:ext xmlns:c16="http://schemas.microsoft.com/office/drawing/2014/chart" uri="{C3380CC4-5D6E-409C-BE32-E72D297353CC}">
              <c16:uniqueId val="{00000001-AD2A-4021-94D5-225B4BC9AA3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100</c:v>
                </c:pt>
                <c:pt idx="2">
                  <c:v>100</c:v>
                </c:pt>
                <c:pt idx="3">
                  <c:v>100</c:v>
                </c:pt>
                <c:pt idx="4">
                  <c:v>91.73</c:v>
                </c:pt>
              </c:numCache>
            </c:numRef>
          </c:val>
          <c:extLst>
            <c:ext xmlns:c16="http://schemas.microsoft.com/office/drawing/2014/chart" uri="{C3380CC4-5D6E-409C-BE32-E72D297353CC}">
              <c16:uniqueId val="{00000000-DD39-43EA-8174-1FCA6CED08C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65.33</c:v>
                </c:pt>
                <c:pt idx="1">
                  <c:v>65.39</c:v>
                </c:pt>
                <c:pt idx="2">
                  <c:v>65.37</c:v>
                </c:pt>
                <c:pt idx="3">
                  <c:v>68.11</c:v>
                </c:pt>
                <c:pt idx="4">
                  <c:v>67.23</c:v>
                </c:pt>
              </c:numCache>
            </c:numRef>
          </c:val>
          <c:smooth val="0"/>
          <c:extLst>
            <c:ext xmlns:c16="http://schemas.microsoft.com/office/drawing/2014/chart" uri="{C3380CC4-5D6E-409C-BE32-E72D297353CC}">
              <c16:uniqueId val="{00000001-DD39-43EA-8174-1FCA6CED08C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197.44</c:v>
                </c:pt>
                <c:pt idx="1">
                  <c:v>197.26</c:v>
                </c:pt>
                <c:pt idx="2">
                  <c:v>197.83</c:v>
                </c:pt>
                <c:pt idx="3">
                  <c:v>197.58</c:v>
                </c:pt>
                <c:pt idx="4">
                  <c:v>216.2</c:v>
                </c:pt>
              </c:numCache>
            </c:numRef>
          </c:val>
          <c:extLst>
            <c:ext xmlns:c16="http://schemas.microsoft.com/office/drawing/2014/chart" uri="{C3380CC4-5D6E-409C-BE32-E72D297353CC}">
              <c16:uniqueId val="{00000000-62A1-40BD-B17C-030DA3B9F88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227.43</c:v>
                </c:pt>
                <c:pt idx="1">
                  <c:v>230.88</c:v>
                </c:pt>
                <c:pt idx="2">
                  <c:v>228.99</c:v>
                </c:pt>
                <c:pt idx="3">
                  <c:v>222.41</c:v>
                </c:pt>
                <c:pt idx="4">
                  <c:v>228.21</c:v>
                </c:pt>
              </c:numCache>
            </c:numRef>
          </c:val>
          <c:smooth val="0"/>
          <c:extLst>
            <c:ext xmlns:c16="http://schemas.microsoft.com/office/drawing/2014/chart" uri="{C3380CC4-5D6E-409C-BE32-E72D297353CC}">
              <c16:uniqueId val="{00000001-62A1-40BD-B17C-030DA3B9F88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【128.23】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V3" zoomScale="80" zoomScaleNormal="80" workbookViewId="0">
      <selection activeCell="B14" sqref="B14:BJ1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酒田市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F1</v>
      </c>
      <c r="X8" s="65"/>
      <c r="Y8" s="65"/>
      <c r="Z8" s="65"/>
      <c r="AA8" s="65"/>
      <c r="AB8" s="65"/>
      <c r="AC8" s="65"/>
      <c r="AD8" s="66" t="str">
        <f>データ!$M$6</f>
        <v>自治体職員</v>
      </c>
      <c r="AE8" s="66"/>
      <c r="AF8" s="66"/>
      <c r="AG8" s="66"/>
      <c r="AH8" s="66"/>
      <c r="AI8" s="66"/>
      <c r="AJ8" s="66"/>
      <c r="AK8" s="3"/>
      <c r="AL8" s="45">
        <f>データ!S6</f>
        <v>98795</v>
      </c>
      <c r="AM8" s="45"/>
      <c r="AN8" s="45"/>
      <c r="AO8" s="45"/>
      <c r="AP8" s="45"/>
      <c r="AQ8" s="45"/>
      <c r="AR8" s="45"/>
      <c r="AS8" s="45"/>
      <c r="AT8" s="46">
        <f>データ!T6</f>
        <v>602.98</v>
      </c>
      <c r="AU8" s="46"/>
      <c r="AV8" s="46"/>
      <c r="AW8" s="46"/>
      <c r="AX8" s="46"/>
      <c r="AY8" s="46"/>
      <c r="AZ8" s="46"/>
      <c r="BA8" s="46"/>
      <c r="BB8" s="46">
        <f>データ!U6</f>
        <v>163.84</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64.56</v>
      </c>
      <c r="J10" s="46"/>
      <c r="K10" s="46"/>
      <c r="L10" s="46"/>
      <c r="M10" s="46"/>
      <c r="N10" s="46"/>
      <c r="O10" s="46"/>
      <c r="P10" s="46">
        <f>データ!P6</f>
        <v>15.24</v>
      </c>
      <c r="Q10" s="46"/>
      <c r="R10" s="46"/>
      <c r="S10" s="46"/>
      <c r="T10" s="46"/>
      <c r="U10" s="46"/>
      <c r="V10" s="46"/>
      <c r="W10" s="46">
        <f>データ!Q6</f>
        <v>91.38</v>
      </c>
      <c r="X10" s="46"/>
      <c r="Y10" s="46"/>
      <c r="Z10" s="46"/>
      <c r="AA10" s="46"/>
      <c r="AB10" s="46"/>
      <c r="AC10" s="46"/>
      <c r="AD10" s="45">
        <f>データ!R6</f>
        <v>4125</v>
      </c>
      <c r="AE10" s="45"/>
      <c r="AF10" s="45"/>
      <c r="AG10" s="45"/>
      <c r="AH10" s="45"/>
      <c r="AI10" s="45"/>
      <c r="AJ10" s="45"/>
      <c r="AK10" s="2"/>
      <c r="AL10" s="45">
        <f>データ!V6</f>
        <v>14967</v>
      </c>
      <c r="AM10" s="45"/>
      <c r="AN10" s="45"/>
      <c r="AO10" s="45"/>
      <c r="AP10" s="45"/>
      <c r="AQ10" s="45"/>
      <c r="AR10" s="45"/>
      <c r="AS10" s="45"/>
      <c r="AT10" s="46">
        <f>データ!W6</f>
        <v>10.8</v>
      </c>
      <c r="AU10" s="46"/>
      <c r="AV10" s="46"/>
      <c r="AW10" s="46"/>
      <c r="AX10" s="46"/>
      <c r="AY10" s="46"/>
      <c r="AZ10" s="46"/>
      <c r="BA10" s="46"/>
      <c r="BB10" s="46">
        <f>データ!X6</f>
        <v>1385.83</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chgp4nSz0YJbPQy6oK63uDtP/SsN/wxRNn3ySiQceZMJ4rU6LF5yWYfGrtB2PvCcbNh9Jo5cQHatQZkTdZAlkA==" saltValue="559Jlim3wam2CTMg3qJoU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62049</v>
      </c>
      <c r="D6" s="19">
        <f t="shared" si="3"/>
        <v>46</v>
      </c>
      <c r="E6" s="19">
        <f t="shared" si="3"/>
        <v>17</v>
      </c>
      <c r="F6" s="19">
        <f t="shared" si="3"/>
        <v>5</v>
      </c>
      <c r="G6" s="19">
        <f t="shared" si="3"/>
        <v>0</v>
      </c>
      <c r="H6" s="19" t="str">
        <f t="shared" si="3"/>
        <v>山形県　酒田市</v>
      </c>
      <c r="I6" s="19" t="str">
        <f t="shared" si="3"/>
        <v>法適用</v>
      </c>
      <c r="J6" s="19" t="str">
        <f t="shared" si="3"/>
        <v>下水道事業</v>
      </c>
      <c r="K6" s="19" t="str">
        <f t="shared" si="3"/>
        <v>農業集落排水</v>
      </c>
      <c r="L6" s="19" t="str">
        <f t="shared" si="3"/>
        <v>F1</v>
      </c>
      <c r="M6" s="19" t="str">
        <f t="shared" si="3"/>
        <v>自治体職員</v>
      </c>
      <c r="N6" s="20" t="str">
        <f t="shared" si="3"/>
        <v>-</v>
      </c>
      <c r="O6" s="20">
        <f t="shared" si="3"/>
        <v>64.56</v>
      </c>
      <c r="P6" s="20">
        <f t="shared" si="3"/>
        <v>15.24</v>
      </c>
      <c r="Q6" s="20">
        <f t="shared" si="3"/>
        <v>91.38</v>
      </c>
      <c r="R6" s="20">
        <f t="shared" si="3"/>
        <v>4125</v>
      </c>
      <c r="S6" s="20">
        <f t="shared" si="3"/>
        <v>98795</v>
      </c>
      <c r="T6" s="20">
        <f t="shared" si="3"/>
        <v>602.98</v>
      </c>
      <c r="U6" s="20">
        <f t="shared" si="3"/>
        <v>163.84</v>
      </c>
      <c r="V6" s="20">
        <f t="shared" si="3"/>
        <v>14967</v>
      </c>
      <c r="W6" s="20">
        <f t="shared" si="3"/>
        <v>10.8</v>
      </c>
      <c r="X6" s="20">
        <f t="shared" si="3"/>
        <v>1385.83</v>
      </c>
      <c r="Y6" s="21">
        <f>IF(Y7="",NA(),Y7)</f>
        <v>83.7</v>
      </c>
      <c r="Z6" s="21">
        <f t="shared" ref="Z6:AH6" si="4">IF(Z7="",NA(),Z7)</f>
        <v>97.58</v>
      </c>
      <c r="AA6" s="21">
        <f t="shared" si="4"/>
        <v>101.39</v>
      </c>
      <c r="AB6" s="21">
        <f t="shared" si="4"/>
        <v>104.97</v>
      </c>
      <c r="AC6" s="21">
        <f t="shared" si="4"/>
        <v>100</v>
      </c>
      <c r="AD6" s="21">
        <f t="shared" si="4"/>
        <v>100.99</v>
      </c>
      <c r="AE6" s="21">
        <f t="shared" si="4"/>
        <v>101.27</v>
      </c>
      <c r="AF6" s="21">
        <f t="shared" si="4"/>
        <v>101.91</v>
      </c>
      <c r="AG6" s="21">
        <f t="shared" si="4"/>
        <v>103.09</v>
      </c>
      <c r="AH6" s="21">
        <f t="shared" si="4"/>
        <v>102.11</v>
      </c>
      <c r="AI6" s="20" t="str">
        <f>IF(AI7="","",IF(AI7="-","【-】","【"&amp;SUBSTITUTE(TEXT(AI7,"#,##0.00"),"-","△")&amp;"】"))</f>
        <v>【104.16】</v>
      </c>
      <c r="AJ6" s="21">
        <f>IF(AJ7="",NA(),AJ7)</f>
        <v>66.37</v>
      </c>
      <c r="AK6" s="21">
        <f t="shared" ref="AK6:AS6" si="5">IF(AK7="",NA(),AK7)</f>
        <v>75.349999999999994</v>
      </c>
      <c r="AL6" s="21">
        <f t="shared" si="5"/>
        <v>71.34</v>
      </c>
      <c r="AM6" s="21">
        <f t="shared" si="5"/>
        <v>54.45</v>
      </c>
      <c r="AN6" s="20">
        <f t="shared" si="5"/>
        <v>0</v>
      </c>
      <c r="AO6" s="21">
        <f t="shared" si="5"/>
        <v>149.02000000000001</v>
      </c>
      <c r="AP6" s="21">
        <f t="shared" si="5"/>
        <v>137.09</v>
      </c>
      <c r="AQ6" s="21">
        <f t="shared" si="5"/>
        <v>127.98</v>
      </c>
      <c r="AR6" s="21">
        <f t="shared" si="5"/>
        <v>101.24</v>
      </c>
      <c r="AS6" s="21">
        <f t="shared" si="5"/>
        <v>124.9</v>
      </c>
      <c r="AT6" s="20" t="str">
        <f>IF(AT7="","",IF(AT7="-","【-】","【"&amp;SUBSTITUTE(TEXT(AT7,"#,##0.00"),"-","△")&amp;"】"))</f>
        <v>【128.23】</v>
      </c>
      <c r="AU6" s="21">
        <f>IF(AU7="",NA(),AU7)</f>
        <v>21.78</v>
      </c>
      <c r="AV6" s="21">
        <f t="shared" ref="AV6:BD6" si="6">IF(AV7="",NA(),AV7)</f>
        <v>30.54</v>
      </c>
      <c r="AW6" s="21">
        <f t="shared" si="6"/>
        <v>43.6</v>
      </c>
      <c r="AX6" s="21">
        <f t="shared" si="6"/>
        <v>56.5</v>
      </c>
      <c r="AY6" s="21">
        <f t="shared" si="6"/>
        <v>63.09</v>
      </c>
      <c r="AZ6" s="21">
        <f t="shared" si="6"/>
        <v>38.119999999999997</v>
      </c>
      <c r="BA6" s="21">
        <f t="shared" si="6"/>
        <v>43.5</v>
      </c>
      <c r="BB6" s="21">
        <f t="shared" si="6"/>
        <v>44.14</v>
      </c>
      <c r="BC6" s="21">
        <f t="shared" si="6"/>
        <v>37.24</v>
      </c>
      <c r="BD6" s="21">
        <f t="shared" si="6"/>
        <v>33.58</v>
      </c>
      <c r="BE6" s="20" t="str">
        <f>IF(BE7="","",IF(BE7="-","【-】","【"&amp;SUBSTITUTE(TEXT(BE7,"#,##0.00"),"-","△")&amp;"】"))</f>
        <v>【34.77】</v>
      </c>
      <c r="BF6" s="21">
        <f>IF(BF7="",NA(),BF7)</f>
        <v>2364.38</v>
      </c>
      <c r="BG6" s="21">
        <f t="shared" ref="BG6:BO6" si="7">IF(BG7="",NA(),BG7)</f>
        <v>2237.0300000000002</v>
      </c>
      <c r="BH6" s="21">
        <f t="shared" si="7"/>
        <v>2122.15</v>
      </c>
      <c r="BI6" s="21">
        <f t="shared" si="7"/>
        <v>1974.19</v>
      </c>
      <c r="BJ6" s="21">
        <f t="shared" si="7"/>
        <v>1876.61</v>
      </c>
      <c r="BK6" s="21">
        <f t="shared" si="7"/>
        <v>684.74</v>
      </c>
      <c r="BL6" s="21">
        <f t="shared" si="7"/>
        <v>654.91999999999996</v>
      </c>
      <c r="BM6" s="21">
        <f t="shared" si="7"/>
        <v>654.71</v>
      </c>
      <c r="BN6" s="21">
        <f t="shared" si="7"/>
        <v>783.8</v>
      </c>
      <c r="BO6" s="21">
        <f t="shared" si="7"/>
        <v>778.81</v>
      </c>
      <c r="BP6" s="20" t="str">
        <f>IF(BP7="","",IF(BP7="-","【-】","【"&amp;SUBSTITUTE(TEXT(BP7,"#,##0.00"),"-","△")&amp;"】"))</f>
        <v>【786.37】</v>
      </c>
      <c r="BQ6" s="21">
        <f>IF(BQ7="",NA(),BQ7)</f>
        <v>100</v>
      </c>
      <c r="BR6" s="21">
        <f t="shared" ref="BR6:BZ6" si="8">IF(BR7="",NA(),BR7)</f>
        <v>100</v>
      </c>
      <c r="BS6" s="21">
        <f t="shared" si="8"/>
        <v>100</v>
      </c>
      <c r="BT6" s="21">
        <f t="shared" si="8"/>
        <v>100</v>
      </c>
      <c r="BU6" s="21">
        <f t="shared" si="8"/>
        <v>91.73</v>
      </c>
      <c r="BV6" s="21">
        <f t="shared" si="8"/>
        <v>65.33</v>
      </c>
      <c r="BW6" s="21">
        <f t="shared" si="8"/>
        <v>65.39</v>
      </c>
      <c r="BX6" s="21">
        <f t="shared" si="8"/>
        <v>65.37</v>
      </c>
      <c r="BY6" s="21">
        <f t="shared" si="8"/>
        <v>68.11</v>
      </c>
      <c r="BZ6" s="21">
        <f t="shared" si="8"/>
        <v>67.23</v>
      </c>
      <c r="CA6" s="20" t="str">
        <f>IF(CA7="","",IF(CA7="-","【-】","【"&amp;SUBSTITUTE(TEXT(CA7,"#,##0.00"),"-","△")&amp;"】"))</f>
        <v>【60.65】</v>
      </c>
      <c r="CB6" s="21">
        <f>IF(CB7="",NA(),CB7)</f>
        <v>197.44</v>
      </c>
      <c r="CC6" s="21">
        <f t="shared" ref="CC6:CK6" si="9">IF(CC7="",NA(),CC7)</f>
        <v>197.26</v>
      </c>
      <c r="CD6" s="21">
        <f t="shared" si="9"/>
        <v>197.83</v>
      </c>
      <c r="CE6" s="21">
        <f t="shared" si="9"/>
        <v>197.58</v>
      </c>
      <c r="CF6" s="21">
        <f t="shared" si="9"/>
        <v>216.2</v>
      </c>
      <c r="CG6" s="21">
        <f t="shared" si="9"/>
        <v>227.43</v>
      </c>
      <c r="CH6" s="21">
        <f t="shared" si="9"/>
        <v>230.88</v>
      </c>
      <c r="CI6" s="21">
        <f t="shared" si="9"/>
        <v>228.99</v>
      </c>
      <c r="CJ6" s="21">
        <f t="shared" si="9"/>
        <v>222.41</v>
      </c>
      <c r="CK6" s="21">
        <f t="shared" si="9"/>
        <v>228.21</v>
      </c>
      <c r="CL6" s="20" t="str">
        <f>IF(CL7="","",IF(CL7="-","【-】","【"&amp;SUBSTITUTE(TEXT(CL7,"#,##0.00"),"-","△")&amp;"】"))</f>
        <v>【256.97】</v>
      </c>
      <c r="CM6" s="21">
        <f>IF(CM7="",NA(),CM7)</f>
        <v>57.09</v>
      </c>
      <c r="CN6" s="21">
        <f t="shared" ref="CN6:CV6" si="10">IF(CN7="",NA(),CN7)</f>
        <v>56.55</v>
      </c>
      <c r="CO6" s="21">
        <f t="shared" si="10"/>
        <v>54.41</v>
      </c>
      <c r="CP6" s="21">
        <f t="shared" si="10"/>
        <v>55.69</v>
      </c>
      <c r="CQ6" s="21">
        <f t="shared" si="10"/>
        <v>56</v>
      </c>
      <c r="CR6" s="21">
        <f t="shared" si="10"/>
        <v>56.01</v>
      </c>
      <c r="CS6" s="21">
        <f t="shared" si="10"/>
        <v>56.72</v>
      </c>
      <c r="CT6" s="21">
        <f t="shared" si="10"/>
        <v>54.06</v>
      </c>
      <c r="CU6" s="21">
        <f t="shared" si="10"/>
        <v>55.26</v>
      </c>
      <c r="CV6" s="21">
        <f t="shared" si="10"/>
        <v>54.54</v>
      </c>
      <c r="CW6" s="20" t="str">
        <f>IF(CW7="","",IF(CW7="-","【-】","【"&amp;SUBSTITUTE(TEXT(CW7,"#,##0.00"),"-","△")&amp;"】"))</f>
        <v>【61.14】</v>
      </c>
      <c r="CX6" s="21">
        <f>IF(CX7="",NA(),CX7)</f>
        <v>86.32</v>
      </c>
      <c r="CY6" s="21">
        <f t="shared" ref="CY6:DG6" si="11">IF(CY7="",NA(),CY7)</f>
        <v>87.41</v>
      </c>
      <c r="CZ6" s="21">
        <f t="shared" si="11"/>
        <v>88.16</v>
      </c>
      <c r="DA6" s="21">
        <f t="shared" si="11"/>
        <v>88.65</v>
      </c>
      <c r="DB6" s="21">
        <f t="shared" si="11"/>
        <v>88.87</v>
      </c>
      <c r="DC6" s="21">
        <f t="shared" si="11"/>
        <v>89.77</v>
      </c>
      <c r="DD6" s="21">
        <f t="shared" si="11"/>
        <v>90.04</v>
      </c>
      <c r="DE6" s="21">
        <f t="shared" si="11"/>
        <v>90.11</v>
      </c>
      <c r="DF6" s="21">
        <f t="shared" si="11"/>
        <v>90.52</v>
      </c>
      <c r="DG6" s="21">
        <f t="shared" si="11"/>
        <v>90.3</v>
      </c>
      <c r="DH6" s="20" t="str">
        <f>IF(DH7="","",IF(DH7="-","【-】","【"&amp;SUBSTITUTE(TEXT(DH7,"#,##0.00"),"-","△")&amp;"】"))</f>
        <v>【86.91】</v>
      </c>
      <c r="DI6" s="21">
        <f>IF(DI7="",NA(),DI7)</f>
        <v>4.3899999999999997</v>
      </c>
      <c r="DJ6" s="21">
        <f t="shared" ref="DJ6:DR6" si="12">IF(DJ7="",NA(),DJ7)</f>
        <v>8.0299999999999994</v>
      </c>
      <c r="DK6" s="21">
        <f t="shared" si="12"/>
        <v>11.48</v>
      </c>
      <c r="DL6" s="21">
        <f t="shared" si="12"/>
        <v>14.84</v>
      </c>
      <c r="DM6" s="21">
        <f t="shared" si="12"/>
        <v>17.89</v>
      </c>
      <c r="DN6" s="21">
        <f t="shared" si="12"/>
        <v>22.69</v>
      </c>
      <c r="DO6" s="21">
        <f t="shared" si="12"/>
        <v>24.32</v>
      </c>
      <c r="DP6" s="21">
        <f t="shared" si="12"/>
        <v>28.19</v>
      </c>
      <c r="DQ6" s="21">
        <f t="shared" si="12"/>
        <v>24.8</v>
      </c>
      <c r="DR6" s="21">
        <f t="shared" si="12"/>
        <v>28.12</v>
      </c>
      <c r="DS6" s="20" t="str">
        <f>IF(DS7="","",IF(DS7="-","【-】","【"&amp;SUBSTITUTE(TEXT(DS7,"#,##0.00"),"-","△")&amp;"】"))</f>
        <v>【24.95】</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1">
        <f>IF(EE7="",NA(),EE7)</f>
        <v>0.08</v>
      </c>
      <c r="EF6" s="21">
        <f t="shared" ref="EF6:EN6" si="14">IF(EF7="",NA(),EF7)</f>
        <v>0.01</v>
      </c>
      <c r="EG6" s="21">
        <f t="shared" si="14"/>
        <v>0.02</v>
      </c>
      <c r="EH6" s="20">
        <f t="shared" si="14"/>
        <v>0</v>
      </c>
      <c r="EI6" s="20">
        <f t="shared" si="14"/>
        <v>0</v>
      </c>
      <c r="EJ6" s="21">
        <f t="shared" si="14"/>
        <v>0.44</v>
      </c>
      <c r="EK6" s="21">
        <f t="shared" si="14"/>
        <v>0.04</v>
      </c>
      <c r="EL6" s="21">
        <f t="shared" si="14"/>
        <v>0.02</v>
      </c>
      <c r="EM6" s="21">
        <f t="shared" si="14"/>
        <v>0.02</v>
      </c>
      <c r="EN6" s="21">
        <f t="shared" si="14"/>
        <v>0.01</v>
      </c>
      <c r="EO6" s="20" t="str">
        <f>IF(EO7="","",IF(EO7="-","【-】","【"&amp;SUBSTITUTE(TEXT(EO7,"#,##0.00"),"-","△")&amp;"】"))</f>
        <v>【0.03】</v>
      </c>
    </row>
    <row r="7" spans="1:148" s="22" customFormat="1" x14ac:dyDescent="0.15">
      <c r="A7" s="14"/>
      <c r="B7" s="23">
        <v>2021</v>
      </c>
      <c r="C7" s="23">
        <v>62049</v>
      </c>
      <c r="D7" s="23">
        <v>46</v>
      </c>
      <c r="E7" s="23">
        <v>17</v>
      </c>
      <c r="F7" s="23">
        <v>5</v>
      </c>
      <c r="G7" s="23">
        <v>0</v>
      </c>
      <c r="H7" s="23" t="s">
        <v>96</v>
      </c>
      <c r="I7" s="23" t="s">
        <v>97</v>
      </c>
      <c r="J7" s="23" t="s">
        <v>98</v>
      </c>
      <c r="K7" s="23" t="s">
        <v>99</v>
      </c>
      <c r="L7" s="23" t="s">
        <v>100</v>
      </c>
      <c r="M7" s="23" t="s">
        <v>101</v>
      </c>
      <c r="N7" s="24" t="s">
        <v>102</v>
      </c>
      <c r="O7" s="24">
        <v>64.56</v>
      </c>
      <c r="P7" s="24">
        <v>15.24</v>
      </c>
      <c r="Q7" s="24">
        <v>91.38</v>
      </c>
      <c r="R7" s="24">
        <v>4125</v>
      </c>
      <c r="S7" s="24">
        <v>98795</v>
      </c>
      <c r="T7" s="24">
        <v>602.98</v>
      </c>
      <c r="U7" s="24">
        <v>163.84</v>
      </c>
      <c r="V7" s="24">
        <v>14967</v>
      </c>
      <c r="W7" s="24">
        <v>10.8</v>
      </c>
      <c r="X7" s="24">
        <v>1385.83</v>
      </c>
      <c r="Y7" s="24">
        <v>83.7</v>
      </c>
      <c r="Z7" s="24">
        <v>97.58</v>
      </c>
      <c r="AA7" s="24">
        <v>101.39</v>
      </c>
      <c r="AB7" s="24">
        <v>104.97</v>
      </c>
      <c r="AC7" s="24">
        <v>100</v>
      </c>
      <c r="AD7" s="24">
        <v>100.99</v>
      </c>
      <c r="AE7" s="24">
        <v>101.27</v>
      </c>
      <c r="AF7" s="24">
        <v>101.91</v>
      </c>
      <c r="AG7" s="24">
        <v>103.09</v>
      </c>
      <c r="AH7" s="24">
        <v>102.11</v>
      </c>
      <c r="AI7" s="24">
        <v>104.16</v>
      </c>
      <c r="AJ7" s="24">
        <v>66.37</v>
      </c>
      <c r="AK7" s="24">
        <v>75.349999999999994</v>
      </c>
      <c r="AL7" s="24">
        <v>71.34</v>
      </c>
      <c r="AM7" s="24">
        <v>54.45</v>
      </c>
      <c r="AN7" s="24">
        <v>0</v>
      </c>
      <c r="AO7" s="24">
        <v>149.02000000000001</v>
      </c>
      <c r="AP7" s="24">
        <v>137.09</v>
      </c>
      <c r="AQ7" s="24">
        <v>127.98</v>
      </c>
      <c r="AR7" s="24">
        <v>101.24</v>
      </c>
      <c r="AS7" s="24">
        <v>124.9</v>
      </c>
      <c r="AT7" s="24">
        <v>128.22999999999999</v>
      </c>
      <c r="AU7" s="24">
        <v>21.78</v>
      </c>
      <c r="AV7" s="24">
        <v>30.54</v>
      </c>
      <c r="AW7" s="24">
        <v>43.6</v>
      </c>
      <c r="AX7" s="24">
        <v>56.5</v>
      </c>
      <c r="AY7" s="24">
        <v>63.09</v>
      </c>
      <c r="AZ7" s="24">
        <v>38.119999999999997</v>
      </c>
      <c r="BA7" s="24">
        <v>43.5</v>
      </c>
      <c r="BB7" s="24">
        <v>44.14</v>
      </c>
      <c r="BC7" s="24">
        <v>37.24</v>
      </c>
      <c r="BD7" s="24">
        <v>33.58</v>
      </c>
      <c r="BE7" s="24">
        <v>34.770000000000003</v>
      </c>
      <c r="BF7" s="24">
        <v>2364.38</v>
      </c>
      <c r="BG7" s="24">
        <v>2237.0300000000002</v>
      </c>
      <c r="BH7" s="24">
        <v>2122.15</v>
      </c>
      <c r="BI7" s="24">
        <v>1974.19</v>
      </c>
      <c r="BJ7" s="24">
        <v>1876.61</v>
      </c>
      <c r="BK7" s="24">
        <v>684.74</v>
      </c>
      <c r="BL7" s="24">
        <v>654.91999999999996</v>
      </c>
      <c r="BM7" s="24">
        <v>654.71</v>
      </c>
      <c r="BN7" s="24">
        <v>783.8</v>
      </c>
      <c r="BO7" s="24">
        <v>778.81</v>
      </c>
      <c r="BP7" s="24">
        <v>786.37</v>
      </c>
      <c r="BQ7" s="24">
        <v>100</v>
      </c>
      <c r="BR7" s="24">
        <v>100</v>
      </c>
      <c r="BS7" s="24">
        <v>100</v>
      </c>
      <c r="BT7" s="24">
        <v>100</v>
      </c>
      <c r="BU7" s="24">
        <v>91.73</v>
      </c>
      <c r="BV7" s="24">
        <v>65.33</v>
      </c>
      <c r="BW7" s="24">
        <v>65.39</v>
      </c>
      <c r="BX7" s="24">
        <v>65.37</v>
      </c>
      <c r="BY7" s="24">
        <v>68.11</v>
      </c>
      <c r="BZ7" s="24">
        <v>67.23</v>
      </c>
      <c r="CA7" s="24">
        <v>60.65</v>
      </c>
      <c r="CB7" s="24">
        <v>197.44</v>
      </c>
      <c r="CC7" s="24">
        <v>197.26</v>
      </c>
      <c r="CD7" s="24">
        <v>197.83</v>
      </c>
      <c r="CE7" s="24">
        <v>197.58</v>
      </c>
      <c r="CF7" s="24">
        <v>216.2</v>
      </c>
      <c r="CG7" s="24">
        <v>227.43</v>
      </c>
      <c r="CH7" s="24">
        <v>230.88</v>
      </c>
      <c r="CI7" s="24">
        <v>228.99</v>
      </c>
      <c r="CJ7" s="24">
        <v>222.41</v>
      </c>
      <c r="CK7" s="24">
        <v>228.21</v>
      </c>
      <c r="CL7" s="24">
        <v>256.97000000000003</v>
      </c>
      <c r="CM7" s="24">
        <v>57.09</v>
      </c>
      <c r="CN7" s="24">
        <v>56.55</v>
      </c>
      <c r="CO7" s="24">
        <v>54.41</v>
      </c>
      <c r="CP7" s="24">
        <v>55.69</v>
      </c>
      <c r="CQ7" s="24">
        <v>56</v>
      </c>
      <c r="CR7" s="24">
        <v>56.01</v>
      </c>
      <c r="CS7" s="24">
        <v>56.72</v>
      </c>
      <c r="CT7" s="24">
        <v>54.06</v>
      </c>
      <c r="CU7" s="24">
        <v>55.26</v>
      </c>
      <c r="CV7" s="24">
        <v>54.54</v>
      </c>
      <c r="CW7" s="24">
        <v>61.14</v>
      </c>
      <c r="CX7" s="24">
        <v>86.32</v>
      </c>
      <c r="CY7" s="24">
        <v>87.41</v>
      </c>
      <c r="CZ7" s="24">
        <v>88.16</v>
      </c>
      <c r="DA7" s="24">
        <v>88.65</v>
      </c>
      <c r="DB7" s="24">
        <v>88.87</v>
      </c>
      <c r="DC7" s="24">
        <v>89.77</v>
      </c>
      <c r="DD7" s="24">
        <v>90.04</v>
      </c>
      <c r="DE7" s="24">
        <v>90.11</v>
      </c>
      <c r="DF7" s="24">
        <v>90.52</v>
      </c>
      <c r="DG7" s="24">
        <v>90.3</v>
      </c>
      <c r="DH7" s="24">
        <v>86.91</v>
      </c>
      <c r="DI7" s="24">
        <v>4.3899999999999997</v>
      </c>
      <c r="DJ7" s="24">
        <v>8.0299999999999994</v>
      </c>
      <c r="DK7" s="24">
        <v>11.48</v>
      </c>
      <c r="DL7" s="24">
        <v>14.84</v>
      </c>
      <c r="DM7" s="24">
        <v>17.89</v>
      </c>
      <c r="DN7" s="24">
        <v>22.69</v>
      </c>
      <c r="DO7" s="24">
        <v>24.32</v>
      </c>
      <c r="DP7" s="24">
        <v>28.19</v>
      </c>
      <c r="DQ7" s="24">
        <v>24.8</v>
      </c>
      <c r="DR7" s="24">
        <v>28.12</v>
      </c>
      <c r="DS7" s="24">
        <v>24.95</v>
      </c>
      <c r="DT7" s="24">
        <v>0</v>
      </c>
      <c r="DU7" s="24">
        <v>0</v>
      </c>
      <c r="DV7" s="24">
        <v>0</v>
      </c>
      <c r="DW7" s="24">
        <v>0</v>
      </c>
      <c r="DX7" s="24">
        <v>0</v>
      </c>
      <c r="DY7" s="24">
        <v>0</v>
      </c>
      <c r="DZ7" s="24">
        <v>0</v>
      </c>
      <c r="EA7" s="24">
        <v>0</v>
      </c>
      <c r="EB7" s="24">
        <v>0</v>
      </c>
      <c r="EC7" s="24">
        <v>0</v>
      </c>
      <c r="ED7" s="24">
        <v>0</v>
      </c>
      <c r="EE7" s="24">
        <v>0.08</v>
      </c>
      <c r="EF7" s="24">
        <v>0.01</v>
      </c>
      <c r="EG7" s="24">
        <v>0.02</v>
      </c>
      <c r="EH7" s="24">
        <v>0</v>
      </c>
      <c r="EI7" s="24">
        <v>0</v>
      </c>
      <c r="EJ7" s="24">
        <v>0.44</v>
      </c>
      <c r="EK7" s="24">
        <v>0.04</v>
      </c>
      <c r="EL7" s="24">
        <v>0.02</v>
      </c>
      <c r="EM7" s="24">
        <v>0.02</v>
      </c>
      <c r="EN7" s="24">
        <v>0.01</v>
      </c>
      <c r="EO7" s="24">
        <v>0.03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 聖</cp:lastModifiedBy>
  <cp:lastPrinted>2023-01-17T07:22:28Z</cp:lastPrinted>
  <dcterms:created xsi:type="dcterms:W3CDTF">2022-12-01T01:32:46Z</dcterms:created>
  <dcterms:modified xsi:type="dcterms:W3CDTF">2023-01-18T00:03:44Z</dcterms:modified>
  <cp:category/>
</cp:coreProperties>
</file>