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80" tabRatio="713"/>
  </bookViews>
  <sheets>
    <sheet name="表紙" sheetId="57" r:id="rId1"/>
    <sheet name="目次本文" sheetId="58" r:id="rId2"/>
    <sheet name="P1" sheetId="61" r:id="rId3"/>
    <sheet name="P2" sheetId="56" r:id="rId4"/>
    <sheet name="P3" sheetId="83" r:id="rId5"/>
    <sheet name="P4" sheetId="76" r:id="rId6"/>
    <sheet name="P5" sheetId="84" r:id="rId7"/>
    <sheet name="P6" sheetId="118" r:id="rId8"/>
    <sheet name="P7" sheetId="86" r:id="rId9"/>
    <sheet name="P8" sheetId="87" r:id="rId10"/>
    <sheet name="P9" sheetId="88" r:id="rId11"/>
    <sheet name="P10" sheetId="89" r:id="rId12"/>
    <sheet name="P11" sheetId="90" r:id="rId13"/>
    <sheet name="P12" sheetId="91" r:id="rId14"/>
    <sheet name="P13" sheetId="92" r:id="rId15"/>
    <sheet name="P14" sheetId="93" r:id="rId16"/>
    <sheet name="P15" sheetId="94" r:id="rId17"/>
    <sheet name="P16" sheetId="95" r:id="rId18"/>
    <sheet name="P17" sheetId="96" r:id="rId19"/>
    <sheet name="P18" sheetId="97" r:id="rId20"/>
    <sheet name="P19" sheetId="98" r:id="rId21"/>
    <sheet name="P20" sheetId="117" r:id="rId22"/>
    <sheet name="P21" sheetId="99" r:id="rId23"/>
    <sheet name="P22" sheetId="100" r:id="rId24"/>
    <sheet name="P23" sheetId="101" r:id="rId25"/>
    <sheet name="P24" sheetId="102" r:id="rId26"/>
    <sheet name="P25" sheetId="14" r:id="rId27"/>
    <sheet name="P26" sheetId="103" r:id="rId28"/>
    <sheet name="P27" sheetId="104" r:id="rId29"/>
    <sheet name="P28" sheetId="105" r:id="rId30"/>
    <sheet name="P29" sheetId="106" r:id="rId31"/>
    <sheet name="P30" sheetId="107" r:id="rId32"/>
    <sheet name="P31" sheetId="108" r:id="rId33"/>
    <sheet name="P32" sheetId="109" r:id="rId34"/>
    <sheet name="P33" sheetId="110" r:id="rId35"/>
    <sheet name="P34" sheetId="111" r:id="rId36"/>
    <sheet name="P35" sheetId="112" r:id="rId37"/>
    <sheet name="P36" sheetId="113" r:id="rId38"/>
    <sheet name="P37" sheetId="114" r:id="rId39"/>
    <sheet name="P38" sheetId="115" r:id="rId40"/>
    <sheet name="P39" sheetId="116" r:id="rId41"/>
  </sheets>
  <definedNames>
    <definedName name="_xlnm._FilterDatabase" localSheetId="17" hidden="1">'P16'!$A$3:$V$42</definedName>
    <definedName name="a" localSheetId="11">#REF!</definedName>
    <definedName name="a" localSheetId="12">#REF!</definedName>
    <definedName name="a" localSheetId="13">#REF!</definedName>
    <definedName name="a" localSheetId="14">#REF!</definedName>
    <definedName name="a" localSheetId="15">#REF!</definedName>
    <definedName name="a" localSheetId="3">"$#REF!.$#REF!$#REF!"</definedName>
    <definedName name="a" localSheetId="7">#REF!</definedName>
    <definedName name="a" localSheetId="8">#REF!</definedName>
    <definedName name="a" localSheetId="9">#REF!</definedName>
    <definedName name="a" localSheetId="10">#REF!</definedName>
    <definedName name="a">#REF!</definedName>
    <definedName name="Excel_BuiltIn__FilterDatabase_1">"$#REF!.$C$3:$V$42"</definedName>
  </definedNames>
  <calcPr calcId="152511"/>
</workbook>
</file>

<file path=xl/calcChain.xml><?xml version="1.0" encoding="utf-8"?>
<calcChain xmlns="http://schemas.openxmlformats.org/spreadsheetml/2006/main">
  <c r="J28" i="112" l="1"/>
  <c r="J29" i="112" s="1"/>
  <c r="M29" i="112" s="1"/>
  <c r="S27" i="112"/>
  <c r="S25" i="112"/>
  <c r="O25" i="112"/>
  <c r="O28" i="112" s="1"/>
  <c r="M25" i="112"/>
  <c r="S24" i="112"/>
  <c r="S28" i="112" s="1"/>
  <c r="M24" i="112"/>
  <c r="M28" i="112" s="1"/>
  <c r="O23" i="112"/>
  <c r="O29" i="112" s="1"/>
  <c r="S20" i="112"/>
  <c r="S19" i="112"/>
  <c r="T16" i="112"/>
  <c r="P16" i="112"/>
  <c r="M16" i="112"/>
  <c r="J16" i="112"/>
  <c r="H16" i="112"/>
  <c r="N15" i="112"/>
  <c r="N16" i="112" s="1"/>
  <c r="D15" i="112"/>
  <c r="D16" i="112" s="1"/>
  <c r="G14" i="112"/>
  <c r="G12" i="112"/>
  <c r="G11" i="112"/>
  <c r="P10" i="112"/>
  <c r="S10" i="112" s="1"/>
  <c r="S16" i="112" s="1"/>
  <c r="D10" i="112"/>
  <c r="G10" i="112" s="1"/>
  <c r="G7" i="112"/>
  <c r="S6" i="112"/>
  <c r="G6" i="112"/>
  <c r="S23" i="112" l="1"/>
  <c r="S29" i="112" s="1"/>
  <c r="G15" i="112"/>
  <c r="G16" i="112" s="1"/>
  <c r="BL22" i="111" l="1"/>
  <c r="BG22" i="111"/>
  <c r="AZ22" i="111"/>
  <c r="AU22" i="111"/>
  <c r="AL22" i="111"/>
  <c r="AG22" i="111"/>
  <c r="Z22" i="111"/>
  <c r="S22" i="111"/>
  <c r="N22" i="111"/>
  <c r="Q42" i="110" l="1"/>
  <c r="L42" i="110"/>
  <c r="I42" i="110"/>
  <c r="AV41" i="110"/>
  <c r="AR41" i="110"/>
  <c r="AP41" i="110"/>
  <c r="AL41" i="110"/>
  <c r="AJ41" i="110"/>
  <c r="AF41" i="110"/>
  <c r="AD41" i="110"/>
  <c r="BD40" i="110"/>
  <c r="BD41" i="110" s="1"/>
  <c r="BB40" i="110"/>
  <c r="BB41" i="110" s="1"/>
  <c r="AX40" i="110"/>
  <c r="AX41" i="110" s="1"/>
  <c r="AV40" i="110"/>
  <c r="AR40" i="110"/>
  <c r="AP40" i="110"/>
  <c r="AL40" i="110"/>
  <c r="AJ40" i="110"/>
  <c r="AF40" i="110"/>
  <c r="AD40" i="110"/>
  <c r="G25" i="109" l="1"/>
  <c r="G19" i="109"/>
  <c r="G17" i="109"/>
  <c r="G13" i="109"/>
  <c r="G11" i="109"/>
  <c r="O5" i="109"/>
  <c r="CA27" i="107" l="1"/>
  <c r="BQ27" i="107"/>
  <c r="BL27" i="107"/>
  <c r="BV26" i="107"/>
  <c r="BV25" i="107"/>
  <c r="BV24" i="107"/>
  <c r="BV23" i="107"/>
  <c r="BV22" i="107"/>
  <c r="BV21" i="107"/>
  <c r="BV20" i="107"/>
  <c r="BV19" i="107"/>
  <c r="BV27" i="107" s="1"/>
  <c r="CR7" i="107"/>
  <c r="AJ7" i="107"/>
  <c r="M7" i="104" l="1"/>
  <c r="M6" i="104"/>
  <c r="K19" i="103" l="1"/>
  <c r="J9" i="103"/>
  <c r="O31" i="102" l="1"/>
  <c r="N31" i="102"/>
  <c r="L31" i="102"/>
  <c r="J31" i="102"/>
  <c r="I31" i="102"/>
  <c r="H31" i="102"/>
  <c r="F31" i="102"/>
  <c r="E31" i="102"/>
  <c r="G31" i="102" s="1"/>
  <c r="G30" i="102"/>
  <c r="G29" i="102"/>
  <c r="G28" i="102"/>
  <c r="G27" i="102"/>
  <c r="O26" i="102"/>
  <c r="L26" i="102"/>
  <c r="J26" i="102"/>
  <c r="I26" i="102"/>
  <c r="H26" i="102"/>
  <c r="F26" i="102"/>
  <c r="G26" i="102" s="1"/>
  <c r="E26" i="102"/>
  <c r="G25" i="102"/>
  <c r="G24" i="102"/>
  <c r="G23" i="102"/>
  <c r="G22" i="102"/>
  <c r="G21" i="102"/>
  <c r="G20" i="102"/>
  <c r="G19" i="102"/>
  <c r="G18" i="102"/>
  <c r="G17" i="102"/>
  <c r="G16" i="102"/>
  <c r="O15" i="102"/>
  <c r="L15" i="102"/>
  <c r="J15" i="102"/>
  <c r="I15" i="102"/>
  <c r="H15" i="102"/>
  <c r="F15" i="102"/>
  <c r="E15" i="102"/>
  <c r="G15" i="102" s="1"/>
  <c r="G14" i="102"/>
  <c r="G13" i="102"/>
  <c r="M12" i="102"/>
  <c r="G12" i="102"/>
  <c r="M11" i="102"/>
  <c r="M31" i="102" s="1"/>
  <c r="G11" i="102"/>
  <c r="AH30" i="101" l="1"/>
  <c r="AC30" i="101"/>
  <c r="AH27" i="101"/>
  <c r="AC27" i="101"/>
  <c r="AH24" i="101"/>
  <c r="AC24" i="101"/>
  <c r="AH21" i="101"/>
  <c r="AC21" i="101"/>
  <c r="AH18" i="101"/>
  <c r="AC18" i="101"/>
  <c r="AH15" i="101"/>
  <c r="AC15" i="101"/>
  <c r="AH12" i="101"/>
  <c r="AC12" i="101"/>
  <c r="AH9" i="101"/>
  <c r="AC9" i="101"/>
  <c r="AK15" i="98" l="1"/>
  <c r="AG15" i="98"/>
  <c r="AC15" i="98"/>
  <c r="Y15" i="98"/>
  <c r="U15" i="98"/>
  <c r="Q15" i="98"/>
  <c r="M15" i="98"/>
  <c r="I15" i="98"/>
  <c r="AO14" i="98"/>
  <c r="AO13" i="98"/>
  <c r="AO12" i="98"/>
  <c r="AO15" i="98" s="1"/>
  <c r="O36" i="96" l="1"/>
  <c r="N36" i="96"/>
  <c r="M36" i="96"/>
  <c r="L36" i="96"/>
  <c r="K36" i="96"/>
  <c r="J36" i="96"/>
  <c r="I36" i="96"/>
  <c r="H36" i="96"/>
  <c r="P35" i="96"/>
  <c r="P34" i="96"/>
  <c r="P33" i="96"/>
  <c r="P32" i="96"/>
  <c r="P36" i="96" s="1"/>
  <c r="P31" i="96"/>
  <c r="P30" i="96"/>
  <c r="P29" i="96"/>
  <c r="P28" i="96"/>
  <c r="P27" i="96"/>
  <c r="P26" i="96"/>
  <c r="P25" i="96"/>
  <c r="P24" i="96"/>
  <c r="P23" i="96"/>
  <c r="P22" i="96"/>
  <c r="P21" i="96"/>
  <c r="P20" i="96"/>
  <c r="P19" i="96"/>
  <c r="P18" i="96"/>
  <c r="P17" i="96"/>
  <c r="P42" i="95" l="1"/>
  <c r="O42" i="95"/>
  <c r="N42" i="95"/>
  <c r="M42" i="95"/>
  <c r="L42" i="95"/>
  <c r="K42" i="95"/>
  <c r="J42" i="95"/>
  <c r="I42" i="95"/>
  <c r="H42" i="95"/>
  <c r="G42" i="95"/>
  <c r="V41" i="95"/>
  <c r="S41" i="95"/>
  <c r="S40" i="95"/>
  <c r="V40" i="95" s="1"/>
  <c r="S39" i="95"/>
  <c r="V39" i="95" s="1"/>
  <c r="S38" i="95"/>
  <c r="V38" i="95" s="1"/>
  <c r="S37" i="95"/>
  <c r="V37" i="95" s="1"/>
  <c r="S36" i="95"/>
  <c r="V36" i="95" s="1"/>
  <c r="S35" i="95"/>
  <c r="V35" i="95" s="1"/>
  <c r="S34" i="95"/>
  <c r="V34" i="95" s="1"/>
  <c r="V33" i="95"/>
  <c r="S33" i="95"/>
  <c r="S32" i="95"/>
  <c r="V32" i="95" s="1"/>
  <c r="S31" i="95"/>
  <c r="V31" i="95" s="1"/>
  <c r="U30" i="95"/>
  <c r="U42" i="95" s="1"/>
  <c r="T30" i="95"/>
  <c r="T42" i="95" s="1"/>
  <c r="R30" i="95"/>
  <c r="R42" i="95" s="1"/>
  <c r="Q30" i="95"/>
  <c r="Q42" i="95" s="1"/>
  <c r="P30" i="95"/>
  <c r="O30" i="95"/>
  <c r="N30" i="95"/>
  <c r="M30" i="95"/>
  <c r="L30" i="95"/>
  <c r="K30" i="95"/>
  <c r="J30" i="95"/>
  <c r="I30" i="95"/>
  <c r="H30" i="95"/>
  <c r="G30" i="95"/>
  <c r="F30" i="95"/>
  <c r="F42" i="95" s="1"/>
  <c r="E30" i="95"/>
  <c r="E42" i="95" s="1"/>
  <c r="D30" i="95"/>
  <c r="D42" i="95" s="1"/>
  <c r="C30" i="95"/>
  <c r="C42" i="95" s="1"/>
  <c r="S29" i="95"/>
  <c r="V29" i="95" s="1"/>
  <c r="S28" i="95"/>
  <c r="V28" i="95" s="1"/>
  <c r="S27" i="95"/>
  <c r="V27" i="95" s="1"/>
  <c r="V26" i="95"/>
  <c r="S26" i="95"/>
  <c r="S25" i="95"/>
  <c r="V25" i="95" s="1"/>
  <c r="S24" i="95"/>
  <c r="V24" i="95" s="1"/>
  <c r="S23" i="95"/>
  <c r="V23" i="95" s="1"/>
  <c r="S22" i="95"/>
  <c r="V22" i="95" s="1"/>
  <c r="S21" i="95"/>
  <c r="V21" i="95" s="1"/>
  <c r="S20" i="95"/>
  <c r="V20" i="95" s="1"/>
  <c r="S19" i="95"/>
  <c r="V19" i="95" s="1"/>
  <c r="V18" i="95"/>
  <c r="S18" i="95"/>
  <c r="S17" i="95"/>
  <c r="V17" i="95" s="1"/>
  <c r="S16" i="95"/>
  <c r="V16" i="95" s="1"/>
  <c r="S15" i="95"/>
  <c r="V15" i="95" s="1"/>
  <c r="S14" i="95"/>
  <c r="V14" i="95" s="1"/>
  <c r="S13" i="95"/>
  <c r="V13" i="95" s="1"/>
  <c r="S12" i="95"/>
  <c r="V12" i="95" s="1"/>
  <c r="S11" i="95"/>
  <c r="V11" i="95" s="1"/>
  <c r="V10" i="95"/>
  <c r="S10" i="95"/>
  <c r="S9" i="95"/>
  <c r="V9" i="95" s="1"/>
  <c r="S8" i="95"/>
  <c r="V8" i="95" s="1"/>
  <c r="S7" i="95"/>
  <c r="V7" i="95" s="1"/>
  <c r="S6" i="95"/>
  <c r="V6" i="95" s="1"/>
  <c r="S5" i="95"/>
  <c r="S30" i="95" s="1"/>
  <c r="S42" i="95" s="1"/>
  <c r="S4" i="95"/>
  <c r="V4" i="95" s="1"/>
  <c r="V5" i="95" l="1"/>
  <c r="V30" i="95" s="1"/>
  <c r="V42" i="95" s="1"/>
  <c r="P43" i="94" l="1"/>
  <c r="O43" i="94"/>
  <c r="N43" i="94"/>
  <c r="M43" i="94"/>
  <c r="L43" i="94"/>
  <c r="K43" i="94"/>
  <c r="J43" i="94"/>
  <c r="I43" i="94"/>
  <c r="H43" i="94"/>
  <c r="G43" i="94"/>
  <c r="S42" i="94"/>
  <c r="V42" i="94" s="1"/>
  <c r="S41" i="94"/>
  <c r="V41" i="94" s="1"/>
  <c r="S40" i="94"/>
  <c r="V40" i="94" s="1"/>
  <c r="S39" i="94"/>
  <c r="V39" i="94" s="1"/>
  <c r="S38" i="94"/>
  <c r="V38" i="94" s="1"/>
  <c r="S37" i="94"/>
  <c r="V37" i="94" s="1"/>
  <c r="S36" i="94"/>
  <c r="V36" i="94" s="1"/>
  <c r="V35" i="94"/>
  <c r="S35" i="94"/>
  <c r="S34" i="94"/>
  <c r="V34" i="94" s="1"/>
  <c r="S33" i="94"/>
  <c r="V33" i="94" s="1"/>
  <c r="S32" i="94"/>
  <c r="V32" i="94" s="1"/>
  <c r="U31" i="94"/>
  <c r="U43" i="94" s="1"/>
  <c r="T31" i="94"/>
  <c r="T43" i="94" s="1"/>
  <c r="R31" i="94"/>
  <c r="R43" i="94" s="1"/>
  <c r="Q31" i="94"/>
  <c r="Q43" i="94" s="1"/>
  <c r="P31" i="94"/>
  <c r="O31" i="94"/>
  <c r="N31" i="94"/>
  <c r="M31" i="94"/>
  <c r="L31" i="94"/>
  <c r="K31" i="94"/>
  <c r="J31" i="94"/>
  <c r="I31" i="94"/>
  <c r="H31" i="94"/>
  <c r="G31" i="94"/>
  <c r="F31" i="94"/>
  <c r="F43" i="94" s="1"/>
  <c r="E31" i="94"/>
  <c r="E43" i="94" s="1"/>
  <c r="D31" i="94"/>
  <c r="D43" i="94" s="1"/>
  <c r="C31" i="94"/>
  <c r="S31" i="94" s="1"/>
  <c r="V31" i="94" s="1"/>
  <c r="S30" i="94"/>
  <c r="V30" i="94" s="1"/>
  <c r="S29" i="94"/>
  <c r="V29" i="94" s="1"/>
  <c r="V28" i="94"/>
  <c r="S28" i="94"/>
  <c r="S27" i="94"/>
  <c r="V27" i="94" s="1"/>
  <c r="S26" i="94"/>
  <c r="V26" i="94" s="1"/>
  <c r="S25" i="94"/>
  <c r="V25" i="94" s="1"/>
  <c r="S24" i="94"/>
  <c r="V24" i="94" s="1"/>
  <c r="S23" i="94"/>
  <c r="V23" i="94" s="1"/>
  <c r="S22" i="94"/>
  <c r="V22" i="94" s="1"/>
  <c r="S21" i="94"/>
  <c r="V21" i="94" s="1"/>
  <c r="S20" i="94"/>
  <c r="V20" i="94" s="1"/>
  <c r="V19" i="94"/>
  <c r="S19" i="94"/>
  <c r="S18" i="94"/>
  <c r="V18" i="94" s="1"/>
  <c r="S17" i="94"/>
  <c r="V17" i="94" s="1"/>
  <c r="S16" i="94"/>
  <c r="V16" i="94" s="1"/>
  <c r="S15" i="94"/>
  <c r="V15" i="94" s="1"/>
  <c r="S14" i="94"/>
  <c r="V14" i="94" s="1"/>
  <c r="S13" i="94"/>
  <c r="V13" i="94" s="1"/>
  <c r="V12" i="94"/>
  <c r="S12" i="94"/>
  <c r="S11" i="94"/>
  <c r="V11" i="94" s="1"/>
  <c r="S10" i="94"/>
  <c r="V10" i="94" s="1"/>
  <c r="S9" i="94"/>
  <c r="V9" i="94" s="1"/>
  <c r="S8" i="94"/>
  <c r="V8" i="94" s="1"/>
  <c r="S7" i="94"/>
  <c r="V7" i="94" s="1"/>
  <c r="S6" i="94"/>
  <c r="V6" i="94" s="1"/>
  <c r="S5" i="94"/>
  <c r="V5" i="94" s="1"/>
  <c r="V43" i="94" l="1"/>
  <c r="C43" i="94"/>
  <c r="S43" i="94" s="1"/>
  <c r="F19" i="93" l="1"/>
  <c r="E19" i="93"/>
  <c r="D19" i="93"/>
  <c r="C19" i="93"/>
  <c r="B19" i="93"/>
  <c r="J18" i="93"/>
  <c r="K17" i="93"/>
  <c r="I17" i="93"/>
  <c r="I19" i="93" s="1"/>
  <c r="H17" i="93"/>
  <c r="H19" i="93" s="1"/>
  <c r="G17" i="93"/>
  <c r="G19" i="93" s="1"/>
  <c r="F17" i="93"/>
  <c r="E17" i="93"/>
  <c r="D17" i="93"/>
  <c r="C17" i="93"/>
  <c r="B17" i="93"/>
  <c r="J16" i="93"/>
  <c r="L16" i="93" s="1"/>
  <c r="J15" i="93"/>
  <c r="L15" i="93" s="1"/>
  <c r="J14" i="93"/>
  <c r="L14" i="93" s="1"/>
  <c r="J13" i="93"/>
  <c r="L13" i="93" s="1"/>
  <c r="J12" i="93"/>
  <c r="L12" i="93" s="1"/>
  <c r="L11" i="93"/>
  <c r="J11" i="93"/>
  <c r="J10" i="93"/>
  <c r="L10" i="93" s="1"/>
  <c r="J9" i="93"/>
  <c r="L9" i="93" s="1"/>
  <c r="J8" i="93"/>
  <c r="L8" i="93" s="1"/>
  <c r="J7" i="93"/>
  <c r="L7" i="93" s="1"/>
  <c r="J6" i="93"/>
  <c r="L6" i="93" s="1"/>
  <c r="J5" i="93"/>
  <c r="L5" i="93" s="1"/>
  <c r="J17" i="93" l="1"/>
  <c r="J19" i="93" l="1"/>
  <c r="L17" i="93"/>
  <c r="F19" i="92" l="1"/>
  <c r="E19" i="92"/>
  <c r="D19" i="92"/>
  <c r="C19" i="92"/>
  <c r="B19" i="92"/>
  <c r="J18" i="92"/>
  <c r="K17" i="92"/>
  <c r="J17" i="92"/>
  <c r="J19" i="92" s="1"/>
  <c r="I17" i="92"/>
  <c r="I19" i="92" s="1"/>
  <c r="H17" i="92"/>
  <c r="H19" i="92" s="1"/>
  <c r="G17" i="92"/>
  <c r="G19" i="92" s="1"/>
  <c r="F17" i="92"/>
  <c r="E17" i="92"/>
  <c r="D17" i="92"/>
  <c r="C17" i="92"/>
  <c r="B17" i="92"/>
  <c r="J16" i="92"/>
  <c r="L16" i="92" s="1"/>
  <c r="J15" i="92"/>
  <c r="L15" i="92" s="1"/>
  <c r="J14" i="92"/>
  <c r="L14" i="92" s="1"/>
  <c r="J13" i="92"/>
  <c r="L13" i="92" s="1"/>
  <c r="J12" i="92"/>
  <c r="L12" i="92" s="1"/>
  <c r="L11" i="92"/>
  <c r="J11" i="92"/>
  <c r="J10" i="92"/>
  <c r="L10" i="92" s="1"/>
  <c r="J9" i="92"/>
  <c r="L9" i="92" s="1"/>
  <c r="J8" i="92"/>
  <c r="L8" i="92" s="1"/>
  <c r="J7" i="92"/>
  <c r="L7" i="92" s="1"/>
  <c r="J6" i="92"/>
  <c r="L6" i="92" s="1"/>
  <c r="J5" i="92"/>
  <c r="L5" i="92" s="1"/>
  <c r="L17" i="92" l="1"/>
  <c r="D24" i="91" l="1"/>
  <c r="O23" i="91"/>
  <c r="P22" i="91"/>
  <c r="N22" i="91"/>
  <c r="N24" i="91" s="1"/>
  <c r="M22" i="91"/>
  <c r="M24" i="91" s="1"/>
  <c r="L22" i="91"/>
  <c r="L24" i="91" s="1"/>
  <c r="K22" i="91"/>
  <c r="K24" i="91" s="1"/>
  <c r="J22" i="91"/>
  <c r="J24" i="91" s="1"/>
  <c r="I22" i="91"/>
  <c r="I24" i="91" s="1"/>
  <c r="H22" i="91"/>
  <c r="H24" i="91" s="1"/>
  <c r="G22" i="91"/>
  <c r="G24" i="91" s="1"/>
  <c r="F22" i="91"/>
  <c r="F24" i="91" s="1"/>
  <c r="E22" i="91"/>
  <c r="E24" i="91" s="1"/>
  <c r="D22" i="91"/>
  <c r="C22" i="91"/>
  <c r="O22" i="91" s="1"/>
  <c r="O21" i="91"/>
  <c r="Q21" i="91" s="1"/>
  <c r="Q20" i="91"/>
  <c r="O20" i="91"/>
  <c r="O19" i="91"/>
  <c r="Q19" i="91" s="1"/>
  <c r="O18" i="91"/>
  <c r="Q18" i="91" s="1"/>
  <c r="O17" i="91"/>
  <c r="Q17" i="91" s="1"/>
  <c r="O16" i="91"/>
  <c r="Q16" i="91" s="1"/>
  <c r="O15" i="91"/>
  <c r="Q15" i="91" s="1"/>
  <c r="O14" i="91"/>
  <c r="Q14" i="91" s="1"/>
  <c r="O13" i="91"/>
  <c r="Q13" i="91" s="1"/>
  <c r="Q12" i="91"/>
  <c r="O12" i="91"/>
  <c r="O11" i="91"/>
  <c r="Q11" i="91" s="1"/>
  <c r="O10" i="91"/>
  <c r="Q10" i="91" s="1"/>
  <c r="O9" i="91"/>
  <c r="Q9" i="91" s="1"/>
  <c r="O8" i="91"/>
  <c r="Q8" i="91" s="1"/>
  <c r="O7" i="91"/>
  <c r="Q7" i="91" s="1"/>
  <c r="O24" i="91" l="1"/>
  <c r="Q22" i="91"/>
  <c r="C24" i="91"/>
  <c r="D24" i="90" l="1"/>
  <c r="O23" i="90"/>
  <c r="P22" i="90"/>
  <c r="N22" i="90"/>
  <c r="N24" i="90" s="1"/>
  <c r="M22" i="90"/>
  <c r="M24" i="90" s="1"/>
  <c r="L22" i="90"/>
  <c r="L24" i="90" s="1"/>
  <c r="K22" i="90"/>
  <c r="K24" i="90" s="1"/>
  <c r="J22" i="90"/>
  <c r="J24" i="90" s="1"/>
  <c r="I22" i="90"/>
  <c r="I24" i="90" s="1"/>
  <c r="H22" i="90"/>
  <c r="H24" i="90" s="1"/>
  <c r="G22" i="90"/>
  <c r="G24" i="90" s="1"/>
  <c r="F22" i="90"/>
  <c r="F24" i="90" s="1"/>
  <c r="E22" i="90"/>
  <c r="E24" i="90" s="1"/>
  <c r="D22" i="90"/>
  <c r="C22" i="90"/>
  <c r="O22" i="90" s="1"/>
  <c r="O21" i="90"/>
  <c r="Q21" i="90" s="1"/>
  <c r="Q20" i="90"/>
  <c r="O20" i="90"/>
  <c r="O19" i="90"/>
  <c r="Q19" i="90" s="1"/>
  <c r="O18" i="90"/>
  <c r="Q18" i="90" s="1"/>
  <c r="O17" i="90"/>
  <c r="Q17" i="90" s="1"/>
  <c r="O16" i="90"/>
  <c r="Q16" i="90" s="1"/>
  <c r="O15" i="90"/>
  <c r="Q15" i="90" s="1"/>
  <c r="O14" i="90"/>
  <c r="Q14" i="90" s="1"/>
  <c r="O13" i="90"/>
  <c r="Q13" i="90" s="1"/>
  <c r="Q12" i="90"/>
  <c r="O12" i="90"/>
  <c r="O11" i="90"/>
  <c r="Q11" i="90" s="1"/>
  <c r="O10" i="90"/>
  <c r="Q10" i="90" s="1"/>
  <c r="O9" i="90"/>
  <c r="Q9" i="90" s="1"/>
  <c r="O8" i="90"/>
  <c r="Q8" i="90" s="1"/>
  <c r="O7" i="90"/>
  <c r="Q7" i="90" s="1"/>
  <c r="O24" i="90" l="1"/>
  <c r="Q22" i="90"/>
  <c r="C24" i="90"/>
  <c r="E30" i="89" l="1"/>
  <c r="O29" i="89"/>
  <c r="P28" i="89"/>
  <c r="N28" i="89"/>
  <c r="N30" i="89" s="1"/>
  <c r="M28" i="89"/>
  <c r="M30" i="89" s="1"/>
  <c r="L28" i="89"/>
  <c r="L30" i="89" s="1"/>
  <c r="K28" i="89"/>
  <c r="K30" i="89" s="1"/>
  <c r="J28" i="89"/>
  <c r="J30" i="89" s="1"/>
  <c r="I28" i="89"/>
  <c r="I30" i="89" s="1"/>
  <c r="H28" i="89"/>
  <c r="H30" i="89" s="1"/>
  <c r="G28" i="89"/>
  <c r="G30" i="89" s="1"/>
  <c r="F28" i="89"/>
  <c r="F30" i="89" s="1"/>
  <c r="E28" i="89"/>
  <c r="D28" i="89"/>
  <c r="D30" i="89" s="1"/>
  <c r="C28" i="89"/>
  <c r="C30" i="89" s="1"/>
  <c r="O27" i="89"/>
  <c r="Q27" i="89" s="1"/>
  <c r="Q26" i="89"/>
  <c r="O26" i="89"/>
  <c r="O25" i="89"/>
  <c r="Q25" i="89" s="1"/>
  <c r="O24" i="89"/>
  <c r="Q24" i="89" s="1"/>
  <c r="O23" i="89"/>
  <c r="Q23" i="89" s="1"/>
  <c r="O22" i="89"/>
  <c r="Q22" i="89" s="1"/>
  <c r="O21" i="89"/>
  <c r="Q21" i="89" s="1"/>
  <c r="O20" i="89"/>
  <c r="Q20" i="89" s="1"/>
  <c r="O19" i="89"/>
  <c r="Q19" i="89" s="1"/>
  <c r="Q18" i="89"/>
  <c r="O18" i="89"/>
  <c r="O17" i="89"/>
  <c r="Q17" i="89" s="1"/>
  <c r="O16" i="89"/>
  <c r="Q16" i="89" s="1"/>
  <c r="O15" i="89"/>
  <c r="Q15" i="89" s="1"/>
  <c r="O14" i="89"/>
  <c r="Q14" i="89" s="1"/>
  <c r="O13" i="89"/>
  <c r="Q13" i="89" s="1"/>
  <c r="O12" i="89"/>
  <c r="Q12" i="89" s="1"/>
  <c r="O11" i="89"/>
  <c r="Q11" i="89" s="1"/>
  <c r="Q10" i="89"/>
  <c r="O10" i="89"/>
  <c r="O9" i="89"/>
  <c r="Q9" i="89" s="1"/>
  <c r="O8" i="89"/>
  <c r="Q8" i="89" s="1"/>
  <c r="O7" i="89"/>
  <c r="Q7" i="89" s="1"/>
  <c r="O6" i="89"/>
  <c r="Q6" i="89" s="1"/>
  <c r="O5" i="89"/>
  <c r="O28" i="89" s="1"/>
  <c r="O3" i="89"/>
  <c r="O26" i="88"/>
  <c r="Q26" i="88" s="1"/>
  <c r="O25" i="88"/>
  <c r="Q25" i="88" s="1"/>
  <c r="O24" i="88"/>
  <c r="Q24" i="88" s="1"/>
  <c r="O23" i="88"/>
  <c r="Q23" i="88" s="1"/>
  <c r="O22" i="88"/>
  <c r="Q22" i="88" s="1"/>
  <c r="O21" i="88"/>
  <c r="Q21" i="88" s="1"/>
  <c r="O20" i="88"/>
  <c r="Q20" i="88" s="1"/>
  <c r="Q19" i="88"/>
  <c r="O19" i="88"/>
  <c r="O18" i="88"/>
  <c r="Q18" i="88" s="1"/>
  <c r="O17" i="88"/>
  <c r="Q17" i="88" s="1"/>
  <c r="O16" i="88"/>
  <c r="Q16" i="88" s="1"/>
  <c r="O15" i="88"/>
  <c r="Q15" i="88" s="1"/>
  <c r="O14" i="88"/>
  <c r="Q14" i="88" s="1"/>
  <c r="O13" i="88"/>
  <c r="Q13" i="88" s="1"/>
  <c r="O12" i="88"/>
  <c r="Q12" i="88" s="1"/>
  <c r="O11" i="88"/>
  <c r="Q11" i="88" s="1"/>
  <c r="O10" i="88"/>
  <c r="Q10" i="88" s="1"/>
  <c r="O30" i="89" l="1"/>
  <c r="Q28" i="89"/>
  <c r="Q5" i="89"/>
  <c r="N30" i="87" l="1"/>
  <c r="M30" i="87"/>
  <c r="L30" i="87"/>
  <c r="K30" i="87"/>
  <c r="J30" i="87"/>
  <c r="I30" i="87"/>
  <c r="H30" i="87"/>
  <c r="G30" i="87"/>
  <c r="F30" i="87"/>
  <c r="E30" i="87"/>
  <c r="D30" i="87"/>
  <c r="C30" i="87"/>
  <c r="O29" i="87"/>
  <c r="O30" i="87" s="1"/>
  <c r="Q28" i="87"/>
  <c r="Q27" i="87"/>
  <c r="O27" i="87"/>
  <c r="O26" i="87"/>
  <c r="Q26" i="87" s="1"/>
  <c r="O25" i="87"/>
  <c r="Q25" i="87" s="1"/>
  <c r="O24" i="87"/>
  <c r="Q24" i="87" s="1"/>
  <c r="O23" i="87"/>
  <c r="Q23" i="87" s="1"/>
  <c r="O22" i="87"/>
  <c r="Q22" i="87" s="1"/>
  <c r="O21" i="87"/>
  <c r="Q21" i="87" s="1"/>
  <c r="O20" i="87"/>
  <c r="Q20" i="87" s="1"/>
  <c r="Q19" i="87"/>
  <c r="O19" i="87"/>
  <c r="O18" i="87"/>
  <c r="Q18" i="87" s="1"/>
  <c r="O17" i="87"/>
  <c r="Q17" i="87" s="1"/>
  <c r="O16" i="87"/>
  <c r="Q16" i="87" s="1"/>
  <c r="O15" i="87"/>
  <c r="Q15" i="87" s="1"/>
  <c r="O14" i="87"/>
  <c r="Q14" i="87" s="1"/>
  <c r="O13" i="87"/>
  <c r="Q13" i="87" s="1"/>
  <c r="O12" i="87"/>
  <c r="Q12" i="87" s="1"/>
  <c r="Q11" i="87"/>
  <c r="O11" i="87"/>
  <c r="O10" i="87"/>
  <c r="Q10" i="87" s="1"/>
  <c r="O9" i="87"/>
  <c r="Q9" i="87" s="1"/>
  <c r="O8" i="87"/>
  <c r="Q8" i="87" s="1"/>
  <c r="O7" i="87"/>
  <c r="Q7" i="87" s="1"/>
  <c r="O6" i="87"/>
  <c r="Q6" i="87" s="1"/>
  <c r="O5" i="87"/>
  <c r="Q5" i="87" s="1"/>
  <c r="O27" i="86"/>
  <c r="Q27" i="86" s="1"/>
  <c r="O26" i="86"/>
  <c r="Q26" i="86" s="1"/>
  <c r="O25" i="86"/>
  <c r="Q25" i="86" s="1"/>
  <c r="O24" i="86"/>
  <c r="Q24" i="86" s="1"/>
  <c r="O23" i="86"/>
  <c r="Q23" i="86" s="1"/>
  <c r="O22" i="86"/>
  <c r="Q22" i="86" s="1"/>
  <c r="O21" i="86"/>
  <c r="Q21" i="86" s="1"/>
  <c r="O20" i="86"/>
  <c r="Q20" i="86" s="1"/>
  <c r="O19" i="86"/>
  <c r="Q19" i="86" s="1"/>
  <c r="O18" i="86"/>
  <c r="Q18" i="86" s="1"/>
  <c r="O17" i="86"/>
  <c r="Q17" i="86" s="1"/>
  <c r="O16" i="86"/>
  <c r="Q16" i="86" s="1"/>
  <c r="O15" i="86"/>
  <c r="Q15" i="86" s="1"/>
  <c r="O14" i="86"/>
  <c r="Q14" i="86" s="1"/>
  <c r="O13" i="86"/>
  <c r="Q13" i="86" s="1"/>
  <c r="O12" i="86"/>
  <c r="Q12" i="86" s="1"/>
  <c r="O11" i="86"/>
  <c r="Q11" i="86" s="1"/>
</calcChain>
</file>

<file path=xl/comments1.xml><?xml version="1.0" encoding="utf-8"?>
<comments xmlns="http://schemas.openxmlformats.org/spreadsheetml/2006/main">
  <authors>
    <author>作成者</author>
  </authors>
  <commentList>
    <comment ref="A5" authorId="0" shapeId="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20" authorId="0" shapeId="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authors>
    <author>作成者</author>
  </authors>
  <commentList>
    <comment ref="AN5" authorId="0" shapeId="0">
      <text>
        <r>
          <rPr>
            <sz val="9"/>
            <color indexed="81"/>
            <rFont val="ＭＳ Ｐゴシック"/>
            <family val="3"/>
            <charset val="128"/>
          </rPr>
          <t xml:space="preserve">山形県が許可
</t>
        </r>
      </text>
    </comment>
    <comment ref="AU5" authorId="0" shapeId="0">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<sst xmlns="http://schemas.openxmlformats.org/spreadsheetml/2006/main" count="3541" uniqueCount="2166">
  <si>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</si>
  <si>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</si>
  <si>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627</t>
    </r>
    <r>
      <rPr>
        <sz val="11"/>
        <rFont val="ＭＳ 明朝"/>
        <family val="1"/>
        <charset val="128"/>
      </rPr>
      <t>隻で前年より</t>
    </r>
    <r>
      <rPr>
        <sz val="11"/>
        <rFont val="Century"/>
        <family val="1"/>
      </rPr>
      <t>21</t>
    </r>
    <r>
      <rPr>
        <sz val="11"/>
        <rFont val="ＭＳ 明朝"/>
        <family val="1"/>
        <charset val="128"/>
      </rPr>
      <t>隻減少した｡船質別にみると､鋼船が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19</t>
    </r>
    <r>
      <rPr>
        <sz val="11"/>
        <rFont val="ＭＳ 明朝"/>
        <family val="1"/>
        <charset val="128"/>
      </rPr>
      <t>隻、木船は</t>
    </r>
    <r>
      <rPr>
        <sz val="11"/>
        <rFont val="Century"/>
        <family val="1"/>
      </rPr>
      <t>1</t>
    </r>
    <r>
      <rPr>
        <sz val="11"/>
        <rFont val="ＭＳ 明朝"/>
        <family val="1"/>
        <charset val="128"/>
      </rPr>
      <t>隻減少した。ﾄﾝ数階層別にみると､</t>
    </r>
    <r>
      <rPr>
        <sz val="11"/>
        <rFont val="Century"/>
        <family val="1"/>
      </rPr>
      <t/>
    </r>
    <rPh sb="32" eb="34">
      <t>コウセン</t>
    </rPh>
    <rPh sb="36" eb="37">
      <t>セキ</t>
    </rPh>
    <rPh sb="47" eb="48">
      <t>キ</t>
    </rPh>
    <rPh sb="51" eb="52">
      <t>セキ</t>
    </rPh>
    <rPh sb="52" eb="54">
      <t>ゲンショウ</t>
    </rPh>
    <phoneticPr fontId="8"/>
  </si>
  <si>
    <r>
      <t>5</t>
    </r>
    <r>
      <rPr>
        <sz val="11"/>
        <rFont val="ＭＳ 明朝"/>
        <family val="1"/>
        <charset val="128"/>
      </rPr>
      <t>ﾄﾝ未満船が</t>
    </r>
    <r>
      <rPr>
        <sz val="11"/>
        <rFont val="Century"/>
        <family val="1"/>
      </rPr>
      <t>20</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隻減少した｡内水面漁船に増減はなかった。</t>
    </r>
    <rPh sb="9" eb="10">
      <t>セキ</t>
    </rPh>
    <rPh sb="14" eb="16">
      <t>イジョウ</t>
    </rPh>
    <rPh sb="16" eb="17">
      <t>セン</t>
    </rPh>
    <rPh sb="19" eb="20">
      <t>セキ</t>
    </rPh>
    <rPh sb="20" eb="22">
      <t>ゲンショウ</t>
    </rPh>
    <rPh sb="31" eb="33">
      <t>ゾウゲン</t>
    </rPh>
    <phoneticPr fontId="8"/>
  </si>
  <si>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</si>
  <si>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3.62</t>
    </r>
    <r>
      <rPr>
        <sz val="11"/>
        <rFont val="ＭＳ 明朝"/>
        <family val="1"/>
        <charset val="128"/>
      </rPr>
      <t>ﾄﾝ､平均馬力数は</t>
    </r>
    <r>
      <rPr>
        <sz val="11"/>
        <rFont val="Century"/>
        <family val="1"/>
      </rPr>
      <t>95</t>
    </r>
    <r>
      <rPr>
        <sz val="11"/>
        <rFont val="ＭＳ 明朝"/>
        <family val="1"/>
        <charset val="128"/>
      </rPr>
      <t>馬力であった｡</t>
    </r>
    <rPh sb="32" eb="33">
      <t>スウ</t>
    </rPh>
    <rPh sb="36" eb="38">
      <t>バリキ</t>
    </rPh>
    <phoneticPr fontId="8"/>
  </si>
  <si>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</si>
  <si>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8"/>
  </si>
  <si>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</si>
  <si>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</si>
  <si>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</si>
  <si>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t>1~2.9</t>
  </si>
  <si>
    <t>3~4.9</t>
  </si>
  <si>
    <t>5~9</t>
  </si>
  <si>
    <t>10~19</t>
  </si>
  <si>
    <t>20~29</t>
  </si>
  <si>
    <t>30~49</t>
  </si>
  <si>
    <t>50~99</t>
  </si>
  <si>
    <t>100~199</t>
  </si>
  <si>
    <r>
      <rPr>
        <sz val="11"/>
        <rFont val="ＭＳ 明朝"/>
        <family val="1"/>
        <charset val="128"/>
      </rPr>
      <t>計</t>
    </r>
  </si>
  <si>
    <r>
      <rPr>
        <sz val="11"/>
        <rFont val="ＭＳ 明朝"/>
        <family val="1"/>
        <charset val="128"/>
      </rPr>
      <t>動力</t>
    </r>
  </si>
  <si>
    <r>
      <rPr>
        <sz val="11"/>
        <rFont val="ＭＳ 明朝"/>
        <family val="1"/>
        <charset val="128"/>
      </rPr>
      <t>馬力数</t>
    </r>
  </si>
  <si>
    <r>
      <rPr>
        <sz val="14"/>
        <rFont val="ＭＳ 明朝"/>
        <family val="1"/>
        <charset val="128"/>
      </rPr>
      <t>１１　漁業取締・調査</t>
    </r>
    <rPh sb="3" eb="5">
      <t>ギョギョウ</t>
    </rPh>
    <rPh sb="5" eb="7">
      <t>トリシマリ</t>
    </rPh>
    <rPh sb="8" eb="10">
      <t>チョウサ</t>
    </rPh>
    <phoneticPr fontId="8"/>
  </si>
  <si>
    <r>
      <rPr>
        <sz val="11"/>
        <rFont val="ＭＳ 明朝"/>
        <family val="1"/>
        <charset val="128"/>
      </rPr>
      <t>　漁業違反件数は</t>
    </r>
    <r>
      <rPr>
        <sz val="11"/>
        <rFont val="Century"/>
        <family val="1"/>
      </rPr>
      <t>5</t>
    </r>
    <r>
      <rPr>
        <sz val="11"/>
        <rFont val="ＭＳ 明朝"/>
        <family val="1"/>
        <charset val="128"/>
      </rPr>
      <t>件で前年度より</t>
    </r>
    <r>
      <rPr>
        <sz val="11"/>
        <rFont val="Century"/>
        <family val="1"/>
      </rPr>
      <t>3</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8"/>
  </si>
  <si>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4</t>
    </r>
    <r>
      <rPr>
        <sz val="11"/>
        <rFont val="ＭＳ 明朝"/>
        <family val="1"/>
        <charset val="128"/>
      </rPr>
      <t>件（遊漁船業</t>
    </r>
    <r>
      <rPr>
        <sz val="11"/>
        <rFont val="Century"/>
        <family val="1"/>
      </rPr>
      <t>1</t>
    </r>
    <r>
      <rPr>
        <sz val="11"/>
        <rFont val="ＭＳ 明朝"/>
        <family val="1"/>
        <charset val="128"/>
      </rPr>
      <t>件、遊漁</t>
    </r>
    <r>
      <rPr>
        <sz val="11"/>
        <rFont val="Century"/>
        <family val="1"/>
      </rPr>
      <t>3</t>
    </r>
    <r>
      <rPr>
        <sz val="11"/>
        <rFont val="ＭＳ 明朝"/>
        <family val="1"/>
        <charset val="128"/>
      </rPr>
      <t>件）であり、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2">
      <t>ユウギョセン</t>
    </rPh>
    <rPh sb="52" eb="53">
      <t>ギョウ</t>
    </rPh>
    <rPh sb="54" eb="55">
      <t>ケン</t>
    </rPh>
    <phoneticPr fontId="8"/>
  </si>
  <si>
    <r>
      <rPr>
        <sz val="11"/>
        <rFont val="ＭＳ 明朝"/>
        <family val="1"/>
        <charset val="128"/>
      </rPr>
      <t>　前年度より調整規則違反が</t>
    </r>
    <r>
      <rPr>
        <sz val="11"/>
        <rFont val="Century"/>
        <family val="1"/>
      </rPr>
      <t>2</t>
    </r>
    <r>
      <rPr>
        <sz val="11"/>
        <rFont val="ＭＳ 明朝"/>
        <family val="1"/>
        <charset val="128"/>
      </rPr>
      <t>件から</t>
    </r>
    <r>
      <rPr>
        <sz val="11"/>
        <rFont val="Century"/>
        <family val="1"/>
      </rPr>
      <t>1</t>
    </r>
    <r>
      <rPr>
        <sz val="11"/>
        <rFont val="ＭＳ 明朝"/>
        <family val="1"/>
        <charset val="128"/>
      </rPr>
      <t>件に減少、海区指示違反が</t>
    </r>
    <r>
      <rPr>
        <sz val="11"/>
        <rFont val="Century"/>
        <family val="1"/>
      </rPr>
      <t>6</t>
    </r>
    <r>
      <rPr>
        <sz val="11"/>
        <rFont val="ＭＳ 明朝"/>
        <family val="1"/>
        <charset val="128"/>
      </rPr>
      <t>件から</t>
    </r>
    <r>
      <rPr>
        <sz val="11"/>
        <rFont val="Century"/>
        <family val="1"/>
      </rPr>
      <t>4</t>
    </r>
    <r>
      <rPr>
        <sz val="11"/>
        <rFont val="ＭＳ 明朝"/>
        <family val="1"/>
        <charset val="128"/>
      </rPr>
      <t>件に減少した。</t>
    </r>
    <rPh sb="6" eb="8">
      <t>チョウセイ</t>
    </rPh>
    <rPh sb="8" eb="10">
      <t>キソク</t>
    </rPh>
    <rPh sb="10" eb="12">
      <t>イハン</t>
    </rPh>
    <rPh sb="14" eb="15">
      <t>ケン</t>
    </rPh>
    <rPh sb="18" eb="19">
      <t>ケン</t>
    </rPh>
    <rPh sb="20" eb="22">
      <t>ゲンショウ</t>
    </rPh>
    <rPh sb="23" eb="24">
      <t>ウミ</t>
    </rPh>
    <rPh sb="24" eb="25">
      <t>ク</t>
    </rPh>
    <rPh sb="25" eb="27">
      <t>シジ</t>
    </rPh>
    <rPh sb="27" eb="29">
      <t>イハン</t>
    </rPh>
    <rPh sb="31" eb="32">
      <t>ケン</t>
    </rPh>
    <rPh sb="35" eb="36">
      <t>ケン</t>
    </rPh>
    <rPh sb="37" eb="39">
      <t>ゲンショウ</t>
    </rPh>
    <phoneticPr fontId="8"/>
  </si>
  <si>
    <r>
      <t>　海面の陸上取締では、違反が</t>
    </r>
    <r>
      <rPr>
        <sz val="11"/>
        <rFont val="Century"/>
        <family val="1"/>
      </rPr>
      <t>0</t>
    </r>
    <r>
      <rPr>
        <sz val="11"/>
        <rFont val="ＭＳ 明朝"/>
        <family val="1"/>
        <charset val="128"/>
      </rPr>
      <t>件から</t>
    </r>
    <r>
      <rPr>
        <sz val="11"/>
        <rFont val="Century"/>
        <family val="1"/>
      </rPr>
      <t>1</t>
    </r>
    <r>
      <rPr>
        <sz val="11"/>
        <rFont val="ＭＳ 明朝"/>
        <family val="1"/>
        <charset val="128"/>
      </rPr>
      <t>件に増加した。</t>
    </r>
    <rPh sb="1" eb="3">
      <t>カイメン</t>
    </rPh>
    <rPh sb="4" eb="6">
      <t>リクジョウ</t>
    </rPh>
    <rPh sb="6" eb="8">
      <t>トリシマ</t>
    </rPh>
    <rPh sb="11" eb="13">
      <t>イハン</t>
    </rPh>
    <rPh sb="15" eb="16">
      <t>ケン</t>
    </rPh>
    <rPh sb="21" eb="23">
      <t>ゾウカ</t>
    </rPh>
    <phoneticPr fontId="8"/>
  </si>
  <si>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8"/>
  </si>
  <si>
    <r>
      <rPr>
        <sz val="11"/>
        <rFont val="ＭＳ 明朝"/>
        <family val="1"/>
        <charset val="128"/>
      </rPr>
      <t>海上取締</t>
    </r>
    <rPh sb="0" eb="2">
      <t>カイジョウ</t>
    </rPh>
    <rPh sb="2" eb="4">
      <t>トリシマ</t>
    </rPh>
    <phoneticPr fontId="8"/>
  </si>
  <si>
    <r>
      <t>4</t>
    </r>
    <r>
      <rPr>
        <sz val="11"/>
        <rFont val="ＭＳ 明朝"/>
        <family val="1"/>
        <charset val="128"/>
      </rPr>
      <t>件</t>
    </r>
    <rPh sb="1" eb="2">
      <t>ケン</t>
    </rPh>
    <phoneticPr fontId="8"/>
  </si>
  <si>
    <r>
      <t>（－</t>
    </r>
    <r>
      <rPr>
        <sz val="11"/>
        <rFont val="Century"/>
        <family val="1"/>
      </rPr>
      <t>4</t>
    </r>
    <r>
      <rPr>
        <sz val="11"/>
        <rFont val="ＭＳ 明朝"/>
        <family val="1"/>
        <charset val="128"/>
      </rPr>
      <t>件）</t>
    </r>
    <rPh sb="3" eb="4">
      <t>ケン</t>
    </rPh>
    <phoneticPr fontId="8"/>
  </si>
  <si>
    <r>
      <rPr>
        <sz val="11"/>
        <rFont val="ＭＳ 明朝"/>
        <family val="1"/>
        <charset val="128"/>
      </rPr>
      <t>県　内　漁　船</t>
    </r>
    <rPh sb="0" eb="1">
      <t>ケン</t>
    </rPh>
    <rPh sb="2" eb="3">
      <t>ナイ</t>
    </rPh>
    <rPh sb="4" eb="5">
      <t>リョウ</t>
    </rPh>
    <rPh sb="6" eb="7">
      <t>セン</t>
    </rPh>
    <phoneticPr fontId="8"/>
  </si>
  <si>
    <r>
      <rPr>
        <sz val="11"/>
        <rFont val="ＭＳ 明朝"/>
        <family val="1"/>
        <charset val="128"/>
      </rPr>
      <t>そ　の　他</t>
    </r>
    <rPh sb="4" eb="5">
      <t>タ</t>
    </rPh>
    <phoneticPr fontId="8"/>
  </si>
  <si>
    <r>
      <rPr>
        <sz val="11"/>
        <rFont val="ＭＳ 明朝"/>
        <family val="1"/>
        <charset val="128"/>
      </rPr>
      <t>遊漁</t>
    </r>
    <phoneticPr fontId="8"/>
  </si>
  <si>
    <r>
      <t>3</t>
    </r>
    <r>
      <rPr>
        <sz val="11"/>
        <rFont val="ＭＳ 明朝"/>
        <family val="1"/>
        <charset val="128"/>
      </rPr>
      <t>件</t>
    </r>
    <rPh sb="1" eb="2">
      <t>ケン</t>
    </rPh>
    <phoneticPr fontId="8"/>
  </si>
  <si>
    <r>
      <t>0</t>
    </r>
    <r>
      <rPr>
        <sz val="11"/>
        <rFont val="ＭＳ 明朝"/>
        <family val="1"/>
        <charset val="128"/>
      </rPr>
      <t>件</t>
    </r>
    <rPh sb="1" eb="2">
      <t>ケン</t>
    </rPh>
    <phoneticPr fontId="8"/>
  </si>
  <si>
    <t>遊漁船業</t>
    <rPh sb="0" eb="3">
      <t>ユウギョセン</t>
    </rPh>
    <rPh sb="3" eb="4">
      <t>ギョウ</t>
    </rPh>
    <phoneticPr fontId="8"/>
  </si>
  <si>
    <r>
      <rPr>
        <sz val="11"/>
        <rFont val="ＭＳ Ｐ明朝"/>
        <family val="1"/>
        <charset val="128"/>
      </rPr>
      <t>海区指示</t>
    </r>
    <r>
      <rPr>
        <sz val="11"/>
        <rFont val="Century"/>
        <family val="1"/>
      </rPr>
      <t xml:space="preserve"> </t>
    </r>
    <r>
      <rPr>
        <sz val="11"/>
        <rFont val="ＭＳ Ｐ明朝"/>
        <family val="1"/>
        <charset val="128"/>
      </rPr>
      <t>第</t>
    </r>
    <r>
      <rPr>
        <sz val="11"/>
        <rFont val="Century"/>
        <family val="1"/>
      </rPr>
      <t>34</t>
    </r>
    <r>
      <rPr>
        <sz val="11"/>
        <rFont val="ＭＳ Ｐ明朝"/>
        <family val="1"/>
        <charset val="128"/>
      </rPr>
      <t>号</t>
    </r>
    <phoneticPr fontId="8"/>
  </si>
  <si>
    <r>
      <rPr>
        <sz val="11"/>
        <rFont val="Century"/>
        <family val="1"/>
      </rPr>
      <t>1</t>
    </r>
    <r>
      <rPr>
        <sz val="11"/>
        <rFont val="ＭＳ Ｐ明朝"/>
        <family val="1"/>
        <charset val="128"/>
      </rPr>
      <t>件</t>
    </r>
    <rPh sb="1" eb="2">
      <t>ケン</t>
    </rPh>
    <phoneticPr fontId="8"/>
  </si>
  <si>
    <r>
      <t>遊漁船業法第</t>
    </r>
    <r>
      <rPr>
        <sz val="11"/>
        <rFont val="Century"/>
        <family val="1"/>
      </rPr>
      <t>15</t>
    </r>
    <r>
      <rPr>
        <sz val="11"/>
        <rFont val="ＭＳ Ｐ明朝"/>
        <family val="1"/>
        <charset val="128"/>
      </rPr>
      <t>条</t>
    </r>
    <rPh sb="0" eb="5">
      <t>ユウギョセンギョウホウ</t>
    </rPh>
    <rPh sb="5" eb="6">
      <t>ダイ</t>
    </rPh>
    <rPh sb="8" eb="9">
      <t>ジョウ</t>
    </rPh>
    <phoneticPr fontId="8"/>
  </si>
  <si>
    <r>
      <rPr>
        <sz val="11"/>
        <rFont val="ＭＳ 明朝"/>
        <family val="1"/>
        <charset val="128"/>
      </rPr>
      <t>陸上取締</t>
    </r>
    <rPh sb="0" eb="2">
      <t>リクジョウ</t>
    </rPh>
    <rPh sb="2" eb="4">
      <t>トリシマ</t>
    </rPh>
    <phoneticPr fontId="8"/>
  </si>
  <si>
    <r>
      <t>1</t>
    </r>
    <r>
      <rPr>
        <sz val="11"/>
        <rFont val="ＭＳ 明朝"/>
        <family val="1"/>
        <charset val="128"/>
      </rPr>
      <t>件　</t>
    </r>
    <rPh sb="1" eb="2">
      <t>ケン</t>
    </rPh>
    <phoneticPr fontId="8"/>
  </si>
  <si>
    <r>
      <t>（＋</t>
    </r>
    <r>
      <rPr>
        <sz val="11"/>
        <rFont val="Century"/>
        <family val="1"/>
      </rPr>
      <t>1</t>
    </r>
    <r>
      <rPr>
        <sz val="11"/>
        <rFont val="ＭＳ 明朝"/>
        <family val="1"/>
        <charset val="128"/>
      </rPr>
      <t>件）</t>
    </r>
    <phoneticPr fontId="8"/>
  </si>
  <si>
    <r>
      <rPr>
        <sz val="11"/>
        <rFont val="ＭＳ 明朝"/>
        <family val="1"/>
        <charset val="128"/>
      </rPr>
      <t>（±</t>
    </r>
    <r>
      <rPr>
        <sz val="11"/>
        <rFont val="Century"/>
        <family val="1"/>
      </rPr>
      <t>0</t>
    </r>
    <r>
      <rPr>
        <sz val="11"/>
        <rFont val="ＭＳ 明朝"/>
        <family val="1"/>
        <charset val="128"/>
      </rPr>
      <t>件）</t>
    </r>
    <phoneticPr fontId="8"/>
  </si>
  <si>
    <r>
      <rPr>
        <sz val="11"/>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8"/>
  </si>
  <si>
    <r>
      <rPr>
        <sz val="11"/>
        <rFont val="ＭＳ 明朝"/>
        <family val="1"/>
        <charset val="128"/>
      </rPr>
      <t>　Ⅱ　調査業務実績</t>
    </r>
    <rPh sb="3" eb="5">
      <t>チョウサ</t>
    </rPh>
    <rPh sb="5" eb="7">
      <t>ギョウム</t>
    </rPh>
    <rPh sb="7" eb="9">
      <t>ジッセキ</t>
    </rPh>
    <phoneticPr fontId="8"/>
  </si>
  <si>
    <r>
      <rPr>
        <sz val="11"/>
        <rFont val="ＭＳ 明朝"/>
        <family val="1"/>
        <charset val="128"/>
      </rPr>
      <t>　　　沿岸海洋観測　</t>
    </r>
    <r>
      <rPr>
        <sz val="11"/>
        <rFont val="Century"/>
        <family val="1"/>
      </rPr>
      <t>9</t>
    </r>
    <r>
      <rPr>
        <sz val="11"/>
        <rFont val="ＭＳ 明朝"/>
        <family val="1"/>
        <charset val="128"/>
      </rPr>
      <t>日　　　　　　　大型クラゲ調査　</t>
    </r>
    <r>
      <rPr>
        <sz val="11"/>
        <rFont val="Century"/>
        <family val="1"/>
      </rPr>
      <t>6</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3</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8"/>
  </si>
  <si>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18</t>
    </r>
    <r>
      <rPr>
        <sz val="11"/>
        <rFont val="ＭＳ 明朝"/>
        <family val="1"/>
        <charset val="128"/>
      </rPr>
      <t>日　</t>
    </r>
    <rPh sb="0" eb="1">
      <t>ゴウ</t>
    </rPh>
    <rPh sb="3" eb="4">
      <t>ケイ</t>
    </rPh>
    <rPh sb="7" eb="8">
      <t>ニチ</t>
    </rPh>
    <phoneticPr fontId="8"/>
  </si>
  <si>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</si>
  <si>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8"/>
  </si>
  <si>
    <r>
      <rPr>
        <sz val="11"/>
        <rFont val="ＭＳ 明朝"/>
        <family val="1"/>
        <charset val="128"/>
      </rPr>
      <t>性能</t>
    </r>
    <rPh sb="0" eb="2">
      <t>セイノウ</t>
    </rPh>
    <phoneticPr fontId="8"/>
  </si>
  <si>
    <r>
      <rPr>
        <sz val="11"/>
        <rFont val="ＭＳ 明朝"/>
        <family val="1"/>
        <charset val="128"/>
      </rPr>
      <t>船質</t>
    </r>
    <rPh sb="0" eb="1">
      <t>フネ</t>
    </rPh>
    <rPh sb="1" eb="2">
      <t>シツ</t>
    </rPh>
    <phoneticPr fontId="8"/>
  </si>
  <si>
    <r>
      <rPr>
        <sz val="11"/>
        <rFont val="ＭＳ 明朝"/>
        <family val="1"/>
        <charset val="128"/>
      </rPr>
      <t>　航続距離　</t>
    </r>
    <r>
      <rPr>
        <sz val="11"/>
        <rFont val="Century"/>
        <family val="1"/>
      </rPr>
      <t xml:space="preserve"> 350</t>
    </r>
    <r>
      <rPr>
        <sz val="11"/>
        <rFont val="ＭＳ 明朝"/>
        <family val="1"/>
        <charset val="128"/>
      </rPr>
      <t>浬</t>
    </r>
    <phoneticPr fontId="8"/>
  </si>
  <si>
    <r>
      <rPr>
        <sz val="11"/>
        <rFont val="ＭＳ 明朝"/>
        <family val="1"/>
        <charset val="128"/>
      </rPr>
      <t>主要寸法</t>
    </r>
    <rPh sb="0" eb="2">
      <t>シュヨウ</t>
    </rPh>
    <rPh sb="2" eb="4">
      <t>スンポウ</t>
    </rPh>
    <phoneticPr fontId="8"/>
  </si>
  <si>
    <r>
      <rPr>
        <sz val="11"/>
        <rFont val="ＭＳ 明朝"/>
        <family val="1"/>
        <charset val="128"/>
      </rPr>
      <t>設備</t>
    </r>
    <rPh sb="0" eb="2">
      <t>セツビ</t>
    </rPh>
    <phoneticPr fontId="8"/>
  </si>
  <si>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8"/>
  </si>
  <si>
    <r>
      <rPr>
        <sz val="11"/>
        <rFont val="ＭＳ 明朝"/>
        <family val="1"/>
        <charset val="128"/>
      </rPr>
      <t>　航海用電子海図表示装置</t>
    </r>
    <phoneticPr fontId="8"/>
  </si>
  <si>
    <t xml:space="preserve">    </t>
  </si>
  <si>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</si>
  <si>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8"/>
  </si>
  <si>
    <r>
      <rPr>
        <sz val="11"/>
        <rFont val="ＭＳ 明朝"/>
        <family val="1"/>
        <charset val="128"/>
      </rPr>
      <t>総トン数</t>
    </r>
    <rPh sb="0" eb="1">
      <t>ソウ</t>
    </rPh>
    <rPh sb="3" eb="4">
      <t>スウ</t>
    </rPh>
    <phoneticPr fontId="8"/>
  </si>
  <si>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8"/>
  </si>
  <si>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</si>
  <si>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8"/>
  </si>
  <si>
    <r>
      <rPr>
        <sz val="11"/>
        <rFont val="ＭＳ 明朝"/>
        <family val="1"/>
        <charset val="128"/>
      </rPr>
      <t>補機関</t>
    </r>
  </si>
  <si>
    <r>
      <rPr>
        <sz val="12"/>
        <color rgb="FF000000"/>
        <rFont val="ＭＳ 明朝"/>
        <family val="1"/>
        <charset val="128"/>
      </rPr>
      <t>　　　ア、開局年月日</t>
    </r>
    <phoneticPr fontId="3"/>
  </si>
  <si>
    <t>　昭和26年7月3日</t>
  </si>
  <si>
    <t xml:space="preserve"> 「さかたぎょぎょう」</t>
  </si>
  <si>
    <t>　周波数、空中線電力</t>
  </si>
  <si>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</si>
  <si>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</si>
  <si>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</si>
  <si>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</si>
  <si>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2394.5</t>
    <phoneticPr fontId="3"/>
  </si>
  <si>
    <r>
      <t>50</t>
    </r>
    <r>
      <rPr>
        <sz val="12"/>
        <color rgb="FF000000"/>
        <rFont val="ＭＳ 明朝"/>
        <family val="1"/>
        <charset val="128"/>
      </rPr>
      <t>Ｗ</t>
    </r>
  </si>
  <si>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</si>
  <si>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</si>
  <si>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　主送信機（</t>
    </r>
    <r>
      <rPr>
        <sz val="12"/>
        <color rgb="FF000000"/>
        <rFont val="Century"/>
        <family val="1"/>
      </rPr>
      <t>J3E 50W</t>
    </r>
    <r>
      <rPr>
        <sz val="12"/>
        <color rgb="FF000000"/>
        <rFont val="ＭＳ 明朝"/>
        <family val="1"/>
        <charset val="128"/>
      </rPr>
      <t>）</t>
    </r>
    <r>
      <rPr>
        <sz val="12"/>
        <color rgb="FF000000"/>
        <rFont val="Century"/>
        <family val="1"/>
      </rPr>
      <t>1</t>
    </r>
    <r>
      <rPr>
        <sz val="12"/>
        <color rgb="FF000000"/>
        <rFont val="ＭＳ 明朝"/>
        <family val="1"/>
        <charset val="128"/>
      </rPr>
      <t>台</t>
    </r>
    <phoneticPr fontId="3"/>
  </si>
  <si>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</si>
  <si>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3"/>
  </si>
  <si>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</si>
  <si>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3"/>
  </si>
  <si>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</si>
  <si>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</si>
  <si>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</si>
  <si>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3"/>
  </si>
  <si>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</si>
  <si>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</si>
  <si>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</si>
  <si>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</si>
  <si>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</si>
  <si>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t>3</t>
    <phoneticPr fontId="3"/>
  </si>
  <si>
    <r>
      <rPr>
        <sz val="12"/>
        <color theme="1"/>
        <rFont val="ＭＳ 明朝"/>
        <family val="1"/>
        <charset val="128"/>
      </rPr>
      <t>計</t>
    </r>
  </si>
  <si>
    <r>
      <rPr>
        <sz val="12"/>
        <color theme="1"/>
        <rFont val="ＭＳ 明朝"/>
        <family val="1"/>
        <charset val="128"/>
      </rPr>
      <t>総　　　　　計</t>
    </r>
    <phoneticPr fontId="3"/>
  </si>
  <si>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</si>
  <si>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</si>
  <si>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</si>
  <si>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</si>
  <si>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3"/>
  </si>
  <si>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</si>
  <si>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</si>
  <si>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</si>
  <si>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</si>
  <si>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</si>
  <si>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t>A3E</t>
  </si>
  <si>
    <r>
      <rPr>
        <sz val="11"/>
        <color theme="1"/>
        <rFont val="ＭＳ 明朝"/>
        <family val="1"/>
        <charset val="128"/>
      </rPr>
      <t>周波数</t>
    </r>
    <r>
      <rPr>
        <sz val="11"/>
        <color theme="1"/>
        <rFont val="Century"/>
        <family val="1"/>
      </rPr>
      <t>(KHz)</t>
    </r>
    <phoneticPr fontId="3"/>
  </si>
  <si>
    <t>27524  27892</t>
  </si>
  <si>
    <t>27524  27740</t>
  </si>
  <si>
    <t>27524  27932</t>
  </si>
  <si>
    <t>27524  27836</t>
  </si>
  <si>
    <t>1W</t>
  </si>
  <si>
    <r>
      <rPr>
        <sz val="11"/>
        <color theme="1"/>
        <rFont val="ＭＳ 明朝"/>
        <family val="1"/>
        <charset val="128"/>
      </rPr>
      <t>所属船舶数</t>
    </r>
    <phoneticPr fontId="3"/>
  </si>
  <si>
    <r>
      <rPr>
        <sz val="11"/>
        <color theme="1"/>
        <rFont val="ＭＳ 明朝"/>
        <family val="1"/>
        <charset val="128"/>
      </rPr>
      <t>所在地</t>
    </r>
    <phoneticPr fontId="3"/>
  </si>
  <si>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3"/>
  </si>
  <si>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3"/>
  </si>
  <si>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</si>
  <si>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通信の種類</t>
    </r>
    <phoneticPr fontId="3"/>
  </si>
  <si>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</si>
  <si>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</si>
  <si>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3"/>
  </si>
  <si>
    <r>
      <rPr>
        <sz val="11"/>
        <color theme="1"/>
        <rFont val="ＭＳ 明朝"/>
        <family val="1"/>
        <charset val="128"/>
      </rPr>
      <t>計</t>
    </r>
    <phoneticPr fontId="3"/>
  </si>
  <si>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</si>
  <si>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8"/>
  </si>
  <si>
    <r>
      <t xml:space="preserve"> </t>
    </r>
    <r>
      <rPr>
        <sz val="11"/>
        <rFont val="ＭＳ 明朝"/>
        <family val="1"/>
        <charset val="128"/>
      </rPr>
      <t>　山形県が事業主体となり、漁港内の静穏度と安全な航路を確保するため、飛島漁港、由良漁港を整備するとともに、飛島漁港、吹浦漁港、由良漁港、米子漁港において施設の長寿命化を図る。
　また由良漁港及び堅苔沢漁港では漁港機能増進として、係留施設等の改良を実施する。さらに、山形県沿岸において漁場整備を行う。</t>
    </r>
    <rPh sb="40" eb="42">
      <t>ユラ</t>
    </rPh>
    <rPh sb="42" eb="44">
      <t>ギョコウ</t>
    </rPh>
    <rPh sb="54" eb="56">
      <t>トビシマ</t>
    </rPh>
    <rPh sb="56" eb="58">
      <t>ギョコウ</t>
    </rPh>
    <rPh sb="59" eb="63">
      <t>フクラギョコウ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6">
      <t>ユラギョコウ</t>
    </rPh>
    <rPh sb="96" eb="97">
      <t>オヨ</t>
    </rPh>
    <rPh sb="98" eb="101">
      <t>カタノリザワ</t>
    </rPh>
    <rPh sb="101" eb="103">
      <t>ギョコウ</t>
    </rPh>
    <rPh sb="105" eb="107">
      <t>ギョコウ</t>
    </rPh>
    <rPh sb="107" eb="109">
      <t>キノウ</t>
    </rPh>
    <rPh sb="109" eb="111">
      <t>ゾウシン</t>
    </rPh>
    <rPh sb="115" eb="119">
      <t>ケイリュウシセツ</t>
    </rPh>
    <rPh sb="119" eb="120">
      <t>トウ</t>
    </rPh>
    <rPh sb="121" eb="123">
      <t>カイリョウ</t>
    </rPh>
    <rPh sb="124" eb="126">
      <t>ジッシ</t>
    </rPh>
    <phoneticPr fontId="8"/>
  </si>
  <si>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</si>
  <si>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</si>
  <si>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</si>
  <si>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</si>
  <si>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</si>
  <si>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</si>
  <si>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</si>
  <si>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</si>
  <si>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</si>
  <si>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</si>
  <si>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</si>
  <si>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t>(5/10)</t>
    <phoneticPr fontId="8"/>
  </si>
  <si>
    <t>(8/10)</t>
    <phoneticPr fontId="8"/>
  </si>
  <si>
    <r>
      <t xml:space="preserve"> </t>
    </r>
    <r>
      <rPr>
        <sz val="11"/>
        <rFont val="ＭＳ 明朝"/>
        <family val="1"/>
        <charset val="128"/>
      </rPr>
      <t>吹浦漁港</t>
    </r>
    <rPh sb="1" eb="3">
      <t>フクラ</t>
    </rPh>
    <phoneticPr fontId="8"/>
  </si>
  <si>
    <r>
      <t xml:space="preserve"> </t>
    </r>
    <r>
      <rPr>
        <sz val="11"/>
        <rFont val="ＭＳ 明朝"/>
        <family val="1"/>
        <charset val="128"/>
      </rPr>
      <t>由良漁港</t>
    </r>
    <rPh sb="1" eb="3">
      <t>ユラ</t>
    </rPh>
    <phoneticPr fontId="8"/>
  </si>
  <si>
    <r>
      <t xml:space="preserve"> </t>
    </r>
    <r>
      <rPr>
        <sz val="11"/>
        <rFont val="ＭＳ 明朝"/>
        <family val="1"/>
        <charset val="128"/>
      </rPr>
      <t>米子漁港</t>
    </r>
    <rPh sb="1" eb="3">
      <t>ヨナゴ</t>
    </rPh>
    <rPh sb="3" eb="5">
      <t>ギョコウ</t>
    </rPh>
    <phoneticPr fontId="8"/>
  </si>
  <si>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</si>
  <si>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8"/>
  </si>
  <si>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</si>
  <si>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</si>
  <si>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</si>
  <si>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</si>
  <si>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</si>
  <si>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</si>
  <si>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</si>
  <si>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</si>
  <si>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</si>
  <si>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</si>
  <si>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</si>
  <si>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</si>
  <si>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</si>
  <si>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</si>
  <si>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</si>
  <si>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</si>
  <si>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</si>
  <si>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</si>
  <si>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飛島</t>
    </r>
  </si>
  <si>
    <t>m</t>
  </si>
  <si>
    <r>
      <rPr>
        <sz val="11"/>
        <rFont val="ＭＳ 明朝"/>
        <family val="1"/>
        <charset val="128"/>
      </rPr>
      <t>㎡</t>
    </r>
  </si>
  <si>
    <r>
      <rPr>
        <sz val="11"/>
        <rFont val="ＭＳ 明朝"/>
        <family val="1"/>
        <charset val="128"/>
      </rPr>
      <t>酒田市勝浦</t>
    </r>
  </si>
  <si>
    <t>―</t>
  </si>
  <si>
    <r>
      <t xml:space="preserve">   (132.5)      </t>
    </r>
    <r>
      <rPr>
        <sz val="11"/>
        <rFont val="ＭＳ 明朝"/>
        <family val="1"/>
        <charset val="128"/>
      </rPr>
      <t>　－</t>
    </r>
  </si>
  <si>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</si>
  <si>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</si>
  <si>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</si>
  <si>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</si>
  <si>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</si>
  <si>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由良</t>
    </r>
  </si>
  <si>
    <r>
      <rPr>
        <sz val="11"/>
        <rFont val="ＭＳ 明朝"/>
        <family val="1"/>
        <charset val="128"/>
      </rPr>
      <t>鶴岡市由良</t>
    </r>
  </si>
  <si>
    <r>
      <rPr>
        <sz val="11"/>
        <rFont val="ＭＳ 明朝"/>
        <family val="1"/>
        <charset val="128"/>
      </rPr>
      <t>〃</t>
    </r>
  </si>
  <si>
    <t xml:space="preserve"> (1,828.6) 
    611.9</t>
    <phoneticPr fontId="8"/>
  </si>
  <si>
    <t xml:space="preserve">    (30.6) 
        ―</t>
  </si>
  <si>
    <r>
      <rPr>
        <sz val="11"/>
        <rFont val="ＭＳ 明朝"/>
        <family val="1"/>
        <charset val="128"/>
      </rPr>
      <t>堅苔沢</t>
    </r>
  </si>
  <si>
    <r>
      <rPr>
        <sz val="11"/>
        <rFont val="ＭＳ 明朝"/>
        <family val="1"/>
        <charset val="128"/>
      </rPr>
      <t>　〃　堅苔沢</t>
    </r>
  </si>
  <si>
    <t xml:space="preserve">   (790.9) 
    426.2</t>
    <phoneticPr fontId="8"/>
  </si>
  <si>
    <r>
      <rPr>
        <sz val="11"/>
        <rFont val="ＭＳ 明朝"/>
        <family val="1"/>
        <charset val="128"/>
      </rPr>
      <t>女鹿</t>
    </r>
  </si>
  <si>
    <r>
      <rPr>
        <sz val="11"/>
        <rFont val="ＭＳ 明朝"/>
        <family val="1"/>
        <charset val="128"/>
      </rPr>
      <t>飽海郡遊佐町
吹浦字女鹿</t>
    </r>
  </si>
  <si>
    <r>
      <rPr>
        <sz val="11"/>
        <rFont val="ＭＳ 明朝"/>
        <family val="1"/>
        <charset val="128"/>
      </rPr>
      <t>遊佐町</t>
    </r>
  </si>
  <si>
    <t xml:space="preserve">   (187.0) 
     17.0</t>
  </si>
  <si>
    <r>
      <rPr>
        <sz val="11"/>
        <rFont val="ＭＳ 明朝"/>
        <family val="1"/>
        <charset val="128"/>
      </rPr>
      <t>吹浦</t>
    </r>
  </si>
  <si>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</si>
  <si>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</si>
  <si>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</si>
  <si>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</si>
  <si>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r>
      <rPr>
        <sz val="11"/>
        <rFont val="ＭＳ 明朝"/>
        <family val="1"/>
        <charset val="128"/>
      </rPr>
      <t>鶴岡市</t>
    </r>
  </si>
  <si>
    <t xml:space="preserve">   (183.5) 
     44.1</t>
  </si>
  <si>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</si>
  <si>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</si>
  <si>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</si>
  <si>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</si>
  <si>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</si>
  <si>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</si>
  <si>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t xml:space="preserve">   (313.5)      </t>
    </r>
    <r>
      <rPr>
        <sz val="11"/>
        <rFont val="ＭＳ 明朝"/>
        <family val="1"/>
        <charset val="128"/>
      </rPr>
      <t>　－</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</si>
  <si>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</si>
  <si>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</si>
  <si>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</si>
  <si>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</si>
  <si>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</si>
  <si>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</si>
  <si>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</si>
  <si>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</si>
  <si>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</si>
  <si>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</si>
  <si>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</si>
  <si>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</si>
  <si>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</si>
  <si>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</si>
  <si>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酒田</t>
    </r>
  </si>
  <si>
    <r>
      <rPr>
        <sz val="11"/>
        <rFont val="ＭＳ 明朝"/>
        <family val="1"/>
        <charset val="128"/>
      </rPr>
      <t>酒田市</t>
    </r>
  </si>
  <si>
    <r>
      <rPr>
        <sz val="11"/>
        <rFont val="ＭＳ 明朝"/>
        <family val="1"/>
        <charset val="128"/>
      </rPr>
      <t>重要
港湾</t>
    </r>
  </si>
  <si>
    <r>
      <rPr>
        <sz val="11"/>
        <rFont val="ＭＳ 明朝"/>
        <family val="1"/>
        <charset val="128"/>
      </rPr>
      <t>加茂</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</si>
  <si>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</si>
  <si>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</si>
  <si>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</si>
  <si>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</si>
  <si>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</si>
  <si>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8"/>
  </si>
  <si>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</si>
  <si>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</si>
  <si>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</si>
  <si>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</si>
  <si>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</si>
  <si>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飛島漁港（勝浦・中村・法木）</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</si>
  <si>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</si>
  <si>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</si>
  <si>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</si>
  <si>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</si>
  <si>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</si>
  <si>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</si>
  <si>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</si>
  <si>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</si>
  <si>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</si>
  <si>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</si>
  <si>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</si>
  <si>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</si>
  <si>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</si>
  <si>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</si>
  <si>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</si>
  <si>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</si>
  <si>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r>
      <rPr>
        <sz val="11"/>
        <rFont val="ＭＳ 明朝"/>
        <family val="1"/>
        <charset val="128"/>
      </rPr>
      <t>他の</t>
    </r>
    <r>
      <rPr>
        <sz val="11"/>
        <rFont val="Century"/>
        <family val="1"/>
      </rPr>
      <t>5</t>
    </r>
    <r>
      <rPr>
        <sz val="11"/>
        <rFont val="ＭＳ 明朝"/>
        <family val="1"/>
        <charset val="128"/>
      </rPr>
      <t>港は週に</t>
    </r>
    <r>
      <rPr>
        <sz val="11"/>
        <rFont val="Century"/>
        <family val="1"/>
      </rPr>
      <t>1</t>
    </r>
    <r>
      <rPr>
        <sz val="11"/>
        <rFont val="ＭＳ 明朝"/>
        <family val="1"/>
        <charset val="128"/>
      </rPr>
      <t>回以上漁港監視員あるいは嘱託職員による巡視を行っている。</t>
    </r>
    <r>
      <rPr>
        <sz val="11"/>
        <rFont val="Century"/>
        <family val="1"/>
      </rPr>
      <t>(</t>
    </r>
    <r>
      <rPr>
        <sz val="11"/>
        <rFont val="ＭＳ 明朝"/>
        <family val="1"/>
        <charset val="128"/>
      </rPr>
      <t>令和</t>
    </r>
    <r>
      <rPr>
        <sz val="11"/>
        <rFont val="Century"/>
        <family val="1"/>
      </rPr>
      <t>2</t>
    </r>
    <r>
      <rPr>
        <sz val="11"/>
        <rFont val="ＭＳ 明朝"/>
        <family val="1"/>
        <charset val="128"/>
      </rPr>
      <t>年度実績</t>
    </r>
    <r>
      <rPr>
        <sz val="11"/>
        <rFont val="Century"/>
        <family val="1"/>
      </rPr>
      <t>)</t>
    </r>
    <rPh sb="37" eb="39">
      <t>レイワ</t>
    </rPh>
    <rPh sb="40" eb="42">
      <t>ネンド</t>
    </rPh>
    <phoneticPr fontId="3"/>
  </si>
  <si>
    <r>
      <rPr>
        <sz val="11"/>
        <color theme="1"/>
        <rFont val="ＭＳ 明朝"/>
        <family val="1"/>
        <charset val="128"/>
      </rPr>
      <t>実施件数</t>
    </r>
  </si>
  <si>
    <r>
      <rPr>
        <sz val="11"/>
        <color theme="1"/>
        <rFont val="ＭＳ 明朝"/>
        <family val="1"/>
        <charset val="128"/>
      </rPr>
      <t>技術技能員</t>
    </r>
  </si>
  <si>
    <r>
      <t>(</t>
    </r>
    <r>
      <rPr>
        <sz val="11"/>
        <color theme="1"/>
        <rFont val="ＭＳ 明朝"/>
        <family val="1"/>
        <charset val="128"/>
      </rPr>
      <t>飛島漁港を除く</t>
    </r>
    <r>
      <rPr>
        <sz val="11"/>
        <color theme="1"/>
        <rFont val="Century"/>
        <family val="1"/>
      </rPr>
      <t>)</t>
    </r>
  </si>
  <si>
    <r>
      <t>2</t>
    </r>
    <r>
      <rPr>
        <sz val="11"/>
        <rFont val="ＭＳ 明朝"/>
        <family val="1"/>
        <charset val="128"/>
      </rPr>
      <t>名</t>
    </r>
  </si>
  <si>
    <r>
      <rPr>
        <sz val="11"/>
        <color theme="1"/>
        <rFont val="ＭＳ 明朝"/>
        <family val="1"/>
        <charset val="128"/>
      </rPr>
      <t>岸壁（物揚場、船揚場）利用届の提出を受けている。</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</si>
  <si>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</si>
  <si>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平成</t>
    </r>
    <r>
      <rPr>
        <sz val="11"/>
        <color theme="1"/>
        <rFont val="Century"/>
        <family val="1"/>
      </rPr>
      <t>30</t>
    </r>
    <r>
      <rPr>
        <sz val="11"/>
        <color theme="1"/>
        <rFont val="ＭＳ 明朝"/>
        <family val="1"/>
        <charset val="128"/>
      </rPr>
      <t>年度</t>
    </r>
  </si>
  <si>
    <t>令和元年度</t>
    <rPh sb="0" eb="2">
      <t>レイワ</t>
    </rPh>
    <rPh sb="2" eb="4">
      <t>ガンネン</t>
    </rPh>
    <rPh sb="4" eb="5">
      <t>ド</t>
    </rPh>
    <phoneticPr fontId="3"/>
  </si>
  <si>
    <t>令和2年度</t>
    <rPh sb="0" eb="2">
      <t>レイワ</t>
    </rPh>
    <rPh sb="3" eb="4">
      <t>ネン</t>
    </rPh>
    <rPh sb="4" eb="5">
      <t>ド</t>
    </rPh>
    <phoneticPr fontId="3"/>
  </si>
  <si>
    <r>
      <rPr>
        <sz val="11"/>
        <color theme="1"/>
        <rFont val="ＭＳ 明朝"/>
        <family val="1"/>
        <charset val="128"/>
      </rPr>
      <t>岸壁利用届受理件数</t>
    </r>
  </si>
  <si>
    <t>41</t>
    <phoneticPr fontId="3"/>
  </si>
  <si>
    <t>43</t>
  </si>
  <si>
    <r>
      <rPr>
        <sz val="11"/>
        <color theme="1"/>
        <rFont val="ＭＳ 明朝"/>
        <family val="1"/>
        <charset val="128"/>
      </rPr>
      <t>漁港区域内にある海岸保全区域の公共空地を占用等する場合には海岸法による許可（協議）を行っている。</t>
    </r>
    <phoneticPr fontId="3"/>
  </si>
  <si>
    <r>
      <rPr>
        <sz val="11"/>
        <color theme="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</si>
  <si>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</si>
  <si>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</si>
  <si>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color theme="1"/>
        <rFont val="ＭＳ 明朝"/>
        <family val="1"/>
        <charset val="128"/>
      </rPr>
      <t>件　　　数</t>
    </r>
  </si>
  <si>
    <t>H29</t>
  </si>
  <si>
    <t>H30</t>
  </si>
  <si>
    <t>R1</t>
    <phoneticPr fontId="3"/>
  </si>
  <si>
    <t>R2</t>
  </si>
  <si>
    <t>24</t>
  </si>
  <si>
    <t>22</t>
    <phoneticPr fontId="3"/>
  </si>
  <si>
    <t>9</t>
    <phoneticPr fontId="3"/>
  </si>
  <si>
    <t>1</t>
  </si>
  <si>
    <t>2</t>
    <phoneticPr fontId="3"/>
  </si>
  <si>
    <t>5</t>
    <phoneticPr fontId="3"/>
  </si>
  <si>
    <t>1</t>
    <phoneticPr fontId="3"/>
  </si>
  <si>
    <r>
      <rPr>
        <sz val="11"/>
        <color theme="1"/>
        <rFont val="ＭＳ 明朝"/>
        <family val="1"/>
        <charset val="128"/>
      </rPr>
      <t>由　良　漁　港</t>
    </r>
    <phoneticPr fontId="3"/>
  </si>
  <si>
    <t>7</t>
  </si>
  <si>
    <t>11</t>
    <phoneticPr fontId="3"/>
  </si>
  <si>
    <t>6</t>
  </si>
  <si>
    <t>10</t>
    <phoneticPr fontId="3"/>
  </si>
  <si>
    <t>4</t>
  </si>
  <si>
    <t>8</t>
    <phoneticPr fontId="3"/>
  </si>
  <si>
    <t>7</t>
    <phoneticPr fontId="3"/>
  </si>
  <si>
    <t>0</t>
  </si>
  <si>
    <t>0</t>
    <phoneticPr fontId="3"/>
  </si>
  <si>
    <t>9</t>
  </si>
  <si>
    <t>13</t>
    <phoneticPr fontId="3"/>
  </si>
  <si>
    <t>3</t>
  </si>
  <si>
    <t>15</t>
  </si>
  <si>
    <t>2</t>
  </si>
  <si>
    <r>
      <rPr>
        <sz val="11"/>
        <color theme="1"/>
        <rFont val="ＭＳ 明朝"/>
        <family val="1"/>
        <charset val="128"/>
      </rPr>
      <t>計</t>
    </r>
  </si>
  <si>
    <t>52</t>
  </si>
  <si>
    <t>10</t>
  </si>
  <si>
    <t>22</t>
  </si>
  <si>
    <r>
      <rPr>
        <sz val="11"/>
        <color theme="1"/>
        <rFont val="ＭＳ 明朝"/>
        <family val="1"/>
        <charset val="128"/>
      </rPr>
      <t>使用許可件数</t>
    </r>
  </si>
  <si>
    <t>50</t>
  </si>
  <si>
    <r>
      <rPr>
        <sz val="11"/>
        <color theme="1"/>
        <rFont val="ＭＳ 明朝"/>
        <family val="1"/>
        <charset val="128"/>
      </rPr>
      <t>吹</t>
    </r>
    <r>
      <rPr>
        <sz val="11"/>
        <color theme="1"/>
        <rFont val="Century"/>
        <family val="1"/>
      </rPr>
      <t xml:space="preserve"> </t>
    </r>
    <r>
      <rPr>
        <sz val="11"/>
        <color theme="1"/>
        <rFont val="ＭＳ 明朝"/>
        <family val="1"/>
        <charset val="128"/>
      </rPr>
      <t>　浦</t>
    </r>
    <r>
      <rPr>
        <sz val="11"/>
        <color theme="1"/>
        <rFont val="Century"/>
        <family val="1"/>
      </rPr>
      <t xml:space="preserve"> </t>
    </r>
    <r>
      <rPr>
        <sz val="11"/>
        <color theme="1"/>
        <rFont val="ＭＳ 明朝"/>
        <family val="1"/>
        <charset val="128"/>
      </rPr>
      <t>　漁</t>
    </r>
    <r>
      <rPr>
        <sz val="11"/>
        <color theme="1"/>
        <rFont val="Century"/>
        <family val="1"/>
      </rPr>
      <t xml:space="preserve"> </t>
    </r>
    <r>
      <rPr>
        <sz val="11"/>
        <color theme="1"/>
        <rFont val="ＭＳ 明朝"/>
        <family val="1"/>
        <charset val="128"/>
      </rPr>
      <t>　港</t>
    </r>
    <rPh sb="0" eb="1">
      <t>スイ</t>
    </rPh>
    <rPh sb="3" eb="4">
      <t>ウラ</t>
    </rPh>
    <phoneticPr fontId="3"/>
  </si>
  <si>
    <r>
      <rPr>
        <sz val="11"/>
        <rFont val="ＭＳ 明朝"/>
        <family val="1"/>
        <charset val="128"/>
      </rPr>
      <t>年度</t>
    </r>
  </si>
  <si>
    <r>
      <rPr>
        <sz val="11"/>
        <rFont val="ＭＳ 明朝"/>
        <family val="1"/>
        <charset val="128"/>
      </rPr>
      <t>鶴　　　岡　　　市</t>
    </r>
  </si>
  <si>
    <r>
      <rPr>
        <sz val="11"/>
        <rFont val="ＭＳ 明朝"/>
        <family val="1"/>
        <charset val="128"/>
      </rPr>
      <t>合　　計</t>
    </r>
  </si>
  <si>
    <r>
      <rPr>
        <sz val="11"/>
        <rFont val="ＭＳ 明朝"/>
        <family val="1"/>
        <charset val="128"/>
      </rPr>
      <t>合計</t>
    </r>
  </si>
  <si>
    <r>
      <rPr>
        <sz val="11"/>
        <rFont val="ＭＳ 明朝"/>
        <family val="1"/>
        <charset val="128"/>
      </rPr>
      <t>合　計</t>
    </r>
  </si>
  <si>
    <t>―</t>
    <phoneticPr fontId="8"/>
  </si>
  <si>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</si>
  <si>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</si>
  <si>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79,779</t>
    </r>
    <r>
      <rPr>
        <sz val="11"/>
        <rFont val="ＭＳ 明朝"/>
        <family val="1"/>
        <charset val="128"/>
      </rPr>
      <t>尾</t>
    </r>
    <r>
      <rPr>
        <sz val="11"/>
        <rFont val="Century"/>
        <family val="1"/>
      </rPr>
      <t>(</t>
    </r>
    <r>
      <rPr>
        <sz val="11"/>
        <rFont val="ＭＳ 明朝"/>
        <family val="1"/>
        <charset val="128"/>
      </rPr>
      <t>前年比</t>
    </r>
    <r>
      <rPr>
        <sz val="11"/>
        <rFont val="Century"/>
        <family val="1"/>
      </rPr>
      <t>176</t>
    </r>
    <r>
      <rPr>
        <sz val="11"/>
        <rFont val="ＭＳ 明朝"/>
        <family val="1"/>
        <charset val="128"/>
      </rPr>
      <t>％</t>
    </r>
    <r>
      <rPr>
        <sz val="11"/>
        <rFont val="Century"/>
        <family val="1"/>
      </rPr>
      <t>)</t>
    </r>
    <r>
      <rPr>
        <sz val="11"/>
        <rFont val="ＭＳ 明朝"/>
        <family val="1"/>
        <charset val="128"/>
      </rPr>
      <t>、河川捕獲数は</t>
    </r>
    <r>
      <rPr>
        <sz val="11"/>
        <rFont val="Century"/>
        <family val="1"/>
      </rPr>
      <t>141,062</t>
    </r>
    <r>
      <rPr>
        <sz val="11"/>
        <rFont val="ＭＳ 明朝"/>
        <family val="1"/>
        <charset val="128"/>
      </rPr>
      <t>尾</t>
    </r>
    <r>
      <rPr>
        <sz val="11"/>
        <rFont val="Century"/>
        <family val="1"/>
      </rPr>
      <t>(</t>
    </r>
    <r>
      <rPr>
        <sz val="11"/>
        <rFont val="ＭＳ 明朝"/>
        <family val="1"/>
        <charset val="128"/>
      </rPr>
      <t>前年比</t>
    </r>
    <r>
      <rPr>
        <sz val="11"/>
        <rFont val="Century"/>
        <family val="1"/>
      </rPr>
      <t>162</t>
    </r>
    <r>
      <rPr>
        <sz val="11"/>
        <rFont val="ＭＳ 明朝"/>
        <family val="1"/>
        <charset val="128"/>
      </rPr>
      <t>％</t>
    </r>
    <r>
      <rPr>
        <sz val="11"/>
        <rFont val="Century"/>
        <family val="1"/>
      </rPr>
      <t>)</t>
    </r>
    <r>
      <rPr>
        <sz val="11"/>
        <rFont val="ＭＳ 明朝"/>
        <family val="1"/>
        <charset val="128"/>
      </rPr>
      <t>であった。沿岸漁獲の前期群は平年の</t>
    </r>
    <r>
      <rPr>
        <sz val="11"/>
        <rFont val="Century"/>
        <family val="1"/>
      </rPr>
      <t>129</t>
    </r>
    <r>
      <rPr>
        <sz val="11"/>
        <rFont val="ＭＳ 明朝"/>
        <family val="1"/>
        <charset val="128"/>
      </rPr>
      <t>％、後期群は平年の</t>
    </r>
    <r>
      <rPr>
        <sz val="11"/>
        <rFont val="Century"/>
        <family val="1"/>
      </rPr>
      <t>197</t>
    </r>
    <r>
      <rPr>
        <sz val="11"/>
        <rFont val="ＭＳ 明朝"/>
        <family val="1"/>
        <charset val="128"/>
      </rPr>
      <t>％、一方、河川捕獲は前期群は平年の</t>
    </r>
    <r>
      <rPr>
        <sz val="11"/>
        <rFont val="Century"/>
        <family val="1"/>
      </rPr>
      <t>131</t>
    </r>
    <r>
      <rPr>
        <sz val="11"/>
        <rFont val="ＭＳ 明朝"/>
        <family val="1"/>
        <charset val="128"/>
      </rPr>
      <t>％、後期群は</t>
    </r>
    <rPh sb="53" eb="55">
      <t>エンガン</t>
    </rPh>
    <rPh sb="55" eb="57">
      <t>ギョカク</t>
    </rPh>
    <rPh sb="58" eb="60">
      <t>ゼンキ</t>
    </rPh>
    <rPh sb="60" eb="61">
      <t>グン</t>
    </rPh>
    <rPh sb="62" eb="64">
      <t>ヘイネン</t>
    </rPh>
    <rPh sb="70" eb="72">
      <t>コウキ</t>
    </rPh>
    <rPh sb="72" eb="73">
      <t>グン</t>
    </rPh>
    <rPh sb="74" eb="76">
      <t>ヘイネン</t>
    </rPh>
    <rPh sb="82" eb="84">
      <t>イッポウ</t>
    </rPh>
    <rPh sb="85" eb="87">
      <t>カセン</t>
    </rPh>
    <rPh sb="87" eb="89">
      <t>ホカク</t>
    </rPh>
    <rPh sb="90" eb="92">
      <t>ゼンキ</t>
    </rPh>
    <rPh sb="92" eb="93">
      <t>グン</t>
    </rPh>
    <rPh sb="94" eb="96">
      <t>ヘイネン</t>
    </rPh>
    <rPh sb="102" eb="104">
      <t>コウキ</t>
    </rPh>
    <rPh sb="104" eb="105">
      <t>グン</t>
    </rPh>
    <phoneticPr fontId="8"/>
  </si>
  <si>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8"/>
  </si>
  <si>
    <r>
      <rPr>
        <sz val="11"/>
        <rFont val="ＭＳ 明朝"/>
        <family val="1"/>
        <charset val="128"/>
      </rPr>
      <t>水系</t>
    </r>
  </si>
  <si>
    <r>
      <rPr>
        <sz val="11"/>
        <rFont val="ＭＳ 明朝"/>
        <family val="1"/>
        <charset val="128"/>
      </rPr>
      <t>捕獲尾数（尾）</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</si>
  <si>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</si>
  <si>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移殖卵数（千粒）</t>
    </r>
  </si>
  <si>
    <r>
      <rPr>
        <sz val="11"/>
        <rFont val="ＭＳ 明朝"/>
        <family val="1"/>
        <charset val="128"/>
      </rPr>
      <t>ふ化場名</t>
    </r>
  </si>
  <si>
    <r>
      <rPr>
        <sz val="11"/>
        <rFont val="ＭＳ 明朝"/>
        <family val="1"/>
        <charset val="128"/>
      </rPr>
      <t>収容卵数
（千粒）</t>
    </r>
  </si>
  <si>
    <r>
      <rPr>
        <sz val="11"/>
        <rFont val="ＭＳ 明朝"/>
        <family val="1"/>
        <charset val="128"/>
      </rPr>
      <t>放流尾数
（千尾）</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</si>
  <si>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</si>
  <si>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</si>
  <si>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</si>
  <si>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</si>
  <si>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</si>
  <si>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</si>
  <si>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</si>
  <si>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</si>
  <si>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</si>
  <si>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</si>
  <si>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color theme="1"/>
        <rFont val="ＭＳ 明朝"/>
        <family val="1"/>
        <charset val="128"/>
      </rPr>
      <t>箕輪</t>
    </r>
  </si>
  <si>
    <r>
      <t>1,099</t>
    </r>
    <r>
      <rPr>
        <sz val="11"/>
        <color theme="1"/>
        <rFont val="ＭＳ 明朝"/>
        <family val="1"/>
        <charset val="128"/>
      </rPr>
      <t>千粒の発眼卵、</t>
    </r>
    <r>
      <rPr>
        <sz val="11"/>
        <color theme="1"/>
        <rFont val="Century"/>
        <family val="1"/>
      </rPr>
      <t>1,000</t>
    </r>
    <r>
      <rPr>
        <sz val="11"/>
        <color theme="1"/>
        <rFont val="ＭＳ 明朝"/>
        <family val="1"/>
        <charset val="128"/>
      </rPr>
      <t>千粒の受精卵を県外へ供給。</t>
    </r>
    <r>
      <rPr>
        <sz val="11"/>
        <color theme="1"/>
        <rFont val="Century"/>
        <family val="1"/>
      </rPr>
      <t>66</t>
    </r>
    <r>
      <rPr>
        <sz val="11"/>
        <color theme="1"/>
        <rFont val="ＭＳ 明朝"/>
        <family val="1"/>
        <charset val="128"/>
      </rPr>
      <t>千尾の稚魚を海中飼育へ供給。抜本対策事業のため稚魚</t>
    </r>
    <r>
      <rPr>
        <sz val="11"/>
        <color theme="1"/>
        <rFont val="Century"/>
        <family val="1"/>
      </rPr>
      <t>387</t>
    </r>
    <r>
      <rPr>
        <sz val="11"/>
        <color theme="1"/>
        <rFont val="ＭＳ 明朝"/>
        <family val="1"/>
        <charset val="128"/>
      </rPr>
      <t>千尾を鮭川へ供給。</t>
    </r>
    <rPh sb="5" eb="6">
      <t>セン</t>
    </rPh>
    <rPh sb="6" eb="7">
      <t>リュウ</t>
    </rPh>
    <rPh sb="8" eb="9">
      <t>ハツ</t>
    </rPh>
    <rPh sb="9" eb="10">
      <t>ガン</t>
    </rPh>
    <rPh sb="10" eb="11">
      <t>ラン</t>
    </rPh>
    <rPh sb="17" eb="18">
      <t>セン</t>
    </rPh>
    <rPh sb="18" eb="19">
      <t>リュウ</t>
    </rPh>
    <rPh sb="20" eb="23">
      <t>ジュセイラン</t>
    </rPh>
    <rPh sb="24" eb="26">
      <t>ケンガイ</t>
    </rPh>
    <rPh sb="27" eb="29">
      <t>キョウキュウ</t>
    </rPh>
    <rPh sb="46" eb="48">
      <t>バッポン</t>
    </rPh>
    <rPh sb="48" eb="50">
      <t>タイサク</t>
    </rPh>
    <rPh sb="50" eb="52">
      <t>ジギョウ</t>
    </rPh>
    <rPh sb="55" eb="57">
      <t>チギョ</t>
    </rPh>
    <rPh sb="63" eb="65">
      <t>サケガワ</t>
    </rPh>
    <rPh sb="66" eb="68">
      <t>キョウキュウ</t>
    </rPh>
    <phoneticPr fontId="8"/>
  </si>
  <si>
    <r>
      <rPr>
        <sz val="11"/>
        <rFont val="ＭＳ 明朝"/>
        <family val="1"/>
        <charset val="128"/>
      </rPr>
      <t>滝渕川</t>
    </r>
  </si>
  <si>
    <r>
      <rPr>
        <sz val="11"/>
        <rFont val="ＭＳ 明朝"/>
        <family val="1"/>
        <charset val="128"/>
      </rPr>
      <t>枡川鮭漁業生産組合</t>
    </r>
    <rPh sb="0" eb="1">
      <t>マス</t>
    </rPh>
    <phoneticPr fontId="8"/>
  </si>
  <si>
    <r>
      <rPr>
        <sz val="11"/>
        <color theme="1"/>
        <rFont val="ＭＳ 明朝"/>
        <family val="1"/>
        <charset val="128"/>
      </rPr>
      <t>枡川</t>
    </r>
    <rPh sb="0" eb="1">
      <t>マス</t>
    </rPh>
    <phoneticPr fontId="8"/>
  </si>
  <si>
    <r>
      <rPr>
        <sz val="11"/>
        <rFont val="ＭＳ 明朝"/>
        <family val="1"/>
        <charset val="128"/>
      </rPr>
      <t>洗沢川</t>
    </r>
  </si>
  <si>
    <r>
      <rPr>
        <sz val="11"/>
        <rFont val="ＭＳ 明朝"/>
        <family val="1"/>
        <charset val="128"/>
      </rPr>
      <t>洗沢鮭漁業生産組合</t>
    </r>
  </si>
  <si>
    <r>
      <rPr>
        <sz val="11"/>
        <color theme="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</si>
  <si>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</si>
  <si>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</si>
  <si>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color theme="1"/>
        <rFont val="ＭＳ 明朝"/>
        <family val="1"/>
        <charset val="128"/>
      </rPr>
      <t>高瀬川</t>
    </r>
  </si>
  <si>
    <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リュウ</t>
    </rPh>
    <rPh sb="31" eb="33">
      <t>ジュセイ</t>
    </rPh>
    <rPh sb="33" eb="35">
      <t>チョクゴ</t>
    </rPh>
    <rPh sb="35" eb="36">
      <t>ラン</t>
    </rPh>
    <rPh sb="37" eb="38">
      <t>マス</t>
    </rPh>
    <rPh sb="38" eb="39">
      <t>カワ</t>
    </rPh>
    <rPh sb="40" eb="42">
      <t>キョウキュウ</t>
    </rPh>
    <phoneticPr fontId="8"/>
  </si>
  <si>
    <r>
      <rPr>
        <sz val="11"/>
        <rFont val="ＭＳ 明朝"/>
        <family val="1"/>
        <charset val="128"/>
      </rPr>
      <t>小計</t>
    </r>
  </si>
  <si>
    <r>
      <rPr>
        <sz val="11"/>
        <color theme="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</si>
  <si>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</si>
  <si>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</si>
  <si>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color theme="1"/>
        <rFont val="ＭＳ 明朝"/>
        <family val="1"/>
        <charset val="128"/>
      </rPr>
      <t>日向川</t>
    </r>
  </si>
  <si>
    <r>
      <rPr>
        <sz val="11"/>
        <rFont val="ＭＳ 明朝"/>
        <family val="1"/>
        <charset val="128"/>
      </rPr>
      <t>最
上
川</t>
    </r>
  </si>
  <si>
    <r>
      <rPr>
        <sz val="11"/>
        <rFont val="ＭＳ 明朝"/>
        <family val="1"/>
        <charset val="128"/>
      </rPr>
      <t>立谷沢川</t>
    </r>
  </si>
  <si>
    <r>
      <rPr>
        <sz val="11"/>
        <rFont val="ＭＳ 明朝"/>
        <family val="1"/>
        <charset val="128"/>
      </rPr>
      <t>清川鮭増殖漁業生産組合</t>
    </r>
  </si>
  <si>
    <r>
      <rPr>
        <sz val="11"/>
        <color theme="1"/>
        <rFont val="ＭＳ 明朝"/>
        <family val="1"/>
        <charset val="128"/>
      </rPr>
      <t>清川</t>
    </r>
  </si>
  <si>
    <r>
      <rPr>
        <sz val="11"/>
        <rFont val="ＭＳ 明朝"/>
        <family val="1"/>
        <charset val="128"/>
      </rPr>
      <t>角川</t>
    </r>
  </si>
  <si>
    <r>
      <rPr>
        <sz val="11"/>
        <rFont val="ＭＳ 明朝"/>
        <family val="1"/>
        <charset val="128"/>
      </rPr>
      <t>角川流域鮭人工ふ化組合</t>
    </r>
  </si>
  <si>
    <r>
      <rPr>
        <sz val="11"/>
        <rFont val="ＭＳ 明朝"/>
        <family val="1"/>
        <charset val="128"/>
      </rPr>
      <t>鮭川</t>
    </r>
  </si>
  <si>
    <r>
      <rPr>
        <sz val="11"/>
        <rFont val="ＭＳ 明朝"/>
        <family val="1"/>
        <charset val="128"/>
      </rPr>
      <t>最上漁業協同組合</t>
    </r>
  </si>
  <si>
    <r>
      <rPr>
        <sz val="11"/>
        <color theme="1"/>
        <rFont val="ＭＳ 明朝"/>
        <family val="1"/>
        <charset val="128"/>
      </rPr>
      <t>最上</t>
    </r>
  </si>
  <si>
    <r>
      <rPr>
        <sz val="11"/>
        <rFont val="ＭＳ 明朝"/>
        <family val="1"/>
        <charset val="128"/>
      </rPr>
      <t>小国川</t>
    </r>
  </si>
  <si>
    <r>
      <rPr>
        <sz val="11"/>
        <rFont val="ＭＳ 明朝"/>
        <family val="1"/>
        <charset val="128"/>
      </rPr>
      <t>小国川漁業協同組合</t>
    </r>
  </si>
  <si>
    <r>
      <rPr>
        <sz val="11"/>
        <rFont val="ＭＳ 明朝"/>
        <family val="1"/>
        <charset val="128"/>
      </rPr>
      <t>丹生川</t>
    </r>
  </si>
  <si>
    <r>
      <rPr>
        <sz val="11"/>
        <color theme="1"/>
        <rFont val="ＭＳ 明朝"/>
        <family val="1"/>
        <charset val="128"/>
      </rPr>
      <t>丹生川</t>
    </r>
  </si>
  <si>
    <r>
      <rPr>
        <sz val="11"/>
        <rFont val="ＭＳ 明朝"/>
        <family val="1"/>
        <charset val="128"/>
      </rPr>
      <t>富並川</t>
    </r>
  </si>
  <si>
    <r>
      <rPr>
        <sz val="11"/>
        <rFont val="ＭＳ 明朝"/>
        <family val="1"/>
        <charset val="128"/>
      </rPr>
      <t>村山市富並川鮭鱒増殖組合</t>
    </r>
  </si>
  <si>
    <r>
      <rPr>
        <sz val="11"/>
        <color theme="1"/>
        <rFont val="ＭＳ 明朝"/>
        <family val="1"/>
        <charset val="128"/>
      </rPr>
      <t>富並川</t>
    </r>
  </si>
  <si>
    <r>
      <rPr>
        <sz val="11"/>
        <rFont val="ＭＳ 明朝"/>
        <family val="1"/>
        <charset val="128"/>
      </rPr>
      <t>小見川</t>
    </r>
  </si>
  <si>
    <r>
      <rPr>
        <sz val="11"/>
        <rFont val="ＭＳ 明朝"/>
        <family val="1"/>
        <charset val="128"/>
      </rPr>
      <t>最上川第二漁業協同組合</t>
    </r>
  </si>
  <si>
    <r>
      <rPr>
        <sz val="11"/>
        <color theme="1"/>
        <rFont val="ＭＳ 明朝"/>
        <family val="1"/>
        <charset val="128"/>
      </rPr>
      <t>寒河江川</t>
    </r>
  </si>
  <si>
    <r>
      <rPr>
        <sz val="11"/>
        <rFont val="ＭＳ 明朝"/>
        <family val="1"/>
        <charset val="128"/>
      </rPr>
      <t>乱川</t>
    </r>
  </si>
  <si>
    <r>
      <rPr>
        <sz val="11"/>
        <rFont val="ＭＳ 明朝"/>
        <family val="1"/>
        <charset val="128"/>
      </rPr>
      <t>寒河江川</t>
    </r>
  </si>
  <si>
    <r>
      <rPr>
        <sz val="11"/>
        <rFont val="ＭＳ 明朝"/>
        <family val="1"/>
        <charset val="128"/>
      </rPr>
      <t>赤川</t>
    </r>
  </si>
  <si>
    <r>
      <rPr>
        <sz val="11"/>
        <rFont val="ＭＳ 明朝"/>
        <family val="1"/>
        <charset val="128"/>
      </rPr>
      <t>赤川鮭漁業生産組合</t>
    </r>
  </si>
  <si>
    <r>
      <rPr>
        <sz val="11"/>
        <color theme="1"/>
        <rFont val="ＭＳ 明朝"/>
        <family val="1"/>
        <charset val="128"/>
      </rPr>
      <t>赤川</t>
    </r>
  </si>
  <si>
    <r>
      <rPr>
        <sz val="11"/>
        <rFont val="ＭＳ 明朝"/>
        <family val="1"/>
        <charset val="128"/>
      </rPr>
      <t>五十川</t>
    </r>
  </si>
  <si>
    <r>
      <rPr>
        <sz val="11"/>
        <rFont val="ＭＳ 明朝"/>
        <family val="1"/>
        <charset val="128"/>
      </rPr>
      <t>山戸漁業協同組合</t>
    </r>
  </si>
  <si>
    <r>
      <rPr>
        <sz val="11"/>
        <color theme="1"/>
        <rFont val="ＭＳ 明朝"/>
        <family val="1"/>
        <charset val="128"/>
      </rPr>
      <t>山戸</t>
    </r>
  </si>
  <si>
    <r>
      <rPr>
        <sz val="11"/>
        <rFont val="ＭＳ 明朝"/>
        <family val="1"/>
        <charset val="128"/>
      </rPr>
      <t>温海川</t>
    </r>
  </si>
  <si>
    <r>
      <rPr>
        <sz val="11"/>
        <rFont val="ＭＳ 明朝"/>
        <family val="1"/>
        <charset val="128"/>
      </rPr>
      <t>庄内小国川漁業生産組合</t>
    </r>
  </si>
  <si>
    <r>
      <rPr>
        <sz val="11"/>
        <rFont val="ＭＳ 明朝"/>
        <family val="1"/>
        <charset val="128"/>
      </rPr>
      <t>庄内小国川</t>
    </r>
  </si>
  <si>
    <r>
      <rPr>
        <sz val="11"/>
        <color theme="1"/>
        <rFont val="ＭＳ 明朝"/>
        <family val="1"/>
        <charset val="128"/>
      </rPr>
      <t>合計</t>
    </r>
  </si>
  <si>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</si>
  <si>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</si>
  <si>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</si>
  <si>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</si>
  <si>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</si>
  <si>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</si>
  <si>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</si>
  <si>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放流稚魚サイズ　平均体重2.26</t>
    </r>
    <r>
      <rPr>
        <sz val="11"/>
        <rFont val="Century"/>
        <family val="1"/>
      </rPr>
      <t>g</t>
    </r>
    <r>
      <rPr>
        <sz val="11"/>
        <rFont val="ＭＳ 明朝"/>
        <family val="1"/>
        <charset val="128"/>
      </rPr>
      <t>　　箕輪、枡川、高瀬川ふ化場供給</t>
    </r>
    <rPh sb="22" eb="24">
      <t>マスカワ</t>
    </rPh>
    <phoneticPr fontId="8"/>
  </si>
  <si>
    <t>市町名</t>
  </si>
  <si>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</si>
  <si>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</si>
  <si>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</si>
  <si>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</si>
  <si>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8"/>
  </si>
  <si>
    <r>
      <rPr>
        <sz val="12"/>
        <rFont val="ＭＳ 明朝"/>
        <family val="1"/>
        <charset val="128"/>
      </rPr>
      <t>単位：千尾　</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</si>
  <si>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8"/>
  </si>
  <si>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</si>
  <si>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8"/>
  </si>
  <si>
    <r>
      <rPr>
        <sz val="11"/>
        <rFont val="ＭＳ 明朝"/>
        <family val="1"/>
        <charset val="128"/>
      </rPr>
      <t>業種類</t>
    </r>
  </si>
  <si>
    <r>
      <rPr>
        <sz val="11"/>
        <rFont val="ＭＳ 明朝"/>
        <family val="1"/>
        <charset val="128"/>
      </rPr>
      <t>許可の有効期間</t>
    </r>
  </si>
  <si>
    <r>
      <rPr>
        <sz val="11"/>
        <rFont val="ＭＳ 明朝"/>
        <family val="1"/>
        <charset val="128"/>
      </rPr>
      <t>手繰第一種</t>
    </r>
  </si>
  <si>
    <r>
      <rPr>
        <sz val="11"/>
        <rFont val="ＭＳ 明朝"/>
        <family val="1"/>
        <charset val="128"/>
      </rPr>
      <t>新潟県との知事協定</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</si>
  <si>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</si>
  <si>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r>
      <rPr>
        <sz val="11"/>
        <rFont val="ＭＳ 明朝"/>
        <family val="1"/>
        <charset val="128"/>
      </rPr>
      <t>秋田海区との委員会協定</t>
    </r>
  </si>
  <si>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</si>
  <si>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</si>
  <si>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</si>
  <si>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</si>
  <si>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</si>
  <si>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</si>
  <si>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</si>
  <si>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</si>
  <si>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</si>
  <si>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</si>
  <si>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</si>
  <si>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</si>
  <si>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</si>
  <si>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3" eb="4">
      <t>ガ</t>
    </rPh>
    <phoneticPr fontId="3"/>
  </si>
  <si>
    <r>
      <rPr>
        <sz val="10"/>
        <rFont val="ＭＳ 明朝"/>
        <family val="1"/>
        <charset val="128"/>
      </rPr>
      <t>許可の有効期間</t>
    </r>
  </si>
  <si>
    <r>
      <rPr>
        <sz val="10"/>
        <rFont val="ＭＳ 明朝"/>
        <family val="1"/>
        <charset val="128"/>
      </rPr>
      <t>手繰第一種</t>
    </r>
  </si>
  <si>
    <r>
      <rPr>
        <sz val="10"/>
        <rFont val="ＭＳ 明朝"/>
        <family val="1"/>
        <charset val="128"/>
      </rPr>
      <t>〃</t>
    </r>
  </si>
  <si>
    <r>
      <rPr>
        <sz val="10"/>
        <rFont val="ＭＳ 明朝"/>
        <family val="1"/>
        <charset val="128"/>
      </rPr>
      <t>計</t>
    </r>
  </si>
  <si>
    <r>
      <rPr>
        <sz val="14"/>
        <rFont val="ＭＳ 明朝"/>
        <family val="1"/>
        <charset val="128"/>
      </rPr>
      <t>１０　免許・許可漁業</t>
    </r>
  </si>
  <si>
    <r>
      <rPr>
        <sz val="10"/>
        <rFont val="ＭＳ 明朝"/>
        <family val="1"/>
        <charset val="128"/>
      </rPr>
      <t>　知事許可漁業の県内分は、あわび・なまこ漁業が新設されたため全体の許可件数は昨年より</t>
    </r>
    <r>
      <rPr>
        <sz val="10"/>
        <rFont val="Century"/>
        <family val="1"/>
      </rPr>
      <t>8</t>
    </r>
    <r>
      <rPr>
        <sz val="10"/>
        <rFont val="ＭＳ 明朝"/>
        <family val="1"/>
        <charset val="128"/>
      </rPr>
      <t>件増加し、</t>
    </r>
    <r>
      <rPr>
        <sz val="10"/>
        <rFont val="Century"/>
        <family val="1"/>
      </rPr>
      <t>241</t>
    </r>
    <r>
      <rPr>
        <sz val="10"/>
        <rFont val="ＭＳ 明朝"/>
        <family val="1"/>
        <charset val="128"/>
      </rPr>
      <t>件であったが、手繰第一種漁業など</t>
    </r>
    <r>
      <rPr>
        <sz val="10"/>
        <rFont val="Century"/>
        <family val="1"/>
      </rPr>
      <t>5</t>
    </r>
    <r>
      <rPr>
        <sz val="10"/>
        <rFont val="ＭＳ 明朝"/>
        <family val="1"/>
        <charset val="128"/>
      </rPr>
      <t>つの漁業種類では減少している。他県との入会許可漁業については、微減となった。なお昨年まで手繰第一種は、</t>
    </r>
    <r>
      <rPr>
        <sz val="10"/>
        <rFont val="Century"/>
        <family val="1"/>
      </rPr>
      <t>10</t>
    </r>
    <r>
      <rPr>
        <sz val="10"/>
        <rFont val="ＭＳ 明朝"/>
        <family val="1"/>
        <charset val="128"/>
      </rPr>
      <t>トン以上・未満で区分記載していたが、改正法施行に伴いトン数での枠区分が廃止されたため、記載方法を修正している。</t>
    </r>
    <rPh sb="8" eb="10">
      <t>ケンナイ</t>
    </rPh>
    <rPh sb="10" eb="11">
      <t>ブン</t>
    </rPh>
    <rPh sb="20" eb="22">
      <t>ギョギョウ</t>
    </rPh>
    <rPh sb="23" eb="25">
      <t>シンセツ</t>
    </rPh>
    <rPh sb="30" eb="32">
      <t>ゼンタイ</t>
    </rPh>
    <rPh sb="33" eb="35">
      <t>キョカ</t>
    </rPh>
    <rPh sb="35" eb="36">
      <t>ケン</t>
    </rPh>
    <rPh sb="36" eb="37">
      <t>スウ</t>
    </rPh>
    <rPh sb="38" eb="40">
      <t>サクネン</t>
    </rPh>
    <rPh sb="43" eb="44">
      <t>ケン</t>
    </rPh>
    <rPh sb="44" eb="46">
      <t>ゾウカ</t>
    </rPh>
    <rPh sb="51" eb="52">
      <t>ケン</t>
    </rPh>
    <rPh sb="76" eb="78">
      <t>ゲンショウ</t>
    </rPh>
    <rPh sb="83" eb="85">
      <t>タケン</t>
    </rPh>
    <rPh sb="87" eb="89">
      <t>イリアイ</t>
    </rPh>
    <rPh sb="89" eb="91">
      <t>キョカ</t>
    </rPh>
    <rPh sb="91" eb="93">
      <t>ギョギョウ</t>
    </rPh>
    <rPh sb="99" eb="101">
      <t>ビゲン</t>
    </rPh>
    <rPh sb="108" eb="110">
      <t>サクネン</t>
    </rPh>
    <rPh sb="112" eb="114">
      <t>テグリ</t>
    </rPh>
    <rPh sb="114" eb="117">
      <t>ダイイッシュ</t>
    </rPh>
    <rPh sb="123" eb="125">
      <t>イジョウ</t>
    </rPh>
    <rPh sb="126" eb="128">
      <t>ミマン</t>
    </rPh>
    <rPh sb="129" eb="131">
      <t>クブン</t>
    </rPh>
    <rPh sb="131" eb="133">
      <t>キサイ</t>
    </rPh>
    <rPh sb="139" eb="142">
      <t>カイセイホウ</t>
    </rPh>
    <rPh sb="142" eb="144">
      <t>セコウ</t>
    </rPh>
    <rPh sb="145" eb="146">
      <t>トモナ</t>
    </rPh>
    <rPh sb="149" eb="150">
      <t>スウ</t>
    </rPh>
    <rPh sb="152" eb="153">
      <t>ワク</t>
    </rPh>
    <rPh sb="153" eb="155">
      <t>クブン</t>
    </rPh>
    <rPh sb="156" eb="158">
      <t>ハイシ</t>
    </rPh>
    <rPh sb="164" eb="166">
      <t>キサイ</t>
    </rPh>
    <rPh sb="166" eb="168">
      <t>ホウホウ</t>
    </rPh>
    <rPh sb="169" eb="171">
      <t>シュウセイ</t>
    </rPh>
    <phoneticPr fontId="3"/>
  </si>
  <si>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</si>
  <si>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</si>
  <si>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定置漁業権</t>
    </r>
  </si>
  <si>
    <r>
      <rPr>
        <sz val="10"/>
        <rFont val="ＭＳ 明朝"/>
        <family val="1"/>
        <charset val="128"/>
      </rPr>
      <t>共同漁業権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</si>
  <si>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</si>
  <si>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</si>
  <si>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</si>
  <si>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</si>
  <si>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</si>
  <si>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</si>
  <si>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</si>
  <si>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</si>
  <si>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漁業種類</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</si>
  <si>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</si>
  <si>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</si>
  <si>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</si>
  <si>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</si>
  <si>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</si>
  <si>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</si>
  <si>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</si>
  <si>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</si>
  <si>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手繰第三種</t>
    </r>
  </si>
  <si>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</si>
  <si>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</si>
  <si>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</si>
  <si>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</si>
  <si>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</si>
  <si>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r>
      <rPr>
        <sz val="10"/>
        <rFont val="ＭＳ 明朝"/>
        <family val="1"/>
        <charset val="128"/>
      </rPr>
      <t>いわし流し網</t>
    </r>
  </si>
  <si>
    <r>
      <rPr>
        <sz val="10"/>
        <rFont val="ＭＳ 明朝"/>
        <family val="1"/>
        <charset val="128"/>
      </rPr>
      <t>ばいかご</t>
    </r>
  </si>
  <si>
    <r>
      <rPr>
        <sz val="10"/>
        <rFont val="ＭＳ 明朝"/>
        <family val="1"/>
        <charset val="128"/>
      </rPr>
      <t>べにずわいがにかご</t>
    </r>
  </si>
  <si>
    <r>
      <rPr>
        <sz val="10"/>
        <rFont val="ＭＳ 明朝"/>
        <family val="1"/>
        <charset val="128"/>
      </rPr>
      <t>張網</t>
    </r>
  </si>
  <si>
    <r>
      <t xml:space="preserve">(5) </t>
    </r>
    <r>
      <rPr>
        <sz val="12"/>
        <color theme="1"/>
        <rFont val="ＭＳ 明朝"/>
        <family val="1"/>
        <charset val="128"/>
      </rPr>
      <t>大臣許可・届出漁業</t>
    </r>
    <r>
      <rPr>
        <sz val="12"/>
        <color theme="1"/>
        <rFont val="Century"/>
        <family val="1"/>
      </rPr>
      <t xml:space="preserve">      </t>
    </r>
    <rPh sb="9" eb="11">
      <t>トドケデ</t>
    </rPh>
    <phoneticPr fontId="3"/>
  </si>
  <si>
    <r>
      <t xml:space="preserve">(6) </t>
    </r>
    <r>
      <rPr>
        <sz val="12"/>
        <color theme="1"/>
        <rFont val="ＭＳ 明朝"/>
        <family val="1"/>
        <charset val="128"/>
      </rPr>
      <t>沿岸くろまぐろ漁業承認件数（日本海・九州西広域漁業調整委員会承認）　　　</t>
    </r>
    <r>
      <rPr>
        <sz val="12"/>
        <color theme="1"/>
        <rFont val="Century"/>
        <family val="1"/>
      </rPr>
      <t xml:space="preserve"> </t>
    </r>
  </si>
  <si>
    <r>
      <t xml:space="preserve">(7) </t>
    </r>
    <r>
      <rPr>
        <sz val="12"/>
        <rFont val="ＭＳ 明朝"/>
        <family val="1"/>
        <charset val="128"/>
      </rPr>
      <t>遊漁船業登録件数</t>
    </r>
  </si>
  <si>
    <r>
      <t>196</t>
    </r>
    <r>
      <rPr>
        <sz val="11"/>
        <color theme="1"/>
        <rFont val="ＭＳ 明朝"/>
        <family val="1"/>
        <charset val="128"/>
      </rPr>
      <t>千尾の稚魚を海中飼育へ供給。</t>
    </r>
    <phoneticPr fontId="8"/>
  </si>
  <si>
    <r>
      <t xml:space="preserve"> (2)</t>
    </r>
    <r>
      <rPr>
        <sz val="11"/>
        <rFont val="ＭＳ 明朝"/>
        <family val="1"/>
        <charset val="128"/>
      </rPr>
      <t>内水面生産高</t>
    </r>
  </si>
  <si>
    <t>　ア　漁業協同組合別、河川別漁獲量</t>
    <phoneticPr fontId="8"/>
  </si>
  <si>
    <r>
      <rPr>
        <sz val="11"/>
        <rFont val="ＭＳ 明朝"/>
        <family val="1"/>
        <charset val="128"/>
      </rPr>
      <t>令和２年　単位：</t>
    </r>
    <r>
      <rPr>
        <sz val="11"/>
        <rFont val="Century"/>
        <family val="1"/>
      </rPr>
      <t>kg</t>
    </r>
    <rPh sb="0" eb="2">
      <t>レイワ</t>
    </rPh>
    <rPh sb="3" eb="4">
      <t>ネン</t>
    </rPh>
    <phoneticPr fontId="8"/>
  </si>
  <si>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</si>
  <si>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</si>
  <si>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</si>
  <si>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</si>
  <si>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</si>
  <si>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</si>
  <si>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</si>
  <si>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</si>
  <si>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</si>
  <si>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</si>
  <si>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</si>
  <si>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</si>
  <si>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</si>
  <si>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</si>
  <si>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</si>
  <si>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</si>
  <si>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</si>
  <si>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</si>
  <si>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</si>
  <si>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</si>
  <si>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</si>
  <si>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</si>
  <si>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</si>
  <si>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</si>
  <si>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</si>
  <si>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</si>
  <si>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</si>
  <si>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</si>
  <si>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</si>
  <si>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</si>
  <si>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</si>
  <si>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朧気川・野尻川</t>
    </r>
  </si>
  <si>
    <r>
      <rPr>
        <sz val="11"/>
        <rFont val="ＭＳ 明朝"/>
        <family val="1"/>
        <charset val="128"/>
      </rPr>
      <t>最北中部</t>
    </r>
  </si>
  <si>
    <r>
      <rPr>
        <sz val="11"/>
        <rFont val="ＭＳ 明朝"/>
        <family val="1"/>
        <charset val="128"/>
      </rPr>
      <t>銅山川</t>
    </r>
  </si>
  <si>
    <r>
      <rPr>
        <sz val="11"/>
        <rFont val="ＭＳ 明朝"/>
        <family val="1"/>
        <charset val="128"/>
      </rPr>
      <t>泉田川その他</t>
    </r>
  </si>
  <si>
    <r>
      <rPr>
        <sz val="11"/>
        <rFont val="ＭＳ 明朝"/>
        <family val="1"/>
        <charset val="128"/>
      </rPr>
      <t>最上</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</si>
  <si>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</si>
  <si>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</si>
  <si>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</si>
  <si>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</si>
  <si>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</si>
  <si>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</si>
  <si>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</si>
  <si>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</si>
  <si>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</si>
  <si>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温海町</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</si>
  <si>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</si>
  <si>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</si>
  <si>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</si>
  <si>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</si>
  <si>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</si>
  <si>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</si>
  <si>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</si>
  <si>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</si>
  <si>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</si>
  <si>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t xml:space="preserve"> </t>
    <phoneticPr fontId="8"/>
  </si>
  <si>
    <r>
      <t xml:space="preserve"> </t>
    </r>
    <r>
      <rPr>
        <sz val="11"/>
        <rFont val="ＭＳ 明朝"/>
        <family val="1"/>
        <charset val="128"/>
      </rPr>
      <t>イ　漁業協同組合別、河川別生産額</t>
    </r>
  </si>
  <si>
    <t>令和２年　単位：千円</t>
    <rPh sb="0" eb="2">
      <t>レイワ</t>
    </rPh>
    <phoneticPr fontId="8"/>
  </si>
  <si>
    <r>
      <rPr>
        <sz val="11"/>
        <rFont val="ＭＳ 明朝"/>
        <family val="1"/>
        <charset val="128"/>
      </rPr>
      <t>漁協名</t>
    </r>
  </si>
  <si>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</si>
  <si>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8"/>
  </si>
  <si>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</si>
  <si>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</si>
  <si>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組合地区</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</si>
  <si>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</si>
  <si>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</si>
  <si>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</si>
  <si>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</si>
  <si>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</si>
  <si>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</si>
  <si>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</si>
  <si>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</si>
  <si>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</si>
  <si>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</si>
  <si>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</si>
  <si>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</si>
  <si>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</si>
  <si>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 xml:space="preserve">いわな
</t>
    </r>
    <r>
      <rPr>
        <sz val="9"/>
        <rFont val="ＭＳ 明朝"/>
        <family val="1"/>
        <charset val="128"/>
      </rPr>
      <t>（</t>
    </r>
    <r>
      <rPr>
        <sz val="9"/>
        <rFont val="Century"/>
        <family val="1"/>
      </rPr>
      <t>kg,</t>
    </r>
    <r>
      <rPr>
        <sz val="9"/>
        <rFont val="ＭＳ 明朝"/>
        <family val="1"/>
        <charset val="128"/>
      </rPr>
      <t>尾）</t>
    </r>
    <phoneticPr fontId="8"/>
  </si>
  <si>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</si>
  <si>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</si>
  <si>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</si>
  <si>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（尾）</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</si>
  <si>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8"/>
  </si>
  <si>
    <r>
      <rPr>
        <sz val="11"/>
        <rFont val="ＭＳ 明朝"/>
        <family val="1"/>
        <charset val="128"/>
      </rPr>
      <t>山辺町</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</si>
  <si>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2</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</si>
  <si>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尾花沢市北町一丁目</t>
    </r>
    <r>
      <rPr>
        <sz val="11"/>
        <rFont val="Century"/>
        <family val="1"/>
      </rPr>
      <t xml:space="preserve">10-5
</t>
    </r>
    <r>
      <rPr>
        <sz val="11"/>
        <rFont val="ＭＳ 明朝"/>
        <family val="1"/>
        <charset val="128"/>
      </rPr>
      <t>　　草　刈　　　忍</t>
    </r>
    <rPh sb="16" eb="17">
      <t>クサ</t>
    </rPh>
    <rPh sb="18" eb="19">
      <t>カリ</t>
    </rPh>
    <rPh sb="22" eb="23">
      <t>シノブ</t>
    </rPh>
    <phoneticPr fontId="8"/>
  </si>
  <si>
    <r>
      <rPr>
        <sz val="11"/>
        <rFont val="ＭＳ 明朝"/>
        <family val="1"/>
        <charset val="128"/>
      </rPr>
      <t>尾花沢市・大石田町</t>
    </r>
  </si>
  <si>
    <r>
      <rPr>
        <sz val="6"/>
        <rFont val="Century"/>
        <family val="1"/>
      </rPr>
      <t>(</t>
    </r>
    <r>
      <rPr>
        <sz val="6"/>
        <rFont val="ＭＳ 明朝"/>
        <family val="1"/>
        <charset val="128"/>
      </rPr>
      <t xml:space="preserve">成魚）
</t>
    </r>
    <r>
      <rPr>
        <sz val="12"/>
        <rFont val="Century"/>
        <family val="1"/>
      </rPr>
      <t>10kg</t>
    </r>
    <rPh sb="1" eb="3">
      <t>セイギョ</t>
    </rPh>
    <phoneticPr fontId="8"/>
  </si>
  <si>
    <r>
      <rPr>
        <sz val="6"/>
        <rFont val="ＭＳ 明朝"/>
        <family val="1"/>
        <charset val="128"/>
      </rPr>
      <t>（稚魚）</t>
    </r>
    <r>
      <rPr>
        <sz val="12"/>
        <rFont val="Century"/>
        <family val="1"/>
      </rPr>
      <t xml:space="preserve">
</t>
    </r>
    <r>
      <rPr>
        <sz val="10"/>
        <rFont val="Century"/>
        <family val="1"/>
      </rPr>
      <t>5,000</t>
    </r>
    <r>
      <rPr>
        <sz val="10"/>
        <rFont val="ＭＳ 明朝"/>
        <family val="1"/>
        <charset val="128"/>
      </rPr>
      <t>尾</t>
    </r>
    <rPh sb="1" eb="3">
      <t>チギョ</t>
    </rPh>
    <rPh sb="10" eb="11">
      <t>ビ</t>
    </rPh>
    <phoneticPr fontId="8"/>
  </si>
  <si>
    <r>
      <rPr>
        <sz val="11"/>
        <rFont val="ＭＳ 明朝"/>
        <family val="1"/>
        <charset val="128"/>
      </rPr>
      <t>（昭</t>
    </r>
    <r>
      <rPr>
        <sz val="11"/>
        <rFont val="Century"/>
        <family val="1"/>
      </rPr>
      <t>25</t>
    </r>
    <r>
      <rPr>
        <sz val="11"/>
        <rFont val="ＭＳ 明朝"/>
        <family val="1"/>
        <charset val="128"/>
      </rPr>
      <t>．</t>
    </r>
    <r>
      <rPr>
        <sz val="11"/>
        <rFont val="Century"/>
        <family val="1"/>
      </rPr>
      <t>11</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</si>
  <si>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西村山郡朝日町大字宮宿</t>
    </r>
    <r>
      <rPr>
        <sz val="11"/>
        <rFont val="Century"/>
        <family val="1"/>
      </rPr>
      <t xml:space="preserve">1103-1
</t>
    </r>
    <r>
      <rPr>
        <sz val="11"/>
        <rFont val="ＭＳ 明朝"/>
        <family val="1"/>
        <charset val="128"/>
      </rPr>
      <t>　　村　山　友　雄（朝日町商工会館内）</t>
    </r>
    <rPh sb="20" eb="21">
      <t>ムラ</t>
    </rPh>
    <rPh sb="22" eb="23">
      <t>ヤマ</t>
    </rPh>
    <rPh sb="24" eb="25">
      <t>トモ</t>
    </rPh>
    <rPh sb="26" eb="27">
      <t>ユウ</t>
    </rPh>
    <phoneticPr fontId="8"/>
  </si>
  <si>
    <r>
      <rPr>
        <sz val="11"/>
        <rFont val="ＭＳ 明朝"/>
        <family val="1"/>
        <charset val="128"/>
      </rPr>
      <t>大江町の全部
朝日町・寒河江市の一部</t>
    </r>
  </si>
  <si>
    <r>
      <rPr>
        <sz val="6"/>
        <rFont val="ＭＳ 明朝"/>
        <family val="1"/>
        <charset val="128"/>
      </rPr>
      <t>（稚魚）</t>
    </r>
    <r>
      <rPr>
        <sz val="12"/>
        <rFont val="Century"/>
        <family val="1"/>
      </rPr>
      <t xml:space="preserve">
</t>
    </r>
    <r>
      <rPr>
        <sz val="10"/>
        <rFont val="Century"/>
        <family val="1"/>
      </rPr>
      <t>1,500</t>
    </r>
    <r>
      <rPr>
        <sz val="10"/>
        <rFont val="ＭＳ 明朝"/>
        <family val="1"/>
        <charset val="128"/>
      </rPr>
      <t>尾</t>
    </r>
    <rPh sb="1" eb="3">
      <t>チギョ</t>
    </rPh>
    <rPh sb="10" eb="11">
      <t>ビ</t>
    </rPh>
    <phoneticPr fontId="8"/>
  </si>
  <si>
    <r>
      <rPr>
        <sz val="6"/>
        <rFont val="ＭＳ 明朝"/>
        <family val="1"/>
        <charset val="128"/>
      </rPr>
      <t>（稚魚）</t>
    </r>
    <r>
      <rPr>
        <sz val="12"/>
        <rFont val="Century"/>
        <family val="1"/>
      </rPr>
      <t xml:space="preserve">
</t>
    </r>
    <r>
      <rPr>
        <sz val="10"/>
        <rFont val="Century"/>
        <family val="1"/>
      </rPr>
      <t>29,000</t>
    </r>
    <r>
      <rPr>
        <sz val="10"/>
        <rFont val="ＭＳ 明朝"/>
        <family val="1"/>
        <charset val="128"/>
      </rPr>
      <t>尾</t>
    </r>
    <rPh sb="1" eb="3">
      <t>チギョ</t>
    </rPh>
    <rPh sb="11" eb="12">
      <t>ビ</t>
    </rPh>
    <phoneticPr fontId="8"/>
  </si>
  <si>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6</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</si>
  <si>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8"/>
  </si>
  <si>
    <r>
      <rPr>
        <sz val="11"/>
        <rFont val="ＭＳ 明朝"/>
        <family val="1"/>
        <charset val="128"/>
      </rPr>
      <t xml:space="preserve">河北町・西川町・天童市・東根市
中山町の全部・寒河江市・村山市の一部
</t>
    </r>
  </si>
  <si>
    <r>
      <rPr>
        <sz val="6"/>
        <rFont val="ＭＳ 明朝"/>
        <family val="1"/>
        <charset val="128"/>
      </rPr>
      <t>（稚魚）</t>
    </r>
    <r>
      <rPr>
        <sz val="12"/>
        <rFont val="Century"/>
        <family val="1"/>
      </rPr>
      <t xml:space="preserve">
</t>
    </r>
    <r>
      <rPr>
        <sz val="10"/>
        <rFont val="Century"/>
        <family val="1"/>
      </rPr>
      <t>8,000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420kg</t>
    </r>
    <rPh sb="1" eb="3">
      <t>チギョ</t>
    </rPh>
    <rPh sb="10" eb="11">
      <t>ビ</t>
    </rPh>
    <rPh sb="13" eb="15">
      <t>セイギョ</t>
    </rPh>
    <phoneticPr fontId="8"/>
  </si>
  <si>
    <r>
      <rPr>
        <sz val="6"/>
        <rFont val="ＭＳ 明朝"/>
        <family val="1"/>
        <charset val="128"/>
      </rPr>
      <t>（成魚）</t>
    </r>
    <r>
      <rPr>
        <sz val="12"/>
        <rFont val="Century"/>
        <family val="1"/>
      </rPr>
      <t xml:space="preserve">
145kg</t>
    </r>
    <rPh sb="1" eb="3">
      <t>セイギョ</t>
    </rPh>
    <phoneticPr fontId="8"/>
  </si>
  <si>
    <r>
      <rPr>
        <sz val="11"/>
        <rFont val="ＭＳ 明朝"/>
        <family val="1"/>
        <charset val="128"/>
      </rPr>
      <t>（昭</t>
    </r>
    <r>
      <rPr>
        <sz val="11"/>
        <rFont val="Century"/>
        <family val="1"/>
      </rPr>
      <t>27</t>
    </r>
    <r>
      <rPr>
        <sz val="11"/>
        <rFont val="ＭＳ 明朝"/>
        <family val="1"/>
        <charset val="128"/>
      </rPr>
      <t>．</t>
    </r>
    <r>
      <rPr>
        <sz val="11"/>
        <rFont val="Century"/>
        <family val="1"/>
      </rPr>
      <t xml:space="preserve"> 5</t>
    </r>
    <r>
      <rPr>
        <sz val="11"/>
        <rFont val="ＭＳ 明朝"/>
        <family val="1"/>
        <charset val="128"/>
      </rPr>
      <t>．</t>
    </r>
    <r>
      <rPr>
        <sz val="11"/>
        <rFont val="Century"/>
        <family val="1"/>
      </rPr>
      <t>23</t>
    </r>
    <r>
      <rPr>
        <sz val="11"/>
        <rFont val="ＭＳ 明朝"/>
        <family val="1"/>
        <charset val="128"/>
      </rPr>
      <t>）</t>
    </r>
  </si>
  <si>
    <r>
      <rPr>
        <sz val="11"/>
        <rFont val="ＭＳ 明朝"/>
        <family val="1"/>
        <charset val="128"/>
      </rPr>
      <t>最上郡真室川町大字新町字天神</t>
    </r>
    <r>
      <rPr>
        <sz val="11"/>
        <rFont val="Century"/>
        <family val="1"/>
      </rPr>
      <t xml:space="preserve">460
    </t>
    </r>
    <r>
      <rPr>
        <sz val="11"/>
        <rFont val="ＭＳ 明朝"/>
        <family val="1"/>
        <charset val="128"/>
      </rPr>
      <t>杉　原　義　美</t>
    </r>
    <r>
      <rPr>
        <sz val="10"/>
        <rFont val="ＭＳ 明朝"/>
        <family val="1"/>
        <charset val="128"/>
      </rPr>
      <t>（真室川防災センター内）</t>
    </r>
    <rPh sb="22" eb="23">
      <t>スギ</t>
    </rPh>
    <rPh sb="24" eb="25">
      <t>ハラ</t>
    </rPh>
    <rPh sb="26" eb="27">
      <t>ギ</t>
    </rPh>
    <rPh sb="28" eb="29">
      <t>ビ</t>
    </rPh>
    <phoneticPr fontId="8"/>
  </si>
  <si>
    <r>
      <rPr>
        <sz val="11"/>
        <rFont val="ＭＳ 明朝"/>
        <family val="1"/>
        <charset val="128"/>
      </rPr>
      <t>真室川町・金山町・鮭川村の全部
戸沢村の一部</t>
    </r>
  </si>
  <si>
    <r>
      <rPr>
        <sz val="6"/>
        <rFont val="ＭＳ 明朝"/>
        <family val="1"/>
        <charset val="128"/>
      </rPr>
      <t>（稚魚）</t>
    </r>
    <r>
      <rPr>
        <sz val="12"/>
        <rFont val="Century"/>
        <family val="1"/>
      </rPr>
      <t xml:space="preserve">
</t>
    </r>
    <r>
      <rPr>
        <sz val="10"/>
        <rFont val="Century"/>
        <family val="1"/>
      </rPr>
      <t>20,000</t>
    </r>
    <r>
      <rPr>
        <sz val="10"/>
        <rFont val="ＭＳ 明朝"/>
        <family val="1"/>
        <charset val="128"/>
      </rPr>
      <t>尾</t>
    </r>
    <rPh sb="1" eb="3">
      <t>チギョ</t>
    </rPh>
    <rPh sb="11" eb="12">
      <t>ビ</t>
    </rPh>
    <phoneticPr fontId="8"/>
  </si>
  <si>
    <r>
      <rPr>
        <sz val="11"/>
        <rFont val="ＭＳ 明朝"/>
        <family val="1"/>
        <charset val="128"/>
      </rPr>
      <t>（昭</t>
    </r>
    <r>
      <rPr>
        <sz val="11"/>
        <rFont val="Century"/>
        <family val="1"/>
      </rPr>
      <t>24</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</si>
  <si>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コウ</t>
    </rPh>
    <rPh sb="15" eb="16">
      <t>フジ</t>
    </rPh>
    <rPh sb="17" eb="18">
      <t>アキラ</t>
    </rPh>
    <rPh sb="19" eb="20">
      <t>ユウ</t>
    </rPh>
    <phoneticPr fontId="8"/>
  </si>
  <si>
    <r>
      <rPr>
        <sz val="11"/>
        <rFont val="ＭＳ 明朝"/>
        <family val="1"/>
        <charset val="128"/>
      </rPr>
      <t>新庄市・大蔵村の全部
戸沢村の一部</t>
    </r>
  </si>
  <si>
    <r>
      <rPr>
        <sz val="6"/>
        <rFont val="ＭＳ 明朝"/>
        <family val="1"/>
        <charset val="128"/>
      </rPr>
      <t>（稚魚）</t>
    </r>
    <r>
      <rPr>
        <sz val="12"/>
        <rFont val="Century"/>
        <family val="1"/>
      </rPr>
      <t xml:space="preserve">
</t>
    </r>
    <r>
      <rPr>
        <sz val="10"/>
        <rFont val="Century"/>
        <family val="1"/>
      </rPr>
      <t>3,000</t>
    </r>
    <r>
      <rPr>
        <sz val="10"/>
        <rFont val="ＭＳ 明朝"/>
        <family val="1"/>
        <charset val="128"/>
      </rPr>
      <t>尾</t>
    </r>
    <rPh sb="1" eb="3">
      <t>チギョ</t>
    </rPh>
    <rPh sb="10" eb="11">
      <t>ビ</t>
    </rPh>
    <phoneticPr fontId="8"/>
  </si>
  <si>
    <r>
      <rPr>
        <sz val="6"/>
        <rFont val="ＭＳ 明朝"/>
        <family val="1"/>
        <charset val="128"/>
      </rPr>
      <t>（稚魚）</t>
    </r>
    <r>
      <rPr>
        <sz val="12"/>
        <rFont val="Century"/>
        <family val="1"/>
      </rPr>
      <t xml:space="preserve">
</t>
    </r>
    <r>
      <rPr>
        <sz val="10"/>
        <rFont val="Century"/>
        <family val="1"/>
      </rPr>
      <t>25,000</t>
    </r>
    <r>
      <rPr>
        <sz val="10"/>
        <rFont val="ＭＳ 明朝"/>
        <family val="1"/>
        <charset val="128"/>
      </rPr>
      <t>尾</t>
    </r>
    <rPh sb="1" eb="3">
      <t>チギョ</t>
    </rPh>
    <rPh sb="11" eb="12">
      <t>ビ</t>
    </rPh>
    <phoneticPr fontId="8"/>
  </si>
  <si>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9</t>
    </r>
    <r>
      <rPr>
        <sz val="11"/>
        <rFont val="ＭＳ 明朝"/>
        <family val="1"/>
        <charset val="128"/>
      </rPr>
      <t>．</t>
    </r>
    <r>
      <rPr>
        <sz val="11"/>
        <rFont val="Century"/>
        <family val="1"/>
      </rPr>
      <t>13</t>
    </r>
    <r>
      <rPr>
        <sz val="11"/>
        <rFont val="ＭＳ 明朝"/>
        <family val="1"/>
        <charset val="128"/>
      </rPr>
      <t>）</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</si>
  <si>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8"/>
  </si>
  <si>
    <r>
      <rPr>
        <sz val="11"/>
        <rFont val="ＭＳ 明朝"/>
        <family val="1"/>
        <charset val="128"/>
      </rPr>
      <t>最上町・舟形町</t>
    </r>
  </si>
  <si>
    <r>
      <rPr>
        <sz val="6"/>
        <rFont val="ＭＳ 明朝"/>
        <family val="1"/>
        <charset val="128"/>
      </rPr>
      <t>（稚魚）</t>
    </r>
    <r>
      <rPr>
        <sz val="12"/>
        <rFont val="Century"/>
        <family val="1"/>
      </rPr>
      <t xml:space="preserve">
500</t>
    </r>
    <r>
      <rPr>
        <sz val="12"/>
        <rFont val="ＭＳ 明朝"/>
        <family val="1"/>
        <charset val="128"/>
      </rPr>
      <t>尾</t>
    </r>
    <rPh sb="1" eb="3">
      <t>チギョ</t>
    </rPh>
    <rPh sb="8" eb="9">
      <t>ビ</t>
    </rPh>
    <phoneticPr fontId="8"/>
  </si>
  <si>
    <r>
      <rPr>
        <sz val="11"/>
        <rFont val="ＭＳ 明朝"/>
        <family val="1"/>
        <charset val="128"/>
      </rPr>
      <t>（昭</t>
    </r>
    <r>
      <rPr>
        <sz val="11"/>
        <rFont val="Century"/>
        <family val="1"/>
      </rPr>
      <t>29</t>
    </r>
    <r>
      <rPr>
        <sz val="11"/>
        <rFont val="ＭＳ 明朝"/>
        <family val="1"/>
        <charset val="128"/>
      </rPr>
      <t>．</t>
    </r>
    <r>
      <rPr>
        <sz val="11"/>
        <rFont val="Century"/>
        <family val="1"/>
      </rPr>
      <t>12</t>
    </r>
    <r>
      <rPr>
        <sz val="11"/>
        <rFont val="ＭＳ 明朝"/>
        <family val="1"/>
        <charset val="128"/>
      </rPr>
      <t>．</t>
    </r>
    <r>
      <rPr>
        <sz val="11"/>
        <rFont val="Century"/>
        <family val="1"/>
      </rPr>
      <t xml:space="preserve"> 6</t>
    </r>
    <r>
      <rPr>
        <sz val="11"/>
        <rFont val="ＭＳ 明朝"/>
        <family val="1"/>
        <charset val="128"/>
      </rPr>
      <t>）</t>
    </r>
  </si>
  <si>
    <r>
      <rPr>
        <sz val="11"/>
        <rFont val="ＭＳ 明朝"/>
        <family val="1"/>
        <charset val="128"/>
      </rPr>
      <t>西置賜郡白鷹町大字荒砥乙</t>
    </r>
    <r>
      <rPr>
        <sz val="11"/>
        <rFont val="Century"/>
        <family val="1"/>
      </rPr>
      <t>555-</t>
    </r>
    <r>
      <rPr>
        <sz val="11"/>
        <rFont val="ＭＳ 明朝"/>
        <family val="1"/>
        <charset val="128"/>
      </rPr>
      <t xml:space="preserve">１
</t>
    </r>
    <r>
      <rPr>
        <sz val="11"/>
        <rFont val="Century"/>
        <family val="1"/>
      </rPr>
      <t xml:space="preserve">    </t>
    </r>
    <r>
      <rPr>
        <sz val="11"/>
        <rFont val="ＭＳ 明朝"/>
        <family val="1"/>
        <charset val="128"/>
      </rPr>
      <t>伊　藤　一　義</t>
    </r>
    <r>
      <rPr>
        <sz val="10"/>
        <rFont val="ＭＳ 明朝"/>
        <family val="1"/>
        <charset val="128"/>
      </rPr>
      <t>（白鷹町産業センター内）</t>
    </r>
    <rPh sb="22" eb="23">
      <t>イ</t>
    </rPh>
    <rPh sb="24" eb="25">
      <t>フジ</t>
    </rPh>
    <rPh sb="26" eb="27">
      <t>イチ</t>
    </rPh>
    <rPh sb="28" eb="29">
      <t>ヨシ</t>
    </rPh>
    <phoneticPr fontId="8"/>
  </si>
  <si>
    <r>
      <rPr>
        <sz val="11"/>
        <rFont val="ＭＳ 明朝"/>
        <family val="1"/>
        <charset val="128"/>
      </rPr>
      <t>長井市・白鷹町・飯豊町の全部</t>
    </r>
  </si>
  <si>
    <r>
      <rPr>
        <sz val="6"/>
        <rFont val="ＭＳ 明朝"/>
        <family val="1"/>
        <charset val="128"/>
      </rPr>
      <t>（稚魚）</t>
    </r>
    <r>
      <rPr>
        <sz val="12"/>
        <rFont val="Century"/>
        <family val="1"/>
      </rPr>
      <t xml:space="preserve">
</t>
    </r>
    <r>
      <rPr>
        <sz val="10"/>
        <rFont val="Century"/>
        <family val="1"/>
      </rPr>
      <t>1,000</t>
    </r>
    <r>
      <rPr>
        <sz val="10"/>
        <rFont val="ＭＳ 明朝"/>
        <family val="1"/>
        <charset val="128"/>
      </rPr>
      <t>尾</t>
    </r>
    <rPh sb="1" eb="3">
      <t>チギョ</t>
    </rPh>
    <rPh sb="10" eb="11">
      <t>ビ</t>
    </rPh>
    <phoneticPr fontId="8"/>
  </si>
  <si>
    <r>
      <rPr>
        <sz val="6"/>
        <rFont val="ＭＳ 明朝"/>
        <family val="1"/>
        <charset val="128"/>
      </rPr>
      <t>（稚魚）</t>
    </r>
    <r>
      <rPr>
        <sz val="12"/>
        <rFont val="Century"/>
        <family val="1"/>
      </rPr>
      <t xml:space="preserve">
</t>
    </r>
    <r>
      <rPr>
        <sz val="10"/>
        <rFont val="Century"/>
        <family val="1"/>
      </rPr>
      <t>18,000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120kg</t>
    </r>
    <rPh sb="1" eb="3">
      <t>チギョ</t>
    </rPh>
    <rPh sb="11" eb="12">
      <t>ビ</t>
    </rPh>
    <rPh sb="14" eb="16">
      <t>セイギョ</t>
    </rPh>
    <phoneticPr fontId="8"/>
  </si>
  <si>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</si>
  <si>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西置賜郡小国町大字岩井沢</t>
    </r>
    <r>
      <rPr>
        <sz val="11"/>
        <rFont val="Century"/>
        <family val="1"/>
      </rPr>
      <t xml:space="preserve">836
</t>
    </r>
    <r>
      <rPr>
        <sz val="11"/>
        <rFont val="ＭＳ 明朝"/>
        <family val="1"/>
        <charset val="128"/>
      </rPr>
      <t>　　遠　藤　和　彦</t>
    </r>
    <rPh sb="7" eb="9">
      <t>オオアザ</t>
    </rPh>
    <rPh sb="9" eb="11">
      <t>イワイ</t>
    </rPh>
    <rPh sb="11" eb="12">
      <t>サワ</t>
    </rPh>
    <rPh sb="18" eb="19">
      <t>オン</t>
    </rPh>
    <rPh sb="20" eb="21">
      <t>フジ</t>
    </rPh>
    <rPh sb="22" eb="23">
      <t>ワ</t>
    </rPh>
    <rPh sb="24" eb="25">
      <t>ヒコ</t>
    </rPh>
    <phoneticPr fontId="8"/>
  </si>
  <si>
    <r>
      <rPr>
        <sz val="6"/>
        <rFont val="ＭＳ 明朝"/>
        <family val="1"/>
        <charset val="128"/>
      </rPr>
      <t>（稚魚）</t>
    </r>
    <r>
      <rPr>
        <sz val="12"/>
        <rFont val="Century"/>
        <family val="1"/>
      </rPr>
      <t xml:space="preserve">
</t>
    </r>
    <r>
      <rPr>
        <sz val="10"/>
        <rFont val="Century"/>
        <family val="1"/>
      </rPr>
      <t>150,000</t>
    </r>
    <r>
      <rPr>
        <sz val="10"/>
        <rFont val="ＭＳ 明朝"/>
        <family val="1"/>
        <charset val="128"/>
      </rPr>
      <t>尾</t>
    </r>
    <rPh sb="1" eb="3">
      <t>チギョ</t>
    </rPh>
    <rPh sb="12" eb="13">
      <t>ビ</t>
    </rPh>
    <phoneticPr fontId="8"/>
  </si>
  <si>
    <r>
      <rPr>
        <sz val="11"/>
        <rFont val="ＭＳ 明朝"/>
        <family val="1"/>
        <charset val="128"/>
      </rPr>
      <t>（昭</t>
    </r>
    <r>
      <rPr>
        <sz val="11"/>
        <rFont val="Century"/>
        <family val="1"/>
      </rPr>
      <t>28</t>
    </r>
    <r>
      <rPr>
        <sz val="11"/>
        <rFont val="ＭＳ 明朝"/>
        <family val="1"/>
        <charset val="128"/>
      </rPr>
      <t>．</t>
    </r>
    <r>
      <rPr>
        <sz val="11"/>
        <rFont val="Century"/>
        <family val="1"/>
      </rPr>
      <t xml:space="preserve"> 3</t>
    </r>
    <r>
      <rPr>
        <sz val="11"/>
        <rFont val="ＭＳ 明朝"/>
        <family val="1"/>
        <charset val="128"/>
      </rPr>
      <t>．</t>
    </r>
    <r>
      <rPr>
        <sz val="11"/>
        <rFont val="Century"/>
        <family val="1"/>
      </rPr>
      <t>25</t>
    </r>
    <r>
      <rPr>
        <sz val="11"/>
        <rFont val="ＭＳ 明朝"/>
        <family val="1"/>
        <charset val="128"/>
      </rPr>
      <t>）</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</si>
  <si>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8"/>
  </si>
  <si>
    <r>
      <rPr>
        <sz val="11"/>
        <rFont val="ＭＳ 明朝"/>
        <family val="1"/>
        <charset val="128"/>
      </rPr>
      <t>米沢市・南陽市・高畠町・川西町</t>
    </r>
  </si>
  <si>
    <r>
      <rPr>
        <sz val="6"/>
        <rFont val="Century"/>
        <family val="1"/>
      </rPr>
      <t>(</t>
    </r>
    <r>
      <rPr>
        <sz val="6"/>
        <rFont val="ＭＳ 明朝"/>
        <family val="1"/>
        <charset val="128"/>
      </rPr>
      <t xml:space="preserve">成魚）
</t>
    </r>
    <r>
      <rPr>
        <sz val="12"/>
        <rFont val="Century"/>
        <family val="1"/>
      </rPr>
      <t>300kg</t>
    </r>
    <rPh sb="1" eb="3">
      <t>セイギョ</t>
    </rPh>
    <phoneticPr fontId="8"/>
  </si>
  <si>
    <r>
      <rPr>
        <sz val="6"/>
        <rFont val="ＭＳ 明朝"/>
        <family val="1"/>
        <charset val="128"/>
      </rPr>
      <t>（稚魚）</t>
    </r>
    <r>
      <rPr>
        <sz val="12"/>
        <rFont val="Century"/>
        <family val="1"/>
      </rPr>
      <t xml:space="preserve">
</t>
    </r>
    <r>
      <rPr>
        <sz val="10"/>
        <rFont val="Century"/>
        <family val="1"/>
      </rPr>
      <t>12,000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250kg</t>
    </r>
    <rPh sb="1" eb="3">
      <t>チギョ</t>
    </rPh>
    <rPh sb="11" eb="12">
      <t>ビ</t>
    </rPh>
    <rPh sb="14" eb="16">
      <t>セイギョ</t>
    </rPh>
    <phoneticPr fontId="8"/>
  </si>
  <si>
    <r>
      <rPr>
        <sz val="11"/>
        <rFont val="ＭＳ 明朝"/>
        <family val="1"/>
        <charset val="128"/>
      </rPr>
      <t>（昭</t>
    </r>
    <r>
      <rPr>
        <sz val="11"/>
        <rFont val="Century"/>
        <family val="1"/>
      </rPr>
      <t>32</t>
    </r>
    <r>
      <rPr>
        <sz val="11"/>
        <rFont val="ＭＳ 明朝"/>
        <family val="1"/>
        <charset val="128"/>
      </rPr>
      <t>．</t>
    </r>
    <r>
      <rPr>
        <sz val="11"/>
        <rFont val="Century"/>
        <family val="1"/>
      </rPr>
      <t>11</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</si>
  <si>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</si>
  <si>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 xml:space="preserve">鶴岡市・酒田市・三川町・庄内町の一部
</t>
    </r>
  </si>
  <si>
    <r>
      <rPr>
        <sz val="6"/>
        <rFont val="Century"/>
        <family val="1"/>
      </rPr>
      <t>(</t>
    </r>
    <r>
      <rPr>
        <sz val="6"/>
        <rFont val="ＭＳ 明朝"/>
        <family val="1"/>
        <charset val="128"/>
      </rPr>
      <t xml:space="preserve">成魚）
</t>
    </r>
    <r>
      <rPr>
        <sz val="12"/>
        <rFont val="Century"/>
        <family val="1"/>
      </rPr>
      <t>3,010kg</t>
    </r>
    <rPh sb="1" eb="3">
      <t>セイギョ</t>
    </rPh>
    <phoneticPr fontId="8"/>
  </si>
  <si>
    <r>
      <rPr>
        <sz val="6"/>
        <rFont val="ＭＳ 明朝"/>
        <family val="1"/>
        <charset val="128"/>
      </rPr>
      <t>（稚魚）</t>
    </r>
    <r>
      <rPr>
        <sz val="12"/>
        <rFont val="Century"/>
        <family val="1"/>
      </rPr>
      <t xml:space="preserve">
</t>
    </r>
    <r>
      <rPr>
        <sz val="10"/>
        <rFont val="Century"/>
        <family val="1"/>
      </rPr>
      <t>10,000</t>
    </r>
    <r>
      <rPr>
        <sz val="10"/>
        <rFont val="ＭＳ 明朝"/>
        <family val="1"/>
        <charset val="128"/>
      </rPr>
      <t>尾</t>
    </r>
    <rPh sb="1" eb="3">
      <t>チギョ</t>
    </rPh>
    <rPh sb="11" eb="12">
      <t>ビ</t>
    </rPh>
    <phoneticPr fontId="8"/>
  </si>
  <si>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</si>
  <si>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8"/>
  </si>
  <si>
    <r>
      <rPr>
        <sz val="11"/>
        <rFont val="ＭＳ 明朝"/>
        <family val="1"/>
        <charset val="128"/>
      </rPr>
      <t>鶴岡市の一部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</si>
  <si>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10</t>
    </r>
    <r>
      <rPr>
        <sz val="11"/>
        <rFont val="ＭＳ 明朝"/>
        <family val="1"/>
        <charset val="128"/>
      </rPr>
      <t>）</t>
    </r>
  </si>
  <si>
    <r>
      <rPr>
        <sz val="11"/>
        <rFont val="ＭＳ 明朝"/>
        <family val="1"/>
        <charset val="128"/>
      </rPr>
      <t>酒田市新堀字法流田5-8</t>
    </r>
    <r>
      <rPr>
        <sz val="11"/>
        <rFont val="Century"/>
        <family val="1"/>
      </rPr>
      <t xml:space="preserve">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8"/>
  </si>
  <si>
    <r>
      <rPr>
        <sz val="11"/>
        <rFont val="ＭＳ 明朝"/>
        <family val="1"/>
        <charset val="128"/>
      </rPr>
      <t>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</si>
  <si>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21</t>
    </r>
    <r>
      <rPr>
        <sz val="11"/>
        <rFont val="ＭＳ 明朝"/>
        <family val="1"/>
        <charset val="128"/>
      </rPr>
      <t>）</t>
    </r>
  </si>
  <si>
    <r>
      <rPr>
        <sz val="11"/>
        <rFont val="ＭＳ 明朝"/>
        <family val="1"/>
        <charset val="128"/>
      </rPr>
      <t>酒田市市条字八森</t>
    </r>
    <r>
      <rPr>
        <sz val="11"/>
        <rFont val="Century"/>
        <family val="1"/>
      </rPr>
      <t xml:space="preserve">308
</t>
    </r>
    <r>
      <rPr>
        <sz val="11"/>
        <rFont val="ＭＳ 明朝"/>
        <family val="1"/>
        <charset val="128"/>
      </rPr>
      <t>　　後　藤　孝之助（八森荘内）</t>
    </r>
    <rPh sb="14" eb="15">
      <t>ゴ</t>
    </rPh>
    <rPh sb="16" eb="17">
      <t>フジ</t>
    </rPh>
    <rPh sb="18" eb="21">
      <t>コウノスケ</t>
    </rPh>
    <phoneticPr fontId="8"/>
  </si>
  <si>
    <r>
      <rPr>
        <sz val="11"/>
        <rFont val="ＭＳ 明朝"/>
        <family val="1"/>
        <charset val="128"/>
      </rPr>
      <t>遊佐町・酒田市の一部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</si>
  <si>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12</t>
    </r>
    <r>
      <rPr>
        <sz val="11"/>
        <rFont val="ＭＳ 明朝"/>
        <family val="1"/>
        <charset val="128"/>
      </rPr>
      <t>．</t>
    </r>
    <r>
      <rPr>
        <sz val="11"/>
        <rFont val="Century"/>
        <family val="1"/>
      </rPr>
      <t>17</t>
    </r>
    <r>
      <rPr>
        <sz val="11"/>
        <rFont val="ＭＳ 明朝"/>
        <family val="1"/>
        <charset val="128"/>
      </rPr>
      <t>）</t>
    </r>
  </si>
  <si>
    <r>
      <rPr>
        <sz val="11"/>
        <rFont val="ＭＳ 明朝"/>
        <family val="1"/>
        <charset val="128"/>
      </rPr>
      <t>酒田市・庄内町の一部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</si>
  <si>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</si>
  <si>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飽海郡遊佐町遊佐字沖</t>
    </r>
    <r>
      <rPr>
        <sz val="11"/>
        <rFont val="Century"/>
        <family val="1"/>
      </rPr>
      <t xml:space="preserve">2-27
</t>
    </r>
    <r>
      <rPr>
        <sz val="11"/>
        <rFont val="ＭＳ 明朝"/>
        <family val="1"/>
        <charset val="128"/>
      </rPr>
      <t>　　伊　藤　忠　夫</t>
    </r>
    <rPh sb="17" eb="18">
      <t>イ</t>
    </rPh>
    <rPh sb="19" eb="20">
      <t>フジ</t>
    </rPh>
    <rPh sb="21" eb="22">
      <t>タダシ</t>
    </rPh>
    <rPh sb="23" eb="24">
      <t>オット</t>
    </rPh>
    <phoneticPr fontId="8"/>
  </si>
  <si>
    <r>
      <rPr>
        <sz val="6"/>
        <rFont val="ＭＳ 明朝"/>
        <family val="1"/>
        <charset val="128"/>
      </rPr>
      <t>（稚魚）</t>
    </r>
    <r>
      <rPr>
        <sz val="12"/>
        <rFont val="Century"/>
        <family val="1"/>
      </rPr>
      <t xml:space="preserve">
</t>
    </r>
    <r>
      <rPr>
        <sz val="10"/>
        <rFont val="Century"/>
        <family val="1"/>
      </rPr>
      <t>5,500</t>
    </r>
    <r>
      <rPr>
        <sz val="10"/>
        <rFont val="ＭＳ 明朝"/>
        <family val="1"/>
        <charset val="128"/>
      </rPr>
      <t>尾</t>
    </r>
    <rPh sb="1" eb="3">
      <t>チギョ</t>
    </rPh>
    <rPh sb="10" eb="11">
      <t>ビ</t>
    </rPh>
    <phoneticPr fontId="8"/>
  </si>
  <si>
    <r>
      <rPr>
        <sz val="11"/>
        <rFont val="ＭＳ 明朝"/>
        <family val="1"/>
        <charset val="128"/>
      </rPr>
      <t>（昭</t>
    </r>
    <r>
      <rPr>
        <sz val="11"/>
        <rFont val="Century"/>
        <family val="1"/>
      </rPr>
      <t>46</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</si>
  <si>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</si>
  <si>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8"/>
  </si>
  <si>
    <r>
      <rPr>
        <sz val="6"/>
        <rFont val="ＭＳ 明朝"/>
        <family val="1"/>
        <charset val="128"/>
      </rPr>
      <t>（稚魚）</t>
    </r>
    <r>
      <rPr>
        <sz val="12"/>
        <rFont val="Century"/>
        <family val="1"/>
      </rPr>
      <t xml:space="preserve">
</t>
    </r>
    <r>
      <rPr>
        <sz val="10"/>
        <rFont val="Century"/>
        <family val="1"/>
      </rPr>
      <t>10,000</t>
    </r>
    <r>
      <rPr>
        <sz val="10"/>
        <rFont val="ＭＳ 明朝"/>
        <family val="1"/>
        <charset val="128"/>
      </rPr>
      <t>尾</t>
    </r>
    <phoneticPr fontId="8"/>
  </si>
  <si>
    <r>
      <rPr>
        <sz val="11"/>
        <rFont val="ＭＳ 明朝"/>
        <family val="1"/>
        <charset val="128"/>
      </rPr>
      <t>（昭</t>
    </r>
    <r>
      <rPr>
        <sz val="11"/>
        <rFont val="Century"/>
        <family val="1"/>
      </rPr>
      <t>47</t>
    </r>
    <r>
      <rPr>
        <sz val="11"/>
        <rFont val="ＭＳ 明朝"/>
        <family val="1"/>
        <charset val="128"/>
      </rPr>
      <t>．</t>
    </r>
    <r>
      <rPr>
        <sz val="11"/>
        <rFont val="Century"/>
        <family val="1"/>
      </rPr>
      <t>10</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</si>
  <si>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8"/>
  </si>
  <si>
    <r>
      <rPr>
        <sz val="11"/>
        <rFont val="ＭＳ 明朝"/>
        <family val="1"/>
        <charset val="128"/>
      </rPr>
      <t>事務所所在地</t>
    </r>
  </si>
  <si>
    <r>
      <rPr>
        <sz val="11"/>
        <rFont val="ＭＳ 明朝"/>
        <family val="1"/>
        <charset val="128"/>
      </rPr>
      <t>会員数（人）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</si>
  <si>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</si>
  <si>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</si>
  <si>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</si>
  <si>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</si>
  <si>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</si>
  <si>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県一円</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</si>
  <si>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</si>
  <si>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島軒　治夫</t>
    </r>
  </si>
  <si>
    <r>
      <t>(6)</t>
    </r>
    <r>
      <rPr>
        <sz val="11"/>
        <rFont val="ＭＳ 明朝"/>
        <family val="1"/>
        <charset val="128"/>
      </rPr>
      <t>　日本漁船保険組合　山形県支所　</t>
    </r>
    <rPh sb="4" eb="6">
      <t>ニホン</t>
    </rPh>
    <phoneticPr fontId="8"/>
  </si>
  <si>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8"/>
  </si>
  <si>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8"/>
  </si>
  <si>
    <t>支所長</t>
    <rPh sb="0" eb="3">
      <t>シショチョウ</t>
    </rPh>
    <phoneticPr fontId="8"/>
  </si>
  <si>
    <t>齋藤　辰幸</t>
    <rPh sb="0" eb="2">
      <t>サイトウ</t>
    </rPh>
    <rPh sb="3" eb="5">
      <t>タツユキ</t>
    </rPh>
    <phoneticPr fontId="8"/>
  </si>
  <si>
    <r>
      <rPr>
        <sz val="11"/>
        <rFont val="ＭＳ 明朝"/>
        <family val="1"/>
        <charset val="128"/>
      </rPr>
      <t>事業実績</t>
    </r>
  </si>
  <si>
    <r>
      <rPr>
        <sz val="11"/>
        <rFont val="ＭＳ 明朝"/>
        <family val="1"/>
        <charset val="128"/>
      </rPr>
      <t>保　険　加　入　実　績</t>
    </r>
  </si>
  <si>
    <t>保　険　金　支　払　実　績</t>
    <phoneticPr fontId="8"/>
  </si>
  <si>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</si>
  <si>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</si>
  <si>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</si>
  <si>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</si>
  <si>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</si>
  <si>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</si>
  <si>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</si>
  <si>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</si>
  <si>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</si>
  <si>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</si>
  <si>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t>漁船　　保険</t>
    <rPh sb="0" eb="2">
      <t>ギョセン</t>
    </rPh>
    <rPh sb="4" eb="6">
      <t>ホケン</t>
    </rPh>
    <phoneticPr fontId="8"/>
  </si>
  <si>
    <t>普通損害保険</t>
    <rPh sb="2" eb="4">
      <t>ソンガイ</t>
    </rPh>
    <rPh sb="4" eb="6">
      <t>ホケン</t>
    </rPh>
    <phoneticPr fontId="8"/>
  </si>
  <si>
    <r>
      <rPr>
        <sz val="11"/>
        <rFont val="ＭＳ 明朝"/>
        <family val="1"/>
        <charset val="128"/>
      </rPr>
      <t>隻</t>
    </r>
  </si>
  <si>
    <r>
      <rPr>
        <sz val="11"/>
        <rFont val="ＭＳ 明朝"/>
        <family val="1"/>
        <charset val="128"/>
      </rPr>
      <t>トン</t>
    </r>
  </si>
  <si>
    <t>満期保険</t>
    <rPh sb="2" eb="4">
      <t>ホケン</t>
    </rPh>
    <phoneticPr fontId="8"/>
  </si>
  <si>
    <r>
      <rPr>
        <sz val="11"/>
        <rFont val="ＭＳ 明朝"/>
        <family val="1"/>
        <charset val="128"/>
      </rPr>
      <t>船主責任</t>
    </r>
  </si>
  <si>
    <r>
      <rPr>
        <sz val="11"/>
        <rFont val="ＭＳ 明朝"/>
        <family val="1"/>
        <charset val="128"/>
      </rPr>
      <t>基本損害</t>
    </r>
    <rPh sb="0" eb="2">
      <t>キホン</t>
    </rPh>
    <rPh sb="2" eb="4">
      <t>ソンガイ</t>
    </rPh>
    <phoneticPr fontId="8"/>
  </si>
  <si>
    <t>人命損害</t>
    <rPh sb="0" eb="2">
      <t>ジンメイ</t>
    </rPh>
    <rPh sb="2" eb="4">
      <t>ソンガイ</t>
    </rPh>
    <phoneticPr fontId="8"/>
  </si>
  <si>
    <r>
      <rPr>
        <sz val="11"/>
        <rFont val="ＭＳ 明朝"/>
        <family val="1"/>
        <charset val="128"/>
      </rPr>
      <t>乗客損害</t>
    </r>
  </si>
  <si>
    <t>漁船乗組船主保険</t>
    <rPh sb="0" eb="2">
      <t>ギョセン</t>
    </rPh>
    <rPh sb="6" eb="8">
      <t>ホケン</t>
    </rPh>
    <phoneticPr fontId="8"/>
  </si>
  <si>
    <t>任意保険</t>
    <rPh sb="0" eb="2">
      <t>ニンイ</t>
    </rPh>
    <rPh sb="2" eb="4">
      <t>ホケン</t>
    </rPh>
    <phoneticPr fontId="8"/>
  </si>
  <si>
    <t>漁船積荷保険</t>
    <rPh sb="0" eb="2">
      <t>ギョセン</t>
    </rPh>
    <rPh sb="2" eb="4">
      <t>ツミニ</t>
    </rPh>
    <rPh sb="4" eb="6">
      <t>ホケン</t>
    </rPh>
    <phoneticPr fontId="8"/>
  </si>
  <si>
    <t>海外操業漁船損害補償事業</t>
    <rPh sb="0" eb="2">
      <t>カイガイ</t>
    </rPh>
    <rPh sb="2" eb="4">
      <t>ソウギョウ</t>
    </rPh>
    <rPh sb="4" eb="6">
      <t>ギョセン</t>
    </rPh>
    <rPh sb="6" eb="8">
      <t>ソンガイ</t>
    </rPh>
    <rPh sb="8" eb="10">
      <t>ホショウ</t>
    </rPh>
    <rPh sb="10" eb="12">
      <t>ジギョウ</t>
    </rPh>
    <phoneticPr fontId="8"/>
  </si>
  <si>
    <r>
      <rPr>
        <sz val="11"/>
        <rFont val="ＭＳ 明朝"/>
        <family val="1"/>
        <charset val="128"/>
      </rPr>
      <t>（漁船保険組合）</t>
    </r>
  </si>
  <si>
    <r>
      <t xml:space="preserve"> (7)</t>
    </r>
    <r>
      <rPr>
        <sz val="11"/>
        <rFont val="ＭＳ 明朝"/>
        <family val="1"/>
        <charset val="128"/>
      </rPr>
      <t>　全国漁業信用基金協会山形支所</t>
    </r>
    <rPh sb="5" eb="7">
      <t>ゼンコク</t>
    </rPh>
    <rPh sb="7" eb="9">
      <t>ギョギョウ</t>
    </rPh>
    <rPh sb="15" eb="17">
      <t>ヤマガタ</t>
    </rPh>
    <rPh sb="17" eb="19">
      <t>シショ</t>
    </rPh>
    <phoneticPr fontId="8"/>
  </si>
  <si>
    <r>
      <rPr>
        <sz val="11"/>
        <rFont val="ＭＳ 明朝"/>
        <family val="1"/>
        <charset val="128"/>
      </rPr>
      <t>設立年月日</t>
    </r>
  </si>
  <si>
    <t>担当理事</t>
    <rPh sb="0" eb="2">
      <t>タントウ</t>
    </rPh>
    <rPh sb="2" eb="4">
      <t>リジ</t>
    </rPh>
    <phoneticPr fontId="8"/>
  </si>
  <si>
    <t>加賀山　祐</t>
    <rPh sb="0" eb="3">
      <t>カガヤマ</t>
    </rPh>
    <rPh sb="4" eb="5">
      <t>ユウ</t>
    </rPh>
    <phoneticPr fontId="8"/>
  </si>
  <si>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</si>
  <si>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</si>
  <si>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</si>
  <si>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</si>
  <si>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</si>
  <si>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</si>
  <si>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</si>
  <si>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</si>
  <si>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</si>
  <si>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</si>
  <si>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</si>
  <si>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</si>
  <si>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</si>
  <si>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</si>
  <si>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8"/>
  </si>
  <si>
    <t>金融公庫資金</t>
    <rPh sb="4" eb="6">
      <t>シキン</t>
    </rPh>
    <phoneticPr fontId="8"/>
  </si>
  <si>
    <r>
      <rPr>
        <sz val="11"/>
        <rFont val="ＭＳ 明朝"/>
        <family val="1"/>
        <charset val="128"/>
      </rPr>
      <t>法人</t>
    </r>
  </si>
  <si>
    <t>一般緊急融資資金</t>
    <rPh sb="4" eb="8">
      <t>ユウシシキン</t>
    </rPh>
    <phoneticPr fontId="8"/>
  </si>
  <si>
    <r>
      <rPr>
        <sz val="11"/>
        <rFont val="ＭＳ 明朝"/>
        <family val="1"/>
        <charset val="128"/>
      </rPr>
      <t>個人</t>
    </r>
  </si>
  <si>
    <t>借替緊急融資資金</t>
    <rPh sb="4" eb="6">
      <t>ユウシ</t>
    </rPh>
    <rPh sb="6" eb="8">
      <t>シキン</t>
    </rPh>
    <phoneticPr fontId="8"/>
  </si>
  <si>
    <t>水産振興公益法人</t>
    <rPh sb="0" eb="2">
      <t>スイサン</t>
    </rPh>
    <rPh sb="2" eb="4">
      <t>シンコウ</t>
    </rPh>
    <rPh sb="4" eb="6">
      <t>コウエキ</t>
    </rPh>
    <rPh sb="6" eb="8">
      <t>ホウジン</t>
    </rPh>
    <phoneticPr fontId="8"/>
  </si>
  <si>
    <r>
      <rPr>
        <sz val="11"/>
        <rFont val="ＭＳ 明朝"/>
        <family val="1"/>
        <charset val="128"/>
      </rPr>
      <t>その他一般資金</t>
    </r>
  </si>
  <si>
    <r>
      <rPr>
        <sz val="11"/>
        <rFont val="ＭＳ 明朝"/>
        <family val="1"/>
        <charset val="128"/>
      </rPr>
      <t>任意団体</t>
    </r>
  </si>
  <si>
    <r>
      <rPr>
        <sz val="11"/>
        <rFont val="ＭＳ 明朝"/>
        <family val="1"/>
        <charset val="128"/>
      </rPr>
      <t>金融機関</t>
    </r>
  </si>
  <si>
    <r>
      <rPr>
        <sz val="11"/>
        <rFont val="ＭＳ 明朝"/>
        <family val="1"/>
        <charset val="128"/>
      </rPr>
      <t>（漁業信用基金協会）</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</si>
  <si>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8"/>
  </si>
  <si>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8"/>
  </si>
  <si>
    <r>
      <rPr>
        <sz val="11"/>
        <rFont val="ＭＳ 明朝"/>
        <family val="1"/>
        <charset val="128"/>
      </rPr>
      <t>山形県事務所</t>
    </r>
  </si>
  <si>
    <t>所長　佐藤　公一</t>
    <rPh sb="3" eb="5">
      <t>サトウ</t>
    </rPh>
    <rPh sb="6" eb="8">
      <t>コウイチ</t>
    </rPh>
    <phoneticPr fontId="8"/>
  </si>
  <si>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</si>
  <si>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8"/>
  </si>
  <si>
    <r>
      <rPr>
        <sz val="11"/>
        <rFont val="ＭＳ 明朝"/>
        <family val="1"/>
        <charset val="128"/>
      </rPr>
      <t>区　　　　分</t>
    </r>
  </si>
  <si>
    <r>
      <rPr>
        <sz val="11"/>
        <rFont val="ＭＳ 明朝"/>
        <family val="1"/>
        <charset val="128"/>
      </rPr>
      <t>共　済　加　入　実　績</t>
    </r>
  </si>
  <si>
    <r>
      <rPr>
        <sz val="11"/>
        <rFont val="ＭＳ 明朝"/>
        <family val="1"/>
        <charset val="128"/>
      </rPr>
      <t>共　済　金　支　払　実　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</si>
  <si>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</si>
  <si>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</si>
  <si>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</si>
  <si>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</si>
  <si>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</si>
  <si>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</si>
  <si>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</si>
  <si>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</si>
  <si>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</si>
  <si>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</si>
  <si>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</si>
  <si>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</si>
  <si>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</si>
  <si>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</si>
  <si>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</si>
  <si>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小型合併漁業（特定いか）</t>
    </r>
  </si>
  <si>
    <r>
      <rPr>
        <sz val="11"/>
        <rFont val="ＭＳ 明朝"/>
        <family val="1"/>
        <charset val="128"/>
      </rPr>
      <t>漁業施設</t>
    </r>
  </si>
  <si>
    <t>-</t>
  </si>
  <si>
    <r>
      <rPr>
        <sz val="11"/>
        <rFont val="ＭＳ 明朝"/>
        <family val="1"/>
        <charset val="128"/>
      </rPr>
      <t>休漁補償</t>
    </r>
  </si>
  <si>
    <r>
      <t>(9)</t>
    </r>
    <r>
      <rPr>
        <sz val="12"/>
        <rFont val="ＭＳ 明朝"/>
        <family val="1"/>
        <charset val="128"/>
      </rPr>
      <t>　その他の団体</t>
    </r>
  </si>
  <si>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8"/>
  </si>
  <si>
    <r>
      <rPr>
        <sz val="11"/>
        <rFont val="ＭＳ 明朝"/>
        <family val="1"/>
        <charset val="128"/>
      </rPr>
      <t>団　　　体　　　名</t>
    </r>
  </si>
  <si>
    <r>
      <rPr>
        <sz val="11"/>
        <rFont val="ＭＳ 明朝"/>
        <family val="1"/>
        <charset val="128"/>
      </rPr>
      <t>会員数</t>
    </r>
    <r>
      <rPr>
        <sz val="11"/>
        <rFont val="Century"/>
        <family val="1"/>
      </rPr>
      <t>(</t>
    </r>
    <r>
      <rPr>
        <sz val="11"/>
        <rFont val="ＭＳ 明朝"/>
        <family val="1"/>
        <charset val="128"/>
      </rPr>
      <t>人）</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</si>
  <si>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</si>
  <si>
    <r>
      <rPr>
        <sz val="11"/>
        <rFont val="ＭＳ 明朝"/>
        <family val="1"/>
        <charset val="128"/>
      </rPr>
      <t>出資金
（千円）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</si>
  <si>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</si>
  <si>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　設　立　年　月　日　）</t>
    </r>
  </si>
  <si>
    <r>
      <rPr>
        <sz val="11"/>
        <rFont val="ＭＳ 明朝"/>
        <family val="1"/>
        <charset val="128"/>
      </rPr>
      <t>・
・
・</t>
    </r>
  </si>
  <si>
    <r>
      <rPr>
        <sz val="11"/>
        <rFont val="ＭＳ 明朝"/>
        <family val="1"/>
        <charset val="128"/>
      </rPr>
      <t>さけ人工ふ化の調査研究
技術の改善、施設・設備拡充指導
組合の運営指導等</t>
    </r>
  </si>
  <si>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8"/>
  </si>
  <si>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8"/>
  </si>
  <si>
    <r>
      <rPr>
        <sz val="11"/>
        <rFont val="ＭＳ 明朝"/>
        <family val="1"/>
        <charset val="128"/>
      </rPr>
      <t>・
・
・
・</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</si>
  <si>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</si>
  <si>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rPr>
        <sz val="11"/>
        <rFont val="ＭＳ 明朝"/>
        <family val="1"/>
        <charset val="128"/>
      </rPr>
      <t>令和</t>
    </r>
    <r>
      <rPr>
        <sz val="11"/>
        <rFont val="Century"/>
        <family val="1"/>
      </rPr>
      <t>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rPh sb="0" eb="2">
      <t>レイワ</t>
    </rPh>
    <phoneticPr fontId="8"/>
  </si>
  <si>
    <r>
      <rPr>
        <sz val="11"/>
        <rFont val="Yu Gothic"/>
        <family val="3"/>
        <charset val="128"/>
      </rPr>
      <t>元</t>
    </r>
    <r>
      <rPr>
        <sz val="11"/>
        <rFont val="Century"/>
        <family val="1"/>
      </rPr>
      <t xml:space="preserve">  </t>
    </r>
    <r>
      <rPr>
        <sz val="11"/>
        <rFont val="ＭＳ 明朝"/>
        <family val="1"/>
        <charset val="128"/>
      </rPr>
      <t>年</t>
    </r>
    <rPh sb="0" eb="1">
      <t>モト</t>
    </rPh>
    <phoneticPr fontId="8"/>
  </si>
  <si>
    <r>
      <rPr>
        <sz val="11"/>
        <rFont val="ＭＳ 明朝"/>
        <family val="1"/>
        <charset val="128"/>
      </rPr>
      <t>たい類</t>
    </r>
    <rPh sb="2" eb="3">
      <t>ルイ</t>
    </rPh>
    <phoneticPr fontId="30"/>
  </si>
  <si>
    <t>5</t>
  </si>
  <si>
    <r>
      <rPr>
        <sz val="11"/>
        <rFont val="ＭＳ 明朝"/>
        <family val="1"/>
        <charset val="128"/>
      </rPr>
      <t>その他のかれい類</t>
    </r>
    <rPh sb="2" eb="3">
      <t>ホカ</t>
    </rPh>
    <rPh sb="7" eb="8">
      <t>ルイ</t>
    </rPh>
    <phoneticPr fontId="30"/>
  </si>
  <si>
    <t>8</t>
  </si>
  <si>
    <t>11</t>
  </si>
  <si>
    <t>12</t>
  </si>
  <si>
    <t>13</t>
  </si>
  <si>
    <t>14</t>
  </si>
  <si>
    <t>16</t>
  </si>
  <si>
    <r>
      <rPr>
        <sz val="11"/>
        <rFont val="ＭＳ 明朝"/>
        <family val="1"/>
        <charset val="128"/>
      </rPr>
      <t>めばる類</t>
    </r>
    <rPh sb="3" eb="4">
      <t>ルイ</t>
    </rPh>
    <phoneticPr fontId="30"/>
  </si>
  <si>
    <t>17</t>
  </si>
  <si>
    <t>18</t>
    <phoneticPr fontId="8"/>
  </si>
  <si>
    <t>19</t>
  </si>
  <si>
    <r>
      <rPr>
        <sz val="11"/>
        <rFont val="ＭＳ 明朝"/>
        <family val="1"/>
        <charset val="128"/>
      </rPr>
      <t>あじ</t>
    </r>
  </si>
  <si>
    <t>20</t>
  </si>
  <si>
    <r>
      <rPr>
        <sz val="11"/>
        <rFont val="ＭＳ 明朝"/>
        <family val="1"/>
        <charset val="128"/>
      </rPr>
      <t>まぐろ類</t>
    </r>
    <rPh sb="3" eb="4">
      <t>ルイ</t>
    </rPh>
    <phoneticPr fontId="30"/>
  </si>
  <si>
    <t>21</t>
  </si>
  <si>
    <r>
      <rPr>
        <sz val="11"/>
        <rFont val="ＭＳ 明朝"/>
        <family val="1"/>
        <charset val="128"/>
      </rPr>
      <t>さわら</t>
    </r>
  </si>
  <si>
    <t>その他の魚類</t>
    <rPh sb="2" eb="3">
      <t>タ</t>
    </rPh>
    <rPh sb="4" eb="6">
      <t>ギョルイ</t>
    </rPh>
    <phoneticPr fontId="30"/>
  </si>
  <si>
    <t>23</t>
  </si>
  <si>
    <r>
      <rPr>
        <sz val="11"/>
        <rFont val="ＭＳ 明朝"/>
        <family val="1"/>
        <charset val="128"/>
      </rPr>
      <t>するめいか</t>
    </r>
  </si>
  <si>
    <r>
      <rPr>
        <sz val="11"/>
        <rFont val="ＭＳ 明朝"/>
        <family val="1"/>
        <charset val="128"/>
      </rPr>
      <t>やりいか</t>
    </r>
  </si>
  <si>
    <t>25</t>
  </si>
  <si>
    <r>
      <rPr>
        <sz val="11"/>
        <rFont val="ＭＳ 明朝"/>
        <family val="1"/>
        <charset val="128"/>
      </rPr>
      <t>その他のいか類</t>
    </r>
    <rPh sb="2" eb="3">
      <t>タ</t>
    </rPh>
    <rPh sb="6" eb="7">
      <t>ルイ</t>
    </rPh>
    <phoneticPr fontId="30"/>
  </si>
  <si>
    <t>26</t>
  </si>
  <si>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</si>
  <si>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</si>
  <si>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</si>
  <si>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</si>
  <si>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30"/>
  </si>
  <si>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</si>
  <si>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</si>
  <si>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</si>
  <si>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</si>
  <si>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</si>
  <si>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</si>
  <si>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</si>
  <si>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30"/>
  </si>
  <si>
    <t>33</t>
  </si>
  <si>
    <r>
      <rPr>
        <sz val="11"/>
        <rFont val="ＭＳ 明朝"/>
        <family val="1"/>
        <charset val="128"/>
      </rPr>
      <t>あわび</t>
    </r>
  </si>
  <si>
    <t>34</t>
  </si>
  <si>
    <r>
      <rPr>
        <sz val="11"/>
        <rFont val="ＭＳ 明朝"/>
        <family val="1"/>
        <charset val="128"/>
      </rPr>
      <t>さざえ</t>
    </r>
  </si>
  <si>
    <t>35</t>
  </si>
  <si>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</si>
  <si>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</si>
  <si>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</si>
  <si>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</si>
  <si>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30"/>
  </si>
  <si>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</si>
  <si>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</si>
  <si>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</si>
  <si>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</si>
  <si>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</si>
  <si>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30"/>
  </si>
  <si>
    <t>イ　魚種別生産額</t>
    <phoneticPr fontId="8"/>
  </si>
  <si>
    <t>　県内の生産額は全体で前年より５６４百万円増の３，１４５百万円、前年比１２２％となった。</t>
    <rPh sb="1" eb="3">
      <t>ケンナイ</t>
    </rPh>
    <rPh sb="4" eb="7">
      <t>セイサンガク</t>
    </rPh>
    <rPh sb="8" eb="10">
      <t>ゼンタイ</t>
    </rPh>
    <rPh sb="11" eb="13">
      <t>ゼンネン</t>
    </rPh>
    <rPh sb="18" eb="19">
      <t>ヒャク</t>
    </rPh>
    <rPh sb="19" eb="21">
      <t>マンエン</t>
    </rPh>
    <rPh sb="21" eb="22">
      <t>ゾウ</t>
    </rPh>
    <rPh sb="28" eb="30">
      <t>ヒャクマン</t>
    </rPh>
    <rPh sb="30" eb="31">
      <t>エン</t>
    </rPh>
    <rPh sb="32" eb="35">
      <t>ゼンネンヒ</t>
    </rPh>
    <phoneticPr fontId="8"/>
  </si>
  <si>
    <t>　これを魚種別に多い物から見ていくと、１位するめいか（１，５９１百万円、５０．６％）、２位さけ（１９２百万円、６．１％）、</t>
    <rPh sb="4" eb="5">
      <t>ギョ</t>
    </rPh>
    <rPh sb="5" eb="7">
      <t>シュベツ</t>
    </rPh>
    <rPh sb="8" eb="9">
      <t>オオ</t>
    </rPh>
    <rPh sb="10" eb="11">
      <t>モノ</t>
    </rPh>
    <rPh sb="13" eb="14">
      <t>ミ</t>
    </rPh>
    <rPh sb="20" eb="21">
      <t>イ</t>
    </rPh>
    <rPh sb="32" eb="33">
      <t>ヒャク</t>
    </rPh>
    <rPh sb="33" eb="35">
      <t>マンエン</t>
    </rPh>
    <rPh sb="44" eb="45">
      <t>イ</t>
    </rPh>
    <rPh sb="51" eb="52">
      <t>ヒャク</t>
    </rPh>
    <rPh sb="52" eb="54">
      <t>マンエン</t>
    </rPh>
    <phoneticPr fontId="8"/>
  </si>
  <si>
    <t>３位その他の魚類（１８５百万円、６．０％）、４位たい類（１７３百万円、５．５％）、５位ほっこくあかえび（１２９百万円、４．１％）であった。</t>
    <rPh sb="4" eb="5">
      <t>タ</t>
    </rPh>
    <rPh sb="6" eb="8">
      <t>ギョルイ</t>
    </rPh>
    <rPh sb="23" eb="24">
      <t>イ</t>
    </rPh>
    <rPh sb="26" eb="27">
      <t>ルイ</t>
    </rPh>
    <rPh sb="31" eb="32">
      <t>ヒャク</t>
    </rPh>
    <rPh sb="32" eb="34">
      <t>マンエン</t>
    </rPh>
    <rPh sb="42" eb="43">
      <t>イ</t>
    </rPh>
    <rPh sb="55" eb="56">
      <t>ヒャク</t>
    </rPh>
    <rPh sb="56" eb="58">
      <t>マンエン</t>
    </rPh>
    <phoneticPr fontId="8"/>
  </si>
  <si>
    <r>
      <rPr>
        <sz val="11"/>
        <rFont val="ＭＳ Ｐ明朝"/>
        <family val="1"/>
        <charset val="128"/>
      </rPr>
      <t>　令和</t>
    </r>
    <r>
      <rPr>
        <sz val="11"/>
        <rFont val="Century"/>
        <family val="1"/>
      </rPr>
      <t>2</t>
    </r>
    <r>
      <rPr>
        <sz val="11"/>
        <rFont val="ＭＳ Ｐ明朝"/>
        <family val="1"/>
        <charset val="128"/>
      </rPr>
      <t>年</t>
    </r>
    <r>
      <rPr>
        <sz val="11"/>
        <rFont val="Century"/>
        <family val="1"/>
      </rPr>
      <t xml:space="preserve"> </t>
    </r>
    <r>
      <rPr>
        <sz val="11"/>
        <rFont val="ＭＳ Ｐ明朝"/>
        <family val="1"/>
        <charset val="128"/>
      </rPr>
      <t>単位：千円</t>
    </r>
    <rPh sb="1" eb="3">
      <t>レイワ</t>
    </rPh>
    <rPh sb="6" eb="8">
      <t>タンイ</t>
    </rPh>
    <rPh sb="9" eb="11">
      <t>センエン</t>
    </rPh>
    <phoneticPr fontId="8"/>
  </si>
  <si>
    <r>
      <rPr>
        <sz val="11"/>
        <rFont val="ＭＳ 明朝"/>
        <family val="1"/>
        <charset val="128"/>
      </rPr>
      <t>元</t>
    </r>
    <r>
      <rPr>
        <sz val="11"/>
        <rFont val="Century"/>
        <family val="1"/>
      </rPr>
      <t xml:space="preserve">  </t>
    </r>
    <r>
      <rPr>
        <sz val="11"/>
        <rFont val="ＭＳ 明朝"/>
        <family val="1"/>
        <charset val="128"/>
      </rPr>
      <t>年</t>
    </r>
    <rPh sb="0" eb="1">
      <t>モト</t>
    </rPh>
    <phoneticPr fontId="8"/>
  </si>
  <si>
    <r>
      <rPr>
        <sz val="11"/>
        <rFont val="ＭＳ 明朝"/>
        <family val="1"/>
        <charset val="128"/>
      </rPr>
      <t>その他の魚類</t>
    </r>
    <rPh sb="2" eb="3">
      <t>タ</t>
    </rPh>
    <rPh sb="4" eb="6">
      <t>ギョルイ</t>
    </rPh>
    <phoneticPr fontId="30"/>
  </si>
  <si>
    <t>令和2年 単位:kg</t>
  </si>
  <si>
    <r>
      <t xml:space="preserve">1  </t>
    </r>
    <r>
      <rPr>
        <sz val="11"/>
        <rFont val="ＭＳ 明朝"/>
        <family val="1"/>
        <charset val="128"/>
      </rPr>
      <t>月</t>
    </r>
    <phoneticPr fontId="8"/>
  </si>
  <si>
    <r>
      <t xml:space="preserve">3  </t>
    </r>
    <r>
      <rPr>
        <sz val="11"/>
        <rFont val="ＭＳ 明朝"/>
        <family val="1"/>
        <charset val="128"/>
      </rPr>
      <t>月</t>
    </r>
    <phoneticPr fontId="8"/>
  </si>
  <si>
    <r>
      <t xml:space="preserve">5  </t>
    </r>
    <r>
      <rPr>
        <sz val="11"/>
        <rFont val="ＭＳ 明朝"/>
        <family val="1"/>
        <charset val="128"/>
      </rPr>
      <t>月</t>
    </r>
    <phoneticPr fontId="8"/>
  </si>
  <si>
    <r>
      <t xml:space="preserve">6  </t>
    </r>
    <r>
      <rPr>
        <sz val="11"/>
        <rFont val="ＭＳ 明朝"/>
        <family val="1"/>
        <charset val="128"/>
      </rPr>
      <t>月</t>
    </r>
    <phoneticPr fontId="8"/>
  </si>
  <si>
    <r>
      <t xml:space="preserve">8  </t>
    </r>
    <r>
      <rPr>
        <sz val="11"/>
        <rFont val="ＭＳ 明朝"/>
        <family val="1"/>
        <charset val="128"/>
      </rPr>
      <t>月</t>
    </r>
    <phoneticPr fontId="8"/>
  </si>
  <si>
    <r>
      <t xml:space="preserve">11  </t>
    </r>
    <r>
      <rPr>
        <sz val="11"/>
        <rFont val="ＭＳ 明朝"/>
        <family val="1"/>
        <charset val="128"/>
      </rPr>
      <t>月</t>
    </r>
    <phoneticPr fontId="8"/>
  </si>
  <si>
    <r>
      <t xml:space="preserve">12  </t>
    </r>
    <r>
      <rPr>
        <sz val="11"/>
        <rFont val="ＭＳ 明朝"/>
        <family val="1"/>
        <charset val="128"/>
      </rPr>
      <t>月</t>
    </r>
    <phoneticPr fontId="8"/>
  </si>
  <si>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</si>
  <si>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</si>
  <si>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さけ</t>
    </r>
  </si>
  <si>
    <r>
      <rPr>
        <sz val="11"/>
        <rFont val="ＭＳ 明朝"/>
        <family val="1"/>
        <charset val="128"/>
      </rPr>
      <t>ます</t>
    </r>
  </si>
  <si>
    <r>
      <rPr>
        <sz val="11"/>
        <rFont val="ＭＳ 明朝"/>
        <family val="1"/>
        <charset val="128"/>
      </rPr>
      <t>まがれい</t>
    </r>
  </si>
  <si>
    <r>
      <rPr>
        <sz val="11"/>
        <rFont val="ＭＳ 明朝"/>
        <family val="1"/>
        <charset val="128"/>
      </rPr>
      <t>ひらめ</t>
    </r>
  </si>
  <si>
    <r>
      <rPr>
        <sz val="11"/>
        <rFont val="ＭＳ 明朝"/>
        <family val="1"/>
        <charset val="128"/>
      </rPr>
      <t>にぎす</t>
    </r>
  </si>
  <si>
    <r>
      <rPr>
        <sz val="11"/>
        <rFont val="ＭＳ 明朝"/>
        <family val="1"/>
        <charset val="128"/>
      </rPr>
      <t>たら</t>
    </r>
  </si>
  <si>
    <r>
      <rPr>
        <sz val="11"/>
        <rFont val="ＭＳ 明朝"/>
        <family val="1"/>
        <charset val="128"/>
      </rPr>
      <t>すけとうだら</t>
    </r>
  </si>
  <si>
    <r>
      <rPr>
        <sz val="11"/>
        <rFont val="ＭＳ 明朝"/>
        <family val="1"/>
        <charset val="128"/>
      </rPr>
      <t>ほっけ</t>
    </r>
  </si>
  <si>
    <r>
      <rPr>
        <sz val="11"/>
        <rFont val="ＭＳ 明朝"/>
        <family val="1"/>
        <charset val="128"/>
      </rPr>
      <t>さめ</t>
    </r>
  </si>
  <si>
    <r>
      <rPr>
        <sz val="11"/>
        <rFont val="ＭＳ 明朝"/>
        <family val="1"/>
        <charset val="128"/>
      </rPr>
      <t>はたはた</t>
    </r>
  </si>
  <si>
    <r>
      <rPr>
        <sz val="11"/>
        <rFont val="ＭＳ 明朝"/>
        <family val="1"/>
        <charset val="128"/>
      </rPr>
      <t>あんこう</t>
    </r>
  </si>
  <si>
    <r>
      <rPr>
        <sz val="11"/>
        <rFont val="ＭＳ 明朝"/>
        <family val="1"/>
        <charset val="128"/>
      </rPr>
      <t>いわし</t>
    </r>
  </si>
  <si>
    <r>
      <rPr>
        <sz val="11"/>
        <rFont val="ＭＳ 明朝"/>
        <family val="1"/>
        <charset val="128"/>
      </rPr>
      <t>ぶり・いなだ</t>
    </r>
  </si>
  <si>
    <r>
      <rPr>
        <sz val="11"/>
        <rFont val="ＭＳ 明朝"/>
        <family val="1"/>
        <charset val="128"/>
      </rPr>
      <t>きす</t>
    </r>
  </si>
  <si>
    <r>
      <t xml:space="preserve">9  </t>
    </r>
    <r>
      <rPr>
        <sz val="11"/>
        <rFont val="ＭＳ 明朝"/>
        <family val="1"/>
        <charset val="128"/>
      </rPr>
      <t>月</t>
    </r>
    <phoneticPr fontId="8"/>
  </si>
  <si>
    <r>
      <t xml:space="preserve">10  </t>
    </r>
    <r>
      <rPr>
        <sz val="11"/>
        <rFont val="ＭＳ 明朝"/>
        <family val="1"/>
        <charset val="128"/>
      </rPr>
      <t>月</t>
    </r>
    <phoneticPr fontId="8"/>
  </si>
  <si>
    <r>
      <rPr>
        <sz val="11"/>
        <rFont val="ＭＳ 明朝"/>
        <family val="1"/>
        <charset val="128"/>
      </rPr>
      <t>魚種</t>
    </r>
    <r>
      <rPr>
        <sz val="11"/>
        <rFont val="Century"/>
        <family val="1"/>
      </rPr>
      <t xml:space="preserve">                           </t>
    </r>
    <r>
      <rPr>
        <sz val="11"/>
        <rFont val="ＭＳ 明朝"/>
        <family val="1"/>
        <charset val="128"/>
      </rPr>
      <t>月</t>
    </r>
    <phoneticPr fontId="8"/>
  </si>
  <si>
    <r>
      <t xml:space="preserve">2  </t>
    </r>
    <r>
      <rPr>
        <sz val="11"/>
        <rFont val="ＭＳ 明朝"/>
        <family val="1"/>
        <charset val="128"/>
      </rPr>
      <t>月</t>
    </r>
    <phoneticPr fontId="8"/>
  </si>
  <si>
    <r>
      <t xml:space="preserve">4  </t>
    </r>
    <r>
      <rPr>
        <sz val="11"/>
        <rFont val="ＭＳ 明朝"/>
        <family val="1"/>
        <charset val="128"/>
      </rPr>
      <t>月</t>
    </r>
    <phoneticPr fontId="8"/>
  </si>
  <si>
    <r>
      <t xml:space="preserve">7  </t>
    </r>
    <r>
      <rPr>
        <sz val="11"/>
        <rFont val="ＭＳ 明朝"/>
        <family val="1"/>
        <charset val="128"/>
      </rPr>
      <t>月</t>
    </r>
    <phoneticPr fontId="8"/>
  </si>
  <si>
    <r>
      <rPr>
        <sz val="11"/>
        <rFont val="ＭＳ 明朝"/>
        <family val="1"/>
        <charset val="128"/>
      </rPr>
      <t>かながしら</t>
    </r>
  </si>
  <si>
    <r>
      <t>(</t>
    </r>
    <r>
      <rPr>
        <sz val="11"/>
        <rFont val="ＭＳ 明朝"/>
        <family val="1"/>
        <charset val="128"/>
      </rPr>
      <t>　漁協統計　）</t>
    </r>
    <rPh sb="2" eb="4">
      <t>ギョキョウ</t>
    </rPh>
    <rPh sb="4" eb="6">
      <t>トウケイ</t>
    </rPh>
    <phoneticPr fontId="8"/>
  </si>
  <si>
    <r>
      <t>(</t>
    </r>
    <r>
      <rPr>
        <sz val="11"/>
        <rFont val="ＭＳ 明朝"/>
        <family val="1"/>
        <charset val="128"/>
      </rPr>
      <t>漁協統計</t>
    </r>
    <r>
      <rPr>
        <sz val="11"/>
        <rFont val="Century"/>
        <family val="1"/>
      </rPr>
      <t>)</t>
    </r>
  </si>
  <si>
    <r>
      <rPr>
        <sz val="12"/>
        <rFont val="ＭＳ 明朝"/>
        <family val="1"/>
        <charset val="128"/>
      </rPr>
      <t>単位：人</t>
    </r>
  </si>
  <si>
    <r>
      <rPr>
        <sz val="11"/>
        <rFont val="ＭＳ 明朝"/>
        <family val="1"/>
        <charset val="128"/>
      </rPr>
      <t>底びき網</t>
    </r>
    <phoneticPr fontId="8"/>
  </si>
  <si>
    <r>
      <rPr>
        <sz val="11"/>
        <rFont val="ＭＳ 明朝"/>
        <family val="1"/>
        <charset val="128"/>
      </rPr>
      <t>定置</t>
    </r>
    <phoneticPr fontId="8"/>
  </si>
  <si>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</si>
  <si>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</si>
  <si>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</si>
  <si>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</si>
  <si>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磯見</t>
    </r>
    <phoneticPr fontId="8"/>
  </si>
  <si>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</si>
  <si>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8"/>
  </si>
  <si>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</si>
  <si>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8"/>
  </si>
  <si>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8"/>
  </si>
  <si>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</si>
  <si>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</si>
  <si>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</si>
  <si>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</si>
  <si>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8"/>
  </si>
  <si>
    <r>
      <rPr>
        <sz val="11"/>
        <rFont val="ＭＳ 明朝"/>
        <family val="1"/>
        <charset val="128"/>
      </rPr>
      <t>念珠関地区</t>
    </r>
    <rPh sb="0" eb="3">
      <t>ネンジュセキ</t>
    </rPh>
    <rPh sb="3" eb="5">
      <t>チク</t>
    </rPh>
    <phoneticPr fontId="8"/>
  </si>
  <si>
    <r>
      <rPr>
        <sz val="11"/>
        <rFont val="ＭＳ 明朝"/>
        <family val="1"/>
        <charset val="128"/>
      </rPr>
      <t>はえ縄漁船</t>
    </r>
    <rPh sb="2" eb="3">
      <t>ナワ</t>
    </rPh>
    <phoneticPr fontId="8"/>
  </si>
  <si>
    <r>
      <t>3</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8"/>
  </si>
  <si>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8"/>
  </si>
  <si>
    <r>
      <rPr>
        <sz val="11"/>
        <rFont val="ＭＳ 明朝"/>
        <family val="1"/>
        <charset val="128"/>
      </rPr>
      <t>出身地</t>
    </r>
    <rPh sb="0" eb="3">
      <t>シュッシンチ</t>
    </rPh>
    <phoneticPr fontId="8"/>
  </si>
  <si>
    <r>
      <rPr>
        <sz val="11"/>
        <rFont val="ＭＳ 明朝"/>
        <family val="1"/>
        <charset val="128"/>
      </rPr>
      <t>受入先</t>
    </r>
    <rPh sb="0" eb="1">
      <t>ウ</t>
    </rPh>
    <rPh sb="1" eb="2">
      <t>イ</t>
    </rPh>
    <rPh sb="2" eb="3">
      <t>サキ</t>
    </rPh>
    <phoneticPr fontId="8"/>
  </si>
  <si>
    <r>
      <rPr>
        <sz val="11"/>
        <rFont val="ＭＳ 明朝"/>
        <family val="1"/>
        <charset val="128"/>
      </rPr>
      <t>実施主体</t>
    </r>
    <rPh sb="0" eb="2">
      <t>ジッシ</t>
    </rPh>
    <rPh sb="2" eb="4">
      <t>シュタイ</t>
    </rPh>
    <phoneticPr fontId="8"/>
  </si>
  <si>
    <r>
      <rPr>
        <sz val="11"/>
        <rFont val="ＭＳ 明朝"/>
        <family val="1"/>
        <charset val="128"/>
      </rPr>
      <t>備　考</t>
    </r>
    <rPh sb="0" eb="1">
      <t>ソノウ</t>
    </rPh>
    <rPh sb="2" eb="3">
      <t>コウ</t>
    </rPh>
    <phoneticPr fontId="8"/>
  </si>
  <si>
    <r>
      <t>4</t>
    </r>
    <r>
      <rPr>
        <sz val="11"/>
        <rFont val="ＭＳ 明朝"/>
        <family val="1"/>
        <charset val="128"/>
      </rPr>
      <t>月</t>
    </r>
    <r>
      <rPr>
        <sz val="11"/>
        <rFont val="Century"/>
        <family val="1"/>
      </rPr>
      <t>1</t>
    </r>
    <r>
      <rPr>
        <sz val="11"/>
        <rFont val="ＭＳ 明朝"/>
        <family val="1"/>
        <charset val="128"/>
      </rPr>
      <t>日～</t>
    </r>
    <r>
      <rPr>
        <sz val="11"/>
        <rFont val="Century"/>
        <family val="1"/>
      </rPr>
      <t>9</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8"/>
  </si>
  <si>
    <r>
      <rPr>
        <sz val="11"/>
        <rFont val="ＭＳ 明朝"/>
        <family val="1"/>
        <charset val="128"/>
      </rPr>
      <t>酒田市</t>
    </r>
    <rPh sb="0" eb="3">
      <t>サカタシ</t>
    </rPh>
    <phoneticPr fontId="8"/>
  </si>
  <si>
    <r>
      <rPr>
        <sz val="9"/>
        <rFont val="ＭＳ 明朝"/>
        <family val="1"/>
        <charset val="128"/>
      </rPr>
      <t>一本釣り漁船</t>
    </r>
    <phoneticPr fontId="8"/>
  </si>
  <si>
    <r>
      <rPr>
        <sz val="11"/>
        <rFont val="ＭＳ 明朝"/>
        <family val="1"/>
        <charset val="128"/>
      </rPr>
      <t>山形県漁業協同組合</t>
    </r>
    <rPh sb="0" eb="3">
      <t>ヤマガタケン</t>
    </rPh>
    <rPh sb="3" eb="5">
      <t>ギョギョウ</t>
    </rPh>
    <rPh sb="5" eb="7">
      <t>キョウドウ</t>
    </rPh>
    <rPh sb="7" eb="9">
      <t>クミアイ</t>
    </rPh>
    <phoneticPr fontId="8"/>
  </si>
  <si>
    <r>
      <rPr>
        <sz val="11"/>
        <rFont val="ＭＳ 明朝"/>
        <family val="1"/>
        <charset val="128"/>
      </rPr>
      <t>独立型研修</t>
    </r>
    <rPh sb="0" eb="2">
      <t>ドクリツ</t>
    </rPh>
    <rPh sb="2" eb="3">
      <t>ガタ</t>
    </rPh>
    <rPh sb="3" eb="5">
      <t>ケンシュウ</t>
    </rPh>
    <phoneticPr fontId="8"/>
  </si>
  <si>
    <r>
      <t>6</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8"/>
  </si>
  <si>
    <r>
      <rPr>
        <sz val="11"/>
        <rFont val="ＭＳ 明朝"/>
        <family val="1"/>
        <charset val="128"/>
      </rPr>
      <t>鶴岡市</t>
    </r>
    <rPh sb="0" eb="3">
      <t>ツルオカシ</t>
    </rPh>
    <phoneticPr fontId="8"/>
  </si>
  <si>
    <r>
      <rPr>
        <sz val="9"/>
        <rFont val="ＭＳ 明朝"/>
        <family val="1"/>
        <charset val="128"/>
      </rPr>
      <t>はえ縄漁船</t>
    </r>
    <rPh sb="2" eb="3">
      <t>ナワ</t>
    </rPh>
    <rPh sb="3" eb="5">
      <t>ギョセン</t>
    </rPh>
    <phoneticPr fontId="8"/>
  </si>
  <si>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</si>
  <si>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</si>
  <si>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</si>
  <si>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22</t>
    </r>
    <r>
      <rPr>
        <sz val="11"/>
        <rFont val="ＭＳ 明朝"/>
        <family val="1"/>
        <charset val="128"/>
      </rPr>
      <t>日</t>
    </r>
    <rPh sb="0" eb="2">
      <t>レイワ</t>
    </rPh>
    <rPh sb="3" eb="4">
      <t>ネン</t>
    </rPh>
    <rPh sb="6" eb="7">
      <t>ガツ</t>
    </rPh>
    <rPh sb="9" eb="10">
      <t>ニチ</t>
    </rPh>
    <phoneticPr fontId="3"/>
  </si>
  <si>
    <r>
      <rPr>
        <sz val="11"/>
        <rFont val="ＭＳ 明朝"/>
        <family val="1"/>
        <charset val="128"/>
      </rPr>
      <t>霞城セントラル（山形市）</t>
    </r>
  </si>
  <si>
    <r>
      <rPr>
        <sz val="11"/>
        <rFont val="ＭＳ 明朝"/>
        <family val="1"/>
        <charset val="128"/>
      </rPr>
      <t>おいしい山形　　　　　　　　　　　　　　　　秋の旬の魚キャンペーン</t>
    </r>
  </si>
  <si>
    <r>
      <rPr>
        <sz val="11"/>
        <rFont val="ＭＳ 明朝"/>
        <family val="1"/>
        <charset val="128"/>
      </rPr>
      <t>　令和</t>
    </r>
    <r>
      <rPr>
        <sz val="11"/>
        <rFont val="Century"/>
        <family val="1"/>
      </rPr>
      <t>2</t>
    </r>
    <r>
      <rPr>
        <sz val="11"/>
        <rFont val="ＭＳ 明朝"/>
        <family val="1"/>
        <charset val="128"/>
      </rPr>
      <t>年</t>
    </r>
    <r>
      <rPr>
        <sz val="11"/>
        <rFont val="Century"/>
        <family val="1"/>
      </rPr>
      <t>9</t>
    </r>
    <r>
      <rPr>
        <sz val="11"/>
        <rFont val="ＭＳ 明朝"/>
        <family val="1"/>
        <charset val="128"/>
      </rPr>
      <t>月</t>
    </r>
    <r>
      <rPr>
        <sz val="11"/>
        <rFont val="Century"/>
        <family val="1"/>
      </rPr>
      <t>14</t>
    </r>
    <r>
      <rPr>
        <sz val="11"/>
        <rFont val="ＭＳ 明朝"/>
        <family val="1"/>
        <charset val="128"/>
      </rPr>
      <t>日</t>
    </r>
    <rPh sb="1" eb="3">
      <t>レイワ</t>
    </rPh>
    <rPh sb="4" eb="5">
      <t>ネン</t>
    </rPh>
    <phoneticPr fontId="3"/>
  </si>
  <si>
    <r>
      <rPr>
        <sz val="11"/>
        <rFont val="ＭＳ 明朝"/>
        <family val="1"/>
        <charset val="128"/>
      </rPr>
      <t>内陸地区量販店</t>
    </r>
  </si>
  <si>
    <r>
      <t xml:space="preserve"> </t>
    </r>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31</t>
    </r>
    <r>
      <rPr>
        <sz val="11"/>
        <rFont val="ＭＳ 明朝"/>
        <family val="1"/>
        <charset val="128"/>
      </rPr>
      <t>日</t>
    </r>
    <rPh sb="2" eb="4">
      <t>レイワ</t>
    </rPh>
    <phoneticPr fontId="3"/>
  </si>
  <si>
    <r>
      <rPr>
        <sz val="11"/>
        <rFont val="ＭＳ 明朝"/>
        <family val="1"/>
        <charset val="128"/>
      </rPr>
      <t>応援店によるテーマ食材の提供及びキャンペーンリーフレットによるＰＲ、スタンプラリーによる利用促進</t>
    </r>
  </si>
  <si>
    <r>
      <t xml:space="preserve"> </t>
    </r>
    <r>
      <rPr>
        <sz val="11"/>
        <rFont val="ＭＳ 明朝"/>
        <family val="1"/>
        <charset val="128"/>
      </rPr>
      <t>～令和</t>
    </r>
    <r>
      <rPr>
        <sz val="11"/>
        <rFont val="Century"/>
        <family val="1"/>
      </rPr>
      <t>2</t>
    </r>
    <r>
      <rPr>
        <sz val="11"/>
        <rFont val="ＭＳ 明朝"/>
        <family val="1"/>
        <charset val="128"/>
      </rPr>
      <t>年</t>
    </r>
    <r>
      <rPr>
        <sz val="11"/>
        <rFont val="Century"/>
        <family val="1"/>
      </rPr>
      <t>12</t>
    </r>
    <r>
      <rPr>
        <sz val="11"/>
        <rFont val="ＭＳ 明朝"/>
        <family val="1"/>
        <charset val="128"/>
      </rPr>
      <t>月</t>
    </r>
    <r>
      <rPr>
        <sz val="11"/>
        <rFont val="Century"/>
        <family val="1"/>
      </rPr>
      <t>15</t>
    </r>
    <r>
      <rPr>
        <sz val="11"/>
        <rFont val="ＭＳ 明朝"/>
        <family val="1"/>
        <charset val="128"/>
      </rPr>
      <t>日</t>
    </r>
    <rPh sb="2" eb="4">
      <t>レイワ</t>
    </rPh>
    <phoneticPr fontId="3"/>
  </si>
  <si>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</si>
  <si>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</si>
  <si>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</si>
  <si>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</si>
  <si>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</si>
  <si>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</si>
  <si>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</si>
  <si>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t>https://www.facebook.com/yamagatasakanavi/</t>
    <phoneticPr fontId="3"/>
  </si>
  <si>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～）の各部会を設置。　事務局は庄内総合支庁水産振興課。</t>
    </r>
    <rPh sb="118" eb="119">
      <t>カク</t>
    </rPh>
    <rPh sb="119" eb="121">
      <t>ブカイ</t>
    </rPh>
    <phoneticPr fontId="3"/>
  </si>
  <si>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</si>
  <si>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</si>
  <si>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</si>
  <si>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</si>
  <si>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</si>
  <si>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</si>
  <si>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</si>
  <si>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1"/>
        <rFont val="ＭＳ 明朝"/>
        <family val="1"/>
        <charset val="128"/>
      </rPr>
      <t>トラフグ部会</t>
    </r>
  </si>
  <si>
    <r>
      <rPr>
        <sz val="10"/>
        <rFont val="ＭＳ 明朝"/>
        <family val="1"/>
        <charset val="128"/>
      </rPr>
      <t>調理技術講習会</t>
    </r>
    <rPh sb="2" eb="4">
      <t>ギジュツ</t>
    </rPh>
    <phoneticPr fontId="3"/>
  </si>
  <si>
    <r>
      <rPr>
        <sz val="11"/>
        <rFont val="ＭＳ 明朝"/>
        <family val="1"/>
        <charset val="128"/>
      </rPr>
      <t>ズワイガニ
部会</t>
    </r>
    <rPh sb="6" eb="8">
      <t>ブカイ</t>
    </rPh>
    <phoneticPr fontId="3"/>
  </si>
  <si>
    <r>
      <rPr>
        <sz val="10"/>
        <rFont val="ＭＳ 明朝"/>
        <family val="1"/>
        <charset val="128"/>
      </rPr>
      <t>ブランド化
検討部会</t>
    </r>
  </si>
  <si>
    <r>
      <t>5,007</t>
    </r>
    <r>
      <rPr>
        <sz val="11"/>
        <color theme="1"/>
        <rFont val="ＭＳ 明朝"/>
        <family val="1"/>
        <charset val="128"/>
      </rPr>
      <t>千粒の発眼卵、</t>
    </r>
    <r>
      <rPr>
        <sz val="11"/>
        <color theme="1"/>
        <rFont val="Century"/>
        <family val="1"/>
      </rPr>
      <t>6,747</t>
    </r>
    <r>
      <rPr>
        <sz val="11"/>
        <color theme="1"/>
        <rFont val="ＭＳ 明朝"/>
        <family val="1"/>
        <charset val="128"/>
      </rPr>
      <t>千粒の受精卵を県外へ供給。</t>
    </r>
    <r>
      <rPr>
        <sz val="11"/>
        <color theme="1"/>
        <rFont val="Century"/>
        <family val="1"/>
      </rP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千粒の受精直後卵を高瀬川より受給。</t>
    </r>
    <r>
      <rPr>
        <sz val="11"/>
        <color theme="1"/>
        <rFont val="Century"/>
        <family val="1"/>
      </rPr>
      <t>65</t>
    </r>
    <r>
      <rPr>
        <sz val="11"/>
        <color theme="1"/>
        <rFont val="ＭＳ 明朝"/>
        <family val="1"/>
        <charset val="128"/>
      </rPr>
      <t>千尾の稚魚を海中飼育へ供給。抜本対策事業のため稚魚</t>
    </r>
    <r>
      <rPr>
        <sz val="11"/>
        <color theme="1"/>
        <rFont val="Century"/>
        <family val="1"/>
      </rPr>
      <t>345</t>
    </r>
    <r>
      <rPr>
        <sz val="11"/>
        <color theme="1"/>
        <rFont val="ＭＳ 明朝"/>
        <family val="1"/>
        <charset val="128"/>
      </rPr>
      <t>千尾を最上小国川へ、稚魚</t>
    </r>
    <r>
      <rPr>
        <sz val="11"/>
        <color theme="1"/>
        <rFont val="Century"/>
        <family val="1"/>
      </rPr>
      <t>345</t>
    </r>
    <r>
      <rPr>
        <sz val="11"/>
        <color theme="1"/>
        <rFont val="ＭＳ 明朝"/>
        <family val="1"/>
        <charset val="128"/>
      </rPr>
      <t>千尾を寒河江川へ供給。</t>
    </r>
    <rPh sb="27" eb="29">
      <t>キョウキュウ</t>
    </rPh>
    <rPh sb="32" eb="34">
      <t>センビ</t>
    </rPh>
    <rPh sb="35" eb="37">
      <t>チギョ</t>
    </rPh>
    <rPh sb="38" eb="40">
      <t>カイチュウ</t>
    </rPh>
    <rPh sb="40" eb="42">
      <t>シイク</t>
    </rPh>
    <rPh sb="43" eb="45">
      <t>キョウキュウ</t>
    </rPh>
    <rPh sb="72" eb="74">
      <t>ジュキュウ</t>
    </rPh>
    <rPh sb="100" eb="102">
      <t>チギョ</t>
    </rPh>
    <rPh sb="105" eb="106">
      <t>セン</t>
    </rPh>
    <rPh sb="106" eb="107">
      <t>ビ</t>
    </rPh>
    <rPh sb="108" eb="110">
      <t>モガミ</t>
    </rPh>
    <rPh sb="115" eb="117">
      <t>チギョ</t>
    </rPh>
    <rPh sb="120" eb="122">
      <t>センビ</t>
    </rPh>
    <rPh sb="128" eb="130">
      <t>キョウキュウ</t>
    </rPh>
    <phoneticPr fontId="8"/>
  </si>
  <si>
    <r>
      <rPr>
        <sz val="11"/>
        <rFont val="ＭＳ 明朝"/>
        <family val="1"/>
        <charset val="128"/>
      </rPr>
      <t>移殖稚魚数（千尾）</t>
    </r>
    <rPh sb="2" eb="4">
      <t>チギョ</t>
    </rPh>
    <rPh sb="7" eb="8">
      <t>ビ</t>
    </rPh>
    <phoneticPr fontId="8"/>
  </si>
  <si>
    <r>
      <rPr>
        <sz val="11"/>
        <color theme="1"/>
        <rFont val="ＭＳ 明朝"/>
        <family val="1"/>
        <charset val="128"/>
      </rPr>
      <t>角川</t>
    </r>
    <rPh sb="0" eb="2">
      <t>ツノカワ</t>
    </rPh>
    <phoneticPr fontId="8"/>
  </si>
  <si>
    <r>
      <rPr>
        <sz val="11"/>
        <color theme="1"/>
        <rFont val="ＭＳ 明朝"/>
        <family val="1"/>
        <charset val="128"/>
      </rPr>
      <t>舟形</t>
    </r>
    <rPh sb="0" eb="2">
      <t>フナガタ</t>
    </rPh>
    <phoneticPr fontId="8"/>
  </si>
  <si>
    <r>
      <rPr>
        <sz val="11"/>
        <rFont val="ＭＳ 明朝"/>
        <family val="1"/>
        <charset val="128"/>
      </rPr>
      <t>丹生川漁業協同組合</t>
    </r>
    <rPh sb="0" eb="3">
      <t>ニュウガワ</t>
    </rPh>
    <phoneticPr fontId="8"/>
  </si>
  <si>
    <r>
      <t>300</t>
    </r>
    <r>
      <rPr>
        <sz val="11"/>
        <color theme="1"/>
        <rFont val="ＭＳ 明朝"/>
        <family val="1"/>
        <charset val="128"/>
      </rPr>
      <t>千粒の発眼卵を箕輪より受給。飼育途中で発眼卵及び稚魚の斃死・流出事故が発生、例年と比較して放流尾数が減少した。</t>
    </r>
    <rPh sb="10" eb="12">
      <t>ミノワ</t>
    </rPh>
    <rPh sb="14" eb="16">
      <t>ジュキュウ</t>
    </rPh>
    <rPh sb="22" eb="24">
      <t>ハツガン</t>
    </rPh>
    <rPh sb="24" eb="25">
      <t>ラン</t>
    </rPh>
    <rPh sb="25" eb="26">
      <t>オヨ</t>
    </rPh>
    <rPh sb="27" eb="29">
      <t>チギョ</t>
    </rPh>
    <rPh sb="30" eb="32">
      <t>ヘイシ</t>
    </rPh>
    <rPh sb="33" eb="35">
      <t>リュウシュツ</t>
    </rPh>
    <rPh sb="35" eb="37">
      <t>ジコ</t>
    </rPh>
    <rPh sb="38" eb="40">
      <t>ハッセイ</t>
    </rPh>
    <rPh sb="41" eb="43">
      <t>レイネン</t>
    </rPh>
    <rPh sb="44" eb="46">
      <t>ヒカク</t>
    </rPh>
    <rPh sb="48" eb="50">
      <t>ホウリュウ</t>
    </rPh>
    <rPh sb="50" eb="51">
      <t>ビ</t>
    </rPh>
    <rPh sb="51" eb="52">
      <t>スウ</t>
    </rPh>
    <rPh sb="53" eb="55">
      <t>ゲンショウ</t>
    </rPh>
    <phoneticPr fontId="8"/>
  </si>
  <si>
    <r>
      <t>50</t>
    </r>
    <r>
      <rPr>
        <sz val="11"/>
        <color theme="1"/>
        <rFont val="ＭＳ 明朝"/>
        <family val="1"/>
        <charset val="128"/>
      </rPr>
      <t>千粒の発眼卵を寒河江川より受給。</t>
    </r>
    <rPh sb="2" eb="3">
      <t>セン</t>
    </rPh>
    <rPh sb="3" eb="4">
      <t>リュウ</t>
    </rPh>
    <rPh sb="5" eb="7">
      <t>ハツガン</t>
    </rPh>
    <rPh sb="7" eb="8">
      <t>ラン</t>
    </rPh>
    <rPh sb="9" eb="12">
      <t>サガエ</t>
    </rPh>
    <rPh sb="12" eb="13">
      <t>ガワ</t>
    </rPh>
    <rPh sb="15" eb="17">
      <t>ジュキュウ</t>
    </rPh>
    <phoneticPr fontId="8"/>
  </si>
  <si>
    <r>
      <rPr>
        <sz val="11"/>
        <color theme="1"/>
        <rFont val="ＭＳ 明朝"/>
        <family val="1"/>
        <charset val="128"/>
      </rPr>
      <t>抜本対策事業のため稚魚</t>
    </r>
    <r>
      <rPr>
        <sz val="11"/>
        <color theme="1"/>
        <rFont val="Century"/>
        <family val="1"/>
      </rPr>
      <t>387</t>
    </r>
    <r>
      <rPr>
        <sz val="11"/>
        <color theme="1"/>
        <rFont val="ＭＳ 明朝"/>
        <family val="1"/>
        <charset val="128"/>
      </rPr>
      <t>千尾を箕輪より受給。</t>
    </r>
    <rPh sb="17" eb="19">
      <t>ミノワ</t>
    </rPh>
    <phoneticPr fontId="8"/>
  </si>
  <si>
    <r>
      <rPr>
        <sz val="11"/>
        <color theme="1"/>
        <rFont val="ＭＳ 明朝"/>
        <family val="1"/>
        <charset val="128"/>
      </rPr>
      <t>抜本対策事業のため稚魚</t>
    </r>
    <r>
      <rPr>
        <sz val="11"/>
        <color theme="1"/>
        <rFont val="Century"/>
        <family val="1"/>
      </rPr>
      <t>345</t>
    </r>
    <r>
      <rPr>
        <sz val="11"/>
        <color theme="1"/>
        <rFont val="ＭＳ 明朝"/>
        <family val="1"/>
        <charset val="128"/>
      </rPr>
      <t>千尾を枡川より受給。</t>
    </r>
    <phoneticPr fontId="8"/>
  </si>
  <si>
    <r>
      <t>50</t>
    </r>
    <r>
      <rPr>
        <sz val="11"/>
        <color theme="1"/>
        <rFont val="ＭＳ 明朝"/>
        <family val="1"/>
        <charset val="128"/>
      </rPr>
      <t>千粒の発眼卵を乱川へ供給。抜本対策事業のため稚魚</t>
    </r>
    <r>
      <rPr>
        <sz val="11"/>
        <color theme="1"/>
        <rFont val="Century"/>
        <family val="1"/>
      </rPr>
      <t>345</t>
    </r>
    <r>
      <rPr>
        <sz val="11"/>
        <color theme="1"/>
        <rFont val="ＭＳ 明朝"/>
        <family val="1"/>
        <charset val="128"/>
      </rPr>
      <t>千尾を枡川より受給。</t>
    </r>
    <rPh sb="2" eb="3">
      <t>セン</t>
    </rPh>
    <rPh sb="3" eb="4">
      <t>リュウ</t>
    </rPh>
    <rPh sb="5" eb="7">
      <t>ハツガン</t>
    </rPh>
    <rPh sb="7" eb="8">
      <t>ラン</t>
    </rPh>
    <rPh sb="9" eb="11">
      <t>ミダレガワ</t>
    </rPh>
    <rPh sb="12" eb="14">
      <t>キョウキュウ</t>
    </rPh>
    <rPh sb="15" eb="17">
      <t>バッポン</t>
    </rPh>
    <rPh sb="17" eb="19">
      <t>タイサク</t>
    </rPh>
    <rPh sb="19" eb="21">
      <t>ジギョウ</t>
    </rPh>
    <rPh sb="24" eb="26">
      <t>チギョ</t>
    </rPh>
    <rPh sb="29" eb="31">
      <t>センビ</t>
    </rPh>
    <rPh sb="32" eb="34">
      <t>マスカワ</t>
    </rPh>
    <rPh sb="36" eb="38">
      <t>ジュキュウ</t>
    </rPh>
    <phoneticPr fontId="8"/>
  </si>
  <si>
    <r>
      <rPr>
        <sz val="11"/>
        <color theme="1"/>
        <rFont val="ＭＳ 明朝"/>
        <family val="1"/>
        <charset val="128"/>
      </rPr>
      <t>箕輪より発眼卵を</t>
    </r>
    <r>
      <rPr>
        <sz val="11"/>
        <color theme="1"/>
        <rFont val="Century"/>
        <family val="1"/>
      </rPr>
      <t>333</t>
    </r>
    <r>
      <rPr>
        <sz val="11"/>
        <color theme="1"/>
        <rFont val="ＭＳ 明朝"/>
        <family val="1"/>
        <charset val="128"/>
      </rPr>
      <t>千粒、枡川より発眼卵を</t>
    </r>
    <r>
      <rPr>
        <sz val="11"/>
        <color theme="1"/>
        <rFont val="Century"/>
        <family val="1"/>
      </rPr>
      <t>433</t>
    </r>
    <r>
      <rPr>
        <sz val="11"/>
        <color theme="1"/>
        <rFont val="ＭＳ 明朝"/>
        <family val="1"/>
        <charset val="128"/>
      </rPr>
      <t>千粒、高瀬川より発眼卵</t>
    </r>
    <r>
      <rPr>
        <sz val="11"/>
        <color theme="1"/>
        <rFont val="Century"/>
        <family val="1"/>
      </rPr>
      <t>321</t>
    </r>
    <r>
      <rPr>
        <sz val="11"/>
        <color theme="1"/>
        <rFont val="ＭＳ 明朝"/>
        <family val="1"/>
        <charset val="128"/>
      </rPr>
      <t>千粒を受給。飼育途中の天災により放流は未実施。</t>
    </r>
    <rPh sb="0" eb="2">
      <t>ミノワ</t>
    </rPh>
    <rPh sb="4" eb="5">
      <t>ハツ</t>
    </rPh>
    <rPh sb="5" eb="6">
      <t>ガン</t>
    </rPh>
    <rPh sb="6" eb="7">
      <t>ラン</t>
    </rPh>
    <rPh sb="11" eb="12">
      <t>セン</t>
    </rPh>
    <rPh sb="12" eb="13">
      <t>リュウ</t>
    </rPh>
    <rPh sb="14" eb="16">
      <t>マスカワ</t>
    </rPh>
    <rPh sb="18" eb="19">
      <t>ハツ</t>
    </rPh>
    <rPh sb="19" eb="20">
      <t>ガン</t>
    </rPh>
    <rPh sb="20" eb="21">
      <t>ラン</t>
    </rPh>
    <rPh sb="25" eb="26">
      <t>セン</t>
    </rPh>
    <rPh sb="26" eb="27">
      <t>リュウ</t>
    </rPh>
    <rPh sb="28" eb="31">
      <t>タカセガワ</t>
    </rPh>
    <rPh sb="33" eb="34">
      <t>ハツ</t>
    </rPh>
    <rPh sb="34" eb="35">
      <t>ガン</t>
    </rPh>
    <rPh sb="35" eb="36">
      <t>ラン</t>
    </rPh>
    <rPh sb="39" eb="40">
      <t>セン</t>
    </rPh>
    <rPh sb="40" eb="41">
      <t>リュウ</t>
    </rPh>
    <rPh sb="42" eb="44">
      <t>ジュキュウ</t>
    </rPh>
    <rPh sb="45" eb="47">
      <t>シイク</t>
    </rPh>
    <rPh sb="47" eb="49">
      <t>トチュウ</t>
    </rPh>
    <rPh sb="50" eb="52">
      <t>テンサイ</t>
    </rPh>
    <rPh sb="55" eb="57">
      <t>ホウリュウ</t>
    </rPh>
    <rPh sb="58" eb="61">
      <t>ミジッシ</t>
    </rPh>
    <phoneticPr fontId="8"/>
  </si>
  <si>
    <r>
      <rPr>
        <sz val="11"/>
        <color theme="1"/>
        <rFont val="ＭＳ 明朝"/>
        <family val="1"/>
        <charset val="128"/>
      </rPr>
      <t>平年の</t>
    </r>
    <r>
      <rPr>
        <sz val="11"/>
        <color theme="1"/>
        <rFont val="Century"/>
        <family val="1"/>
      </rPr>
      <t>183</t>
    </r>
    <r>
      <rPr>
        <sz val="11"/>
        <color theme="1"/>
        <rFont val="ＭＳ 明朝"/>
        <family val="1"/>
        <charset val="128"/>
      </rPr>
      <t>％、沿岸来遊の合計は</t>
    </r>
    <r>
      <rPr>
        <sz val="11"/>
        <color theme="1"/>
        <rFont val="Century"/>
        <family val="1"/>
      </rPr>
      <t>220,841</t>
    </r>
    <r>
      <rPr>
        <sz val="11"/>
        <color theme="1"/>
        <rFont val="ＭＳ 明朝"/>
        <family val="1"/>
        <charset val="128"/>
      </rPr>
      <t>尾、平年の</t>
    </r>
    <r>
      <rPr>
        <sz val="11"/>
        <color theme="1"/>
        <rFont val="Century"/>
        <family val="1"/>
      </rPr>
      <t>167</t>
    </r>
    <r>
      <rPr>
        <sz val="11"/>
        <color theme="1"/>
        <rFont val="ＭＳ 明朝"/>
        <family val="1"/>
        <charset val="128"/>
      </rPr>
      <t>％となった。採卵数は</t>
    </r>
    <r>
      <rPr>
        <sz val="11"/>
        <color theme="1"/>
        <rFont val="Century"/>
        <family val="1"/>
      </rPr>
      <t>47,961</t>
    </r>
    <r>
      <rPr>
        <sz val="11"/>
        <color theme="1"/>
        <rFont val="ＭＳ 明朝"/>
        <family val="1"/>
        <charset val="128"/>
      </rPr>
      <t>千粒で、前年比</t>
    </r>
    <r>
      <rPr>
        <sz val="11"/>
        <color theme="1"/>
        <rFont val="Century"/>
        <family val="1"/>
      </rPr>
      <t>133</t>
    </r>
    <r>
      <rPr>
        <sz val="11"/>
        <color theme="1"/>
        <rFont val="ＭＳ 明朝"/>
        <family val="1"/>
        <charset val="128"/>
      </rPr>
      <t>％を確保した。稚魚は前年比</t>
    </r>
    <r>
      <rPr>
        <sz val="11"/>
        <color theme="1"/>
        <rFont val="Century"/>
        <family val="1"/>
      </rPr>
      <t>96</t>
    </r>
    <r>
      <rPr>
        <sz val="11"/>
        <color theme="1"/>
        <rFont val="ＭＳ 明朝"/>
        <family val="1"/>
        <charset val="128"/>
      </rPr>
      <t>％にあたる</t>
    </r>
    <r>
      <rPr>
        <sz val="11"/>
        <color theme="1"/>
        <rFont val="Century"/>
        <family val="1"/>
      </rPr>
      <t>27,196</t>
    </r>
    <r>
      <rPr>
        <sz val="11"/>
        <color theme="1"/>
        <rFont val="ＭＳ 明朝"/>
        <family val="1"/>
        <charset val="128"/>
      </rPr>
      <t>千尾を各河川に放流した。　</t>
    </r>
    <phoneticPr fontId="8"/>
  </si>
  <si>
    <r>
      <t>(3)</t>
    </r>
    <r>
      <rPr>
        <sz val="11"/>
        <rFont val="ＭＳ 明朝"/>
        <family val="1"/>
        <charset val="128"/>
      </rPr>
      <t>　業種別漁業協同組合</t>
    </r>
  </si>
  <si>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</si>
  <si>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</si>
  <si>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</si>
  <si>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事業の概要</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</si>
  <si>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</si>
  <si>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</si>
  <si>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</si>
  <si>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利用</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</si>
  <si>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</si>
  <si>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8"/>
  </si>
  <si>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</si>
  <si>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</si>
  <si>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8"/>
  </si>
  <si>
    <r>
      <t>(4)</t>
    </r>
    <r>
      <rPr>
        <sz val="11"/>
        <rFont val="ＭＳ 明朝"/>
        <family val="1"/>
        <charset val="128"/>
      </rPr>
      <t>　漁業生産組合</t>
    </r>
  </si>
  <si>
    <r>
      <rPr>
        <sz val="11"/>
        <rFont val="ＭＳ 明朝"/>
        <family val="1"/>
        <charset val="128"/>
      </rPr>
      <t>組合員数（人）</t>
    </r>
  </si>
  <si>
    <r>
      <rPr>
        <sz val="11"/>
        <rFont val="ＭＳ 明朝"/>
        <family val="1"/>
        <charset val="128"/>
      </rPr>
      <t>固定資産</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</si>
  <si>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</si>
  <si>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</si>
  <si>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</si>
  <si>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</si>
  <si>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8"/>
  </si>
  <si>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</si>
  <si>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</si>
  <si>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8"/>
  </si>
  <si>
    <r>
      <rPr>
        <sz val="11"/>
        <rFont val="ＭＳ 明朝"/>
        <family val="1"/>
        <charset val="128"/>
      </rPr>
      <t>枡川鮭</t>
    </r>
    <rPh sb="0" eb="2">
      <t>マスカワ</t>
    </rPh>
    <phoneticPr fontId="8"/>
  </si>
  <si>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</si>
  <si>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</si>
  <si>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8"/>
  </si>
  <si>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</si>
  <si>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8"/>
  </si>
  <si>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</si>
  <si>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</si>
  <si>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</si>
  <si>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8</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</si>
  <si>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</si>
  <si>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8"/>
  </si>
  <si>
    <r>
      <rPr>
        <sz val="11"/>
        <rFont val="ＭＳ 明朝"/>
        <family val="1"/>
        <charset val="128"/>
      </rPr>
      <t>（昭</t>
    </r>
    <r>
      <rPr>
        <sz val="11"/>
        <rFont val="Century"/>
        <family val="1"/>
      </rPr>
      <t>51</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</si>
  <si>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8"/>
  </si>
  <si>
    <r>
      <rPr>
        <sz val="11"/>
        <rFont val="ＭＳ 明朝"/>
        <family val="1"/>
        <charset val="128"/>
      </rPr>
      <t>（昭</t>
    </r>
    <r>
      <rPr>
        <sz val="11"/>
        <rFont val="Century"/>
        <family val="1"/>
      </rPr>
      <t>53</t>
    </r>
    <r>
      <rPr>
        <sz val="11"/>
        <rFont val="ＭＳ 明朝"/>
        <family val="1"/>
        <charset val="128"/>
      </rPr>
      <t>．</t>
    </r>
    <r>
      <rPr>
        <sz val="11"/>
        <rFont val="Century"/>
        <family val="1"/>
      </rPr>
      <t xml:space="preserve"> 9</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</si>
  <si>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　さけ採捕の単位は尾</t>
    </r>
  </si>
  <si>
    <r>
      <rPr>
        <sz val="11"/>
        <color indexed="8"/>
        <rFont val="ＭＳ 明朝"/>
        <family val="1"/>
        <charset val="128"/>
      </rPr>
      <t>小型定置</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</si>
  <si>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</si>
  <si>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</si>
  <si>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</si>
  <si>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計</t>
    </r>
  </si>
  <si>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</si>
  <si>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</si>
  <si>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</si>
  <si>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</si>
  <si>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</si>
  <si>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</si>
  <si>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rPr>
        <sz val="11"/>
        <rFont val="ＭＳ 明朝"/>
        <family val="1"/>
        <charset val="128"/>
      </rPr>
      <t>（１）庄内浜文化伝道師食育教室、内陸地域における伝道師講座　（全</t>
    </r>
    <r>
      <rPr>
        <sz val="11"/>
        <rFont val="Century"/>
        <family val="1"/>
      </rPr>
      <t>17</t>
    </r>
    <r>
      <rPr>
        <sz val="11"/>
        <rFont val="ＭＳ 明朝"/>
        <family val="1"/>
        <charset val="128"/>
      </rPr>
      <t>回、総参加者数</t>
    </r>
    <r>
      <rPr>
        <sz val="11"/>
        <rFont val="Century"/>
        <family val="1"/>
      </rPr>
      <t xml:space="preserve"> 691</t>
    </r>
    <r>
      <rPr>
        <sz val="11"/>
        <rFont val="ＭＳ 明朝"/>
        <family val="1"/>
        <charset val="128"/>
      </rPr>
      <t>名）</t>
    </r>
    <rPh sb="3" eb="4">
      <t>ショウ</t>
    </rPh>
    <rPh sb="4" eb="5">
      <t>ナイ</t>
    </rPh>
    <rPh sb="5" eb="6">
      <t>ハマ</t>
    </rPh>
    <rPh sb="6" eb="8">
      <t>ブンカ</t>
    </rPh>
    <rPh sb="8" eb="11">
      <t>デンドウシ</t>
    </rPh>
    <rPh sb="11" eb="13">
      <t>ショクイク</t>
    </rPh>
    <rPh sb="13" eb="15">
      <t>キョウシツ</t>
    </rPh>
    <rPh sb="16" eb="18">
      <t>ナイリク</t>
    </rPh>
    <rPh sb="18" eb="20">
      <t>チイキ</t>
    </rPh>
    <rPh sb="24" eb="27">
      <t>デンドウシ</t>
    </rPh>
    <rPh sb="27" eb="29">
      <t>コウザ</t>
    </rPh>
    <rPh sb="31" eb="32">
      <t>ゼン</t>
    </rPh>
    <phoneticPr fontId="8"/>
  </si>
  <si>
    <r>
      <rPr>
        <sz val="12"/>
        <rFont val="ＭＳ 明朝"/>
        <family val="1"/>
        <charset val="128"/>
      </rPr>
      <t>２</t>
    </r>
    <r>
      <rPr>
        <sz val="12"/>
        <rFont val="Century"/>
        <family val="1"/>
      </rPr>
      <t xml:space="preserve">  </t>
    </r>
    <r>
      <rPr>
        <sz val="12"/>
        <rFont val="ＭＳ 明朝"/>
        <family val="1"/>
        <charset val="128"/>
      </rPr>
      <t>水産行政・研究組織機構</t>
    </r>
    <phoneticPr fontId="8"/>
  </si>
  <si>
    <r>
      <rPr>
        <sz val="11"/>
        <rFont val="ＭＳ 明朝"/>
        <family val="1"/>
        <charset val="128"/>
      </rPr>
      <t>（令和</t>
    </r>
    <r>
      <rPr>
        <sz val="11"/>
        <rFont val="Century"/>
        <family val="1"/>
      </rPr>
      <t>3</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1" eb="3">
      <t>レイワ</t>
    </rPh>
    <rPh sb="4" eb="5">
      <t>ネン</t>
    </rPh>
    <rPh sb="6" eb="7">
      <t>ガツ</t>
    </rPh>
    <rPh sb="8" eb="9">
      <t>ニチ</t>
    </rPh>
    <phoneticPr fontId="8"/>
  </si>
  <si>
    <r>
      <rPr>
        <sz val="10"/>
        <rFont val="ＭＳ 明朝"/>
        <family val="1"/>
        <charset val="128"/>
      </rPr>
      <t>県庁農林水産部</t>
    </r>
  </si>
  <si>
    <r>
      <rPr>
        <sz val="10"/>
        <rFont val="ＭＳ 明朝"/>
        <family val="1"/>
        <charset val="128"/>
      </rPr>
      <t>農政企画課</t>
    </r>
  </si>
  <si>
    <t xml:space="preserve"> 023-630</t>
  </si>
  <si>
    <r>
      <rPr>
        <sz val="10"/>
        <rFont val="ＭＳ 明朝"/>
        <family val="1"/>
        <charset val="128"/>
      </rPr>
      <t>･団体検査指導室</t>
    </r>
    <rPh sb="1" eb="3">
      <t>ダンタイ</t>
    </rPh>
    <rPh sb="3" eb="5">
      <t>ケンサ</t>
    </rPh>
    <rPh sb="5" eb="7">
      <t>シドウ</t>
    </rPh>
    <rPh sb="7" eb="8">
      <t>シツ</t>
    </rPh>
    <phoneticPr fontId="8"/>
  </si>
  <si>
    <r>
      <rPr>
        <sz val="10"/>
        <rFont val="ＭＳ 明朝"/>
        <family val="1"/>
        <charset val="128"/>
      </rPr>
      <t>団体検査指導室長</t>
    </r>
    <rPh sb="0" eb="2">
      <t>ダンタイ</t>
    </rPh>
    <rPh sb="2" eb="4">
      <t>ケンサ</t>
    </rPh>
    <rPh sb="4" eb="6">
      <t>シドウ</t>
    </rPh>
    <rPh sb="6" eb="8">
      <t>シツチョウ</t>
    </rPh>
    <phoneticPr fontId="8"/>
  </si>
  <si>
    <r>
      <rPr>
        <sz val="10"/>
        <rFont val="ＭＳ 明朝"/>
        <family val="1"/>
        <charset val="128"/>
      </rPr>
      <t>団体検査担当</t>
    </r>
    <rPh sb="0" eb="2">
      <t>ダンタイ</t>
    </rPh>
    <rPh sb="2" eb="4">
      <t>ケンサ</t>
    </rPh>
    <rPh sb="4" eb="6">
      <t>タントウ</t>
    </rPh>
    <phoneticPr fontId="8"/>
  </si>
  <si>
    <r>
      <rPr>
        <sz val="10"/>
        <rFont val="ＭＳ 明朝"/>
        <family val="1"/>
        <charset val="128"/>
      </rPr>
      <t>山形県漁協の常例検査</t>
    </r>
    <phoneticPr fontId="8"/>
  </si>
  <si>
    <r>
      <t>(</t>
    </r>
    <r>
      <rPr>
        <sz val="8"/>
        <rFont val="ＭＳ 明朝"/>
        <family val="1"/>
        <charset val="128"/>
      </rPr>
      <t>団体検査</t>
    </r>
    <r>
      <rPr>
        <sz val="8"/>
        <rFont val="Century"/>
        <family val="1"/>
      </rPr>
      <t>) 2428</t>
    </r>
    <rPh sb="1" eb="3">
      <t>ダンタイ</t>
    </rPh>
    <rPh sb="3" eb="5">
      <t>ケンサ</t>
    </rPh>
    <phoneticPr fontId="8"/>
  </si>
  <si>
    <r>
      <rPr>
        <sz val="10"/>
        <rFont val="ＭＳ 明朝"/>
        <family val="1"/>
        <charset val="128"/>
      </rPr>
      <t>室長補佐</t>
    </r>
  </si>
  <si>
    <r>
      <t>(</t>
    </r>
    <r>
      <rPr>
        <sz val="6.2"/>
        <rFont val="ＭＳ 明朝"/>
        <family val="1"/>
        <charset val="128"/>
      </rPr>
      <t>農業経営・所得向上推進課</t>
    </r>
    <r>
      <rPr>
        <sz val="6.2"/>
        <rFont val="Century"/>
        <family val="1"/>
      </rPr>
      <t>) 3088</t>
    </r>
    <rPh sb="1" eb="3">
      <t>ノウギョウ</t>
    </rPh>
    <rPh sb="3" eb="5">
      <t>ケイエイ</t>
    </rPh>
    <rPh sb="6" eb="8">
      <t>ショトク</t>
    </rPh>
    <rPh sb="8" eb="10">
      <t>コウジョウ</t>
    </rPh>
    <rPh sb="10" eb="12">
      <t>スイシン</t>
    </rPh>
    <rPh sb="12" eb="13">
      <t>カ</t>
    </rPh>
    <phoneticPr fontId="8"/>
  </si>
  <si>
    <t>農業経営・所得向上推進課</t>
    <rPh sb="0" eb="2">
      <t>ノウギョウ</t>
    </rPh>
    <rPh sb="2" eb="4">
      <t>ケイエイ</t>
    </rPh>
    <rPh sb="5" eb="7">
      <t>ショトク</t>
    </rPh>
    <rPh sb="7" eb="9">
      <t>コウジョウ</t>
    </rPh>
    <rPh sb="9" eb="11">
      <t>スイシン</t>
    </rPh>
    <rPh sb="11" eb="12">
      <t>カ</t>
    </rPh>
    <phoneticPr fontId="8"/>
  </si>
  <si>
    <t>農業経営・所得向上推進課長</t>
    <rPh sb="0" eb="2">
      <t>ノウギョウ</t>
    </rPh>
    <rPh sb="2" eb="4">
      <t>ケイエイ</t>
    </rPh>
    <rPh sb="5" eb="7">
      <t>ショトク</t>
    </rPh>
    <rPh sb="7" eb="9">
      <t>コウジョウ</t>
    </rPh>
    <rPh sb="9" eb="11">
      <t>スイシン</t>
    </rPh>
    <rPh sb="11" eb="13">
      <t>カチョウ</t>
    </rPh>
    <phoneticPr fontId="8"/>
  </si>
  <si>
    <r>
      <t xml:space="preserve">  </t>
    </r>
    <r>
      <rPr>
        <sz val="10"/>
        <rFont val="ＭＳ 明朝"/>
        <family val="1"/>
        <charset val="128"/>
      </rPr>
      <t>金融担当</t>
    </r>
    <rPh sb="2" eb="4">
      <t>キンユウ</t>
    </rPh>
    <rPh sb="4" eb="6">
      <t>タントウ</t>
    </rPh>
    <phoneticPr fontId="8"/>
  </si>
  <si>
    <r>
      <rPr>
        <sz val="10"/>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8"/>
  </si>
  <si>
    <r>
      <t>(</t>
    </r>
    <r>
      <rPr>
        <sz val="8"/>
        <rFont val="ＭＳ 明朝"/>
        <family val="1"/>
        <charset val="128"/>
      </rPr>
      <t>水産振興課</t>
    </r>
    <r>
      <rPr>
        <sz val="8"/>
        <rFont val="Century"/>
        <family val="1"/>
      </rPr>
      <t>) 2477</t>
    </r>
    <r>
      <rPr>
        <sz val="8"/>
        <rFont val="ＭＳ 明朝"/>
        <family val="1"/>
        <charset val="128"/>
      </rPr>
      <t>･</t>
    </r>
    <r>
      <rPr>
        <sz val="8"/>
        <rFont val="Century"/>
        <family val="1"/>
      </rPr>
      <t>2478</t>
    </r>
    <rPh sb="1" eb="3">
      <t>スイサン</t>
    </rPh>
    <rPh sb="3" eb="5">
      <t>シンコウ</t>
    </rPh>
    <rPh sb="5" eb="6">
      <t>カ</t>
    </rPh>
    <phoneticPr fontId="8"/>
  </si>
  <si>
    <t>課長補佐</t>
    <rPh sb="0" eb="2">
      <t>カチョウ</t>
    </rPh>
    <rPh sb="2" eb="4">
      <t>ホサ</t>
    </rPh>
    <phoneticPr fontId="8"/>
  </si>
  <si>
    <t>Fax</t>
  </si>
  <si>
    <r>
      <t>(</t>
    </r>
    <r>
      <rPr>
        <sz val="8"/>
        <rFont val="ＭＳ 明朝"/>
        <family val="1"/>
        <charset val="128"/>
      </rPr>
      <t>農政企画課</t>
    </r>
    <r>
      <rPr>
        <sz val="8"/>
        <rFont val="Century"/>
        <family val="1"/>
      </rPr>
      <t>)</t>
    </r>
  </si>
  <si>
    <t xml:space="preserve"> 023-630-3096</t>
  </si>
  <si>
    <r>
      <rPr>
        <sz val="10"/>
        <rFont val="ＭＳ 明朝"/>
        <family val="1"/>
        <charset val="128"/>
      </rPr>
      <t>水産振興課</t>
    </r>
    <rPh sb="0" eb="2">
      <t>スイサン</t>
    </rPh>
    <rPh sb="2" eb="5">
      <t>シンコウカ</t>
    </rPh>
    <phoneticPr fontId="8"/>
  </si>
  <si>
    <r>
      <rPr>
        <sz val="10"/>
        <rFont val="ＭＳ 明朝"/>
        <family val="1"/>
        <charset val="128"/>
      </rPr>
      <t>水産振興課長</t>
    </r>
    <rPh sb="0" eb="2">
      <t>スイサン</t>
    </rPh>
    <rPh sb="2" eb="4">
      <t>シンコウ</t>
    </rPh>
    <rPh sb="4" eb="6">
      <t>カチョウ</t>
    </rPh>
    <phoneticPr fontId="8"/>
  </si>
  <si>
    <r>
      <rPr>
        <sz val="10"/>
        <rFont val="ＭＳ 明朝"/>
        <family val="1"/>
        <charset val="128"/>
      </rPr>
      <t>漁業調整､水産団体の許認可</t>
    </r>
  </si>
  <si>
    <r>
      <t>(</t>
    </r>
    <r>
      <rPr>
        <sz val="7"/>
        <rFont val="ＭＳ 明朝"/>
        <family val="1"/>
        <charset val="128"/>
      </rPr>
      <t>農業経営・所得向上推進課</t>
    </r>
    <r>
      <rPr>
        <sz val="7"/>
        <rFont val="Century"/>
        <family val="1"/>
      </rPr>
      <t>)</t>
    </r>
    <rPh sb="1" eb="3">
      <t>ノウギョウ</t>
    </rPh>
    <rPh sb="3" eb="5">
      <t>ケイエイ</t>
    </rPh>
    <rPh sb="6" eb="12">
      <t>ショトクコウジョウスイシン</t>
    </rPh>
    <rPh sb="12" eb="13">
      <t>カ</t>
    </rPh>
    <phoneticPr fontId="8"/>
  </si>
  <si>
    <r>
      <rPr>
        <sz val="10"/>
        <rFont val="ＭＳ 明朝"/>
        <family val="1"/>
        <charset val="128"/>
      </rPr>
      <t>　</t>
    </r>
    <phoneticPr fontId="8"/>
  </si>
  <si>
    <r>
      <rPr>
        <sz val="10"/>
        <rFont val="ＭＳ 明朝"/>
        <family val="1"/>
        <charset val="128"/>
      </rPr>
      <t>水産業成長産業化主幹</t>
    </r>
    <rPh sb="0" eb="3">
      <t>スイサンギョウ</t>
    </rPh>
    <rPh sb="3" eb="5">
      <t>セイチョウ</t>
    </rPh>
    <rPh sb="5" eb="8">
      <t>サンギョウカ</t>
    </rPh>
    <rPh sb="8" eb="10">
      <t>シュカン</t>
    </rPh>
    <phoneticPr fontId="8"/>
  </si>
  <si>
    <r>
      <rPr>
        <sz val="10"/>
        <rFont val="ＭＳ 明朝"/>
        <family val="1"/>
        <charset val="128"/>
      </rPr>
      <t>海面漁業振興対策、加工・流通対策</t>
    </r>
    <rPh sb="0" eb="2">
      <t>カイメン</t>
    </rPh>
    <rPh sb="9" eb="11">
      <t>カコウ</t>
    </rPh>
    <rPh sb="12" eb="14">
      <t>リュウツウ</t>
    </rPh>
    <rPh sb="14" eb="16">
      <t>タイサク</t>
    </rPh>
    <phoneticPr fontId="8"/>
  </si>
  <si>
    <t xml:space="preserve"> 023-630-2558</t>
    <phoneticPr fontId="8"/>
  </si>
  <si>
    <r>
      <rPr>
        <sz val="10"/>
        <rFont val="ＭＳ 明朝"/>
        <family val="1"/>
        <charset val="128"/>
      </rPr>
      <t>課長補佐</t>
    </r>
    <rPh sb="0" eb="2">
      <t>カチョウ</t>
    </rPh>
    <rPh sb="2" eb="4">
      <t>ホサ</t>
    </rPh>
    <phoneticPr fontId="8"/>
  </si>
  <si>
    <r>
      <rPr>
        <sz val="10"/>
        <rFont val="ＭＳ 明朝"/>
        <family val="1"/>
        <charset val="128"/>
      </rPr>
      <t>内水面漁業振興対策､さけ･ます増殖対策</t>
    </r>
  </si>
  <si>
    <r>
      <t>(</t>
    </r>
    <r>
      <rPr>
        <sz val="8"/>
        <rFont val="ＭＳ 明朝"/>
        <family val="1"/>
        <charset val="128"/>
      </rPr>
      <t>水産振興課</t>
    </r>
    <r>
      <rPr>
        <sz val="8"/>
        <rFont val="Century"/>
        <family val="1"/>
      </rPr>
      <t>)</t>
    </r>
    <rPh sb="1" eb="3">
      <t>スイサン</t>
    </rPh>
    <rPh sb="3" eb="5">
      <t>シンコウ</t>
    </rPh>
    <phoneticPr fontId="8"/>
  </si>
  <si>
    <r>
      <rPr>
        <sz val="10"/>
        <rFont val="ＭＳ 明朝"/>
        <family val="1"/>
        <charset val="128"/>
      </rPr>
      <t>魚類防疫対策</t>
    </r>
  </si>
  <si>
    <t xml:space="preserve"> 023-630-3257</t>
    <phoneticPr fontId="8"/>
  </si>
  <si>
    <r>
      <rPr>
        <sz val="10"/>
        <rFont val="ＭＳ 明朝"/>
        <family val="1"/>
        <charset val="128"/>
      </rPr>
      <t>漁業共済組合の指導</t>
    </r>
    <rPh sb="0" eb="2">
      <t>ギョギョウ</t>
    </rPh>
    <rPh sb="2" eb="4">
      <t>キョウサイ</t>
    </rPh>
    <rPh sb="4" eb="6">
      <t>クミアイ</t>
    </rPh>
    <rPh sb="7" eb="9">
      <t>シドウ</t>
    </rPh>
    <phoneticPr fontId="8"/>
  </si>
  <si>
    <r>
      <rPr>
        <sz val="10"/>
        <rFont val="ＭＳ 明朝"/>
        <family val="1"/>
        <charset val="128"/>
      </rPr>
      <t>漁港･漁場･海岸の整備管理</t>
    </r>
    <phoneticPr fontId="8"/>
  </si>
  <si>
    <r>
      <rPr>
        <sz val="10"/>
        <rFont val="ＭＳ 明朝"/>
        <family val="1"/>
        <charset val="128"/>
      </rPr>
      <t>総務担当</t>
    </r>
    <r>
      <rPr>
        <sz val="10"/>
        <rFont val="Century"/>
        <family val="1"/>
      </rPr>
      <t>(</t>
    </r>
    <r>
      <rPr>
        <sz val="10"/>
        <rFont val="ＭＳ 明朝"/>
        <family val="1"/>
        <charset val="128"/>
      </rPr>
      <t>総務係</t>
    </r>
    <r>
      <rPr>
        <sz val="10"/>
        <rFont val="Century"/>
        <family val="1"/>
      </rPr>
      <t>)</t>
    </r>
  </si>
  <si>
    <r>
      <rPr>
        <sz val="10"/>
        <rFont val="ＭＳ 明朝"/>
        <family val="1"/>
        <charset val="128"/>
      </rPr>
      <t>人事､予算､決算､財産､物品</t>
    </r>
    <phoneticPr fontId="8"/>
  </si>
  <si>
    <r>
      <t>(</t>
    </r>
    <r>
      <rPr>
        <sz val="8"/>
        <rFont val="ＭＳ 明朝"/>
        <family val="1"/>
        <charset val="128"/>
      </rPr>
      <t>代表</t>
    </r>
    <r>
      <rPr>
        <sz val="8"/>
        <rFont val="Century"/>
        <family val="1"/>
      </rPr>
      <t>) 0234-24-6161</t>
    </r>
    <phoneticPr fontId="8"/>
  </si>
  <si>
    <r>
      <rPr>
        <sz val="10"/>
        <rFont val="ＭＳ 明朝"/>
        <family val="1"/>
        <charset val="128"/>
      </rPr>
      <t>水産業協同組合･団体指導､水産金融､常例検査､漁港施設･漁港海岸施設の管理､国有海浜地処理</t>
    </r>
  </si>
  <si>
    <r>
      <t>(</t>
    </r>
    <r>
      <rPr>
        <sz val="8"/>
        <rFont val="ＭＳ 明朝"/>
        <family val="1"/>
        <charset val="128"/>
      </rPr>
      <t>総務担当</t>
    </r>
    <r>
      <rPr>
        <sz val="8"/>
        <rFont val="Century"/>
        <family val="1"/>
      </rPr>
      <t>)6161</t>
    </r>
    <r>
      <rPr>
        <sz val="8"/>
        <rFont val="ＭＳ 明朝"/>
        <family val="1"/>
        <charset val="128"/>
      </rPr>
      <t>･</t>
    </r>
    <r>
      <rPr>
        <sz val="8"/>
        <rFont val="Century"/>
        <family val="1"/>
      </rPr>
      <t>6040</t>
    </r>
    <r>
      <rPr>
        <sz val="8"/>
        <rFont val="ＭＳ 明朝"/>
        <family val="1"/>
        <charset val="128"/>
      </rPr>
      <t>・</t>
    </r>
    <r>
      <rPr>
        <sz val="8"/>
        <rFont val="Century"/>
        <family val="1"/>
      </rPr>
      <t>6041</t>
    </r>
    <phoneticPr fontId="8"/>
  </si>
  <si>
    <r>
      <rPr>
        <sz val="10"/>
        <rFont val="ＭＳ 明朝"/>
        <family val="1"/>
        <charset val="128"/>
      </rPr>
      <t>庄内総合支庁産業経済部</t>
    </r>
    <rPh sb="6" eb="8">
      <t>サンギョウ</t>
    </rPh>
    <rPh sb="8" eb="10">
      <t>ケイザイ</t>
    </rPh>
    <rPh sb="10" eb="11">
      <t>ブ</t>
    </rPh>
    <phoneticPr fontId="8"/>
  </si>
  <si>
    <r>
      <rPr>
        <sz val="10"/>
        <rFont val="ＭＳ 明朝"/>
        <family val="1"/>
        <charset val="128"/>
      </rPr>
      <t>振興普及担当</t>
    </r>
  </si>
  <si>
    <r>
      <rPr>
        <sz val="10"/>
        <rFont val="ＭＳ 明朝"/>
        <family val="1"/>
        <charset val="128"/>
      </rPr>
      <t>水産振興策実施､水産業技術普及指導､漁業生産担い手育成､栽培漁業推進指導､流通･魚価対策</t>
    </r>
    <phoneticPr fontId="8"/>
  </si>
  <si>
    <r>
      <t>(</t>
    </r>
    <r>
      <rPr>
        <sz val="8"/>
        <rFont val="ＭＳ 明朝"/>
        <family val="1"/>
        <charset val="128"/>
      </rPr>
      <t>振興普及</t>
    </r>
    <r>
      <rPr>
        <sz val="8"/>
        <rFont val="Century"/>
        <family val="1"/>
      </rPr>
      <t>) 6045</t>
    </r>
    <phoneticPr fontId="8"/>
  </si>
  <si>
    <r>
      <rPr>
        <sz val="10"/>
        <rFont val="ＭＳ 明朝"/>
        <family val="1"/>
        <charset val="128"/>
      </rPr>
      <t>水産振興課</t>
    </r>
    <rPh sb="0" eb="1">
      <t>ミズ</t>
    </rPh>
    <rPh sb="2" eb="4">
      <t>シンコウ</t>
    </rPh>
    <phoneticPr fontId="8"/>
  </si>
  <si>
    <t>課長</t>
    <rPh sb="0" eb="2">
      <t>カチョウ</t>
    </rPh>
    <phoneticPr fontId="8"/>
  </si>
  <si>
    <r>
      <rPr>
        <sz val="10"/>
        <rFont val="ＭＳ 明朝"/>
        <family val="1"/>
        <charset val="128"/>
      </rPr>
      <t>都市漁村交流</t>
    </r>
    <phoneticPr fontId="8"/>
  </si>
  <si>
    <r>
      <t>(</t>
    </r>
    <r>
      <rPr>
        <sz val="8"/>
        <rFont val="ＭＳ 明朝"/>
        <family val="1"/>
        <charset val="128"/>
      </rPr>
      <t>漁港整備</t>
    </r>
    <r>
      <rPr>
        <sz val="8"/>
        <rFont val="Century"/>
        <family val="1"/>
      </rPr>
      <t>) 6044</t>
    </r>
    <phoneticPr fontId="8"/>
  </si>
  <si>
    <r>
      <t>[</t>
    </r>
    <r>
      <rPr>
        <sz val="11"/>
        <rFont val="Century"/>
        <family val="1"/>
      </rPr>
      <t>29</t>
    </r>
    <r>
      <rPr>
        <sz val="11"/>
        <rFont val="ＭＳ 明朝"/>
        <family val="1"/>
        <charset val="128"/>
      </rPr>
      <t>名</t>
    </r>
    <r>
      <rPr>
        <sz val="6"/>
        <rFont val="Century"/>
        <family val="1"/>
      </rPr>
      <t>(</t>
    </r>
    <r>
      <rPr>
        <sz val="6"/>
        <rFont val="ＭＳ 明朝"/>
        <family val="1"/>
        <charset val="128"/>
      </rPr>
      <t>うち併任</t>
    </r>
    <r>
      <rPr>
        <sz val="6"/>
        <rFont val="Century"/>
        <family val="1"/>
      </rPr>
      <t>1</t>
    </r>
    <r>
      <rPr>
        <sz val="6"/>
        <rFont val="ＭＳ 明朝"/>
        <family val="1"/>
        <charset val="128"/>
      </rPr>
      <t>名</t>
    </r>
    <r>
      <rPr>
        <sz val="6"/>
        <rFont val="Century"/>
        <family val="1"/>
      </rPr>
      <t>)]</t>
    </r>
    <r>
      <rPr>
        <sz val="11"/>
        <color theme="1"/>
        <rFont val="ＭＳ Ｐゴシック"/>
        <family val="2"/>
        <scheme val="minor"/>
      </rPr>
      <t/>
    </r>
    <phoneticPr fontId="8"/>
  </si>
  <si>
    <r>
      <rPr>
        <sz val="10"/>
        <rFont val="ＭＳ 明朝"/>
        <family val="1"/>
        <charset val="128"/>
      </rPr>
      <t>漁港整備主幹</t>
    </r>
    <rPh sb="0" eb="2">
      <t>ギョコウ</t>
    </rPh>
    <rPh sb="2" eb="4">
      <t>セイビ</t>
    </rPh>
    <rPh sb="4" eb="6">
      <t>シュカン</t>
    </rPh>
    <phoneticPr fontId="8"/>
  </si>
  <si>
    <r>
      <rPr>
        <sz val="10"/>
        <rFont val="ＭＳ 明朝"/>
        <family val="1"/>
        <charset val="128"/>
      </rPr>
      <t>漁港整備担当</t>
    </r>
  </si>
  <si>
    <r>
      <rPr>
        <sz val="10"/>
        <rFont val="ＭＳ 明朝"/>
        <family val="1"/>
        <charset val="128"/>
      </rPr>
      <t>水産基盤</t>
    </r>
    <r>
      <rPr>
        <sz val="10"/>
        <rFont val="Century"/>
        <family val="1"/>
      </rPr>
      <t>(</t>
    </r>
    <r>
      <rPr>
        <sz val="10"/>
        <rFont val="ＭＳ 明朝"/>
        <family val="1"/>
        <charset val="128"/>
      </rPr>
      <t>漁港､漁場</t>
    </r>
    <r>
      <rPr>
        <sz val="10"/>
        <rFont val="Century"/>
        <family val="1"/>
      </rPr>
      <t>)</t>
    </r>
    <r>
      <rPr>
        <sz val="10"/>
        <rFont val="ＭＳ 明朝"/>
        <family val="1"/>
        <charset val="128"/>
      </rPr>
      <t>整備･海岸施設整備</t>
    </r>
  </si>
  <si>
    <r>
      <t>(</t>
    </r>
    <r>
      <rPr>
        <sz val="8"/>
        <rFont val="ＭＳ 明朝"/>
        <family val="1"/>
        <charset val="128"/>
      </rPr>
      <t>漁業調整</t>
    </r>
    <r>
      <rPr>
        <sz val="8"/>
        <rFont val="Century"/>
        <family val="1"/>
      </rPr>
      <t>) 6046</t>
    </r>
    <phoneticPr fontId="8"/>
  </si>
  <si>
    <r>
      <rPr>
        <sz val="10"/>
        <rFont val="ＭＳ 明朝"/>
        <family val="1"/>
        <charset val="128"/>
      </rPr>
      <t>漁業調整担当</t>
    </r>
  </si>
  <si>
    <r>
      <rPr>
        <sz val="10"/>
        <rFont val="ＭＳ 明朝"/>
        <family val="1"/>
        <charset val="128"/>
      </rPr>
      <t>漁業調整､海面漁業許可､漁業取締､漁船登録､遊漁対策､資源管理､漁場環境保全</t>
    </r>
  </si>
  <si>
    <t xml:space="preserve"> Fax </t>
    <phoneticPr fontId="8"/>
  </si>
  <si>
    <r>
      <rPr>
        <sz val="10"/>
        <rFont val="ＭＳ 明朝"/>
        <family val="1"/>
        <charset val="128"/>
      </rPr>
      <t>漁業監視調査船月峯</t>
    </r>
    <r>
      <rPr>
        <sz val="10"/>
        <rFont val="Century"/>
        <family val="1"/>
      </rPr>
      <t>(52</t>
    </r>
    <r>
      <rPr>
        <sz val="10"/>
        <rFont val="ＭＳ 明朝"/>
        <family val="1"/>
        <charset val="128"/>
      </rPr>
      <t>ﾄﾝ､馬力</t>
    </r>
    <r>
      <rPr>
        <sz val="10"/>
        <rFont val="Century"/>
        <family val="1"/>
      </rPr>
      <t>1,854kW×2)</t>
    </r>
    <phoneticPr fontId="8"/>
  </si>
  <si>
    <t>0234-24-6164</t>
  </si>
  <si>
    <r>
      <rPr>
        <sz val="10"/>
        <rFont val="ＭＳ 明朝"/>
        <family val="1"/>
        <charset val="128"/>
      </rPr>
      <t>漁業指導監督通信､漁業無線通信､海上気象に関する通信</t>
    </r>
  </si>
  <si>
    <r>
      <rPr>
        <sz val="10"/>
        <rFont val="ＭＳ 明朝"/>
        <family val="1"/>
        <charset val="128"/>
      </rPr>
      <t>総務課</t>
    </r>
  </si>
  <si>
    <r>
      <rPr>
        <sz val="10"/>
        <rFont val="ＭＳ 明朝"/>
        <family val="1"/>
        <charset val="128"/>
      </rPr>
      <t>庶務係</t>
    </r>
    <r>
      <rPr>
        <sz val="10"/>
        <rFont val="Century"/>
        <family val="1"/>
      </rPr>
      <t xml:space="preserve">  </t>
    </r>
    <r>
      <rPr>
        <sz val="10"/>
        <rFont val="ＭＳ 明朝"/>
        <family val="1"/>
        <charset val="128"/>
      </rPr>
      <t>人事､予算､決算､財産､物品</t>
    </r>
  </si>
  <si>
    <r>
      <t>(</t>
    </r>
    <r>
      <rPr>
        <sz val="8"/>
        <rFont val="ＭＳ Ｐ明朝"/>
        <family val="1"/>
        <charset val="128"/>
      </rPr>
      <t>代表</t>
    </r>
    <r>
      <rPr>
        <sz val="8"/>
        <rFont val="Century"/>
        <family val="1"/>
      </rPr>
      <t>) 0235-33-3150</t>
    </r>
    <phoneticPr fontId="8"/>
  </si>
  <si>
    <r>
      <t>(</t>
    </r>
    <r>
      <rPr>
        <sz val="8"/>
        <rFont val="ＭＳ Ｐ明朝"/>
        <family val="1"/>
        <charset val="128"/>
      </rPr>
      <t>海洋資源調査部・資源利用部</t>
    </r>
    <r>
      <rPr>
        <sz val="8"/>
        <rFont val="Century"/>
        <family val="1"/>
      </rPr>
      <t>)</t>
    </r>
    <rPh sb="1" eb="3">
      <t>カイヨウ</t>
    </rPh>
    <rPh sb="3" eb="5">
      <t>シゲン</t>
    </rPh>
    <rPh sb="5" eb="8">
      <t>チョウサブ</t>
    </rPh>
    <phoneticPr fontId="8"/>
  </si>
  <si>
    <r>
      <rPr>
        <sz val="10"/>
        <rFont val="ＭＳ 明朝"/>
        <family val="1"/>
        <charset val="128"/>
      </rPr>
      <t>水産研究所</t>
    </r>
    <r>
      <rPr>
        <sz val="10"/>
        <rFont val="Century"/>
        <family val="1"/>
      </rPr>
      <t>(24</t>
    </r>
    <r>
      <rPr>
        <sz val="10"/>
        <rFont val="ＭＳ 明朝"/>
        <family val="1"/>
        <charset val="128"/>
      </rPr>
      <t>名</t>
    </r>
    <r>
      <rPr>
        <sz val="10"/>
        <rFont val="Century"/>
        <family val="1"/>
      </rPr>
      <t>)</t>
    </r>
    <rPh sb="2" eb="5">
      <t>ケンキュウジョ</t>
    </rPh>
    <phoneticPr fontId="8"/>
  </si>
  <si>
    <t>所長</t>
    <rPh sb="0" eb="1">
      <t>ショ</t>
    </rPh>
    <phoneticPr fontId="8"/>
  </si>
  <si>
    <t>海洋資源調査部</t>
    <rPh sb="4" eb="6">
      <t>チョウサ</t>
    </rPh>
    <phoneticPr fontId="8"/>
  </si>
  <si>
    <r>
      <rPr>
        <sz val="10"/>
        <rFont val="ＭＳ 明朝"/>
        <family val="1"/>
        <charset val="128"/>
      </rPr>
      <t>漁海況予報､漁場調査､資源評価･管理研究､漁業試験調査船最上丸</t>
    </r>
    <r>
      <rPr>
        <sz val="10"/>
        <rFont val="Century"/>
        <family val="1"/>
      </rPr>
      <t>(198</t>
    </r>
    <r>
      <rPr>
        <sz val="10"/>
        <rFont val="ＭＳ 明朝"/>
        <family val="1"/>
        <charset val="128"/>
      </rPr>
      <t>ﾄﾝ､</t>
    </r>
    <r>
      <rPr>
        <sz val="10"/>
        <rFont val="Century"/>
        <family val="1"/>
      </rPr>
      <t>1323kW)</t>
    </r>
    <phoneticPr fontId="8"/>
  </si>
  <si>
    <t xml:space="preserve">                     4382</t>
    <phoneticPr fontId="8"/>
  </si>
  <si>
    <t>副所長</t>
    <rPh sb="1" eb="2">
      <t>ショ</t>
    </rPh>
    <phoneticPr fontId="8"/>
  </si>
  <si>
    <r>
      <t>(</t>
    </r>
    <r>
      <rPr>
        <sz val="8"/>
        <rFont val="ＭＳ Ｐ明朝"/>
        <family val="1"/>
        <charset val="128"/>
      </rPr>
      <t>浅海増殖部</t>
    </r>
    <r>
      <rPr>
        <sz val="8"/>
        <rFont val="Century"/>
        <family val="1"/>
      </rPr>
      <t>)4383</t>
    </r>
    <rPh sb="1" eb="3">
      <t>センカイ</t>
    </rPh>
    <rPh sb="3" eb="5">
      <t>ゾウショク</t>
    </rPh>
    <rPh sb="5" eb="6">
      <t>ブ</t>
    </rPh>
    <phoneticPr fontId="8"/>
  </si>
  <si>
    <t>資源利用部</t>
    <rPh sb="0" eb="2">
      <t>シゲン</t>
    </rPh>
    <rPh sb="2" eb="5">
      <t>リヨウブ</t>
    </rPh>
    <phoneticPr fontId="8"/>
  </si>
  <si>
    <t>水産物の付加価値向上技術の研究</t>
    <rPh sb="0" eb="3">
      <t>スイサンブツ</t>
    </rPh>
    <rPh sb="4" eb="6">
      <t>フカ</t>
    </rPh>
    <rPh sb="6" eb="8">
      <t>カチ</t>
    </rPh>
    <rPh sb="8" eb="10">
      <t>コウジョウ</t>
    </rPh>
    <rPh sb="10" eb="12">
      <t>ギジュツ</t>
    </rPh>
    <rPh sb="13" eb="15">
      <t>ケンキュウ</t>
    </rPh>
    <phoneticPr fontId="8"/>
  </si>
  <si>
    <t xml:space="preserve"> Fax</t>
    <phoneticPr fontId="8"/>
  </si>
  <si>
    <t>0235-33-0379</t>
  </si>
  <si>
    <r>
      <rPr>
        <sz val="10"/>
        <rFont val="ＭＳ 明朝"/>
        <family val="1"/>
        <charset val="128"/>
      </rPr>
      <t>浅海増殖部</t>
    </r>
  </si>
  <si>
    <r>
      <rPr>
        <sz val="10"/>
        <rFont val="ＭＳ 明朝"/>
        <family val="1"/>
        <charset val="128"/>
      </rPr>
      <t>種苗生産技術開発研究､放流効果調査､増養殖研究､沿岸漁場整備関係調査</t>
    </r>
  </si>
  <si>
    <r>
      <rPr>
        <sz val="10"/>
        <rFont val="ＭＳ 明朝"/>
        <family val="1"/>
        <charset val="128"/>
      </rPr>
      <t>庶務係</t>
    </r>
  </si>
  <si>
    <r>
      <rPr>
        <sz val="10"/>
        <rFont val="ＭＳ 明朝"/>
        <family val="1"/>
        <charset val="128"/>
      </rPr>
      <t>人事､予算､決算､財産､物品</t>
    </r>
  </si>
  <si>
    <t xml:space="preserve"> 0238-38-3214</t>
  </si>
  <si>
    <t xml:space="preserve"> Fax</t>
  </si>
  <si>
    <r>
      <rPr>
        <sz val="10"/>
        <rFont val="ＭＳ 明朝"/>
        <family val="1"/>
        <charset val="128"/>
      </rPr>
      <t>内水面水産研究所</t>
    </r>
    <r>
      <rPr>
        <sz val="10"/>
        <rFont val="Century"/>
        <family val="1"/>
      </rPr>
      <t>(8</t>
    </r>
    <r>
      <rPr>
        <sz val="10"/>
        <rFont val="ＭＳ 明朝"/>
        <family val="1"/>
        <charset val="128"/>
      </rPr>
      <t>名</t>
    </r>
    <r>
      <rPr>
        <sz val="10"/>
        <rFont val="Century"/>
        <family val="1"/>
      </rPr>
      <t xml:space="preserve">)   </t>
    </r>
    <r>
      <rPr>
        <sz val="10"/>
        <rFont val="ＭＳ 明朝"/>
        <family val="1"/>
        <charset val="128"/>
      </rPr>
      <t>所長</t>
    </r>
    <rPh sb="5" eb="8">
      <t>ケンキュウジョ</t>
    </rPh>
    <phoneticPr fontId="8"/>
  </si>
  <si>
    <r>
      <rPr>
        <sz val="10"/>
        <rFont val="ＭＳ 明朝"/>
        <family val="1"/>
        <charset val="128"/>
      </rPr>
      <t>資源調査部</t>
    </r>
  </si>
  <si>
    <r>
      <rPr>
        <sz val="10"/>
        <rFont val="ＭＳ 明朝"/>
        <family val="1"/>
        <charset val="128"/>
      </rPr>
      <t>水産資源の増殖､生態･環境調査研究</t>
    </r>
  </si>
  <si>
    <t xml:space="preserve"> 0238-38-3216</t>
  </si>
  <si>
    <r>
      <t xml:space="preserve">     </t>
    </r>
    <r>
      <rPr>
        <sz val="10"/>
        <rFont val="ＭＳ 明朝"/>
        <family val="1"/>
        <charset val="128"/>
      </rPr>
      <t>　　　　　　　　　</t>
    </r>
    <r>
      <rPr>
        <sz val="10"/>
        <rFont val="Century"/>
        <family val="1"/>
      </rPr>
      <t xml:space="preserve"> </t>
    </r>
    <r>
      <rPr>
        <sz val="10"/>
        <rFont val="ＭＳ 明朝"/>
        <family val="1"/>
        <charset val="128"/>
      </rPr>
      <t>副所長</t>
    </r>
    <phoneticPr fontId="8"/>
  </si>
  <si>
    <r>
      <t xml:space="preserve">     </t>
    </r>
    <r>
      <rPr>
        <sz val="10"/>
        <rFont val="ＭＳ 明朝"/>
        <family val="1"/>
        <charset val="128"/>
      </rPr>
      <t>　　　　　　　　　</t>
    </r>
    <r>
      <rPr>
        <sz val="10"/>
        <rFont val="Century"/>
        <family val="1"/>
      </rPr>
      <t xml:space="preserve"> </t>
    </r>
    <phoneticPr fontId="8"/>
  </si>
  <si>
    <r>
      <rPr>
        <sz val="10"/>
        <rFont val="ＭＳ 明朝"/>
        <family val="1"/>
        <charset val="128"/>
      </rPr>
      <t>生産開発部</t>
    </r>
  </si>
  <si>
    <r>
      <rPr>
        <sz val="10"/>
        <rFont val="ＭＳ 明朝"/>
        <family val="1"/>
        <charset val="128"/>
      </rPr>
      <t>増養殖技術開発､魚病･防疫研究､普及指導</t>
    </r>
  </si>
  <si>
    <r>
      <rPr>
        <sz val="10"/>
        <rFont val="ＭＳ 明朝"/>
        <family val="1"/>
        <charset val="128"/>
      </rPr>
      <t>山形海区漁業調整委員会</t>
    </r>
    <r>
      <rPr>
        <sz val="10"/>
        <rFont val="Century"/>
        <family val="1"/>
      </rPr>
      <t>(4</t>
    </r>
    <r>
      <rPr>
        <sz val="10"/>
        <rFont val="ＭＳ 明朝"/>
        <family val="1"/>
        <charset val="128"/>
      </rPr>
      <t>名</t>
    </r>
    <r>
      <rPr>
        <sz val="10"/>
        <rFont val="Century"/>
        <family val="1"/>
      </rPr>
      <t>)</t>
    </r>
    <phoneticPr fontId="8"/>
  </si>
  <si>
    <r>
      <rPr>
        <sz val="10"/>
        <rFont val="ＭＳ 明朝"/>
        <family val="1"/>
        <charset val="128"/>
      </rPr>
      <t>事務局長</t>
    </r>
  </si>
  <si>
    <r>
      <rPr>
        <sz val="10"/>
        <rFont val="ＭＳ 明朝"/>
        <family val="1"/>
        <charset val="128"/>
      </rPr>
      <t>海面漁業の調整</t>
    </r>
  </si>
  <si>
    <t xml:space="preserve"> 0234-24-6046</t>
  </si>
  <si>
    <r>
      <t>(</t>
    </r>
    <r>
      <rPr>
        <sz val="10"/>
        <rFont val="ＭＳ 明朝"/>
        <family val="1"/>
        <charset val="128"/>
      </rPr>
      <t>うち併任</t>
    </r>
    <r>
      <rPr>
        <sz val="10"/>
        <rFont val="Century"/>
        <family val="1"/>
      </rPr>
      <t>3</t>
    </r>
    <r>
      <rPr>
        <sz val="10"/>
        <rFont val="ＭＳ 明朝"/>
        <family val="1"/>
        <charset val="128"/>
      </rPr>
      <t>名</t>
    </r>
    <r>
      <rPr>
        <sz val="10"/>
        <rFont val="Century"/>
        <family val="1"/>
      </rPr>
      <t>)</t>
    </r>
    <phoneticPr fontId="8"/>
  </si>
  <si>
    <r>
      <t xml:space="preserve">   </t>
    </r>
    <r>
      <rPr>
        <sz val="10"/>
        <rFont val="ＭＳ 明朝"/>
        <family val="1"/>
        <charset val="128"/>
      </rPr>
      <t>次長</t>
    </r>
  </si>
  <si>
    <t xml:space="preserve"> 0234-24-6164</t>
  </si>
  <si>
    <r>
      <rPr>
        <sz val="10"/>
        <rFont val="ＭＳ 明朝"/>
        <family val="1"/>
        <charset val="128"/>
      </rPr>
      <t>山形県内水面漁場管理委員会</t>
    </r>
    <r>
      <rPr>
        <sz val="10"/>
        <rFont val="Century"/>
        <family val="1"/>
      </rPr>
      <t>(</t>
    </r>
    <r>
      <rPr>
        <sz val="11"/>
        <rFont val="Century"/>
        <family val="1"/>
      </rPr>
      <t>5</t>
    </r>
    <r>
      <rPr>
        <sz val="11"/>
        <rFont val="ＭＳ 明朝"/>
        <family val="1"/>
        <charset val="128"/>
      </rPr>
      <t>名</t>
    </r>
    <r>
      <rPr>
        <sz val="11"/>
        <rFont val="Century"/>
        <family val="1"/>
      </rPr>
      <t>)</t>
    </r>
    <phoneticPr fontId="8"/>
  </si>
  <si>
    <r>
      <rPr>
        <sz val="10"/>
        <rFont val="ＭＳ 明朝"/>
        <family val="1"/>
        <charset val="128"/>
      </rPr>
      <t>内水面漁業の調整</t>
    </r>
  </si>
  <si>
    <t xml:space="preserve"> 023-630-3298</t>
    <phoneticPr fontId="8"/>
  </si>
  <si>
    <r>
      <t>(</t>
    </r>
    <r>
      <rPr>
        <sz val="10"/>
        <rFont val="ＭＳ 明朝"/>
        <family val="1"/>
        <charset val="128"/>
      </rPr>
      <t>うち併任</t>
    </r>
    <r>
      <rPr>
        <sz val="10"/>
        <rFont val="Century"/>
        <family val="1"/>
      </rPr>
      <t>5</t>
    </r>
    <r>
      <rPr>
        <sz val="10"/>
        <rFont val="ＭＳ 明朝"/>
        <family val="1"/>
        <charset val="128"/>
      </rPr>
      <t>名</t>
    </r>
    <r>
      <rPr>
        <sz val="10"/>
        <rFont val="Century"/>
        <family val="1"/>
      </rPr>
      <t>)</t>
    </r>
    <phoneticPr fontId="8"/>
  </si>
  <si>
    <t xml:space="preserve"> 023-630-3257</t>
    <phoneticPr fontId="8"/>
  </si>
  <si>
    <t>令和２年度</t>
    <rPh sb="0" eb="2">
      <t>レイワ</t>
    </rPh>
    <rPh sb="3" eb="5">
      <t>ネンド</t>
    </rPh>
    <rPh sb="4" eb="5">
      <t>ガンネン</t>
    </rPh>
    <phoneticPr fontId="3"/>
  </si>
  <si>
    <t>山　形　県　の　水　産</t>
    <rPh sb="0" eb="1">
      <t>ヤマ</t>
    </rPh>
    <rPh sb="2" eb="3">
      <t>カタチ</t>
    </rPh>
    <rPh sb="4" eb="5">
      <t>ケン</t>
    </rPh>
    <rPh sb="8" eb="9">
      <t>ミズ</t>
    </rPh>
    <rPh sb="10" eb="11">
      <t>サン</t>
    </rPh>
    <phoneticPr fontId="3"/>
  </si>
  <si>
    <t>令和３年８月</t>
    <rPh sb="0" eb="2">
      <t>レイワ</t>
    </rPh>
    <rPh sb="3" eb="4">
      <t>ネン</t>
    </rPh>
    <rPh sb="5" eb="6">
      <t>ガツ</t>
    </rPh>
    <phoneticPr fontId="3"/>
  </si>
  <si>
    <t>山　　形　　県</t>
    <rPh sb="0" eb="1">
      <t>ヤマ</t>
    </rPh>
    <rPh sb="3" eb="4">
      <t>カタチ</t>
    </rPh>
    <rPh sb="6" eb="7">
      <t>ケン</t>
    </rPh>
    <phoneticPr fontId="3"/>
  </si>
  <si>
    <r>
      <rPr>
        <sz val="16"/>
        <color theme="1"/>
        <rFont val="ＭＳ 明朝"/>
        <family val="1"/>
        <charset val="128"/>
      </rPr>
      <t>目　　　　　　次　</t>
    </r>
    <rPh sb="0" eb="1">
      <t>メ</t>
    </rPh>
    <rPh sb="7" eb="8">
      <t>ツギ</t>
    </rPh>
    <phoneticPr fontId="3"/>
  </si>
  <si>
    <r>
      <t xml:space="preserve">1 </t>
    </r>
    <r>
      <rPr>
        <sz val="10"/>
        <color theme="1"/>
        <rFont val="ＭＳ 明朝"/>
        <family val="1"/>
        <charset val="128"/>
      </rPr>
      <t>山形県沖合漁場概要図･･･････････････････････････････</t>
    </r>
    <phoneticPr fontId="3"/>
  </si>
  <si>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3"/>
  </si>
  <si>
    <r>
      <t>(9)</t>
    </r>
    <r>
      <rPr>
        <sz val="10"/>
        <color theme="1"/>
        <rFont val="ＭＳ 明朝"/>
        <family val="1"/>
        <charset val="128"/>
      </rPr>
      <t>その他の団体･････････････････････････････････････</t>
    </r>
  </si>
  <si>
    <r>
      <t xml:space="preserve">2 </t>
    </r>
    <r>
      <rPr>
        <sz val="10"/>
        <color theme="1"/>
        <rFont val="ＭＳ 明朝"/>
        <family val="1"/>
        <charset val="128"/>
      </rPr>
      <t>水産行政･研究組織機構･････････････････････････</t>
    </r>
    <phoneticPr fontId="3"/>
  </si>
  <si>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3"/>
  </si>
  <si>
    <r>
      <t xml:space="preserve">18 </t>
    </r>
    <r>
      <rPr>
        <sz val="10"/>
        <color theme="1"/>
        <rFont val="ＭＳ 明朝"/>
        <family val="1"/>
        <charset val="128"/>
      </rPr>
      <t>水産金融</t>
    </r>
    <phoneticPr fontId="3"/>
  </si>
  <si>
    <r>
      <t xml:space="preserve">3 </t>
    </r>
    <r>
      <rPr>
        <sz val="10"/>
        <color theme="1"/>
        <rFont val="ＭＳ 明朝"/>
        <family val="1"/>
        <charset val="128"/>
      </rPr>
      <t>委員会･附属機関等･･･････････････････････････</t>
    </r>
    <phoneticPr fontId="3"/>
  </si>
  <si>
    <r>
      <t xml:space="preserve">13 </t>
    </r>
    <r>
      <rPr>
        <sz val="10"/>
        <color theme="1"/>
        <rFont val="ＭＳ 明朝"/>
        <family val="1"/>
        <charset val="128"/>
      </rPr>
      <t>水産基盤整備事業</t>
    </r>
    <phoneticPr fontId="3"/>
  </si>
  <si>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3"/>
  </si>
  <si>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</si>
  <si>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3"/>
  </si>
  <si>
    <r>
      <t xml:space="preserve">5 </t>
    </r>
    <r>
      <rPr>
        <sz val="10"/>
        <color theme="1"/>
        <rFont val="ＭＳ 明朝"/>
        <family val="1"/>
        <charset val="128"/>
      </rPr>
      <t>主要魚種の漁期･漁場･･･････････････････････････</t>
    </r>
    <phoneticPr fontId="3"/>
  </si>
  <si>
    <r>
      <t xml:space="preserve">14 </t>
    </r>
    <r>
      <rPr>
        <sz val="10"/>
        <color theme="1"/>
        <rFont val="ＭＳ 明朝"/>
        <family val="1"/>
        <charset val="128"/>
      </rPr>
      <t>増養殖事業</t>
    </r>
    <phoneticPr fontId="3"/>
  </si>
  <si>
    <r>
      <t xml:space="preserve">6 </t>
    </r>
    <r>
      <rPr>
        <sz val="10"/>
        <color theme="1"/>
        <rFont val="ＭＳ 明朝"/>
        <family val="1"/>
        <charset val="128"/>
      </rPr>
      <t>漁業経営体数････････････････････････････････････</t>
    </r>
    <phoneticPr fontId="3"/>
  </si>
  <si>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3"/>
  </si>
  <si>
    <r>
      <t xml:space="preserve">19 </t>
    </r>
    <r>
      <rPr>
        <sz val="10"/>
        <color theme="1"/>
        <rFont val="ＭＳ 明朝"/>
        <family val="1"/>
        <charset val="128"/>
      </rPr>
      <t>漁港､港湾</t>
    </r>
    <phoneticPr fontId="3"/>
  </si>
  <si>
    <r>
      <t xml:space="preserve">7 </t>
    </r>
    <r>
      <rPr>
        <sz val="10"/>
        <color theme="1"/>
        <rFont val="ＭＳ 明朝"/>
        <family val="1"/>
        <charset val="128"/>
      </rPr>
      <t>海面漁業就業者数･････････････････････････････････</t>
    </r>
    <phoneticPr fontId="3"/>
  </si>
  <si>
    <r>
      <rPr>
        <sz val="10"/>
        <color theme="1"/>
        <rFont val="ＭＳ 明朝"/>
        <family val="1"/>
        <charset val="128"/>
      </rPr>
      <t>さけ人工ふ化場位置略図･････････････････････････</t>
    </r>
  </si>
  <si>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3"/>
  </si>
  <si>
    <r>
      <t xml:space="preserve">8 </t>
    </r>
    <r>
      <rPr>
        <sz val="10"/>
        <color theme="1"/>
        <rFont val="ＭＳ 明朝"/>
        <family val="1"/>
        <charset val="128"/>
      </rPr>
      <t>漁船勢力･････････････････････････････････････</t>
    </r>
    <phoneticPr fontId="3"/>
  </si>
  <si>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3"/>
  </si>
  <si>
    <r>
      <rPr>
        <sz val="10"/>
        <color theme="1"/>
        <rFont val="ＭＳ 明朝"/>
        <family val="1"/>
        <charset val="128"/>
      </rPr>
      <t>　</t>
    </r>
    <r>
      <rPr>
        <sz val="10"/>
        <color theme="1"/>
        <rFont val="Century"/>
        <family val="1"/>
      </rPr>
      <t>(2)</t>
    </r>
    <r>
      <rPr>
        <sz val="10"/>
        <color theme="1"/>
        <rFont val="ＭＳ 明朝"/>
        <family val="1"/>
        <charset val="128"/>
      </rPr>
      <t>漁港管理･････････････････････････････････････････</t>
    </r>
    <phoneticPr fontId="3"/>
  </si>
  <si>
    <t>38~39</t>
  </si>
  <si>
    <r>
      <t xml:space="preserve">9 </t>
    </r>
    <r>
      <rPr>
        <sz val="10"/>
        <color theme="1"/>
        <rFont val="ＭＳ 明朝"/>
        <family val="1"/>
        <charset val="128"/>
      </rPr>
      <t>生産高</t>
    </r>
    <phoneticPr fontId="3"/>
  </si>
  <si>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3"/>
  </si>
  <si>
    <r>
      <t>(1)</t>
    </r>
    <r>
      <rPr>
        <sz val="10"/>
        <color theme="1"/>
        <rFont val="ＭＳ 明朝"/>
        <family val="1"/>
        <charset val="128"/>
      </rPr>
      <t>海面生産高</t>
    </r>
    <phoneticPr fontId="3"/>
  </si>
  <si>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</si>
  <si>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</si>
  <si>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t>7~ 8</t>
  </si>
  <si>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</si>
  <si>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</si>
  <si>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t>9~10</t>
  </si>
  <si>
    <r>
      <t xml:space="preserve">15 </t>
    </r>
    <r>
      <rPr>
        <sz val="10"/>
        <color theme="1"/>
        <rFont val="ＭＳ 明朝"/>
        <family val="1"/>
        <charset val="128"/>
      </rPr>
      <t>漁業後継者育成</t>
    </r>
    <phoneticPr fontId="3"/>
  </si>
  <si>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</si>
  <si>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3"/>
  </si>
  <si>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</si>
  <si>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t>
    </r>
    <r>
      <rPr>
        <sz val="10"/>
        <color theme="1"/>
        <rFont val="Century"/>
        <family val="1"/>
      </rPr>
      <t>(2)</t>
    </r>
    <r>
      <rPr>
        <sz val="10"/>
        <color theme="1"/>
        <rFont val="ＭＳ 明朝"/>
        <family val="1"/>
        <charset val="128"/>
      </rPr>
      <t>短期研修････････････････････････････････････</t>
    </r>
    <phoneticPr fontId="3"/>
  </si>
  <si>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</si>
  <si>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3"/>
  </si>
  <si>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</si>
  <si>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3"/>
  </si>
  <si>
    <r>
      <t>(2)</t>
    </r>
    <r>
      <rPr>
        <sz val="10"/>
        <color theme="1"/>
        <rFont val="ＭＳ 明朝"/>
        <family val="1"/>
        <charset val="128"/>
      </rPr>
      <t>内水面生産高</t>
    </r>
    <phoneticPr fontId="3"/>
  </si>
  <si>
    <r>
      <t xml:space="preserve">16 </t>
    </r>
    <r>
      <rPr>
        <sz val="10"/>
        <color theme="1"/>
        <rFont val="ＭＳ 明朝"/>
        <family val="1"/>
        <charset val="128"/>
      </rPr>
      <t>魚食普及･流通対策</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</si>
  <si>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</si>
  <si>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</si>
  <si>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</si>
  <si>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3"/>
  </si>
  <si>
    <r>
      <t xml:space="preserve">10 </t>
    </r>
    <r>
      <rPr>
        <sz val="10"/>
        <color theme="1"/>
        <rFont val="ＭＳ 明朝"/>
        <family val="1"/>
        <charset val="128"/>
      </rPr>
      <t>免許･許可漁業</t>
    </r>
    <phoneticPr fontId="3"/>
  </si>
  <si>
    <r>
      <rPr>
        <sz val="10"/>
        <color theme="1"/>
        <rFont val="ＭＳ 明朝"/>
        <family val="1"/>
        <charset val="128"/>
      </rPr>
      <t>　</t>
    </r>
    <r>
      <rPr>
        <sz val="10"/>
        <color theme="1"/>
        <rFont val="Century"/>
        <family val="1"/>
      </rPr>
      <t>(3)</t>
    </r>
    <r>
      <rPr>
        <sz val="10"/>
        <color theme="1"/>
        <rFont val="ＭＳ 明朝"/>
        <family val="1"/>
        <charset val="128"/>
      </rPr>
      <t>庄内浜ブランド推進協議会･････････････････････</t>
    </r>
    <rPh sb="4" eb="6">
      <t>ショウナイ</t>
    </rPh>
    <rPh sb="6" eb="7">
      <t>ハマ</t>
    </rPh>
    <rPh sb="11" eb="13">
      <t>スイシン</t>
    </rPh>
    <rPh sb="13" eb="16">
      <t>キョウギカイ</t>
    </rPh>
    <phoneticPr fontId="3"/>
  </si>
  <si>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3"/>
  </si>
  <si>
    <r>
      <t xml:space="preserve">17 </t>
    </r>
    <r>
      <rPr>
        <sz val="10"/>
        <color theme="1"/>
        <rFont val="ＭＳ 明朝"/>
        <family val="1"/>
        <charset val="128"/>
      </rPr>
      <t>水産業団体</t>
    </r>
    <phoneticPr fontId="3"/>
  </si>
  <si>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3"/>
  </si>
  <si>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3"/>
  </si>
  <si>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3"/>
  </si>
  <si>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3"/>
  </si>
  <si>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</si>
  <si>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3"/>
  </si>
  <si>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3"/>
  </si>
  <si>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3"/>
  </si>
  <si>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3"/>
  </si>
  <si>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3"/>
  </si>
  <si>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3"/>
  </si>
  <si>
    <r>
      <rPr>
        <sz val="10"/>
        <color theme="1"/>
        <rFont val="ＭＳ 明朝"/>
        <family val="1"/>
        <charset val="128"/>
      </rPr>
      <t>　</t>
    </r>
    <r>
      <rPr>
        <sz val="10"/>
        <color theme="1"/>
        <rFont val="Century"/>
        <family val="1"/>
      </rPr>
      <t>(6)</t>
    </r>
    <r>
      <rPr>
        <sz val="10"/>
        <color theme="1"/>
        <rFont val="ＭＳ 明朝"/>
        <family val="1"/>
        <charset val="128"/>
      </rPr>
      <t>日本漁船保険組合山形県支所･･････････････</t>
    </r>
    <rPh sb="4" eb="6">
      <t>ニホン</t>
    </rPh>
    <phoneticPr fontId="3"/>
  </si>
  <si>
    <r>
      <t xml:space="preserve">11 </t>
    </r>
    <r>
      <rPr>
        <sz val="10"/>
        <color theme="1"/>
        <rFont val="ＭＳ 明朝"/>
        <family val="1"/>
        <charset val="128"/>
      </rPr>
      <t>漁業取締･調査･月峯･･････････････････</t>
    </r>
    <rPh sb="11" eb="12">
      <t>ツキ</t>
    </rPh>
    <rPh sb="12" eb="13">
      <t>ミネ</t>
    </rPh>
    <phoneticPr fontId="3"/>
  </si>
  <si>
    <r>
      <rPr>
        <sz val="10"/>
        <color theme="1"/>
        <rFont val="ＭＳ 明朝"/>
        <family val="1"/>
        <charset val="128"/>
      </rPr>
      <t>　</t>
    </r>
    <r>
      <rPr>
        <sz val="10"/>
        <color theme="1"/>
        <rFont val="Century"/>
        <family val="1"/>
      </rPr>
      <t>(7)</t>
    </r>
    <r>
      <rPr>
        <sz val="10"/>
        <color theme="1"/>
        <rFont val="ＭＳ 明朝"/>
        <family val="1"/>
        <charset val="128"/>
      </rPr>
      <t>全国漁業信用基金協会山形支所･･････････････････････</t>
    </r>
    <rPh sb="4" eb="6">
      <t>ゼンコク</t>
    </rPh>
    <rPh sb="14" eb="16">
      <t>ヤマガタ</t>
    </rPh>
    <rPh sb="16" eb="18">
      <t>シショ</t>
    </rPh>
    <phoneticPr fontId="3"/>
  </si>
  <si>
    <r>
      <t xml:space="preserve">12 </t>
    </r>
    <r>
      <rPr>
        <sz val="10"/>
        <color theme="1"/>
        <rFont val="ＭＳ 明朝"/>
        <family val="1"/>
        <charset val="128"/>
      </rPr>
      <t>漁業無線</t>
    </r>
    <phoneticPr fontId="3"/>
  </si>
  <si>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3"/>
  </si>
  <si>
    <r>
      <rPr>
        <sz val="12"/>
        <rFont val="ＭＳ 明朝"/>
        <family val="1"/>
        <charset val="128"/>
      </rPr>
      <t>　９　　生産高</t>
    </r>
    <rPh sb="4" eb="7">
      <t>セイサンダカ</t>
    </rPh>
    <phoneticPr fontId="8"/>
  </si>
  <si>
    <r>
      <rPr>
        <sz val="12"/>
        <rFont val="ＭＳ 明朝"/>
        <family val="1"/>
        <charset val="128"/>
      </rPr>
      <t>（１）　海面生産高</t>
    </r>
    <r>
      <rPr>
        <sz val="12"/>
        <rFont val="Century"/>
        <family val="1"/>
      </rPr>
      <t>(</t>
    </r>
    <r>
      <rPr>
        <sz val="12"/>
        <rFont val="ＭＳ 明朝"/>
        <family val="1"/>
        <charset val="128"/>
      </rPr>
      <t>属地</t>
    </r>
    <r>
      <rPr>
        <sz val="12"/>
        <rFont val="Century"/>
        <family val="1"/>
      </rPr>
      <t>)</t>
    </r>
    <rPh sb="4" eb="6">
      <t>カイメン</t>
    </rPh>
    <rPh sb="6" eb="9">
      <t>セイサンダカ</t>
    </rPh>
    <rPh sb="10" eb="12">
      <t>ゾクチ</t>
    </rPh>
    <phoneticPr fontId="8"/>
  </si>
  <si>
    <r>
      <rPr>
        <sz val="12"/>
        <rFont val="ＭＳ 明朝"/>
        <family val="1"/>
        <charset val="128"/>
      </rPr>
      <t>　　　　ア　魚種別漁獲量</t>
    </r>
    <rPh sb="6" eb="7">
      <t>ギョ</t>
    </rPh>
    <rPh sb="7" eb="9">
      <t>シュベツ</t>
    </rPh>
    <rPh sb="9" eb="11">
      <t>ギョカク</t>
    </rPh>
    <rPh sb="11" eb="12">
      <t>リョウ</t>
    </rPh>
    <phoneticPr fontId="8"/>
  </si>
  <si>
    <r>
      <rPr>
        <sz val="11"/>
        <rFont val="ＭＳ 明朝"/>
        <family val="1"/>
        <charset val="128"/>
      </rPr>
      <t>　県内の漁獲量は全体で前年より１，５３３トン増の５，９７９トン、前年比１３４％となった。</t>
    </r>
    <rPh sb="1" eb="3">
      <t>ケンナイ</t>
    </rPh>
    <rPh sb="4" eb="6">
      <t>ギョカク</t>
    </rPh>
    <rPh sb="6" eb="7">
      <t>リョウ</t>
    </rPh>
    <rPh sb="8" eb="10">
      <t>ゼンタイ</t>
    </rPh>
    <rPh sb="11" eb="13">
      <t>ゼンネン</t>
    </rPh>
    <rPh sb="22" eb="23">
      <t>ゾウ</t>
    </rPh>
    <rPh sb="32" eb="35">
      <t>ゼンネンヒ</t>
    </rPh>
    <phoneticPr fontId="8"/>
  </si>
  <si>
    <r>
      <rPr>
        <sz val="11"/>
        <rFont val="ＭＳ 明朝"/>
        <family val="1"/>
        <charset val="128"/>
      </rPr>
      <t>　これを魚種別に見ていくと、１位するめいか（２，５３３トン、４２．４％）、２位たら（４５４トン、７．６％）、</t>
    </r>
    <rPh sb="4" eb="5">
      <t>ギョ</t>
    </rPh>
    <rPh sb="5" eb="7">
      <t>シュベツ</t>
    </rPh>
    <rPh sb="8" eb="9">
      <t>ミ</t>
    </rPh>
    <rPh sb="15" eb="16">
      <t>イ</t>
    </rPh>
    <rPh sb="38" eb="39">
      <t>イ</t>
    </rPh>
    <phoneticPr fontId="8"/>
  </si>
  <si>
    <r>
      <rPr>
        <sz val="11"/>
        <rFont val="ＭＳ 明朝"/>
        <family val="1"/>
        <charset val="128"/>
      </rPr>
      <t>　３位べにずわい（３６８トン、６．２％）、４位ほっけ（３２６トン、５．５％）、５位たい類（３０９トン、５．２％）であった。</t>
    </r>
    <rPh sb="43" eb="44">
      <t>ルイ</t>
    </rPh>
    <phoneticPr fontId="8"/>
  </si>
  <si>
    <r>
      <rPr>
        <sz val="11"/>
        <rFont val="ＭＳ 明朝"/>
        <family val="1"/>
        <charset val="128"/>
      </rPr>
      <t>　　漁獲量について、漁業種別に見ていくと、１位いか一本釣り（２，３４４トン、３９．２％）、２位底びき網漁業（１，９４５トン、３２．５％）、</t>
    </r>
    <rPh sb="2" eb="5">
      <t>ギョカクリョウ</t>
    </rPh>
    <rPh sb="10" eb="12">
      <t>ギョギョウ</t>
    </rPh>
    <rPh sb="12" eb="14">
      <t>シュベツ</t>
    </rPh>
    <rPh sb="15" eb="16">
      <t>ミ</t>
    </rPh>
    <rPh sb="22" eb="23">
      <t>イ</t>
    </rPh>
    <rPh sb="25" eb="27">
      <t>イッポン</t>
    </rPh>
    <rPh sb="27" eb="28">
      <t>ツ</t>
    </rPh>
    <rPh sb="46" eb="47">
      <t>イ</t>
    </rPh>
    <rPh sb="47" eb="48">
      <t>ソコ</t>
    </rPh>
    <rPh sb="50" eb="51">
      <t>アミ</t>
    </rPh>
    <rPh sb="51" eb="53">
      <t>ギョギョウ</t>
    </rPh>
    <phoneticPr fontId="8"/>
  </si>
  <si>
    <r>
      <rPr>
        <sz val="11"/>
        <rFont val="ＭＳ 明朝"/>
        <family val="1"/>
        <charset val="128"/>
      </rPr>
      <t>３位さけます定置網漁業（６７８トン、１１．３％）、４位かご漁業（４３１トン、７．２％）であった。</t>
    </r>
    <rPh sb="26" eb="27">
      <t>イ</t>
    </rPh>
    <rPh sb="29" eb="31">
      <t>ギョギョウ</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</si>
  <si>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</si>
  <si>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r>
      <rPr>
        <sz val="11"/>
        <rFont val="ＭＳ 明朝"/>
        <family val="1"/>
        <charset val="128"/>
      </rPr>
      <t>漁業種別＼月</t>
    </r>
    <rPh sb="0" eb="2">
      <t>ギョギョウ</t>
    </rPh>
    <rPh sb="2" eb="4">
      <t>シュベツ</t>
    </rPh>
    <rPh sb="5" eb="6">
      <t>ツキ</t>
    </rPh>
    <phoneticPr fontId="8"/>
  </si>
  <si>
    <r>
      <rPr>
        <sz val="11"/>
        <rFont val="ＭＳ 明朝"/>
        <family val="1"/>
        <charset val="128"/>
      </rPr>
      <t>１　　月</t>
    </r>
    <rPh sb="3" eb="4">
      <t>ガツ</t>
    </rPh>
    <phoneticPr fontId="8"/>
  </si>
  <si>
    <r>
      <rPr>
        <sz val="11"/>
        <rFont val="ＭＳ 明朝"/>
        <family val="1"/>
        <charset val="128"/>
      </rPr>
      <t>２　　月</t>
    </r>
    <rPh sb="3" eb="4">
      <t>ガツ</t>
    </rPh>
    <phoneticPr fontId="8"/>
  </si>
  <si>
    <r>
      <rPr>
        <sz val="11"/>
        <rFont val="ＭＳ 明朝"/>
        <family val="1"/>
        <charset val="128"/>
      </rPr>
      <t>３　　月</t>
    </r>
    <rPh sb="3" eb="4">
      <t>ガツ</t>
    </rPh>
    <phoneticPr fontId="8"/>
  </si>
  <si>
    <r>
      <rPr>
        <sz val="11"/>
        <rFont val="ＭＳ 明朝"/>
        <family val="1"/>
        <charset val="128"/>
      </rPr>
      <t>４　　月</t>
    </r>
    <rPh sb="3" eb="4">
      <t>ガツ</t>
    </rPh>
    <phoneticPr fontId="8"/>
  </si>
  <si>
    <r>
      <rPr>
        <sz val="11"/>
        <rFont val="ＭＳ 明朝"/>
        <family val="1"/>
        <charset val="128"/>
      </rPr>
      <t>５　　月</t>
    </r>
    <rPh sb="3" eb="4">
      <t>ガツ</t>
    </rPh>
    <phoneticPr fontId="8"/>
  </si>
  <si>
    <r>
      <rPr>
        <sz val="11"/>
        <rFont val="ＭＳ 明朝"/>
        <family val="1"/>
        <charset val="128"/>
      </rPr>
      <t>６　　月</t>
    </r>
    <rPh sb="3" eb="4">
      <t>ガツ</t>
    </rPh>
    <phoneticPr fontId="8"/>
  </si>
  <si>
    <r>
      <rPr>
        <sz val="11"/>
        <rFont val="ＭＳ 明朝"/>
        <family val="1"/>
        <charset val="128"/>
      </rPr>
      <t>７　　月</t>
    </r>
    <rPh sb="3" eb="4">
      <t>ガツ</t>
    </rPh>
    <phoneticPr fontId="8"/>
  </si>
  <si>
    <r>
      <rPr>
        <sz val="11"/>
        <rFont val="ＭＳ 明朝"/>
        <family val="1"/>
        <charset val="128"/>
      </rPr>
      <t>８　　月</t>
    </r>
    <rPh sb="3" eb="4">
      <t>ガツ</t>
    </rPh>
    <phoneticPr fontId="8"/>
  </si>
  <si>
    <r>
      <rPr>
        <sz val="11"/>
        <rFont val="ＭＳ 明朝"/>
        <family val="1"/>
        <charset val="128"/>
      </rPr>
      <t>９　　月</t>
    </r>
    <rPh sb="3" eb="4">
      <t>ガツ</t>
    </rPh>
    <phoneticPr fontId="8"/>
  </si>
  <si>
    <r>
      <rPr>
        <sz val="11"/>
        <rFont val="ＭＳ 明朝"/>
        <family val="1"/>
        <charset val="128"/>
      </rPr>
      <t>１０　月</t>
    </r>
    <rPh sb="3" eb="4">
      <t>ガツ</t>
    </rPh>
    <phoneticPr fontId="8"/>
  </si>
  <si>
    <r>
      <rPr>
        <sz val="11"/>
        <rFont val="ＭＳ 明朝"/>
        <family val="1"/>
        <charset val="128"/>
      </rPr>
      <t>１１　月</t>
    </r>
    <rPh sb="3" eb="4">
      <t>ガツ</t>
    </rPh>
    <phoneticPr fontId="8"/>
  </si>
  <si>
    <r>
      <rPr>
        <sz val="11"/>
        <rFont val="ＭＳ 明朝"/>
        <family val="1"/>
        <charset val="128"/>
      </rPr>
      <t>１２　月</t>
    </r>
    <rPh sb="3" eb="4">
      <t>ガツ</t>
    </rPh>
    <phoneticPr fontId="8"/>
  </si>
  <si>
    <r>
      <rPr>
        <sz val="11"/>
        <rFont val="ＭＳ 明朝"/>
        <family val="1"/>
        <charset val="128"/>
      </rPr>
      <t>合　　計</t>
    </r>
    <rPh sb="0" eb="1">
      <t>ゴウ</t>
    </rPh>
    <rPh sb="3" eb="4">
      <t>ケイ</t>
    </rPh>
    <phoneticPr fontId="8"/>
  </si>
  <si>
    <r>
      <rPr>
        <sz val="11"/>
        <rFont val="ＭＳ 明朝"/>
        <family val="1"/>
        <charset val="128"/>
      </rPr>
      <t>前年比</t>
    </r>
    <rPh sb="0" eb="3">
      <t>ゼンネンヒ</t>
    </rPh>
    <phoneticPr fontId="8"/>
  </si>
  <si>
    <r>
      <rPr>
        <sz val="11"/>
        <rFont val="ＭＳ 明朝"/>
        <family val="1"/>
        <charset val="128"/>
      </rPr>
      <t>底びき網漁業</t>
    </r>
    <rPh sb="0" eb="1">
      <t>ソコ</t>
    </rPh>
    <rPh sb="3" eb="4">
      <t>アミ</t>
    </rPh>
    <rPh sb="4" eb="6">
      <t>ギョギョウ</t>
    </rPh>
    <phoneticPr fontId="8"/>
  </si>
  <si>
    <r>
      <rPr>
        <sz val="11"/>
        <rFont val="ＭＳ 明朝"/>
        <family val="1"/>
        <charset val="128"/>
      </rPr>
      <t>その他の底びき網漁業</t>
    </r>
    <rPh sb="2" eb="3">
      <t>ホカ</t>
    </rPh>
    <rPh sb="4" eb="5">
      <t>ソコ</t>
    </rPh>
    <rPh sb="7" eb="8">
      <t>アミ</t>
    </rPh>
    <rPh sb="8" eb="10">
      <t>ギョギョウ</t>
    </rPh>
    <phoneticPr fontId="8"/>
  </si>
  <si>
    <r>
      <rPr>
        <sz val="11"/>
        <rFont val="ＭＳ 明朝"/>
        <family val="1"/>
        <charset val="128"/>
      </rPr>
      <t>ごち網漁業</t>
    </r>
    <rPh sb="2" eb="3">
      <t>アミ</t>
    </rPh>
    <rPh sb="3" eb="5">
      <t>ギョギョウ</t>
    </rPh>
    <phoneticPr fontId="8"/>
  </si>
  <si>
    <r>
      <rPr>
        <sz val="11"/>
        <rFont val="ＭＳ 明朝"/>
        <family val="1"/>
        <charset val="128"/>
      </rPr>
      <t>ます流し網漁業</t>
    </r>
    <rPh sb="2" eb="3">
      <t>ナガ</t>
    </rPh>
    <rPh sb="4" eb="5">
      <t>アミ</t>
    </rPh>
    <rPh sb="5" eb="7">
      <t>ギョギョウ</t>
    </rPh>
    <phoneticPr fontId="8"/>
  </si>
  <si>
    <r>
      <rPr>
        <sz val="11"/>
        <rFont val="ＭＳ 明朝"/>
        <family val="1"/>
        <charset val="128"/>
      </rPr>
      <t>その他の流し網漁業</t>
    </r>
    <rPh sb="2" eb="3">
      <t>ホカ</t>
    </rPh>
    <rPh sb="4" eb="5">
      <t>ナガ</t>
    </rPh>
    <rPh sb="6" eb="7">
      <t>アミ</t>
    </rPh>
    <rPh sb="7" eb="9">
      <t>ギョギョウ</t>
    </rPh>
    <phoneticPr fontId="8"/>
  </si>
  <si>
    <r>
      <rPr>
        <sz val="11"/>
        <rFont val="ＭＳ 明朝"/>
        <family val="1"/>
        <charset val="128"/>
      </rPr>
      <t>さし網漁業</t>
    </r>
    <rPh sb="2" eb="3">
      <t>アミ</t>
    </rPh>
    <rPh sb="3" eb="5">
      <t>ギョギョウ</t>
    </rPh>
    <phoneticPr fontId="8"/>
  </si>
  <si>
    <r>
      <rPr>
        <sz val="11"/>
        <rFont val="ＭＳ 明朝"/>
        <family val="1"/>
        <charset val="128"/>
      </rPr>
      <t>ますはえなわ漁業</t>
    </r>
    <rPh sb="6" eb="8">
      <t>ギョギョウ</t>
    </rPh>
    <phoneticPr fontId="8"/>
  </si>
  <si>
    <r>
      <rPr>
        <sz val="11"/>
        <rFont val="ＭＳ 明朝"/>
        <family val="1"/>
        <charset val="128"/>
      </rPr>
      <t>いか一本釣漁業</t>
    </r>
    <rPh sb="2" eb="4">
      <t>イッポン</t>
    </rPh>
    <rPh sb="4" eb="5">
      <t>ツリ</t>
    </rPh>
    <rPh sb="5" eb="7">
      <t>ギョギョウ</t>
    </rPh>
    <phoneticPr fontId="8"/>
  </si>
  <si>
    <r>
      <rPr>
        <sz val="11"/>
        <rFont val="ＭＳ 明朝"/>
        <family val="1"/>
        <charset val="128"/>
      </rPr>
      <t>その他の一本釣漁業</t>
    </r>
    <rPh sb="2" eb="3">
      <t>ホカ</t>
    </rPh>
    <rPh sb="4" eb="6">
      <t>イッポン</t>
    </rPh>
    <rPh sb="6" eb="7">
      <t>ツリ</t>
    </rPh>
    <rPh sb="7" eb="9">
      <t>ギョギョウ</t>
    </rPh>
    <phoneticPr fontId="8"/>
  </si>
  <si>
    <r>
      <rPr>
        <sz val="11"/>
        <rFont val="ＭＳ 明朝"/>
        <family val="1"/>
        <charset val="128"/>
      </rPr>
      <t>かご漁業</t>
    </r>
    <rPh sb="2" eb="4">
      <t>ギョギョウ</t>
    </rPh>
    <phoneticPr fontId="8"/>
  </si>
  <si>
    <r>
      <rPr>
        <sz val="11"/>
        <rFont val="ＭＳ 明朝"/>
        <family val="1"/>
        <charset val="128"/>
      </rPr>
      <t>さけます定置網漁業</t>
    </r>
    <rPh sb="4" eb="6">
      <t>テイチ</t>
    </rPh>
    <rPh sb="6" eb="7">
      <t>アミ</t>
    </rPh>
    <rPh sb="7" eb="9">
      <t>ギョギョウ</t>
    </rPh>
    <phoneticPr fontId="8"/>
  </si>
  <si>
    <r>
      <rPr>
        <sz val="11"/>
        <rFont val="ＭＳ 明朝"/>
        <family val="1"/>
        <charset val="128"/>
      </rPr>
      <t>その他の定置網漁業</t>
    </r>
    <rPh sb="2" eb="3">
      <t>ホカ</t>
    </rPh>
    <rPh sb="4" eb="6">
      <t>テイチ</t>
    </rPh>
    <rPh sb="6" eb="7">
      <t>アミ</t>
    </rPh>
    <rPh sb="7" eb="9">
      <t>ギョギョウ</t>
    </rPh>
    <phoneticPr fontId="8"/>
  </si>
  <si>
    <r>
      <rPr>
        <sz val="11"/>
        <rFont val="ＭＳ 明朝"/>
        <family val="1"/>
        <charset val="128"/>
      </rPr>
      <t>採貝藻漁業</t>
    </r>
    <rPh sb="0" eb="1">
      <t>サイ</t>
    </rPh>
    <rPh sb="1" eb="2">
      <t>カイ</t>
    </rPh>
    <rPh sb="2" eb="3">
      <t>ソウ</t>
    </rPh>
    <rPh sb="3" eb="5">
      <t>ギョギョウ</t>
    </rPh>
    <phoneticPr fontId="8"/>
  </si>
  <si>
    <r>
      <rPr>
        <sz val="11"/>
        <rFont val="ＭＳ 明朝"/>
        <family val="1"/>
        <charset val="128"/>
      </rPr>
      <t>その他の漁業</t>
    </r>
    <rPh sb="2" eb="3">
      <t>ホカ</t>
    </rPh>
    <rPh sb="4" eb="6">
      <t>ギョギョウ</t>
    </rPh>
    <phoneticPr fontId="8"/>
  </si>
  <si>
    <r>
      <rPr>
        <sz val="11"/>
        <rFont val="ＭＳ 明朝"/>
        <family val="1"/>
        <charset val="128"/>
      </rPr>
      <t>合　　　計</t>
    </r>
    <rPh sb="0" eb="1">
      <t>ゴウ</t>
    </rPh>
    <rPh sb="4" eb="5">
      <t>ケイ</t>
    </rPh>
    <phoneticPr fontId="8"/>
  </si>
  <si>
    <r>
      <rPr>
        <sz val="11"/>
        <rFont val="ＭＳ 明朝"/>
        <family val="1"/>
        <charset val="128"/>
      </rPr>
      <t>　　生産額について、漁業種別に見ていくと、１位いか一本釣漁業（１，５４０百万円、４９．０％）、２位底びき網漁業（７６７百万円、２４．４％）、</t>
    </r>
    <rPh sb="2" eb="5">
      <t>セイサンガク</t>
    </rPh>
    <rPh sb="10" eb="12">
      <t>ギョギョウ</t>
    </rPh>
    <rPh sb="12" eb="14">
      <t>シュベツ</t>
    </rPh>
    <rPh sb="15" eb="16">
      <t>ミ</t>
    </rPh>
    <rPh sb="22" eb="23">
      <t>イ</t>
    </rPh>
    <rPh sb="25" eb="27">
      <t>イッポン</t>
    </rPh>
    <rPh sb="27" eb="28">
      <t>ツリ</t>
    </rPh>
    <rPh sb="28" eb="30">
      <t>ギョギョウ</t>
    </rPh>
    <rPh sb="36" eb="37">
      <t>ヒャク</t>
    </rPh>
    <rPh sb="37" eb="39">
      <t>マンエン</t>
    </rPh>
    <rPh sb="48" eb="49">
      <t>イ</t>
    </rPh>
    <rPh sb="49" eb="50">
      <t>ソコ</t>
    </rPh>
    <rPh sb="52" eb="53">
      <t>モウ</t>
    </rPh>
    <rPh sb="53" eb="55">
      <t>ギョギョウ</t>
    </rPh>
    <rPh sb="59" eb="60">
      <t>ヒャク</t>
    </rPh>
    <rPh sb="60" eb="62">
      <t>マンエン</t>
    </rPh>
    <phoneticPr fontId="8"/>
  </si>
  <si>
    <r>
      <rPr>
        <sz val="11"/>
        <rFont val="ＭＳ 明朝"/>
        <family val="1"/>
        <charset val="128"/>
      </rPr>
      <t>　３位さけます定置網漁業（２６４百万円、８．４％）、４位その他のはえなわ漁業（１７３百万円、５．５％）であった。</t>
    </r>
    <rPh sb="2" eb="3">
      <t>イ</t>
    </rPh>
    <rPh sb="7" eb="9">
      <t>テイチ</t>
    </rPh>
    <rPh sb="9" eb="10">
      <t>モウ</t>
    </rPh>
    <rPh sb="10" eb="12">
      <t>ギョギョウ</t>
    </rPh>
    <rPh sb="16" eb="17">
      <t>ヒャク</t>
    </rPh>
    <rPh sb="17" eb="19">
      <t>マンエン</t>
    </rPh>
    <rPh sb="27" eb="28">
      <t>イ</t>
    </rPh>
    <rPh sb="30" eb="31">
      <t>タ</t>
    </rPh>
    <rPh sb="36" eb="38">
      <t>ギョギョウ</t>
    </rPh>
    <rPh sb="42" eb="43">
      <t>ヒャク</t>
    </rPh>
    <rPh sb="43" eb="44">
      <t>マン</t>
    </rPh>
    <rPh sb="44" eb="45">
      <t>エン</t>
    </rPh>
    <phoneticPr fontId="8"/>
  </si>
  <si>
    <r>
      <rPr>
        <sz val="11"/>
        <rFont val="ＭＳ 明朝"/>
        <family val="1"/>
        <charset val="128"/>
      </rPr>
      <t>エ　漁業種類別漁獲額</t>
    </r>
    <rPh sb="2" eb="4">
      <t>ギョギョウ</t>
    </rPh>
    <rPh sb="4" eb="6">
      <t>シュルイ</t>
    </rPh>
    <rPh sb="6" eb="7">
      <t>ベツ</t>
    </rPh>
    <rPh sb="7" eb="9">
      <t>ギョカク</t>
    </rPh>
    <rPh sb="9" eb="10">
      <t>ガク</t>
    </rPh>
    <phoneticPr fontId="8"/>
  </si>
  <si>
    <r>
      <rPr>
        <sz val="11"/>
        <rFont val="ＭＳ 明朝"/>
        <family val="1"/>
        <charset val="128"/>
      </rPr>
      <t>月＼地区</t>
    </r>
    <rPh sb="0" eb="1">
      <t>ツキ</t>
    </rPh>
    <rPh sb="2" eb="4">
      <t>チク</t>
    </rPh>
    <phoneticPr fontId="8"/>
  </si>
  <si>
    <r>
      <rPr>
        <sz val="11"/>
        <rFont val="ＭＳ 明朝"/>
        <family val="1"/>
        <charset val="128"/>
      </rPr>
      <t>酒　　田</t>
    </r>
    <rPh sb="0" eb="1">
      <t>サケ</t>
    </rPh>
    <rPh sb="3" eb="4">
      <t>タ</t>
    </rPh>
    <phoneticPr fontId="8"/>
  </si>
  <si>
    <r>
      <rPr>
        <sz val="11"/>
        <rFont val="ＭＳ 明朝"/>
        <family val="1"/>
        <charset val="128"/>
      </rPr>
      <t>飛　　島</t>
    </r>
    <rPh sb="0" eb="1">
      <t>トビ</t>
    </rPh>
    <rPh sb="3" eb="4">
      <t>シマ</t>
    </rPh>
    <phoneticPr fontId="8"/>
  </si>
  <si>
    <r>
      <rPr>
        <sz val="11"/>
        <rFont val="ＭＳ 明朝"/>
        <family val="1"/>
        <charset val="128"/>
      </rPr>
      <t>吹　　浦</t>
    </r>
    <rPh sb="0" eb="1">
      <t>スイ</t>
    </rPh>
    <rPh sb="3" eb="4">
      <t>ウラ</t>
    </rPh>
    <phoneticPr fontId="8"/>
  </si>
  <si>
    <r>
      <rPr>
        <sz val="11"/>
        <rFont val="ＭＳ 明朝"/>
        <family val="1"/>
        <charset val="128"/>
      </rPr>
      <t>加　　茂</t>
    </r>
    <rPh sb="0" eb="1">
      <t>カ</t>
    </rPh>
    <rPh sb="3" eb="4">
      <t>シゲル</t>
    </rPh>
    <phoneticPr fontId="8"/>
  </si>
  <si>
    <r>
      <rPr>
        <sz val="11"/>
        <rFont val="ＭＳ 明朝"/>
        <family val="1"/>
        <charset val="128"/>
      </rPr>
      <t>由　　良</t>
    </r>
    <rPh sb="0" eb="1">
      <t>ヨシ</t>
    </rPh>
    <rPh sb="3" eb="4">
      <t>リョウ</t>
    </rPh>
    <phoneticPr fontId="8"/>
  </si>
  <si>
    <r>
      <rPr>
        <sz val="11"/>
        <rFont val="ＭＳ 明朝"/>
        <family val="1"/>
        <charset val="128"/>
      </rPr>
      <t>豊　　浦</t>
    </r>
    <rPh sb="0" eb="1">
      <t>ユタカ</t>
    </rPh>
    <rPh sb="3" eb="4">
      <t>ウラ</t>
    </rPh>
    <phoneticPr fontId="8"/>
  </si>
  <si>
    <r>
      <rPr>
        <sz val="11"/>
        <rFont val="ＭＳ 明朝"/>
        <family val="1"/>
        <charset val="128"/>
      </rPr>
      <t>温　　海</t>
    </r>
    <rPh sb="0" eb="1">
      <t>アツシ</t>
    </rPh>
    <rPh sb="3" eb="4">
      <t>ウミ</t>
    </rPh>
    <phoneticPr fontId="8"/>
  </si>
  <si>
    <r>
      <rPr>
        <sz val="11"/>
        <rFont val="ＭＳ 明朝"/>
        <family val="1"/>
        <charset val="128"/>
      </rPr>
      <t>念珠関</t>
    </r>
    <rPh sb="0" eb="1">
      <t>ネン</t>
    </rPh>
    <rPh sb="1" eb="2">
      <t>タマ</t>
    </rPh>
    <rPh sb="2" eb="3">
      <t>セキ</t>
    </rPh>
    <phoneticPr fontId="8"/>
  </si>
  <si>
    <r>
      <rPr>
        <sz val="11"/>
        <rFont val="ＭＳ 明朝"/>
        <family val="1"/>
        <charset val="128"/>
      </rPr>
      <t>２</t>
    </r>
    <phoneticPr fontId="8"/>
  </si>
  <si>
    <r>
      <rPr>
        <sz val="11"/>
        <rFont val="ＭＳ 明朝"/>
        <family val="1"/>
        <charset val="128"/>
      </rPr>
      <t>５</t>
    </r>
    <phoneticPr fontId="8"/>
  </si>
  <si>
    <r>
      <rPr>
        <sz val="11"/>
        <rFont val="ＭＳ 明朝"/>
        <family val="1"/>
        <charset val="128"/>
      </rPr>
      <t>７</t>
    </r>
    <phoneticPr fontId="8"/>
  </si>
  <si>
    <r>
      <rPr>
        <sz val="11"/>
        <rFont val="ＭＳ 明朝"/>
        <family val="1"/>
        <charset val="128"/>
      </rPr>
      <t>６</t>
    </r>
    <phoneticPr fontId="8"/>
  </si>
  <si>
    <r>
      <rPr>
        <sz val="11"/>
        <rFont val="ＭＳ 明朝"/>
        <family val="1"/>
        <charset val="128"/>
      </rPr>
      <t>８</t>
    </r>
    <phoneticPr fontId="8"/>
  </si>
  <si>
    <r>
      <rPr>
        <sz val="11"/>
        <rFont val="ＭＳ 明朝"/>
        <family val="1"/>
        <charset val="128"/>
      </rPr>
      <t>１１</t>
    </r>
    <phoneticPr fontId="8"/>
  </si>
  <si>
    <r>
      <t>カ、令和</t>
    </r>
    <r>
      <rPr>
        <sz val="12"/>
        <color theme="1"/>
        <rFont val="Century"/>
        <family val="1"/>
      </rPr>
      <t>2</t>
    </r>
    <r>
      <rPr>
        <sz val="12"/>
        <color theme="1"/>
        <rFont val="ＭＳ 明朝"/>
        <family val="1"/>
        <charset val="128"/>
      </rPr>
      <t>年度無線通信実績</t>
    </r>
    <rPh sb="2" eb="4">
      <t>レイワ</t>
    </rPh>
    <phoneticPr fontId="3"/>
  </si>
  <si>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8"/>
  </si>
  <si>
    <r>
      <t xml:space="preserve"> (1) </t>
    </r>
    <r>
      <rPr>
        <sz val="12"/>
        <rFont val="ＭＳ 明朝"/>
        <family val="1"/>
        <charset val="128"/>
      </rPr>
      <t>山形県漁業協同組合</t>
    </r>
    <phoneticPr fontId="8"/>
  </si>
  <si>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8"/>
  </si>
  <si>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</si>
  <si>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</si>
  <si>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</si>
  <si>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</si>
  <si>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</si>
  <si>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貯金</t>
    </r>
  </si>
  <si>
    <r>
      <rPr>
        <sz val="11"/>
        <rFont val="ＭＳ 明朝"/>
        <family val="1"/>
        <charset val="128"/>
      </rPr>
      <t>貸付金</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</si>
  <si>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</si>
  <si>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</si>
  <si>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8"/>
  </si>
  <si>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</si>
  <si>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</si>
  <si>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</si>
  <si>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15</t>
    </r>
    <r>
      <rPr>
        <sz val="9"/>
        <rFont val="ＭＳ 明朝"/>
        <family val="1"/>
        <charset val="128"/>
      </rPr>
      <t>名</t>
    </r>
    <phoneticPr fontId="8"/>
  </si>
  <si>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</si>
  <si>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</si>
  <si>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</si>
  <si>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3</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8"/>
  </si>
  <si>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</si>
  <si>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8"/>
  </si>
  <si>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</si>
  <si>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</si>
  <si>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</si>
  <si>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</si>
  <si>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</si>
  <si>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</si>
  <si>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</si>
  <si>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8"/>
  </si>
  <si>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</si>
  <si>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</si>
  <si>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8"/>
  </si>
  <si>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</si>
  <si>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</si>
  <si>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8"/>
  </si>
  <si>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</si>
  <si>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</si>
  <si>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8"/>
  </si>
  <si>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</si>
  <si>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</si>
  <si>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8"/>
  </si>
  <si>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</si>
  <si>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</si>
  <si>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</si>
  <si>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</si>
  <si>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8"/>
  </si>
  <si>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</si>
  <si>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</si>
  <si>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 xml:space="preserve"> (1)</t>
    </r>
    <r>
      <rPr>
        <sz val="12"/>
        <rFont val="ＭＳ 明朝"/>
        <family val="1"/>
        <charset val="128"/>
      </rPr>
      <t>　金融制度別貸出残高</t>
    </r>
    <phoneticPr fontId="8"/>
  </si>
  <si>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</si>
  <si>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</si>
  <si>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</si>
  <si>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</si>
  <si>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</si>
  <si>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</si>
  <si>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</si>
  <si>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地銀</t>
    </r>
  </si>
  <si>
    <r>
      <rPr>
        <sz val="11"/>
        <rFont val="ＭＳ 明朝"/>
        <family val="1"/>
        <charset val="128"/>
      </rPr>
      <t>信金</t>
    </r>
  </si>
  <si>
    <r>
      <rPr>
        <sz val="11"/>
        <rFont val="ＭＳ 明朝"/>
        <family val="1"/>
        <charset val="128"/>
      </rPr>
      <t>漁協</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</si>
  <si>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</si>
  <si>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</si>
  <si>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</si>
  <si>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</si>
  <si>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</si>
  <si>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</si>
  <si>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</si>
  <si>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農林公庫資金</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</si>
  <si>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</si>
  <si>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</si>
  <si>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</si>
  <si>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（県漁協、漁業信用基金協会）</t>
    </r>
  </si>
  <si>
    <r>
      <rPr>
        <sz val="11"/>
        <color indexed="8"/>
        <rFont val="ＭＳ 明朝"/>
        <family val="1"/>
        <charset val="128"/>
      </rPr>
      <t>由良</t>
    </r>
  </si>
  <si>
    <r>
      <rPr>
        <sz val="11"/>
        <color indexed="8"/>
        <rFont val="ＭＳ 明朝"/>
        <family val="1"/>
        <charset val="128"/>
      </rPr>
      <t>温海</t>
    </r>
  </si>
  <si>
    <r>
      <rPr>
        <sz val="11"/>
        <color indexed="8"/>
        <rFont val="ＭＳ 明朝"/>
        <family val="1"/>
        <charset val="128"/>
      </rPr>
      <t>飛島</t>
    </r>
  </si>
  <si>
    <r>
      <rPr>
        <sz val="10"/>
        <rFont val="ＭＳ 明朝"/>
        <family val="1"/>
        <charset val="128"/>
      </rPr>
      <t>令和</t>
    </r>
    <r>
      <rPr>
        <sz val="10"/>
        <rFont val="Century"/>
        <family val="1"/>
      </rPr>
      <t>3</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3"/>
  </si>
  <si>
    <r>
      <rPr>
        <sz val="10"/>
        <rFont val="ＭＳ 明朝"/>
        <family val="1"/>
        <charset val="128"/>
      </rPr>
      <t>区</t>
    </r>
    <r>
      <rPr>
        <sz val="10"/>
        <rFont val="Century"/>
        <family val="1"/>
      </rPr>
      <t xml:space="preserve">      </t>
    </r>
    <r>
      <rPr>
        <sz val="10"/>
        <rFont val="ＭＳ 明朝"/>
        <family val="1"/>
        <charset val="128"/>
      </rPr>
      <t>分</t>
    </r>
    <phoneticPr fontId="3"/>
  </si>
  <si>
    <r>
      <rPr>
        <sz val="10"/>
        <rFont val="ＭＳ 明朝"/>
        <family val="1"/>
        <charset val="128"/>
      </rPr>
      <t>免許の種類</t>
    </r>
    <phoneticPr fontId="3"/>
  </si>
  <si>
    <r>
      <rPr>
        <sz val="10"/>
        <rFont val="ＭＳ 明朝"/>
        <family val="1"/>
        <charset val="128"/>
      </rPr>
      <t>区画漁業権</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</si>
  <si>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</si>
  <si>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漁業時期</t>
    </r>
    <rPh sb="0" eb="2">
      <t>ギョギョウ</t>
    </rPh>
    <rPh sb="2" eb="4">
      <t>ジキ</t>
    </rPh>
    <phoneticPr fontId="3"/>
  </si>
  <si>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</si>
  <si>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備</t>
    </r>
    <r>
      <rPr>
        <sz val="10"/>
        <rFont val="Century"/>
        <family val="1"/>
      </rPr>
      <t xml:space="preserve"> </t>
    </r>
    <r>
      <rPr>
        <sz val="10"/>
        <rFont val="ＭＳ 明朝"/>
        <family val="1"/>
        <charset val="128"/>
      </rPr>
      <t>考</t>
    </r>
  </si>
  <si>
    <t>H30.7.1</t>
    <phoneticPr fontId="3"/>
  </si>
  <si>
    <r>
      <rPr>
        <sz val="10"/>
        <rFont val="ＭＳ 明朝"/>
        <family val="1"/>
        <charset val="128"/>
      </rPr>
      <t>～</t>
    </r>
  </si>
  <si>
    <r>
      <rPr>
        <sz val="10"/>
        <rFont val="ＭＳ 明朝"/>
        <family val="1"/>
        <charset val="128"/>
      </rPr>
      <t>翌年</t>
    </r>
    <r>
      <rPr>
        <sz val="10"/>
        <rFont val="Century"/>
        <family val="1"/>
      </rPr>
      <t>6.30</t>
    </r>
  </si>
  <si>
    <r>
      <rPr>
        <sz val="10"/>
        <rFont val="ＭＳ 明朝"/>
        <family val="1"/>
        <charset val="128"/>
      </rPr>
      <t>トン数の枠区分廃止</t>
    </r>
    <rPh sb="2" eb="3">
      <t>スウ</t>
    </rPh>
    <rPh sb="4" eb="5">
      <t>ワク</t>
    </rPh>
    <rPh sb="5" eb="7">
      <t>クブン</t>
    </rPh>
    <rPh sb="7" eb="9">
      <t>ハイシ</t>
    </rPh>
    <phoneticPr fontId="3"/>
  </si>
  <si>
    <t>R2.4.1</t>
    <phoneticPr fontId="3"/>
  </si>
  <si>
    <t>R5.3.31</t>
    <phoneticPr fontId="3"/>
  </si>
  <si>
    <t>H30.5.1</t>
    <phoneticPr fontId="3"/>
  </si>
  <si>
    <t>R3.4.30</t>
    <phoneticPr fontId="3"/>
  </si>
  <si>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</si>
  <si>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きす刺し網</t>
    </r>
    <rPh sb="2" eb="3">
      <t>サ</t>
    </rPh>
    <phoneticPr fontId="3"/>
  </si>
  <si>
    <t>H30.9.1</t>
    <phoneticPr fontId="3"/>
  </si>
  <si>
    <r>
      <rPr>
        <sz val="10"/>
        <rFont val="ＭＳ 明朝"/>
        <family val="1"/>
        <charset val="128"/>
      </rPr>
      <t>あまだい刺し網</t>
    </r>
    <rPh sb="4" eb="5">
      <t>サ</t>
    </rPh>
    <phoneticPr fontId="3"/>
  </si>
  <si>
    <t>6.30</t>
    <phoneticPr fontId="3"/>
  </si>
  <si>
    <r>
      <rPr>
        <sz val="10"/>
        <rFont val="ＭＳ 明朝"/>
        <family val="1"/>
        <charset val="128"/>
      </rPr>
      <t>たらはえ縄</t>
    </r>
    <rPh sb="4" eb="5">
      <t>ナワ</t>
    </rPh>
    <phoneticPr fontId="3"/>
  </si>
  <si>
    <t>R1.12.1</t>
    <phoneticPr fontId="3"/>
  </si>
  <si>
    <t>R4.11.30</t>
    <phoneticPr fontId="3"/>
  </si>
  <si>
    <t>R1.6.1</t>
    <phoneticPr fontId="3"/>
  </si>
  <si>
    <t>H31.1.1</t>
    <phoneticPr fontId="3"/>
  </si>
  <si>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</si>
  <si>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3"/>
  </si>
  <si>
    <r>
      <rPr>
        <sz val="10"/>
        <rFont val="ＭＳ 明朝"/>
        <family val="1"/>
        <charset val="128"/>
      </rPr>
      <t>たら刺し網</t>
    </r>
    <rPh sb="2" eb="3">
      <t>サ</t>
    </rPh>
    <phoneticPr fontId="3"/>
  </si>
  <si>
    <t>H30.12.1</t>
    <phoneticPr fontId="3"/>
  </si>
  <si>
    <t>R3.11.30</t>
    <phoneticPr fontId="3"/>
  </si>
  <si>
    <r>
      <rPr>
        <sz val="10"/>
        <rFont val="ＭＳ 明朝"/>
        <family val="1"/>
        <charset val="128"/>
      </rPr>
      <t>さめ刺し網</t>
    </r>
    <rPh sb="2" eb="3">
      <t>サ</t>
    </rPh>
    <phoneticPr fontId="3"/>
  </si>
  <si>
    <t>H31.2.20</t>
    <phoneticPr fontId="3"/>
  </si>
  <si>
    <t>R4.2.19</t>
    <phoneticPr fontId="3"/>
  </si>
  <si>
    <t>2.20</t>
    <phoneticPr fontId="3"/>
  </si>
  <si>
    <r>
      <rPr>
        <sz val="10"/>
        <rFont val="ＭＳ 明朝"/>
        <family val="1"/>
        <charset val="128"/>
      </rPr>
      <t>めばる刺し網</t>
    </r>
    <rPh sb="3" eb="4">
      <t>サ</t>
    </rPh>
    <phoneticPr fontId="3"/>
  </si>
  <si>
    <r>
      <rPr>
        <sz val="10"/>
        <rFont val="ＭＳ 明朝"/>
        <family val="1"/>
        <charset val="128"/>
      </rPr>
      <t>小型いか釣り</t>
    </r>
    <rPh sb="4" eb="5">
      <t>ツ</t>
    </rPh>
    <phoneticPr fontId="3"/>
  </si>
  <si>
    <r>
      <rPr>
        <sz val="10"/>
        <rFont val="ＭＳ 明朝"/>
        <family val="1"/>
        <charset val="128"/>
      </rPr>
      <t>翌年</t>
    </r>
    <r>
      <rPr>
        <sz val="10"/>
        <rFont val="Century"/>
        <family val="1"/>
      </rPr>
      <t>8.31</t>
    </r>
  </si>
  <si>
    <r>
      <rPr>
        <sz val="10"/>
        <rFont val="ＭＳ 明朝"/>
        <family val="1"/>
        <charset val="128"/>
      </rPr>
      <t>あわび・なまこ（磯見）</t>
    </r>
    <rPh sb="8" eb="10">
      <t>イソミ</t>
    </rPh>
    <phoneticPr fontId="3"/>
  </si>
  <si>
    <r>
      <rPr>
        <sz val="10"/>
        <rFont val="ＭＳ 明朝"/>
        <family val="1"/>
        <charset val="128"/>
      </rPr>
      <t>あわび・なまこ（素潜り）</t>
    </r>
    <rPh sb="8" eb="9">
      <t>ス</t>
    </rPh>
    <rPh sb="9" eb="10">
      <t>モグ</t>
    </rPh>
    <phoneticPr fontId="3"/>
  </si>
  <si>
    <t>R3.4.1</t>
    <phoneticPr fontId="3"/>
  </si>
  <si>
    <r>
      <t xml:space="preserve">(3) </t>
    </r>
    <r>
      <rPr>
        <sz val="12"/>
        <rFont val="ＭＳ 明朝"/>
        <family val="1"/>
        <charset val="128"/>
      </rPr>
      <t>入会許可漁業</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</si>
  <si>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3"/>
  </si>
  <si>
    <r>
      <rPr>
        <sz val="11"/>
        <rFont val="ＭＳ 明朝"/>
        <family val="1"/>
        <charset val="128"/>
      </rPr>
      <t>入　会　内　容</t>
    </r>
    <phoneticPr fontId="3"/>
  </si>
  <si>
    <r>
      <rPr>
        <sz val="11"/>
        <rFont val="ＭＳ 明朝"/>
        <family val="1"/>
        <charset val="128"/>
      </rPr>
      <t>許　可　隻　数</t>
    </r>
    <phoneticPr fontId="3"/>
  </si>
  <si>
    <r>
      <t>R2.9.1</t>
    </r>
    <r>
      <rPr>
        <sz val="11"/>
        <rFont val="ＭＳ 明朝"/>
        <family val="1"/>
        <charset val="128"/>
      </rPr>
      <t>～</t>
    </r>
    <r>
      <rPr>
        <sz val="11"/>
        <rFont val="Century"/>
        <family val="1"/>
      </rPr>
      <t>R3.6.30</t>
    </r>
    <phoneticPr fontId="3"/>
  </si>
  <si>
    <r>
      <t>9. 1</t>
    </r>
    <r>
      <rPr>
        <sz val="11"/>
        <rFont val="ＭＳ 明朝"/>
        <family val="1"/>
        <charset val="128"/>
      </rPr>
      <t>～翌年</t>
    </r>
    <r>
      <rPr>
        <sz val="11"/>
        <rFont val="Century"/>
        <family val="1"/>
      </rPr>
      <t>6.30</t>
    </r>
    <phoneticPr fontId="3"/>
  </si>
  <si>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</si>
  <si>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3"/>
  </si>
  <si>
    <r>
      <rPr>
        <sz val="11"/>
        <rFont val="ＭＳ 明朝"/>
        <family val="1"/>
        <charset val="128"/>
      </rPr>
      <t>〃</t>
    </r>
    <phoneticPr fontId="3"/>
  </si>
  <si>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</si>
  <si>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t xml:space="preserve">  0</t>
    <phoneticPr fontId="3"/>
  </si>
  <si>
    <r>
      <rPr>
        <sz val="11"/>
        <rFont val="ＭＳ 明朝"/>
        <family val="1"/>
        <charset val="128"/>
      </rPr>
      <t>えびかご</t>
    </r>
    <phoneticPr fontId="3"/>
  </si>
  <si>
    <r>
      <t>R2.5.10</t>
    </r>
    <r>
      <rPr>
        <sz val="11"/>
        <rFont val="ＭＳ 明朝"/>
        <family val="1"/>
        <charset val="128"/>
      </rPr>
      <t>～</t>
    </r>
    <r>
      <rPr>
        <sz val="11"/>
        <rFont val="Century"/>
        <family val="1"/>
      </rPr>
      <t>R3.4.30</t>
    </r>
    <phoneticPr fontId="3"/>
  </si>
  <si>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3"/>
  </si>
  <si>
    <r>
      <rPr>
        <sz val="11"/>
        <rFont val="ＭＳ 明朝"/>
        <family val="1"/>
        <charset val="128"/>
      </rPr>
      <t>ごち網</t>
    </r>
    <phoneticPr fontId="3"/>
  </si>
  <si>
    <t>(</t>
    <phoneticPr fontId="3"/>
  </si>
  <si>
    <r>
      <t>R2.6.1</t>
    </r>
    <r>
      <rPr>
        <sz val="11"/>
        <rFont val="ＭＳ 明朝"/>
        <family val="1"/>
        <charset val="128"/>
      </rPr>
      <t>～</t>
    </r>
    <r>
      <rPr>
        <sz val="11"/>
        <rFont val="Century"/>
        <family val="1"/>
      </rPr>
      <t>R3.5.31</t>
    </r>
    <phoneticPr fontId="3"/>
  </si>
  <si>
    <t>)</t>
    <phoneticPr fontId="3"/>
  </si>
  <si>
    <r>
      <t>6.1</t>
    </r>
    <r>
      <rPr>
        <sz val="11"/>
        <rFont val="ＭＳ 明朝"/>
        <family val="1"/>
        <charset val="128"/>
      </rPr>
      <t>～</t>
    </r>
    <r>
      <rPr>
        <sz val="11"/>
        <rFont val="Century"/>
        <family val="1"/>
      </rPr>
      <t>10.31</t>
    </r>
    <phoneticPr fontId="3"/>
  </si>
  <si>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</si>
  <si>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3"/>
  </si>
  <si>
    <r>
      <t>( )</t>
    </r>
    <r>
      <rPr>
        <sz val="11"/>
        <rFont val="ＭＳ 明朝"/>
        <family val="1"/>
        <charset val="128"/>
      </rPr>
      <t>内は協定の有効期間</t>
    </r>
  </si>
  <si>
    <r>
      <t xml:space="preserve">(4) </t>
    </r>
    <r>
      <rPr>
        <sz val="12"/>
        <rFont val="ＭＳ 明朝"/>
        <family val="1"/>
        <charset val="128"/>
      </rPr>
      <t>小型いか釣り漁業､許可隻数</t>
    </r>
    <r>
      <rPr>
        <sz val="12"/>
        <rFont val="Century"/>
        <family val="1"/>
      </rPr>
      <t>(</t>
    </r>
    <r>
      <rPr>
        <sz val="12"/>
        <rFont val="ＭＳ 明朝"/>
        <family val="1"/>
        <charset val="128"/>
      </rPr>
      <t>道県別</t>
    </r>
    <r>
      <rPr>
        <sz val="12"/>
        <rFont val="Century"/>
        <family val="1"/>
      </rPr>
      <t>)</t>
    </r>
    <rPh sb="8" eb="9">
      <t>ツ</t>
    </rPh>
    <phoneticPr fontId="3"/>
  </si>
  <si>
    <r>
      <t>10</t>
    </r>
    <r>
      <rPr>
        <sz val="11"/>
        <rFont val="ＭＳ 明朝"/>
        <family val="1"/>
        <charset val="128"/>
      </rPr>
      <t>ﾄﾝ以上</t>
    </r>
    <r>
      <rPr>
        <sz val="11"/>
        <rFont val="Century"/>
        <family val="1"/>
      </rPr>
      <t>15</t>
    </r>
    <r>
      <rPr>
        <sz val="11"/>
        <rFont val="ＭＳ 明朝"/>
        <family val="1"/>
        <charset val="128"/>
      </rPr>
      <t>ﾄﾝ未満</t>
    </r>
    <phoneticPr fontId="3"/>
  </si>
  <si>
    <r>
      <t>15</t>
    </r>
    <r>
      <rPr>
        <sz val="11"/>
        <rFont val="ＭＳ 明朝"/>
        <family val="1"/>
        <charset val="128"/>
      </rPr>
      <t>ﾄﾝ以上</t>
    </r>
    <r>
      <rPr>
        <sz val="11"/>
        <rFont val="Century"/>
        <family val="1"/>
      </rPr>
      <t>20</t>
    </r>
    <r>
      <rPr>
        <sz val="11"/>
        <rFont val="ＭＳ 明朝"/>
        <family val="1"/>
        <charset val="128"/>
      </rPr>
      <t>ﾄﾝ未満</t>
    </r>
    <phoneticPr fontId="3"/>
  </si>
  <si>
    <r>
      <rPr>
        <sz val="11"/>
        <rFont val="ＭＳ 明朝"/>
        <family val="1"/>
        <charset val="128"/>
      </rPr>
      <t>合　　　計</t>
    </r>
    <phoneticPr fontId="3"/>
  </si>
  <si>
    <t>31</t>
    <phoneticPr fontId="3"/>
  </si>
  <si>
    <t>16</t>
    <phoneticPr fontId="3"/>
  </si>
  <si>
    <t>44</t>
    <phoneticPr fontId="3"/>
  </si>
  <si>
    <t>48</t>
    <phoneticPr fontId="3"/>
  </si>
  <si>
    <t>104</t>
    <phoneticPr fontId="3"/>
  </si>
  <si>
    <t>4</t>
    <phoneticPr fontId="3"/>
  </si>
  <si>
    <t>3(3)</t>
    <phoneticPr fontId="3"/>
  </si>
  <si>
    <t>5(5)</t>
    <phoneticPr fontId="3"/>
  </si>
  <si>
    <t>15(15)</t>
    <phoneticPr fontId="3"/>
  </si>
  <si>
    <t>71(3)</t>
    <phoneticPr fontId="3"/>
  </si>
  <si>
    <t>49(7)</t>
    <phoneticPr fontId="3"/>
  </si>
  <si>
    <t>132(5)</t>
    <phoneticPr fontId="3"/>
  </si>
  <si>
    <t>253(15)</t>
    <phoneticPr fontId="3"/>
  </si>
  <si>
    <r>
      <t xml:space="preserve"> </t>
    </r>
    <r>
      <rPr>
        <sz val="12"/>
        <color theme="1"/>
        <rFont val="ＭＳ 明朝"/>
        <family val="1"/>
        <charset val="128"/>
      </rPr>
      <t>令和</t>
    </r>
    <r>
      <rPr>
        <sz val="12"/>
        <color theme="1"/>
        <rFont val="Century"/>
        <family val="1"/>
      </rPr>
      <t>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rPh sb="1" eb="3">
      <t>レイワ</t>
    </rPh>
    <rPh sb="4" eb="5">
      <t>ネン</t>
    </rPh>
    <phoneticPr fontId="3"/>
  </si>
  <si>
    <r>
      <rPr>
        <sz val="11"/>
        <color theme="1"/>
        <rFont val="ＭＳ 明朝"/>
        <family val="1"/>
        <charset val="128"/>
      </rPr>
      <t>漁　　業　　種　　類</t>
    </r>
    <rPh sb="0" eb="1">
      <t>リョウ</t>
    </rPh>
    <rPh sb="3" eb="4">
      <t>ギョウ</t>
    </rPh>
    <rPh sb="6" eb="7">
      <t>シュ</t>
    </rPh>
    <rPh sb="9" eb="10">
      <t>ルイ</t>
    </rPh>
    <phoneticPr fontId="3"/>
  </si>
  <si>
    <r>
      <rPr>
        <sz val="11"/>
        <color theme="1"/>
        <rFont val="ＭＳ 明朝"/>
        <family val="1"/>
        <charset val="128"/>
      </rPr>
      <t>隻　　数</t>
    </r>
    <rPh sb="0" eb="1">
      <t>セキ</t>
    </rPh>
    <rPh sb="3" eb="4">
      <t>スウ</t>
    </rPh>
    <phoneticPr fontId="3"/>
  </si>
  <si>
    <r>
      <rPr>
        <sz val="11"/>
        <color theme="1"/>
        <rFont val="ＭＳ 明朝"/>
        <family val="1"/>
        <charset val="128"/>
      </rPr>
      <t>大臣許可漁業</t>
    </r>
    <rPh sb="0" eb="2">
      <t>ダイジン</t>
    </rPh>
    <rPh sb="2" eb="4">
      <t>キョカ</t>
    </rPh>
    <rPh sb="4" eb="5">
      <t>リョウ</t>
    </rPh>
    <rPh sb="5" eb="6">
      <t>ギョウ</t>
    </rPh>
    <phoneticPr fontId="3"/>
  </si>
  <si>
    <r>
      <rPr>
        <sz val="11"/>
        <color theme="1"/>
        <rFont val="ＭＳ 明朝"/>
        <family val="1"/>
        <charset val="128"/>
      </rPr>
      <t>沖合底びき網</t>
    </r>
  </si>
  <si>
    <r>
      <rPr>
        <sz val="11"/>
        <color theme="1"/>
        <rFont val="ＭＳ 明朝"/>
        <family val="1"/>
        <charset val="128"/>
      </rPr>
      <t>周年</t>
    </r>
    <rPh sb="0" eb="2">
      <t>シュウネン</t>
    </rPh>
    <phoneticPr fontId="3"/>
  </si>
  <si>
    <r>
      <rPr>
        <sz val="11"/>
        <color theme="1"/>
        <rFont val="ＭＳ 明朝"/>
        <family val="1"/>
        <charset val="128"/>
      </rPr>
      <t>青森県から新潟県までの沖合</t>
    </r>
  </si>
  <si>
    <r>
      <rPr>
        <sz val="11"/>
        <color theme="1"/>
        <rFont val="ＭＳ 明朝"/>
        <family val="1"/>
        <charset val="128"/>
      </rPr>
      <t>中型さけ･ます流し網</t>
    </r>
  </si>
  <si>
    <r>
      <t>3.20</t>
    </r>
    <r>
      <rPr>
        <sz val="11"/>
        <color theme="1"/>
        <rFont val="ＭＳ 明朝"/>
        <family val="1"/>
        <charset val="128"/>
      </rPr>
      <t>～</t>
    </r>
    <r>
      <rPr>
        <sz val="11"/>
        <color theme="1"/>
        <rFont val="Century"/>
        <family val="1"/>
      </rPr>
      <t xml:space="preserve"> 7.10</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</si>
  <si>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</si>
  <si>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</si>
  <si>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周年</t>
    </r>
    <phoneticPr fontId="3"/>
  </si>
  <si>
    <r>
      <rPr>
        <sz val="11"/>
        <color theme="1"/>
        <rFont val="ＭＳ 明朝"/>
        <family val="1"/>
        <charset val="128"/>
      </rPr>
      <t>日本海･太平洋</t>
    </r>
  </si>
  <si>
    <r>
      <rPr>
        <sz val="11"/>
        <color theme="1"/>
        <rFont val="ＭＳ 明朝"/>
        <family val="1"/>
        <charset val="128"/>
      </rPr>
      <t>届　出　漁　業</t>
    </r>
    <phoneticPr fontId="3"/>
  </si>
  <si>
    <r>
      <rPr>
        <sz val="11"/>
        <color theme="1"/>
        <rFont val="ＭＳ 明朝"/>
        <family val="1"/>
        <charset val="128"/>
      </rPr>
      <t>小型するめいか釣り</t>
    </r>
  </si>
  <si>
    <r>
      <rPr>
        <sz val="11"/>
        <color theme="1"/>
        <rFont val="ＭＳ 明朝"/>
        <family val="1"/>
        <charset val="128"/>
      </rPr>
      <t>　　　　　　区　</t>
    </r>
    <r>
      <rPr>
        <sz val="11"/>
        <color theme="1"/>
        <rFont val="Century"/>
        <family val="1"/>
      </rPr>
      <t xml:space="preserve"> </t>
    </r>
    <r>
      <rPr>
        <sz val="11"/>
        <color theme="1"/>
        <rFont val="ＭＳ 明朝"/>
        <family val="1"/>
        <charset val="128"/>
      </rPr>
      <t>分</t>
    </r>
  </si>
  <si>
    <r>
      <rPr>
        <sz val="11"/>
        <color theme="1"/>
        <rFont val="ＭＳ 明朝"/>
        <family val="1"/>
        <charset val="128"/>
      </rPr>
      <t>地　　　　　　　　　　区</t>
    </r>
    <phoneticPr fontId="3"/>
  </si>
  <si>
    <r>
      <rPr>
        <sz val="11"/>
        <color theme="1"/>
        <rFont val="ＭＳ 明朝"/>
        <family val="1"/>
        <charset val="128"/>
      </rPr>
      <t>漁業の方法</t>
    </r>
    <rPh sb="0" eb="2">
      <t>ギョギョウ</t>
    </rPh>
    <rPh sb="3" eb="5">
      <t>ホウホウ</t>
    </rPh>
    <phoneticPr fontId="3"/>
  </si>
  <si>
    <r>
      <rPr>
        <sz val="11"/>
        <color theme="1"/>
        <rFont val="ＭＳ 明朝"/>
        <family val="1"/>
        <charset val="128"/>
      </rPr>
      <t>吹　浦</t>
    </r>
    <rPh sb="0" eb="1">
      <t>スイ</t>
    </rPh>
    <rPh sb="2" eb="3">
      <t>ウラ</t>
    </rPh>
    <phoneticPr fontId="3"/>
  </si>
  <si>
    <r>
      <rPr>
        <sz val="11"/>
        <color theme="1"/>
        <rFont val="ＭＳ 明朝"/>
        <family val="1"/>
        <charset val="128"/>
      </rPr>
      <t>酒　田</t>
    </r>
    <rPh sb="0" eb="1">
      <t>サケ</t>
    </rPh>
    <rPh sb="2" eb="3">
      <t>タ</t>
    </rPh>
    <phoneticPr fontId="3"/>
  </si>
  <si>
    <r>
      <rPr>
        <sz val="11"/>
        <color theme="1"/>
        <rFont val="ＭＳ 明朝"/>
        <family val="1"/>
        <charset val="128"/>
      </rPr>
      <t>加　茂</t>
    </r>
    <rPh sb="0" eb="1">
      <t>カ</t>
    </rPh>
    <rPh sb="2" eb="3">
      <t>シゲル</t>
    </rPh>
    <phoneticPr fontId="3"/>
  </si>
  <si>
    <r>
      <rPr>
        <sz val="11"/>
        <color theme="1"/>
        <rFont val="ＭＳ 明朝"/>
        <family val="1"/>
        <charset val="128"/>
      </rPr>
      <t>由　良</t>
    </r>
    <rPh sb="0" eb="1">
      <t>ヨシ</t>
    </rPh>
    <rPh sb="2" eb="3">
      <t>リョウ</t>
    </rPh>
    <phoneticPr fontId="3"/>
  </si>
  <si>
    <r>
      <rPr>
        <sz val="11"/>
        <color theme="1"/>
        <rFont val="ＭＳ 明朝"/>
        <family val="1"/>
        <charset val="128"/>
      </rPr>
      <t>豊　浦</t>
    </r>
    <rPh sb="0" eb="1">
      <t>ホウ</t>
    </rPh>
    <rPh sb="2" eb="3">
      <t>ウラ</t>
    </rPh>
    <phoneticPr fontId="3"/>
  </si>
  <si>
    <r>
      <rPr>
        <sz val="11"/>
        <color theme="1"/>
        <rFont val="ＭＳ 明朝"/>
        <family val="1"/>
        <charset val="128"/>
      </rPr>
      <t>温　海</t>
    </r>
    <rPh sb="0" eb="1">
      <t>オン</t>
    </rPh>
    <rPh sb="2" eb="3">
      <t>ウミ</t>
    </rPh>
    <phoneticPr fontId="3"/>
  </si>
  <si>
    <r>
      <rPr>
        <sz val="11"/>
        <color theme="1"/>
        <rFont val="ＭＳ 明朝"/>
        <family val="1"/>
        <charset val="128"/>
      </rPr>
      <t>念珠関</t>
    </r>
    <rPh sb="0" eb="1">
      <t>ネン</t>
    </rPh>
    <rPh sb="1" eb="2">
      <t>タマ</t>
    </rPh>
    <rPh sb="2" eb="3">
      <t>セキ</t>
    </rPh>
    <phoneticPr fontId="3"/>
  </si>
  <si>
    <r>
      <rPr>
        <sz val="11"/>
        <color theme="1"/>
        <rFont val="ＭＳ 明朝"/>
        <family val="1"/>
        <charset val="128"/>
      </rPr>
      <t>合　計</t>
    </r>
    <rPh sb="0" eb="1">
      <t>アイ</t>
    </rPh>
    <rPh sb="2" eb="3">
      <t>ケイ</t>
    </rPh>
    <phoneticPr fontId="3"/>
  </si>
  <si>
    <r>
      <rPr>
        <sz val="11"/>
        <color theme="1"/>
        <rFont val="ＭＳ 明朝"/>
        <family val="1"/>
        <charset val="128"/>
      </rPr>
      <t>釣　　　　　り</t>
    </r>
    <rPh sb="0" eb="1">
      <t>ツ</t>
    </rPh>
    <phoneticPr fontId="3"/>
  </si>
  <si>
    <r>
      <rPr>
        <sz val="11"/>
        <color theme="1"/>
        <rFont val="ＭＳ 明朝"/>
        <family val="1"/>
        <charset val="128"/>
      </rPr>
      <t>はえなわ・釣り</t>
    </r>
    <rPh sb="5" eb="6">
      <t>ツ</t>
    </rPh>
    <phoneticPr fontId="3"/>
  </si>
  <si>
    <r>
      <rPr>
        <sz val="11"/>
        <color theme="1"/>
        <rFont val="ＭＳ 明朝"/>
        <family val="1"/>
        <charset val="128"/>
      </rPr>
      <t>合　　　　　計</t>
    </r>
    <rPh sb="0" eb="1">
      <t>アイ</t>
    </rPh>
    <rPh sb="6" eb="7">
      <t>ケイ</t>
    </rPh>
    <phoneticPr fontId="3"/>
  </si>
  <si>
    <r>
      <t xml:space="preserve"> </t>
    </r>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3"/>
  </si>
  <si>
    <r>
      <rPr>
        <sz val="11"/>
        <rFont val="ＭＳ 明朝"/>
        <family val="1"/>
        <charset val="128"/>
      </rPr>
      <t>一　般</t>
    </r>
    <rPh sb="0" eb="1">
      <t>イッ</t>
    </rPh>
    <rPh sb="2" eb="3">
      <t>ハン</t>
    </rPh>
    <phoneticPr fontId="3"/>
  </si>
  <si>
    <r>
      <rPr>
        <sz val="11"/>
        <rFont val="ＭＳ 明朝"/>
        <family val="1"/>
        <charset val="128"/>
      </rPr>
      <t>合　計</t>
    </r>
    <rPh sb="0" eb="1">
      <t>アイ</t>
    </rPh>
    <rPh sb="2" eb="3">
      <t>ケイ</t>
    </rPh>
    <phoneticPr fontId="3"/>
  </si>
  <si>
    <r>
      <rPr>
        <sz val="11"/>
        <rFont val="ＭＳ 明朝"/>
        <family val="1"/>
        <charset val="128"/>
      </rPr>
      <t>件　　数</t>
    </r>
    <rPh sb="0" eb="1">
      <t>ケン</t>
    </rPh>
    <rPh sb="3" eb="4">
      <t>スウ</t>
    </rPh>
    <phoneticPr fontId="3"/>
  </si>
  <si>
    <r>
      <rPr>
        <sz val="11"/>
        <rFont val="ＭＳ 明朝"/>
        <family val="1"/>
        <charset val="128"/>
      </rPr>
      <t>吹　浦</t>
    </r>
    <rPh sb="0" eb="1">
      <t>スイ</t>
    </rPh>
    <rPh sb="2" eb="3">
      <t>ウラ</t>
    </rPh>
    <phoneticPr fontId="3"/>
  </si>
  <si>
    <r>
      <rPr>
        <sz val="11"/>
        <rFont val="ＭＳ 明朝"/>
        <family val="1"/>
        <charset val="128"/>
      </rPr>
      <t>酒　田</t>
    </r>
    <rPh sb="0" eb="1">
      <t>サケ</t>
    </rPh>
    <rPh sb="2" eb="3">
      <t>タ</t>
    </rPh>
    <phoneticPr fontId="3"/>
  </si>
  <si>
    <r>
      <rPr>
        <sz val="11"/>
        <rFont val="ＭＳ 明朝"/>
        <family val="1"/>
        <charset val="128"/>
      </rPr>
      <t>加　茂</t>
    </r>
    <rPh sb="0" eb="1">
      <t>カ</t>
    </rPh>
    <rPh sb="2" eb="3">
      <t>シゲル</t>
    </rPh>
    <phoneticPr fontId="3"/>
  </si>
  <si>
    <r>
      <rPr>
        <sz val="11"/>
        <rFont val="ＭＳ 明朝"/>
        <family val="1"/>
        <charset val="128"/>
      </rPr>
      <t>由　良</t>
    </r>
    <rPh sb="0" eb="1">
      <t>ヨシ</t>
    </rPh>
    <rPh sb="2" eb="3">
      <t>リョウ</t>
    </rPh>
    <phoneticPr fontId="3"/>
  </si>
  <si>
    <r>
      <rPr>
        <sz val="11"/>
        <rFont val="ＭＳ 明朝"/>
        <family val="1"/>
        <charset val="128"/>
      </rPr>
      <t>豊　浦</t>
    </r>
    <rPh sb="0" eb="1">
      <t>ホウ</t>
    </rPh>
    <rPh sb="2" eb="3">
      <t>ウラ</t>
    </rPh>
    <phoneticPr fontId="3"/>
  </si>
  <si>
    <r>
      <rPr>
        <sz val="11"/>
        <rFont val="ＭＳ 明朝"/>
        <family val="1"/>
        <charset val="128"/>
      </rPr>
      <t>温　海</t>
    </r>
    <rPh sb="0" eb="1">
      <t>オン</t>
    </rPh>
    <rPh sb="2" eb="3">
      <t>ウミ</t>
    </rPh>
    <phoneticPr fontId="3"/>
  </si>
  <si>
    <r>
      <rPr>
        <sz val="11"/>
        <rFont val="ＭＳ 明朝"/>
        <family val="1"/>
        <charset val="128"/>
      </rPr>
      <t>念珠関</t>
    </r>
    <rPh sb="0" eb="1">
      <t>ネン</t>
    </rPh>
    <rPh sb="1" eb="2">
      <t>タマ</t>
    </rPh>
    <rPh sb="2" eb="3">
      <t>セキ</t>
    </rPh>
    <phoneticPr fontId="3"/>
  </si>
  <si>
    <r>
      <rPr>
        <sz val="11"/>
        <rFont val="ＭＳ 明朝"/>
        <family val="1"/>
        <charset val="128"/>
      </rPr>
      <t>計</t>
    </r>
    <rPh sb="0" eb="1">
      <t>ケイ</t>
    </rPh>
    <phoneticPr fontId="3"/>
  </si>
  <si>
    <r>
      <t xml:space="preserve"> (2)</t>
    </r>
    <r>
      <rPr>
        <sz val="14"/>
        <rFont val="ＭＳ 明朝"/>
        <family val="1"/>
        <charset val="128"/>
      </rPr>
      <t>　漁業近代化資金令和２年度融資実績</t>
    </r>
    <rPh sb="12" eb="14">
      <t>レイワ</t>
    </rPh>
    <phoneticPr fontId="8"/>
  </si>
  <si>
    <r>
      <rPr>
        <sz val="12"/>
        <rFont val="ＭＳ 明朝"/>
        <family val="1"/>
        <charset val="128"/>
      </rPr>
      <t>ア　海　　面</t>
    </r>
    <phoneticPr fontId="8"/>
  </si>
  <si>
    <r>
      <rPr>
        <sz val="11"/>
        <rFont val="ＭＳ 明朝"/>
        <family val="1"/>
        <charset val="128"/>
      </rPr>
      <t>単位：千円</t>
    </r>
  </si>
  <si>
    <r>
      <t xml:space="preserve"> </t>
    </r>
    <r>
      <rPr>
        <sz val="11"/>
        <rFont val="ＭＳ 明朝"/>
        <family val="1"/>
        <charset val="128"/>
      </rPr>
      <t>　　区分</t>
    </r>
    <phoneticPr fontId="8"/>
  </si>
  <si>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</si>
  <si>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</si>
  <si>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</si>
  <si>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8"/>
  </si>
  <si>
    <r>
      <rPr>
        <sz val="11"/>
        <rFont val="ＭＳ 明朝"/>
        <family val="1"/>
        <charset val="128"/>
      </rPr>
      <t>漁具等</t>
    </r>
  </si>
  <si>
    <r>
      <rPr>
        <sz val="11"/>
        <rFont val="ＭＳ 明朝"/>
        <family val="1"/>
        <charset val="128"/>
      </rPr>
      <t>水産動植物</t>
    </r>
    <r>
      <rPr>
        <sz val="11"/>
        <rFont val="Century"/>
        <family val="1"/>
      </rPr>
      <t xml:space="preserve">            </t>
    </r>
    <r>
      <rPr>
        <sz val="11"/>
        <rFont val="ＭＳ 明朝"/>
        <family val="1"/>
        <charset val="128"/>
      </rPr>
      <t>の種苗等</t>
    </r>
    <phoneticPr fontId="8"/>
  </si>
  <si>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</si>
  <si>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</si>
  <si>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8"/>
  </si>
  <si>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</si>
  <si>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種苗購入等育成
必要資金</t>
    </r>
    <phoneticPr fontId="8"/>
  </si>
  <si>
    <r>
      <rPr>
        <sz val="11"/>
        <rFont val="ＭＳ 明朝"/>
        <family val="1"/>
        <charset val="128"/>
      </rPr>
      <t>養殖水産物
収穫用器具資金</t>
    </r>
    <phoneticPr fontId="8"/>
  </si>
  <si>
    <r>
      <rPr>
        <sz val="11"/>
        <rFont val="ＭＳ 明朝"/>
        <family val="1"/>
        <charset val="128"/>
      </rPr>
      <t>元</t>
    </r>
    <rPh sb="0" eb="1">
      <t>モト</t>
    </rPh>
    <phoneticPr fontId="8"/>
  </si>
  <si>
    <r>
      <t xml:space="preserve"> (3)</t>
    </r>
    <r>
      <rPr>
        <sz val="12"/>
        <rFont val="ＭＳ 明朝"/>
        <family val="1"/>
        <charset val="128"/>
      </rPr>
      <t>　沿岸漁業改善資金令和元年度融資実績</t>
    </r>
    <rPh sb="13" eb="15">
      <t>レイワ</t>
    </rPh>
    <rPh sb="15" eb="16">
      <t>モト</t>
    </rPh>
    <phoneticPr fontId="8"/>
  </si>
  <si>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</si>
  <si>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</si>
  <si>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</si>
  <si>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令和</t>
    </r>
    <r>
      <rPr>
        <sz val="12"/>
        <rFont val="Century"/>
        <family val="1"/>
      </rPr>
      <t>3</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3"/>
  </si>
  <si>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</si>
  <si>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</si>
  <si>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</si>
  <si>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</si>
  <si>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3"/>
  </si>
  <si>
    <r>
      <t>10</t>
    </r>
    <r>
      <rPr>
        <sz val="11"/>
        <rFont val="ＭＳ 明朝"/>
        <family val="1"/>
        <charset val="128"/>
      </rPr>
      <t>名</t>
    </r>
  </si>
  <si>
    <r>
      <rPr>
        <sz val="11"/>
        <rFont val="ＭＳ 明朝"/>
        <family val="1"/>
        <charset val="128"/>
      </rPr>
      <t>漁業法</t>
    </r>
  </si>
  <si>
    <r>
      <rPr>
        <sz val="11"/>
        <rFont val="ＭＳ 明朝"/>
        <family val="1"/>
        <charset val="128"/>
      </rPr>
      <t>山形県庄内総合支庁産業経済部水産振興課内</t>
    </r>
  </si>
  <si>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</si>
  <si>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</si>
  <si>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3"/>
  </si>
  <si>
    <r>
      <rPr>
        <sz val="11"/>
        <rFont val="ＭＳ 明朝"/>
        <family val="1"/>
        <charset val="128"/>
      </rPr>
      <t>山形県農林水産部水産振興課内</t>
    </r>
  </si>
  <si>
    <r>
      <t>(4</t>
    </r>
    <r>
      <rPr>
        <sz val="11"/>
        <rFont val="ＭＳ 明朝"/>
        <family val="1"/>
        <charset val="128"/>
      </rPr>
      <t>年</t>
    </r>
    <r>
      <rPr>
        <sz val="11"/>
        <rFont val="Century"/>
        <family val="1"/>
      </rPr>
      <t>)</t>
    </r>
  </si>
  <si>
    <r>
      <rPr>
        <sz val="11"/>
        <rFont val="ＭＳ 明朝"/>
        <family val="1"/>
        <charset val="128"/>
      </rPr>
      <t>山形県海面利用協議会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</si>
  <si>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</si>
  <si>
    <r>
      <rPr>
        <sz val="11"/>
        <rFont val="ＭＳ 明朝"/>
        <family val="1"/>
        <charset val="128"/>
      </rPr>
      <t>本宮　茂樹</t>
    </r>
    <rPh sb="0" eb="2">
      <t>モトミヤ</t>
    </rPh>
    <rPh sb="3" eb="5">
      <t>シゲキ</t>
    </rPh>
    <phoneticPr fontId="3"/>
  </si>
  <si>
    <r>
      <rPr>
        <sz val="11"/>
        <rFont val="ＭＳ 明朝"/>
        <family val="1"/>
        <charset val="128"/>
      </rPr>
      <t>令</t>
    </r>
    <r>
      <rPr>
        <sz val="11"/>
        <rFont val="Century"/>
        <family val="1"/>
      </rPr>
      <t>2.2</t>
    </r>
    <r>
      <rPr>
        <sz val="11"/>
        <rFont val="ＭＳ 明朝"/>
        <family val="1"/>
        <charset val="128"/>
      </rPr>
      <t>～令</t>
    </r>
    <r>
      <rPr>
        <sz val="11"/>
        <rFont val="Century"/>
        <family val="1"/>
      </rPr>
      <t>4.2</t>
    </r>
    <rPh sb="0" eb="1">
      <t>レイ</t>
    </rPh>
    <rPh sb="5" eb="6">
      <t>レイ</t>
    </rPh>
    <phoneticPr fontId="3"/>
  </si>
  <si>
    <r>
      <rPr>
        <sz val="11"/>
        <rFont val="ＭＳ 明朝"/>
        <family val="1"/>
        <charset val="128"/>
      </rPr>
      <t>規約</t>
    </r>
  </si>
  <si>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</si>
  <si>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1"/>
        <rFont val="ＭＳ 明朝"/>
        <family val="1"/>
        <charset val="128"/>
      </rPr>
      <t>報酬等</t>
    </r>
  </si>
  <si>
    <r>
      <rPr>
        <sz val="11"/>
        <rFont val="ＭＳ 明朝"/>
        <family val="1"/>
        <charset val="128"/>
      </rPr>
      <t>投　資　的　経　費</t>
    </r>
  </si>
  <si>
    <r>
      <rPr>
        <sz val="11"/>
        <rFont val="ＭＳ 明朝"/>
        <family val="1"/>
        <charset val="128"/>
      </rPr>
      <t>漁港・漁場整備事業費</t>
    </r>
  </si>
  <si>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</si>
  <si>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</si>
  <si>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さくらます増殖施設管理運営費</t>
    </r>
  </si>
  <si>
    <r>
      <rPr>
        <sz val="11"/>
        <rFont val="ＭＳ 明朝"/>
        <family val="1"/>
        <charset val="128"/>
      </rPr>
      <t>漁業成長産業化支援事業費</t>
    </r>
    <rPh sb="0" eb="2">
      <t>ギョギョウ</t>
    </rPh>
    <rPh sb="2" eb="4">
      <t>セイチョウ</t>
    </rPh>
    <rPh sb="4" eb="7">
      <t>サンギョウカ</t>
    </rPh>
    <rPh sb="7" eb="9">
      <t>シエン</t>
    </rPh>
    <rPh sb="9" eb="11">
      <t>ジギョウ</t>
    </rPh>
    <rPh sb="11" eb="12">
      <t>ヒ</t>
    </rPh>
    <phoneticPr fontId="3"/>
  </si>
  <si>
    <r>
      <rPr>
        <sz val="11"/>
        <rFont val="ＭＳ 明朝"/>
        <family val="1"/>
        <charset val="128"/>
      </rPr>
      <t>新規漁業就業者総合支援対策事業費</t>
    </r>
  </si>
  <si>
    <r>
      <rPr>
        <sz val="11"/>
        <rFont val="ＭＳ 明朝"/>
        <family val="1"/>
        <charset val="128"/>
      </rPr>
      <t>離島漁業再生支援事業費</t>
    </r>
  </si>
  <si>
    <r>
      <rPr>
        <sz val="11"/>
        <rFont val="ＭＳ 明朝"/>
        <family val="1"/>
        <charset val="128"/>
      </rPr>
      <t>サケ・マス振興事業費</t>
    </r>
  </si>
  <si>
    <r>
      <rPr>
        <sz val="11"/>
        <rFont val="ＭＳ 明朝"/>
        <family val="1"/>
        <charset val="128"/>
      </rPr>
      <t>庄内浜トップブランド水産物創出事業費</t>
    </r>
  </si>
  <si>
    <r>
      <rPr>
        <sz val="11"/>
        <rFont val="ＭＳ 明朝"/>
        <family val="1"/>
        <charset val="128"/>
      </rPr>
      <t>栽培漁業振興事業費</t>
    </r>
  </si>
  <si>
    <r>
      <rPr>
        <sz val="11"/>
        <rFont val="ＭＳ 明朝"/>
        <family val="1"/>
        <charset val="128"/>
      </rPr>
      <t>最上丸維持管理費</t>
    </r>
  </si>
  <si>
    <r>
      <rPr>
        <sz val="11"/>
        <rFont val="ＭＳ 明朝"/>
        <family val="1"/>
        <charset val="128"/>
      </rPr>
      <t>水産総合振興費</t>
    </r>
  </si>
  <si>
    <r>
      <rPr>
        <sz val="11"/>
        <rFont val="ＭＳ 明朝"/>
        <family val="1"/>
        <charset val="128"/>
      </rPr>
      <t>内水面水産試験場管理運営費</t>
    </r>
  </si>
  <si>
    <r>
      <rPr>
        <sz val="11"/>
        <rFont val="ＭＳ 明朝"/>
        <family val="1"/>
        <charset val="128"/>
      </rPr>
      <t>漁船操業安全対策事業費</t>
    </r>
    <rPh sb="0" eb="2">
      <t>ギョセン</t>
    </rPh>
    <rPh sb="2" eb="4">
      <t>ソウギョウ</t>
    </rPh>
    <rPh sb="4" eb="6">
      <t>アンゼン</t>
    </rPh>
    <rPh sb="6" eb="8">
      <t>タイサク</t>
    </rPh>
    <rPh sb="8" eb="10">
      <t>ジギョウ</t>
    </rPh>
    <rPh sb="10" eb="11">
      <t>ヒ</t>
    </rPh>
    <phoneticPr fontId="3"/>
  </si>
  <si>
    <r>
      <rPr>
        <sz val="11"/>
        <rFont val="ＭＳ 明朝"/>
        <family val="1"/>
        <charset val="128"/>
      </rPr>
      <t>など</t>
    </r>
  </si>
  <si>
    <r>
      <rPr>
        <sz val="11"/>
        <rFont val="ＭＳ 明朝"/>
        <family val="1"/>
        <charset val="128"/>
      </rPr>
      <t>維持補修費</t>
    </r>
  </si>
  <si>
    <r>
      <rPr>
        <sz val="11"/>
        <rFont val="ＭＳ 明朝"/>
        <family val="1"/>
        <charset val="128"/>
      </rPr>
      <t>漁業生産体制強化対策事業</t>
    </r>
    <rPh sb="0" eb="2">
      <t>ギョギョウ</t>
    </rPh>
    <rPh sb="2" eb="4">
      <t>セイサン</t>
    </rPh>
    <rPh sb="4" eb="6">
      <t>タイセイ</t>
    </rPh>
    <rPh sb="6" eb="8">
      <t>キョウカ</t>
    </rPh>
    <rPh sb="8" eb="10">
      <t>タイサク</t>
    </rPh>
    <rPh sb="10" eb="12">
      <t>ジギョウ</t>
    </rPh>
    <phoneticPr fontId="3"/>
  </si>
  <si>
    <r>
      <rPr>
        <sz val="11"/>
        <rFont val="ＭＳ 明朝"/>
        <family val="1"/>
        <charset val="128"/>
      </rPr>
      <t>沿岸漁業振興調査事業</t>
    </r>
    <rPh sb="0" eb="2">
      <t>エンガン</t>
    </rPh>
    <rPh sb="2" eb="4">
      <t>ギョギョウ</t>
    </rPh>
    <rPh sb="4" eb="6">
      <t>シンコウ</t>
    </rPh>
    <rPh sb="6" eb="8">
      <t>チョウサ</t>
    </rPh>
    <rPh sb="8" eb="10">
      <t>ジギョウ</t>
    </rPh>
    <phoneticPr fontId="3"/>
  </si>
  <si>
    <r>
      <rPr>
        <sz val="11"/>
        <rFont val="ＭＳ 明朝"/>
        <family val="1"/>
        <charset val="128"/>
      </rPr>
      <t>試験研究費</t>
    </r>
    <rPh sb="0" eb="2">
      <t>シケン</t>
    </rPh>
    <rPh sb="2" eb="5">
      <t>ケンキュウヒ</t>
    </rPh>
    <phoneticPr fontId="3"/>
  </si>
  <si>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1">
      <t>ジギョウ</t>
    </rPh>
    <rPh sb="11" eb="12">
      <t>ヒ</t>
    </rPh>
    <phoneticPr fontId="3"/>
  </si>
  <si>
    <r>
      <rPr>
        <sz val="11"/>
        <rFont val="ＭＳ 明朝"/>
        <family val="1"/>
        <charset val="128"/>
      </rPr>
      <t>内水面水産試験場管理運営費</t>
    </r>
    <rPh sb="0" eb="3">
      <t>ナイスイメン</t>
    </rPh>
    <rPh sb="3" eb="5">
      <t>スイサン</t>
    </rPh>
    <rPh sb="5" eb="8">
      <t>シケンジョウ</t>
    </rPh>
    <rPh sb="8" eb="10">
      <t>カンリ</t>
    </rPh>
    <phoneticPr fontId="3"/>
  </si>
  <si>
    <r>
      <rPr>
        <sz val="11"/>
        <rFont val="ＭＳ 明朝"/>
        <family val="1"/>
        <charset val="128"/>
      </rPr>
      <t>資金貸付等</t>
    </r>
  </si>
  <si>
    <r>
      <rPr>
        <sz val="11"/>
        <rFont val="ＭＳ 明朝"/>
        <family val="1"/>
        <charset val="128"/>
      </rPr>
      <t>水産試験場管理運営費</t>
    </r>
    <rPh sb="0" eb="2">
      <t>スイサン</t>
    </rPh>
    <rPh sb="2" eb="5">
      <t>シケンジョウ</t>
    </rPh>
    <rPh sb="5" eb="7">
      <t>カンリ</t>
    </rPh>
    <rPh sb="7" eb="10">
      <t>ウンエイヒ</t>
    </rPh>
    <phoneticPr fontId="3"/>
  </si>
  <si>
    <r>
      <rPr>
        <sz val="11"/>
        <rFont val="ＭＳ 明朝"/>
        <family val="1"/>
        <charset val="128"/>
      </rPr>
      <t>指導・委託・運用益の繰出</t>
    </r>
  </si>
  <si>
    <r>
      <rPr>
        <sz val="11"/>
        <rFont val="ＭＳ 明朝"/>
        <family val="1"/>
        <charset val="128"/>
      </rPr>
      <t>サケ・マス振興事業費</t>
    </r>
    <rPh sb="5" eb="7">
      <t>シンコウ</t>
    </rPh>
    <rPh sb="7" eb="9">
      <t>ジギョウ</t>
    </rPh>
    <rPh sb="9" eb="10">
      <t>ヒ</t>
    </rPh>
    <phoneticPr fontId="3"/>
  </si>
  <si>
    <r>
      <rPr>
        <sz val="11"/>
        <rFont val="ＭＳ 明朝"/>
        <family val="1"/>
        <charset val="128"/>
      </rPr>
      <t>庄内浜トップブランド水産物創出事業費</t>
    </r>
    <rPh sb="0" eb="2">
      <t>ショウナイ</t>
    </rPh>
    <rPh sb="2" eb="3">
      <t>ハマ</t>
    </rPh>
    <rPh sb="10" eb="13">
      <t>スイサンブツ</t>
    </rPh>
    <rPh sb="13" eb="15">
      <t>ソウシュツ</t>
    </rPh>
    <rPh sb="15" eb="17">
      <t>ジギョウ</t>
    </rPh>
    <rPh sb="17" eb="18">
      <t>ヒ</t>
    </rPh>
    <phoneticPr fontId="3"/>
  </si>
  <si>
    <t>５　主要魚種の漁期・漁場</t>
    <phoneticPr fontId="8"/>
  </si>
  <si>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</si>
  <si>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</si>
  <si>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</si>
  <si>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主な漁場</t>
    </r>
    <r>
      <rPr>
        <sz val="11"/>
        <color indexed="8"/>
        <rFont val="Century"/>
        <family val="1"/>
      </rPr>
      <t>(</t>
    </r>
    <r>
      <rPr>
        <sz val="11"/>
        <color indexed="8"/>
        <rFont val="ＭＳ 明朝"/>
        <family val="1"/>
        <charset val="128"/>
      </rPr>
      <t>水深</t>
    </r>
    <r>
      <rPr>
        <sz val="11"/>
        <color indexed="8"/>
        <rFont val="Century"/>
        <family val="1"/>
      </rPr>
      <t>m)</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</si>
  <si>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</si>
  <si>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8"/>
  </si>
  <si>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</si>
  <si>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rPr>
        <sz val="11"/>
        <color indexed="8"/>
        <rFont val="ＭＳ 明朝"/>
        <family val="1"/>
        <charset val="128"/>
      </rPr>
      <t>ほっけ</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</si>
  <si>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</si>
  <si>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</si>
  <si>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</si>
  <si>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ぶり･いなだ</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</si>
  <si>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8"/>
  </si>
  <si>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</si>
  <si>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</si>
  <si>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</si>
  <si>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</si>
  <si>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</si>
  <si>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</si>
  <si>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火光利用</t>
    </r>
    <r>
      <rPr>
        <sz val="11"/>
        <color indexed="8"/>
        <rFont val="Century"/>
        <family val="1"/>
      </rPr>
      <t>)</t>
    </r>
  </si>
  <si>
    <r>
      <rPr>
        <sz val="11"/>
        <color indexed="8"/>
        <rFont val="ＭＳ 明朝"/>
        <family val="1"/>
        <charset val="128"/>
      </rPr>
      <t>沿岸天然礁･人工魚礁</t>
    </r>
  </si>
  <si>
    <r>
      <rPr>
        <sz val="11"/>
        <color indexed="8"/>
        <rFont val="ＭＳ 明朝"/>
        <family val="1"/>
        <charset val="128"/>
      </rPr>
      <t>はたはた</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</si>
  <si>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</si>
  <si>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</si>
  <si>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</si>
  <si>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</si>
  <si>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rPr>
        <sz val="11"/>
        <color indexed="8"/>
        <rFont val="ＭＳ 明朝"/>
        <family val="1"/>
        <charset val="128"/>
      </rPr>
      <t>あんこう</t>
    </r>
  </si>
  <si>
    <r>
      <t>80</t>
    </r>
    <r>
      <rPr>
        <sz val="11"/>
        <color indexed="8"/>
        <rFont val="ＭＳ 明朝"/>
        <family val="1"/>
        <charset val="128"/>
      </rPr>
      <t>～</t>
    </r>
    <r>
      <rPr>
        <sz val="11"/>
        <color indexed="8"/>
        <rFont val="Century"/>
        <family val="1"/>
      </rPr>
      <t>200</t>
    </r>
    <phoneticPr fontId="8"/>
  </si>
  <si>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</si>
  <si>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</si>
  <si>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</si>
  <si>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</si>
  <si>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</si>
  <si>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</si>
  <si>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</si>
  <si>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</si>
  <si>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</si>
  <si>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</si>
  <si>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rPr>
        <sz val="11"/>
        <color indexed="8"/>
        <rFont val="ＭＳ 明朝"/>
        <family val="1"/>
        <charset val="128"/>
      </rPr>
      <t>さけ</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</si>
  <si>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</si>
  <si>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</si>
  <si>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</si>
  <si>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</si>
  <si>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rPr>
        <sz val="11"/>
        <color indexed="8"/>
        <rFont val="ＭＳ 明朝"/>
        <family val="1"/>
        <charset val="128"/>
      </rPr>
      <t>ます</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</si>
  <si>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</si>
  <si>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</si>
  <si>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最上川</t>
    </r>
    <r>
      <rPr>
        <sz val="11"/>
        <color indexed="8"/>
        <rFont val="Century"/>
        <family val="1"/>
      </rPr>
      <t>(</t>
    </r>
    <r>
      <rPr>
        <sz val="11"/>
        <color indexed="8"/>
        <rFont val="ＭＳ 明朝"/>
        <family val="1"/>
        <charset val="128"/>
      </rPr>
      <t>河口部</t>
    </r>
    <r>
      <rPr>
        <sz val="11"/>
        <color indexed="8"/>
        <rFont val="Century"/>
        <family val="1"/>
      </rPr>
      <t>)</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</si>
  <si>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</si>
  <si>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</si>
  <si>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</si>
  <si>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</si>
  <si>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</si>
  <si>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</si>
  <si>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</si>
  <si>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</si>
  <si>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</si>
  <si>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rPr>
        <sz val="11"/>
        <color indexed="8"/>
        <rFont val="ＭＳ 明朝"/>
        <family val="1"/>
        <charset val="128"/>
      </rPr>
      <t>するめいか</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</si>
  <si>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</si>
  <si>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</si>
  <si>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</si>
  <si>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</si>
  <si>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</si>
  <si>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rPr>
        <sz val="11"/>
        <color indexed="8"/>
        <rFont val="ＭＳ 明朝"/>
        <family val="1"/>
        <charset val="128"/>
      </rPr>
      <t>やりいか</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</si>
  <si>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</si>
  <si>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</si>
  <si>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</si>
  <si>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</si>
  <si>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</si>
  <si>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</si>
  <si>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</si>
  <si>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</si>
  <si>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</si>
  <si>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rPr>
        <sz val="11"/>
        <color indexed="8"/>
        <rFont val="ＭＳ 明朝"/>
        <family val="1"/>
        <charset val="128"/>
      </rPr>
      <t>きす</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</si>
  <si>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</si>
  <si>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</si>
  <si>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</si>
  <si>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t>80</t>
    </r>
    <r>
      <rPr>
        <sz val="11"/>
        <color indexed="8"/>
        <rFont val="ＭＳ 明朝"/>
        <family val="1"/>
        <charset val="128"/>
      </rPr>
      <t>～</t>
    </r>
    <r>
      <rPr>
        <sz val="11"/>
        <color indexed="8"/>
        <rFont val="Century"/>
        <family val="1"/>
      </rPr>
      <t>200</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</si>
  <si>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</si>
  <si>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</si>
  <si>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</si>
  <si>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</si>
  <si>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</si>
  <si>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</si>
  <si>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</si>
  <si>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</si>
  <si>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</si>
  <si>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</si>
  <si>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</si>
  <si>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</si>
  <si>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</si>
  <si>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ひらめ</t>
    </r>
    <r>
      <rPr>
        <sz val="11"/>
        <color indexed="8"/>
        <rFont val="Century"/>
        <family val="1"/>
      </rPr>
      <t>)</t>
    </r>
  </si>
  <si>
    <r>
      <rPr>
        <sz val="11"/>
        <color indexed="8"/>
        <rFont val="ＭＳ 明朝"/>
        <family val="1"/>
        <charset val="128"/>
      </rPr>
      <t>ほっこくあかえび</t>
    </r>
    <phoneticPr fontId="8"/>
  </si>
  <si>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</si>
  <si>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</si>
  <si>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</si>
  <si>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rPr>
        <sz val="11"/>
        <color indexed="8"/>
        <rFont val="ＭＳ 明朝"/>
        <family val="1"/>
        <charset val="128"/>
      </rPr>
      <t>くるまえび</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</si>
  <si>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</si>
  <si>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</si>
  <si>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rPr>
        <sz val="11"/>
        <color indexed="8"/>
        <rFont val="ＭＳ 明朝"/>
        <family val="1"/>
        <charset val="128"/>
      </rPr>
      <t>ずわいがに</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</si>
  <si>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</si>
  <si>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飛島西側</t>
    </r>
    <r>
      <rPr>
        <sz val="11"/>
        <color indexed="8"/>
        <rFont val="Century"/>
        <family val="1"/>
      </rPr>
      <t>500</t>
    </r>
    <r>
      <rPr>
        <sz val="11"/>
        <color indexed="8"/>
        <rFont val="ＭＳ 明朝"/>
        <family val="1"/>
        <charset val="128"/>
      </rPr>
      <t>以浅</t>
    </r>
    <r>
      <rPr>
        <sz val="11"/>
        <color indexed="8"/>
        <rFont val="Century"/>
        <family val="1"/>
      </rPr>
      <t>(</t>
    </r>
    <r>
      <rPr>
        <sz val="11"/>
        <color indexed="8"/>
        <rFont val="ＭＳ 明朝"/>
        <family val="1"/>
        <charset val="128"/>
      </rPr>
      <t>許可漁場</t>
    </r>
    <r>
      <rPr>
        <sz val="11"/>
        <color indexed="8"/>
        <rFont val="Century"/>
        <family val="1"/>
      </rPr>
      <t>)</t>
    </r>
  </si>
  <si>
    <r>
      <rPr>
        <sz val="11"/>
        <color indexed="8"/>
        <rFont val="ＭＳ 明朝"/>
        <family val="1"/>
        <charset val="128"/>
      </rPr>
      <t>べにずわい</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</si>
  <si>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8"/>
  </si>
  <si>
    <r>
      <rPr>
        <sz val="11"/>
        <color indexed="8"/>
        <rFont val="ＭＳ 明朝"/>
        <family val="1"/>
        <charset val="128"/>
      </rPr>
      <t>かご</t>
    </r>
  </si>
  <si>
    <r>
      <t>800</t>
    </r>
    <r>
      <rPr>
        <sz val="11"/>
        <color indexed="8"/>
        <rFont val="ＭＳ 明朝"/>
        <family val="1"/>
        <charset val="128"/>
      </rPr>
      <t>以深</t>
    </r>
  </si>
  <si>
    <r>
      <rPr>
        <sz val="11"/>
        <color indexed="8"/>
        <rFont val="ＭＳ 明朝"/>
        <family val="1"/>
        <charset val="128"/>
      </rPr>
      <t>すけとうだら</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</si>
  <si>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</si>
  <si>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</si>
  <si>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rPr>
        <sz val="11"/>
        <color indexed="8"/>
        <rFont val="ＭＳ 明朝"/>
        <family val="1"/>
        <charset val="128"/>
      </rPr>
      <t>がざみ</t>
    </r>
  </si>
  <si>
    <r>
      <t>10</t>
    </r>
    <r>
      <rPr>
        <sz val="11"/>
        <color indexed="8"/>
        <rFont val="ＭＳ 明朝"/>
        <family val="1"/>
        <charset val="128"/>
      </rPr>
      <t>～</t>
    </r>
    <r>
      <rPr>
        <sz val="11"/>
        <color indexed="8"/>
        <rFont val="Century"/>
        <family val="1"/>
      </rPr>
      <t>30</t>
    </r>
  </si>
  <si>
    <r>
      <rPr>
        <sz val="11"/>
        <color indexed="8"/>
        <rFont val="ＭＳ 明朝"/>
        <family val="1"/>
        <charset val="128"/>
      </rPr>
      <t>さわら</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</si>
  <si>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</si>
  <si>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</si>
  <si>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</si>
  <si>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</si>
  <si>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</si>
  <si>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</si>
  <si>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地先</t>
    </r>
  </si>
  <si>
    <r>
      <rPr>
        <sz val="11"/>
        <color indexed="8"/>
        <rFont val="ＭＳ 明朝"/>
        <family val="1"/>
        <charset val="128"/>
      </rPr>
      <t>いわがき</t>
    </r>
  </si>
  <si>
    <r>
      <rPr>
        <sz val="11"/>
        <color indexed="8"/>
        <rFont val="ＭＳ 明朝"/>
        <family val="1"/>
        <charset val="128"/>
      </rPr>
      <t>採貝藻</t>
    </r>
  </si>
  <si>
    <r>
      <rPr>
        <sz val="11"/>
        <color indexed="8"/>
        <rFont val="ＭＳ 明朝"/>
        <family val="1"/>
        <charset val="128"/>
      </rPr>
      <t>漁業地区専兼別</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</si>
  <si>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</si>
  <si>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</si>
  <si>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</si>
  <si>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</si>
  <si>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</si>
  <si>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</si>
  <si>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</si>
  <si>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</si>
  <si>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</si>
  <si>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</si>
  <si>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</si>
  <si>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rPr>
        <sz val="11"/>
        <color indexed="8"/>
        <rFont val="ＭＳ 明朝"/>
        <family val="1"/>
        <charset val="128"/>
      </rPr>
      <t>地区別経営体数</t>
    </r>
  </si>
  <si>
    <r>
      <rPr>
        <sz val="11"/>
        <color indexed="8"/>
        <rFont val="ＭＳ 明朝"/>
        <family val="1"/>
        <charset val="128"/>
      </rPr>
      <t>遊佐</t>
    </r>
  </si>
  <si>
    <r>
      <rPr>
        <sz val="11"/>
        <color indexed="8"/>
        <rFont val="ＭＳ 明朝"/>
        <family val="1"/>
        <charset val="128"/>
      </rPr>
      <t>加茂</t>
    </r>
  </si>
  <si>
    <r>
      <rPr>
        <sz val="11"/>
        <color indexed="8"/>
        <rFont val="ＭＳ 明朝"/>
        <family val="1"/>
        <charset val="128"/>
      </rPr>
      <t>豊浦</t>
    </r>
  </si>
  <si>
    <r>
      <rPr>
        <sz val="11"/>
        <color indexed="8"/>
        <rFont val="ＭＳ 明朝"/>
        <family val="1"/>
        <charset val="128"/>
      </rPr>
      <t>念珠関</t>
    </r>
  </si>
  <si>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</si>
  <si>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</si>
  <si>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</si>
  <si>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t>60</t>
    </r>
    <r>
      <rPr>
        <sz val="11"/>
        <color indexed="8"/>
        <rFont val="ＭＳ 明朝"/>
        <family val="1"/>
        <charset val="128"/>
      </rPr>
      <t>歳以上</t>
    </r>
  </si>
  <si>
    <r>
      <rPr>
        <sz val="11"/>
        <color indexed="8"/>
        <rFont val="ＭＳ 明朝"/>
        <family val="1"/>
        <charset val="128"/>
      </rPr>
      <t>（農林水産統計）</t>
    </r>
    <rPh sb="1" eb="3">
      <t>ノウリン</t>
    </rPh>
    <rPh sb="3" eb="5">
      <t>スイサン</t>
    </rPh>
    <rPh sb="5" eb="7">
      <t>トウケイ</t>
    </rPh>
    <phoneticPr fontId="8"/>
  </si>
  <si>
    <r>
      <rPr>
        <sz val="11"/>
        <rFont val="ＭＳ 明朝"/>
        <family val="1"/>
        <charset val="128"/>
      </rPr>
      <t>沿岸漁業</t>
    </r>
    <phoneticPr fontId="8"/>
  </si>
  <si>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rPh sb="0" eb="1">
      <t>レイ</t>
    </rPh>
    <rPh sb="1" eb="2">
      <t>ワ</t>
    </rPh>
    <phoneticPr fontId="8"/>
  </si>
  <si>
    <r>
      <rPr>
        <sz val="11"/>
        <rFont val="ＭＳ 明朝"/>
        <family val="1"/>
        <charset val="128"/>
      </rPr>
      <t>※　漁協総貸出　</t>
    </r>
    <r>
      <rPr>
        <sz val="11"/>
        <rFont val="Century"/>
        <family val="1"/>
      </rPr>
      <t>582</t>
    </r>
    <r>
      <rPr>
        <sz val="11"/>
        <rFont val="ＭＳ 明朝"/>
        <family val="1"/>
        <charset val="128"/>
      </rPr>
      <t>百万円　差額</t>
    </r>
    <r>
      <rPr>
        <sz val="11"/>
        <rFont val="Century"/>
        <family val="1"/>
      </rPr>
      <t>17</t>
    </r>
    <r>
      <rPr>
        <sz val="11"/>
        <rFont val="ＭＳ 明朝"/>
        <family val="1"/>
        <charset val="128"/>
      </rPr>
      <t>百万円は、貯担貸付及び当貸貸付です。</t>
    </r>
    <phoneticPr fontId="8"/>
  </si>
  <si>
    <r>
      <rPr>
        <sz val="12"/>
        <rFont val="ＭＳ 明朝"/>
        <family val="1"/>
        <charset val="128"/>
      </rPr>
      <t>１８　水　産　金　融</t>
    </r>
    <phoneticPr fontId="8"/>
  </si>
  <si>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3"/>
  </si>
  <si>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3"/>
  </si>
  <si>
    <r>
      <rPr>
        <sz val="10"/>
        <color theme="1"/>
        <rFont val="ＭＳ 明朝"/>
        <family val="1"/>
        <charset val="128"/>
      </rPr>
      <t>　</t>
    </r>
    <r>
      <rPr>
        <sz val="10"/>
        <color theme="1"/>
        <rFont val="Century"/>
        <family val="1"/>
      </rPr>
      <t>(2)</t>
    </r>
    <r>
      <rPr>
        <sz val="10"/>
        <color theme="1"/>
        <rFont val="ＭＳ 明朝"/>
        <family val="1"/>
        <charset val="128"/>
      </rPr>
      <t>漁業近代化資金令和</t>
    </r>
    <r>
      <rPr>
        <sz val="10"/>
        <color theme="1"/>
        <rFont val="Century"/>
        <family val="1"/>
      </rPr>
      <t>2</t>
    </r>
    <r>
      <rPr>
        <sz val="10"/>
        <color theme="1"/>
        <rFont val="ＭＳ 明朝"/>
        <family val="1"/>
        <charset val="128"/>
      </rPr>
      <t>年度融資実績････････････････</t>
    </r>
    <rPh sb="11" eb="13">
      <t>レイワ</t>
    </rPh>
    <rPh sb="14" eb="15">
      <t>ネン</t>
    </rPh>
    <phoneticPr fontId="3"/>
  </si>
  <si>
    <r>
      <rPr>
        <sz val="10"/>
        <color theme="1"/>
        <rFont val="ＭＳ 明朝"/>
        <family val="1"/>
        <charset val="128"/>
      </rPr>
      <t>　</t>
    </r>
    <r>
      <rPr>
        <sz val="10"/>
        <color theme="1"/>
        <rFont val="Century"/>
        <family val="1"/>
      </rPr>
      <t>(3)</t>
    </r>
    <r>
      <rPr>
        <sz val="10"/>
        <color theme="1"/>
        <rFont val="ＭＳ 明朝"/>
        <family val="1"/>
        <charset val="128"/>
      </rPr>
      <t>沿岸漁業改善資金令和</t>
    </r>
    <r>
      <rPr>
        <sz val="10"/>
        <color theme="1"/>
        <rFont val="Century"/>
        <family val="1"/>
      </rPr>
      <t>2</t>
    </r>
    <r>
      <rPr>
        <sz val="10"/>
        <color theme="1"/>
        <rFont val="ＭＳ 明朝"/>
        <family val="1"/>
        <charset val="128"/>
      </rPr>
      <t>年度融資実績･･････････････</t>
    </r>
    <rPh sb="12" eb="14">
      <t>レイワ</t>
    </rPh>
    <rPh sb="15" eb="16">
      <t>ネン</t>
    </rPh>
    <phoneticPr fontId="3"/>
  </si>
  <si>
    <r>
      <t>(</t>
    </r>
    <r>
      <rPr>
        <sz val="12"/>
        <rFont val="ＭＳ 明朝"/>
        <family val="1"/>
        <charset val="128"/>
      </rPr>
      <t>３</t>
    </r>
    <r>
      <rPr>
        <sz val="12"/>
        <rFont val="Century"/>
        <family val="1"/>
      </rPr>
      <t xml:space="preserve">)  </t>
    </r>
    <r>
      <rPr>
        <sz val="12"/>
        <rFont val="ＭＳ 明朝"/>
        <family val="1"/>
        <charset val="128"/>
      </rPr>
      <t>あわび放流事業</t>
    </r>
    <phoneticPr fontId="8"/>
  </si>
  <si>
    <r>
      <rPr>
        <sz val="11"/>
        <rFont val="ＭＳ 明朝"/>
        <family val="1"/>
        <charset val="128"/>
      </rPr>
      <t>（２）庄内の魚消費拡大事業</t>
    </r>
    <phoneticPr fontId="3"/>
  </si>
  <si>
    <r>
      <rPr>
        <sz val="11"/>
        <rFont val="ＭＳ 明朝"/>
        <family val="1"/>
        <charset val="128"/>
      </rPr>
      <t>○　県内陸部における庄内浜産水産物のプロモーション</t>
    </r>
    <phoneticPr fontId="3"/>
  </si>
  <si>
    <r>
      <rPr>
        <sz val="11"/>
        <rFont val="ＭＳ 明朝"/>
        <family val="1"/>
        <charset val="128"/>
      </rPr>
      <t>庄内浜パネル展示・クイズラリー、庄内浜を感じるワークショップ（貝殻キャンドル）、水産加工品販売　</t>
    </r>
    <rPh sb="0" eb="2">
      <t>ショウナイ</t>
    </rPh>
    <rPh sb="2" eb="3">
      <t>ハマ</t>
    </rPh>
    <rPh sb="6" eb="8">
      <t>テンジ</t>
    </rPh>
    <rPh sb="16" eb="18">
      <t>ショウナイ</t>
    </rPh>
    <rPh sb="18" eb="19">
      <t>ハマ</t>
    </rPh>
    <rPh sb="20" eb="21">
      <t>カン</t>
    </rPh>
    <rPh sb="31" eb="33">
      <t>カイガラ</t>
    </rPh>
    <rPh sb="40" eb="42">
      <t>スイサン</t>
    </rPh>
    <rPh sb="42" eb="45">
      <t>カコウヒン</t>
    </rPh>
    <rPh sb="45" eb="47">
      <t>ハンバイ</t>
    </rPh>
    <phoneticPr fontId="3"/>
  </si>
  <si>
    <r>
      <t>(7</t>
    </r>
    <r>
      <rPr>
        <sz val="11"/>
        <rFont val="ＭＳ 明朝"/>
        <family val="1"/>
        <charset val="128"/>
      </rPr>
      <t>企業</t>
    </r>
    <r>
      <rPr>
        <sz val="11"/>
        <rFont val="Century"/>
        <family val="1"/>
      </rPr>
      <t>)</t>
    </r>
    <phoneticPr fontId="3"/>
  </si>
  <si>
    <r>
      <rPr>
        <sz val="11"/>
        <rFont val="ＭＳ 明朝"/>
        <family val="1"/>
        <charset val="128"/>
      </rPr>
      <t>やまがた庄内浜の魚応援店</t>
    </r>
  </si>
  <si>
    <r>
      <t>(116</t>
    </r>
    <r>
      <rPr>
        <sz val="11"/>
        <rFont val="ＭＳ 明朝"/>
        <family val="1"/>
        <charset val="128"/>
      </rPr>
      <t>店舗</t>
    </r>
    <r>
      <rPr>
        <sz val="11"/>
        <rFont val="Century"/>
        <family val="1"/>
      </rPr>
      <t>)</t>
    </r>
    <phoneticPr fontId="3"/>
  </si>
  <si>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月末現在）</t>
    </r>
    <rPh sb="1" eb="3">
      <t>レイワ</t>
    </rPh>
    <rPh sb="4" eb="5">
      <t>ネン</t>
    </rPh>
    <phoneticPr fontId="3"/>
  </si>
  <si>
    <r>
      <rPr>
        <sz val="11"/>
        <rFont val="ＭＳ 明朝"/>
        <family val="1"/>
        <charset val="128"/>
      </rPr>
      <t>ジャンル別</t>
    </r>
    <phoneticPr fontId="3"/>
  </si>
  <si>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</si>
  <si>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</si>
  <si>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</si>
  <si>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3"/>
  </si>
  <si>
    <r>
      <rPr>
        <sz val="11"/>
        <rFont val="ＭＳ 明朝"/>
        <family val="1"/>
        <charset val="128"/>
      </rPr>
      <t>〇　情報発信</t>
    </r>
    <rPh sb="2" eb="4">
      <t>ジョウホウ</t>
    </rPh>
    <rPh sb="4" eb="6">
      <t>ハッシン</t>
    </rPh>
    <phoneticPr fontId="3"/>
  </si>
  <si>
    <r>
      <rPr>
        <sz val="11"/>
        <rFont val="ＭＳ 明朝"/>
        <family val="1"/>
        <charset val="128"/>
      </rPr>
      <t>（３）庄内浜ブランド創出協議会</t>
    </r>
    <rPh sb="10" eb="12">
      <t>ソウシュツ</t>
    </rPh>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</si>
  <si>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10</t>
    </r>
    <r>
      <rPr>
        <sz val="10"/>
        <rFont val="ＭＳ 明朝"/>
        <family val="1"/>
        <charset val="128"/>
      </rPr>
      <t>月</t>
    </r>
    <r>
      <rPr>
        <sz val="10"/>
        <rFont val="Century"/>
        <family val="1"/>
      </rPr>
      <t>10</t>
    </r>
    <r>
      <rPr>
        <sz val="10"/>
        <rFont val="ＭＳ 明朝"/>
        <family val="1"/>
        <charset val="128"/>
      </rPr>
      <t>日（土）～</t>
    </r>
    <r>
      <rPr>
        <sz val="10"/>
        <rFont val="Century"/>
        <family val="1"/>
      </rPr>
      <t>12</t>
    </r>
    <r>
      <rPr>
        <sz val="10"/>
        <rFont val="ＭＳ 明朝"/>
        <family val="1"/>
        <charset val="128"/>
      </rPr>
      <t>月</t>
    </r>
    <r>
      <rPr>
        <sz val="10"/>
        <rFont val="Century"/>
        <family val="1"/>
      </rPr>
      <t>1</t>
    </r>
    <r>
      <rPr>
        <sz val="10"/>
        <rFont val="ＭＳ 明朝"/>
        <family val="1"/>
        <charset val="128"/>
      </rPr>
      <t>日（火）</t>
    </r>
    <rPh sb="0" eb="2">
      <t>レイワ</t>
    </rPh>
    <rPh sb="3" eb="4">
      <t>ネン</t>
    </rPh>
    <rPh sb="6" eb="7">
      <t>ガツ</t>
    </rPh>
    <rPh sb="9" eb="10">
      <t>ニチ</t>
    </rPh>
    <rPh sb="11" eb="12">
      <t>ド</t>
    </rPh>
    <rPh sb="16" eb="17">
      <t>ガツ</t>
    </rPh>
    <rPh sb="18" eb="19">
      <t>ニチ</t>
    </rPh>
    <rPh sb="20" eb="21">
      <t>カ</t>
    </rPh>
    <phoneticPr fontId="3"/>
  </si>
  <si>
    <r>
      <rPr>
        <sz val="10"/>
        <rFont val="ＭＳ 明朝"/>
        <family val="1"/>
        <charset val="128"/>
      </rPr>
      <t>庄内の飲食店</t>
    </r>
    <r>
      <rPr>
        <sz val="10"/>
        <rFont val="Century"/>
        <family val="1"/>
      </rPr>
      <t>17</t>
    </r>
    <r>
      <rPr>
        <sz val="10"/>
        <rFont val="ＭＳ 明朝"/>
        <family val="1"/>
        <charset val="128"/>
      </rPr>
      <t>店舗</t>
    </r>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</si>
  <si>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11/16</t>
    </r>
    <r>
      <rPr>
        <sz val="10"/>
        <rFont val="ＭＳ 明朝"/>
        <family val="1"/>
        <charset val="128"/>
      </rPr>
      <t>（月）、翌</t>
    </r>
    <r>
      <rPr>
        <sz val="10"/>
        <rFont val="Century"/>
        <family val="1"/>
      </rPr>
      <t>1/25</t>
    </r>
    <r>
      <rPr>
        <sz val="10"/>
        <rFont val="ＭＳ 明朝"/>
        <family val="1"/>
        <charset val="128"/>
      </rPr>
      <t>（月）、</t>
    </r>
    <r>
      <rPr>
        <sz val="10"/>
        <rFont val="Century"/>
        <family val="1"/>
      </rPr>
      <t>2/15</t>
    </r>
    <r>
      <rPr>
        <sz val="10"/>
        <rFont val="ＭＳ 明朝"/>
        <family val="1"/>
        <charset val="128"/>
      </rPr>
      <t>（月）</t>
    </r>
    <rPh sb="0" eb="1">
      <t>レイ</t>
    </rPh>
    <rPh sb="1" eb="2">
      <t>カズ</t>
    </rPh>
    <rPh sb="3" eb="4">
      <t>ネン</t>
    </rPh>
    <rPh sb="10" eb="11">
      <t>ゲツ</t>
    </rPh>
    <rPh sb="13" eb="14">
      <t>ヨク</t>
    </rPh>
    <rPh sb="19" eb="20">
      <t>ゲツ</t>
    </rPh>
    <rPh sb="27" eb="28">
      <t>ゲツ</t>
    </rPh>
    <phoneticPr fontId="3"/>
  </si>
  <si>
    <t>加茂水族館レストラン沖海月、うしお荘、酒田調理師専門学校</t>
    <rPh sb="0" eb="2">
      <t>カモ</t>
    </rPh>
    <rPh sb="2" eb="5">
      <t>スイゾクカン</t>
    </rPh>
    <rPh sb="10" eb="11">
      <t>オキ</t>
    </rPh>
    <rPh sb="11" eb="12">
      <t>ウミ</t>
    </rPh>
    <rPh sb="12" eb="13">
      <t>ツキ</t>
    </rPh>
    <rPh sb="17" eb="18">
      <t>ソウ</t>
    </rPh>
    <phoneticPr fontId="3"/>
  </si>
  <si>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3"/>
  </si>
  <si>
    <r>
      <rPr>
        <sz val="10"/>
        <rFont val="ＭＳ 明朝"/>
        <family val="1"/>
        <charset val="128"/>
      </rPr>
      <t>「食の都庄内天然とらふぐキャンペーン」</t>
    </r>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</si>
  <si>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日（火）～翌</t>
    </r>
    <r>
      <rPr>
        <sz val="10"/>
        <rFont val="Century"/>
        <family val="1"/>
      </rPr>
      <t>3</t>
    </r>
    <r>
      <rPr>
        <sz val="10"/>
        <rFont val="ＭＳ 明朝"/>
        <family val="1"/>
        <charset val="128"/>
      </rPr>
      <t>月</t>
    </r>
    <r>
      <rPr>
        <sz val="10"/>
        <rFont val="Century"/>
        <family val="1"/>
      </rPr>
      <t>14</t>
    </r>
    <r>
      <rPr>
        <sz val="10"/>
        <rFont val="ＭＳ 明朝"/>
        <family val="1"/>
        <charset val="128"/>
      </rPr>
      <t>日（日）</t>
    </r>
    <rPh sb="0" eb="2">
      <t>レイワ</t>
    </rPh>
    <rPh sb="3" eb="4">
      <t>ネン</t>
    </rPh>
    <rPh sb="6" eb="7">
      <t>ガツ</t>
    </rPh>
    <rPh sb="8" eb="9">
      <t>ニチ</t>
    </rPh>
    <rPh sb="10" eb="11">
      <t>カ</t>
    </rPh>
    <rPh sb="13" eb="14">
      <t>ヨク</t>
    </rPh>
    <rPh sb="15" eb="16">
      <t>ガツ</t>
    </rPh>
    <rPh sb="18" eb="19">
      <t>ニチ</t>
    </rPh>
    <rPh sb="20" eb="21">
      <t>ニチ</t>
    </rPh>
    <phoneticPr fontId="3"/>
  </si>
  <si>
    <r>
      <rPr>
        <sz val="10"/>
        <rFont val="ＭＳ 明朝"/>
        <family val="1"/>
        <charset val="128"/>
      </rPr>
      <t>総来客数</t>
    </r>
    <r>
      <rPr>
        <sz val="10"/>
        <rFont val="Century"/>
        <family val="1"/>
      </rPr>
      <t>1,218</t>
    </r>
    <r>
      <rPr>
        <sz val="10"/>
        <rFont val="ＭＳ 明朝"/>
        <family val="1"/>
        <charset val="128"/>
      </rPr>
      <t>名</t>
    </r>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</si>
  <si>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7</t>
    </r>
    <r>
      <rPr>
        <sz val="10"/>
        <rFont val="ＭＳ 明朝"/>
        <family val="1"/>
        <charset val="128"/>
      </rPr>
      <t>月</t>
    </r>
    <r>
      <rPr>
        <sz val="10"/>
        <rFont val="Century"/>
        <family val="1"/>
      </rPr>
      <t>22</t>
    </r>
    <r>
      <rPr>
        <sz val="10"/>
        <rFont val="ＭＳ 明朝"/>
        <family val="1"/>
        <charset val="128"/>
      </rPr>
      <t>日（水）、</t>
    </r>
    <r>
      <rPr>
        <sz val="10"/>
        <rFont val="Century"/>
        <family val="1"/>
      </rPr>
      <t>8</t>
    </r>
    <r>
      <rPr>
        <sz val="10"/>
        <rFont val="ＭＳ 明朝"/>
        <family val="1"/>
        <charset val="128"/>
      </rPr>
      <t>月</t>
    </r>
    <r>
      <rPr>
        <sz val="10"/>
        <rFont val="Century"/>
        <family val="1"/>
      </rPr>
      <t>4</t>
    </r>
    <r>
      <rPr>
        <sz val="10"/>
        <rFont val="ＭＳ 明朝"/>
        <family val="1"/>
        <charset val="128"/>
      </rPr>
      <t>日（火）</t>
    </r>
    <phoneticPr fontId="3"/>
  </si>
  <si>
    <r>
      <rPr>
        <sz val="10"/>
        <rFont val="ＭＳ 明朝"/>
        <family val="1"/>
        <charset val="128"/>
      </rPr>
      <t>由良コミュニティセンター</t>
    </r>
    <phoneticPr fontId="3"/>
  </si>
  <si>
    <r>
      <rPr>
        <sz val="10"/>
        <rFont val="ＭＳ 明朝"/>
        <family val="1"/>
        <charset val="128"/>
      </rPr>
      <t>流通促進のため、質に変化が無いように基準を一部拡大</t>
    </r>
    <rPh sb="0" eb="2">
      <t>リュウツウ</t>
    </rPh>
    <rPh sb="2" eb="4">
      <t>ソクシン</t>
    </rPh>
    <rPh sb="8" eb="9">
      <t>シツ</t>
    </rPh>
    <rPh sb="10" eb="12">
      <t>ヘンカ</t>
    </rPh>
    <rPh sb="13" eb="14">
      <t>ナ</t>
    </rPh>
    <rPh sb="18" eb="20">
      <t>キジュン</t>
    </rPh>
    <rPh sb="21" eb="23">
      <t>イチブ</t>
    </rPh>
    <rPh sb="23" eb="25">
      <t>カクダイ</t>
    </rPh>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</si>
  <si>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10</t>
    </r>
    <r>
      <rPr>
        <sz val="10"/>
        <rFont val="ＭＳ 明朝"/>
        <family val="1"/>
        <charset val="128"/>
      </rPr>
      <t>月</t>
    </r>
    <r>
      <rPr>
        <sz val="10"/>
        <rFont val="Century"/>
        <family val="1"/>
      </rPr>
      <t>2</t>
    </r>
    <r>
      <rPr>
        <sz val="10"/>
        <rFont val="ＭＳ 明朝"/>
        <family val="1"/>
        <charset val="128"/>
      </rPr>
      <t>日（金）～翌</t>
    </r>
    <r>
      <rPr>
        <sz val="10"/>
        <rFont val="Century"/>
        <family val="1"/>
      </rPr>
      <t>1</t>
    </r>
    <r>
      <rPr>
        <sz val="10"/>
        <rFont val="ＭＳ 明朝"/>
        <family val="1"/>
        <charset val="128"/>
      </rPr>
      <t>月</t>
    </r>
    <r>
      <rPr>
        <sz val="10"/>
        <rFont val="Century"/>
        <family val="1"/>
      </rPr>
      <t>15</t>
    </r>
    <r>
      <rPr>
        <sz val="10"/>
        <rFont val="ＭＳ 明朝"/>
        <family val="1"/>
        <charset val="128"/>
      </rPr>
      <t>日（金）</t>
    </r>
    <rPh sb="0" eb="2">
      <t>レイワ</t>
    </rPh>
    <rPh sb="3" eb="4">
      <t>ネン</t>
    </rPh>
    <rPh sb="6" eb="7">
      <t>ガツ</t>
    </rPh>
    <rPh sb="8" eb="9">
      <t>ニチ</t>
    </rPh>
    <rPh sb="10" eb="11">
      <t>キン</t>
    </rPh>
    <rPh sb="13" eb="14">
      <t>ヨク</t>
    </rPh>
    <rPh sb="15" eb="16">
      <t>ガツ</t>
    </rPh>
    <rPh sb="18" eb="19">
      <t>ニチ</t>
    </rPh>
    <rPh sb="20" eb="21">
      <t>キン</t>
    </rPh>
    <phoneticPr fontId="3"/>
  </si>
  <si>
    <r>
      <rPr>
        <sz val="10"/>
        <rFont val="ＭＳ 明朝"/>
        <family val="1"/>
        <charset val="128"/>
      </rPr>
      <t>庄内の飲食店</t>
    </r>
    <r>
      <rPr>
        <sz val="10"/>
        <rFont val="Century"/>
        <family val="1"/>
      </rPr>
      <t>24</t>
    </r>
    <r>
      <rPr>
        <sz val="10"/>
        <rFont val="ＭＳ 明朝"/>
        <family val="1"/>
        <charset val="128"/>
      </rPr>
      <t>店舗</t>
    </r>
    <rPh sb="8" eb="10">
      <t>テンポ</t>
    </rPh>
    <phoneticPr fontId="3"/>
  </si>
  <si>
    <r>
      <rPr>
        <sz val="10"/>
        <rFont val="ＭＳ 明朝"/>
        <family val="1"/>
        <charset val="128"/>
      </rPr>
      <t>総来客数</t>
    </r>
    <r>
      <rPr>
        <sz val="10"/>
        <rFont val="Century"/>
        <family val="1"/>
      </rPr>
      <t>3,404</t>
    </r>
    <r>
      <rPr>
        <sz val="10"/>
        <rFont val="ＭＳ 明朝"/>
        <family val="1"/>
        <charset val="128"/>
      </rPr>
      <t>名</t>
    </r>
    <phoneticPr fontId="3"/>
  </si>
  <si>
    <r>
      <rPr>
        <sz val="10"/>
        <rFont val="ＭＳ 明朝"/>
        <family val="1"/>
        <charset val="128"/>
      </rPr>
      <t>目揃え会の開催</t>
    </r>
    <rPh sb="0" eb="2">
      <t>メゾロ</t>
    </rPh>
    <rPh sb="3" eb="4">
      <t>カイ</t>
    </rPh>
    <rPh sb="5" eb="7">
      <t>カイサイ</t>
    </rPh>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</si>
  <si>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12</t>
    </r>
    <r>
      <rPr>
        <sz val="10"/>
        <rFont val="ＭＳ 明朝"/>
        <family val="1"/>
        <charset val="128"/>
      </rPr>
      <t>月</t>
    </r>
    <r>
      <rPr>
        <sz val="10"/>
        <rFont val="Century"/>
        <family val="1"/>
      </rPr>
      <t>23</t>
    </r>
    <r>
      <rPr>
        <sz val="10"/>
        <rFont val="ＭＳ 明朝"/>
        <family val="1"/>
        <charset val="128"/>
      </rPr>
      <t>日</t>
    </r>
    <rPh sb="0" eb="2">
      <t>レイワ</t>
    </rPh>
    <rPh sb="3" eb="4">
      <t>ネン</t>
    </rPh>
    <rPh sb="6" eb="7">
      <t>ガツ</t>
    </rPh>
    <rPh sb="9" eb="10">
      <t>ニチ</t>
    </rPh>
    <phoneticPr fontId="3"/>
  </si>
  <si>
    <r>
      <rPr>
        <sz val="10"/>
        <rFont val="ＭＳ 明朝"/>
        <family val="1"/>
        <charset val="128"/>
      </rPr>
      <t>書面開催</t>
    </r>
    <rPh sb="0" eb="4">
      <t>ショメンカイサイ</t>
    </rPh>
    <phoneticPr fontId="3"/>
  </si>
  <si>
    <r>
      <rPr>
        <sz val="10"/>
        <rFont val="ＭＳ 明朝"/>
        <family val="1"/>
        <charset val="128"/>
      </rPr>
      <t>畜養設備、取り扱い、ブランド化の取組み状況を視察し、ブランド化に向け情報収集</t>
    </r>
    <rPh sb="0" eb="2">
      <t>チクヨウ</t>
    </rPh>
    <rPh sb="2" eb="4">
      <t>セツビ</t>
    </rPh>
    <rPh sb="5" eb="6">
      <t>ト</t>
    </rPh>
    <rPh sb="7" eb="8">
      <t>アツカ</t>
    </rPh>
    <rPh sb="14" eb="15">
      <t>カ</t>
    </rPh>
    <rPh sb="16" eb="18">
      <t>トリク</t>
    </rPh>
    <rPh sb="19" eb="21">
      <t>ジョウキョウ</t>
    </rPh>
    <rPh sb="22" eb="24">
      <t>シサツ</t>
    </rPh>
    <rPh sb="30" eb="31">
      <t>カ</t>
    </rPh>
    <rPh sb="32" eb="33">
      <t>ム</t>
    </rPh>
    <rPh sb="34" eb="36">
      <t>ジョウホウ</t>
    </rPh>
    <rPh sb="36" eb="38">
      <t>シュウシュウ</t>
    </rPh>
    <phoneticPr fontId="3"/>
  </si>
  <si>
    <r>
      <rPr>
        <sz val="10"/>
        <rFont val="ＭＳ 明朝"/>
        <family val="1"/>
        <charset val="128"/>
      </rPr>
      <t>令和</t>
    </r>
    <r>
      <rPr>
        <sz val="10"/>
        <rFont val="Century"/>
        <family val="1"/>
      </rPr>
      <t>2</t>
    </r>
    <r>
      <rPr>
        <sz val="10"/>
        <rFont val="ＭＳ 明朝"/>
        <family val="1"/>
        <charset val="128"/>
      </rPr>
      <t>年</t>
    </r>
    <r>
      <rPr>
        <sz val="10"/>
        <rFont val="Century"/>
        <family val="1"/>
      </rPr>
      <t>11</t>
    </r>
    <r>
      <rPr>
        <sz val="10"/>
        <rFont val="ＭＳ 明朝"/>
        <family val="1"/>
        <charset val="128"/>
      </rPr>
      <t>月</t>
    </r>
    <r>
      <rPr>
        <sz val="10"/>
        <rFont val="Century"/>
        <family val="1"/>
      </rPr>
      <t>18</t>
    </r>
    <r>
      <rPr>
        <sz val="10"/>
        <rFont val="ＭＳ 明朝"/>
        <family val="1"/>
        <charset val="128"/>
      </rPr>
      <t>日（水）～</t>
    </r>
    <r>
      <rPr>
        <sz val="10"/>
        <rFont val="Century"/>
        <family val="1"/>
      </rPr>
      <t>20</t>
    </r>
    <r>
      <rPr>
        <sz val="10"/>
        <rFont val="ＭＳ 明朝"/>
        <family val="1"/>
        <charset val="128"/>
      </rPr>
      <t>日（金）</t>
    </r>
    <rPh sb="0" eb="2">
      <t>レイワ</t>
    </rPh>
    <rPh sb="3" eb="4">
      <t>ネン</t>
    </rPh>
    <rPh sb="6" eb="7">
      <t>ガツ</t>
    </rPh>
    <rPh sb="9" eb="10">
      <t>ニチ</t>
    </rPh>
    <rPh sb="11" eb="12">
      <t>スイ</t>
    </rPh>
    <rPh sb="16" eb="17">
      <t>ニチ</t>
    </rPh>
    <rPh sb="18" eb="19">
      <t>キン</t>
    </rPh>
    <phoneticPr fontId="3"/>
  </si>
  <si>
    <r>
      <rPr>
        <sz val="9"/>
        <rFont val="ＭＳ 明朝"/>
        <family val="1"/>
        <charset val="128"/>
      </rPr>
      <t>オンライン会議</t>
    </r>
    <rPh sb="5" eb="7">
      <t>カイギ</t>
    </rPh>
    <phoneticPr fontId="3"/>
  </si>
  <si>
    <t>庄内北前ガニのブランド基準拡大</t>
    <rPh sb="0" eb="4">
      <t>ショウナイキタマエ</t>
    </rPh>
    <rPh sb="11" eb="13">
      <t>キジュン</t>
    </rPh>
    <rPh sb="13" eb="15">
      <t>カクダイ</t>
    </rPh>
    <phoneticPr fontId="3"/>
  </si>
  <si>
    <t>「庄内北前ガニキャンペーン」</t>
    <rPh sb="1" eb="3">
      <t>ショウナイ</t>
    </rPh>
    <rPh sb="3" eb="5">
      <t>キタマエ</t>
    </rPh>
    <phoneticPr fontId="3"/>
  </si>
  <si>
    <t>利用加工技術部会研究会、低・未利用資源有効利用研究連絡会、水産利用関係研究開発推進会議</t>
    <rPh sb="0" eb="2">
      <t>リヨウ</t>
    </rPh>
    <rPh sb="2" eb="4">
      <t>カコウ</t>
    </rPh>
    <rPh sb="4" eb="6">
      <t>ギジュツ</t>
    </rPh>
    <rPh sb="6" eb="8">
      <t>ブカイ</t>
    </rPh>
    <rPh sb="8" eb="11">
      <t>ケンキュウカイ</t>
    </rPh>
    <rPh sb="12" eb="13">
      <t>テイ</t>
    </rPh>
    <rPh sb="14" eb="15">
      <t>ミ</t>
    </rPh>
    <rPh sb="15" eb="17">
      <t>リヨウ</t>
    </rPh>
    <rPh sb="17" eb="19">
      <t>シゲン</t>
    </rPh>
    <rPh sb="19" eb="21">
      <t>ユウコウ</t>
    </rPh>
    <rPh sb="21" eb="23">
      <t>リヨウ</t>
    </rPh>
    <rPh sb="23" eb="25">
      <t>ケンキュウ</t>
    </rPh>
    <rPh sb="25" eb="27">
      <t>レンラク</t>
    </rPh>
    <rPh sb="27" eb="28">
      <t>カイ</t>
    </rPh>
    <rPh sb="29" eb="31">
      <t>スイサン</t>
    </rPh>
    <rPh sb="31" eb="33">
      <t>リヨウ</t>
    </rPh>
    <rPh sb="33" eb="35">
      <t>カンケイ</t>
    </rPh>
    <rPh sb="35" eb="37">
      <t>ケンキュウ</t>
    </rPh>
    <rPh sb="37" eb="39">
      <t>カイハツ</t>
    </rPh>
    <rPh sb="39" eb="41">
      <t>スイシン</t>
    </rPh>
    <rPh sb="41" eb="43">
      <t>カイギ</t>
    </rPh>
    <phoneticPr fontId="3"/>
  </si>
  <si>
    <r>
      <rPr>
        <sz val="11"/>
        <rFont val="ＭＳ 明朝"/>
        <family val="1"/>
        <charset val="128"/>
      </rPr>
      <t>事　務　所　所　在　地</t>
    </r>
    <phoneticPr fontId="3"/>
  </si>
  <si>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phoneticPr fontId="3"/>
  </si>
  <si>
    <r>
      <rPr>
        <sz val="11"/>
        <rFont val="ＭＳ 明朝"/>
        <family val="1"/>
        <charset val="128"/>
      </rPr>
      <t>加藤　栄</t>
    </r>
    <phoneticPr fontId="3"/>
  </si>
  <si>
    <r>
      <rPr>
        <sz val="11"/>
        <rFont val="ＭＳ 明朝"/>
        <family val="1"/>
        <charset val="128"/>
      </rPr>
      <t>性　質　別</t>
    </r>
    <phoneticPr fontId="3"/>
  </si>
  <si>
    <r>
      <rPr>
        <sz val="11"/>
        <rFont val="ＭＳ 明朝"/>
        <family val="1"/>
        <charset val="128"/>
      </rPr>
      <t>主　要　事　業　等</t>
    </r>
    <phoneticPr fontId="3"/>
  </si>
  <si>
    <r>
      <rPr>
        <sz val="11"/>
        <rFont val="ＭＳ 明朝"/>
        <family val="1"/>
        <charset val="128"/>
      </rPr>
      <t>人　件　費</t>
    </r>
    <phoneticPr fontId="3"/>
  </si>
  <si>
    <r>
      <rPr>
        <sz val="11"/>
        <rFont val="ＭＳ 明朝"/>
        <family val="1"/>
        <charset val="128"/>
      </rPr>
      <t>給　与　等</t>
    </r>
    <phoneticPr fontId="3"/>
  </si>
  <si>
    <r>
      <rPr>
        <sz val="11"/>
        <rFont val="ＭＳ 明朝"/>
        <family val="1"/>
        <charset val="128"/>
      </rPr>
      <t>合　　計</t>
    </r>
    <phoneticPr fontId="3"/>
  </si>
  <si>
    <r>
      <rPr>
        <sz val="11"/>
        <color indexed="8"/>
        <rFont val="ＭＳ 明朝"/>
        <family val="1"/>
        <charset val="128"/>
      </rPr>
      <t>６　漁業経営体数</t>
    </r>
    <phoneticPr fontId="8"/>
  </si>
  <si>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8"/>
  </si>
  <si>
    <t>総数</t>
    <phoneticPr fontId="8"/>
  </si>
  <si>
    <t>小型定置</t>
    <phoneticPr fontId="8"/>
  </si>
  <si>
    <t>酒田</t>
    <phoneticPr fontId="8"/>
  </si>
  <si>
    <t>　自営漁業就業者</t>
    <phoneticPr fontId="8"/>
  </si>
  <si>
    <t>　及び</t>
    <phoneticPr fontId="8"/>
  </si>
  <si>
    <t>　漁業雇われ就業者</t>
    <phoneticPr fontId="8"/>
  </si>
  <si>
    <r>
      <rPr>
        <sz val="11"/>
        <rFont val="ＭＳ 明朝"/>
        <family val="1"/>
        <charset val="128"/>
      </rPr>
      <t>木</t>
    </r>
    <phoneticPr fontId="8"/>
  </si>
  <si>
    <r>
      <rPr>
        <sz val="11"/>
        <rFont val="ＭＳ 明朝"/>
        <family val="1"/>
        <charset val="128"/>
      </rPr>
      <t>隻　数</t>
    </r>
    <phoneticPr fontId="8"/>
  </si>
  <si>
    <r>
      <rPr>
        <sz val="12"/>
        <rFont val="ＭＳ 明朝"/>
        <family val="1"/>
        <charset val="128"/>
      </rPr>
      <t>３　委員会･附属機関等</t>
    </r>
    <r>
      <rPr>
        <sz val="11"/>
        <color theme="1"/>
        <rFont val="Century"/>
        <family val="1"/>
      </rPr>
      <t/>
    </r>
    <phoneticPr fontId="3"/>
  </si>
  <si>
    <r>
      <rPr>
        <sz val="11"/>
        <rFont val="ＭＳ 明朝"/>
        <family val="1"/>
        <charset val="128"/>
      </rPr>
      <t>名　　　　称</t>
    </r>
    <phoneticPr fontId="3"/>
  </si>
  <si>
    <r>
      <rPr>
        <sz val="11"/>
        <rFont val="ＭＳ 明朝"/>
        <family val="1"/>
        <charset val="128"/>
      </rPr>
      <t>会長名</t>
    </r>
    <phoneticPr fontId="3"/>
  </si>
  <si>
    <r>
      <rPr>
        <sz val="11"/>
        <rFont val="ＭＳ 明朝"/>
        <family val="1"/>
        <charset val="128"/>
      </rPr>
      <t>任　　　期</t>
    </r>
    <phoneticPr fontId="3"/>
  </si>
  <si>
    <r>
      <rPr>
        <sz val="11"/>
        <rFont val="ＭＳ 明朝"/>
        <family val="1"/>
        <charset val="128"/>
      </rPr>
      <t>知事選任</t>
    </r>
    <r>
      <rPr>
        <sz val="11"/>
        <rFont val="Century"/>
        <family val="1"/>
      </rPr>
      <t xml:space="preserve"> 10</t>
    </r>
    <r>
      <rPr>
        <sz val="11"/>
        <rFont val="ＭＳ 明朝"/>
        <family val="1"/>
        <charset val="128"/>
      </rPr>
      <t>名</t>
    </r>
    <phoneticPr fontId="3"/>
  </si>
  <si>
    <r>
      <rPr>
        <sz val="11"/>
        <rFont val="ＭＳ 明朝"/>
        <family val="1"/>
        <charset val="128"/>
      </rPr>
      <t>國方敬司</t>
    </r>
    <phoneticPr fontId="3"/>
  </si>
  <si>
    <r>
      <rPr>
        <sz val="11"/>
        <rFont val="ＭＳ 明朝"/>
        <family val="1"/>
        <charset val="128"/>
      </rPr>
      <t>知事選任</t>
    </r>
    <r>
      <rPr>
        <sz val="11"/>
        <rFont val="Century"/>
        <family val="1"/>
      </rPr>
      <t xml:space="preserve"> 10</t>
    </r>
    <r>
      <rPr>
        <sz val="11"/>
        <rFont val="ＭＳ 明朝"/>
        <family val="1"/>
        <charset val="128"/>
      </rPr>
      <t>名</t>
    </r>
    <phoneticPr fontId="3"/>
  </si>
  <si>
    <r>
      <t>16</t>
    </r>
    <r>
      <rPr>
        <sz val="11"/>
        <rFont val="ＭＳ 明朝"/>
        <family val="1"/>
        <charset val="128"/>
      </rPr>
      <t>名</t>
    </r>
    <phoneticPr fontId="3"/>
  </si>
  <si>
    <r>
      <rPr>
        <sz val="11"/>
        <rFont val="ＭＳ 明朝"/>
        <family val="1"/>
        <charset val="128"/>
      </rPr>
      <t>知事選任</t>
    </r>
    <r>
      <rPr>
        <sz val="11"/>
        <rFont val="Century"/>
        <family val="1"/>
      </rPr>
      <t xml:space="preserve"> 16</t>
    </r>
    <r>
      <rPr>
        <sz val="11"/>
        <rFont val="ＭＳ 明朝"/>
        <family val="1"/>
        <charset val="128"/>
      </rPr>
      <t>名</t>
    </r>
    <phoneticPr fontId="3"/>
  </si>
  <si>
    <r>
      <t>(2</t>
    </r>
    <r>
      <rPr>
        <sz val="11"/>
        <rFont val="ＭＳ 明朝"/>
        <family val="1"/>
        <charset val="128"/>
      </rPr>
      <t>年</t>
    </r>
    <r>
      <rPr>
        <sz val="11"/>
        <rFont val="Century"/>
        <family val="1"/>
      </rPr>
      <t>)</t>
    </r>
    <phoneticPr fontId="3"/>
  </si>
  <si>
    <r>
      <rPr>
        <sz val="11"/>
        <rFont val="ＭＳ 明朝"/>
        <family val="1"/>
        <charset val="128"/>
      </rPr>
      <t>性　質　別</t>
    </r>
    <phoneticPr fontId="3"/>
  </si>
  <si>
    <r>
      <rPr>
        <sz val="11"/>
        <rFont val="ＭＳ 明朝"/>
        <family val="1"/>
        <charset val="128"/>
      </rPr>
      <t>金　額</t>
    </r>
    <phoneticPr fontId="3"/>
  </si>
  <si>
    <r>
      <rPr>
        <sz val="11"/>
        <rFont val="ＭＳ 明朝"/>
        <family val="1"/>
        <charset val="128"/>
      </rPr>
      <t>主　要　事　業　等</t>
    </r>
    <phoneticPr fontId="3"/>
  </si>
  <si>
    <r>
      <rPr>
        <sz val="11"/>
        <rFont val="ＭＳ 明朝"/>
        <family val="1"/>
        <charset val="128"/>
      </rPr>
      <t>金　額</t>
    </r>
    <phoneticPr fontId="3"/>
  </si>
  <si>
    <r>
      <rPr>
        <sz val="11"/>
        <rFont val="ＭＳ 明朝"/>
        <family val="1"/>
        <charset val="128"/>
      </rPr>
      <t>事　業　等　主　要</t>
    </r>
    <phoneticPr fontId="3"/>
  </si>
  <si>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3"/>
  </si>
  <si>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3"/>
  </si>
  <si>
    <r>
      <rPr>
        <sz val="11"/>
        <rFont val="ＭＳ 明朝"/>
        <family val="1"/>
        <charset val="128"/>
      </rPr>
      <t>災</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復</t>
    </r>
    <r>
      <rPr>
        <sz val="11"/>
        <rFont val="Century"/>
        <family val="1"/>
      </rPr>
      <t xml:space="preserve"> </t>
    </r>
    <r>
      <rPr>
        <sz val="11"/>
        <rFont val="ＭＳ 明朝"/>
        <family val="1"/>
        <charset val="128"/>
      </rPr>
      <t>旧</t>
    </r>
    <phoneticPr fontId="3"/>
  </si>
  <si>
    <r>
      <rPr>
        <sz val="11"/>
        <rFont val="ＭＳ 明朝"/>
        <family val="1"/>
        <charset val="128"/>
      </rPr>
      <t>そ　の　他</t>
    </r>
    <phoneticPr fontId="3"/>
  </si>
  <si>
    <r>
      <rPr>
        <sz val="11"/>
        <rFont val="ＭＳ 明朝"/>
        <family val="1"/>
        <charset val="128"/>
      </rPr>
      <t>物　件　費</t>
    </r>
    <phoneticPr fontId="3"/>
  </si>
  <si>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3"/>
  </si>
  <si>
    <r>
      <rPr>
        <sz val="11"/>
        <rFont val="ＭＳ 明朝"/>
        <family val="1"/>
        <charset val="128"/>
      </rPr>
      <t>性　質　別</t>
    </r>
    <phoneticPr fontId="3"/>
  </si>
  <si>
    <r>
      <rPr>
        <sz val="11"/>
        <rFont val="ＭＳ 明朝"/>
        <family val="1"/>
        <charset val="128"/>
      </rPr>
      <t>金　額</t>
    </r>
    <phoneticPr fontId="3"/>
  </si>
  <si>
    <t>貸付勘定</t>
    <phoneticPr fontId="3"/>
  </si>
  <si>
    <t>業務勘定</t>
    <phoneticPr fontId="3"/>
  </si>
  <si>
    <t>会特計別</t>
    <rPh sb="0" eb="1">
      <t>カイ</t>
    </rPh>
    <rPh sb="1" eb="2">
      <t>トク</t>
    </rPh>
    <phoneticPr fontId="3"/>
  </si>
  <si>
    <r>
      <t>10</t>
    </r>
    <r>
      <rPr>
        <sz val="11"/>
        <rFont val="ＭＳ 明朝"/>
        <family val="1"/>
        <charset val="128"/>
      </rPr>
      <t>名</t>
    </r>
    <phoneticPr fontId="3"/>
  </si>
  <si>
    <r>
      <rPr>
        <sz val="11"/>
        <color indexed="8"/>
        <rFont val="ＭＳ 明朝"/>
        <family val="1"/>
        <charset val="128"/>
      </rPr>
      <t>※総経営体数は</t>
    </r>
    <r>
      <rPr>
        <sz val="11"/>
        <color indexed="8"/>
        <rFont val="Century"/>
        <family val="1"/>
      </rPr>
      <t>284</t>
    </r>
    <r>
      <rPr>
        <sz val="11"/>
        <color indexed="8"/>
        <rFont val="ＭＳ 明朝"/>
        <family val="1"/>
        <charset val="128"/>
      </rPr>
      <t>経営体で､前回調査</t>
    </r>
    <r>
      <rPr>
        <sz val="11"/>
        <color indexed="8"/>
        <rFont val="Century"/>
        <family val="1"/>
      </rPr>
      <t>(H25)</t>
    </r>
    <r>
      <rPr>
        <sz val="11"/>
        <color indexed="8"/>
        <rFont val="ＭＳ 明朝"/>
        <family val="1"/>
        <charset val="128"/>
      </rPr>
      <t>前年より</t>
    </r>
    <r>
      <rPr>
        <sz val="11"/>
        <color indexed="8"/>
        <rFont val="Century"/>
        <family val="1"/>
      </rPr>
      <t>75</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8"/>
  </si>
  <si>
    <r>
      <t>(</t>
    </r>
    <r>
      <rPr>
        <sz val="11"/>
        <color indexed="8"/>
        <rFont val="ＭＳ 明朝"/>
        <family val="1"/>
        <charset val="128"/>
      </rPr>
      <t>平成</t>
    </r>
    <r>
      <rPr>
        <sz val="11"/>
        <color indexed="8"/>
        <rFont val="Century"/>
        <family val="1"/>
      </rPr>
      <t>30</t>
    </r>
    <r>
      <rPr>
        <sz val="11"/>
        <color indexed="8"/>
        <rFont val="ＭＳ 明朝"/>
        <family val="1"/>
        <charset val="128"/>
      </rPr>
      <t>年漁業ｾﾝｻｽ</t>
    </r>
    <r>
      <rPr>
        <sz val="11"/>
        <color indexed="8"/>
        <rFont val="Century"/>
        <family val="1"/>
      </rPr>
      <t>)</t>
    </r>
    <phoneticPr fontId="8"/>
  </si>
  <si>
    <t>男　女　年　齢　別</t>
    <phoneticPr fontId="8"/>
  </si>
  <si>
    <r>
      <t>1</t>
    </r>
    <r>
      <rPr>
        <sz val="11"/>
        <rFont val="ＭＳ 明朝"/>
        <family val="1"/>
        <charset val="128"/>
      </rPr>
      <t>トン　未満</t>
    </r>
    <phoneticPr fontId="8"/>
  </si>
  <si>
    <r>
      <rPr>
        <sz val="11"/>
        <rFont val="ＭＳ 明朝"/>
        <family val="1"/>
        <charset val="128"/>
      </rPr>
      <t>計</t>
    </r>
    <phoneticPr fontId="8"/>
  </si>
  <si>
    <r>
      <rPr>
        <sz val="11"/>
        <rFont val="ＭＳ 明朝"/>
        <family val="1"/>
        <charset val="128"/>
      </rPr>
      <t>魚種</t>
    </r>
    <r>
      <rPr>
        <sz val="11"/>
        <rFont val="Century"/>
        <family val="1"/>
      </rPr>
      <t xml:space="preserve">                        </t>
    </r>
    <r>
      <rPr>
        <sz val="11"/>
        <rFont val="ＭＳ 明朝"/>
        <family val="1"/>
        <charset val="128"/>
      </rPr>
      <t>月</t>
    </r>
    <phoneticPr fontId="8"/>
  </si>
  <si>
    <r>
      <rPr>
        <sz val="11"/>
        <rFont val="ＭＳ 明朝"/>
        <family val="1"/>
        <charset val="128"/>
      </rPr>
      <t>合　　　計</t>
    </r>
    <rPh sb="0" eb="1">
      <t>ゴウ</t>
    </rPh>
    <rPh sb="4" eb="5">
      <t>ケイ</t>
    </rPh>
    <phoneticPr fontId="30"/>
  </si>
  <si>
    <r>
      <rPr>
        <sz val="11"/>
        <rFont val="ＭＳ 明朝"/>
        <family val="1"/>
        <charset val="128"/>
      </rPr>
      <t>元　　　年</t>
    </r>
    <rPh sb="0" eb="1">
      <t>モト</t>
    </rPh>
    <phoneticPr fontId="8"/>
  </si>
  <si>
    <r>
      <rPr>
        <sz val="11"/>
        <rFont val="ＭＳ 明朝"/>
        <family val="1"/>
        <charset val="128"/>
      </rPr>
      <t>前　年　比</t>
    </r>
    <rPh sb="0" eb="1">
      <t>マエ</t>
    </rPh>
    <rPh sb="2" eb="3">
      <t>トシ</t>
    </rPh>
    <rPh sb="4" eb="5">
      <t>ヒ</t>
    </rPh>
    <phoneticPr fontId="30"/>
  </si>
  <si>
    <r>
      <rPr>
        <sz val="11"/>
        <rFont val="ＭＳ 明朝"/>
        <family val="1"/>
        <charset val="128"/>
      </rPr>
      <t>魚種</t>
    </r>
    <r>
      <rPr>
        <sz val="11"/>
        <rFont val="Century"/>
        <family val="1"/>
      </rPr>
      <t xml:space="preserve">                           </t>
    </r>
    <r>
      <rPr>
        <sz val="11"/>
        <rFont val="ＭＳ 明朝"/>
        <family val="1"/>
        <charset val="128"/>
      </rPr>
      <t>月</t>
    </r>
    <phoneticPr fontId="8"/>
  </si>
  <si>
    <r>
      <t xml:space="preserve">5  </t>
    </r>
    <r>
      <rPr>
        <sz val="11"/>
        <rFont val="ＭＳ 明朝"/>
        <family val="1"/>
        <charset val="128"/>
      </rPr>
      <t>月</t>
    </r>
    <phoneticPr fontId="8"/>
  </si>
  <si>
    <r>
      <t xml:space="preserve">7  </t>
    </r>
    <r>
      <rPr>
        <sz val="11"/>
        <rFont val="ＭＳ 明朝"/>
        <family val="1"/>
        <charset val="128"/>
      </rPr>
      <t>月</t>
    </r>
    <phoneticPr fontId="8"/>
  </si>
  <si>
    <r>
      <t xml:space="preserve">9  </t>
    </r>
    <r>
      <rPr>
        <sz val="11"/>
        <rFont val="ＭＳ 明朝"/>
        <family val="1"/>
        <charset val="128"/>
      </rPr>
      <t>月</t>
    </r>
    <phoneticPr fontId="8"/>
  </si>
  <si>
    <r>
      <t xml:space="preserve">10  </t>
    </r>
    <r>
      <rPr>
        <sz val="11"/>
        <rFont val="ＭＳ 明朝"/>
        <family val="1"/>
        <charset val="128"/>
      </rPr>
      <t>月</t>
    </r>
    <phoneticPr fontId="8"/>
  </si>
  <si>
    <r>
      <t xml:space="preserve">12  </t>
    </r>
    <r>
      <rPr>
        <sz val="11"/>
        <rFont val="ＭＳ 明朝"/>
        <family val="1"/>
        <charset val="128"/>
      </rPr>
      <t>月</t>
    </r>
    <phoneticPr fontId="8"/>
  </si>
  <si>
    <t>18</t>
    <phoneticPr fontId="8"/>
  </si>
  <si>
    <t>ウ　漁業種類別漁獲量</t>
    <rPh sb="2" eb="4">
      <t>ギョギョウ</t>
    </rPh>
    <rPh sb="4" eb="6">
      <t>シュルイ</t>
    </rPh>
    <rPh sb="6" eb="7">
      <t>ベツ</t>
    </rPh>
    <rPh sb="7" eb="9">
      <t>ギョカク</t>
    </rPh>
    <rPh sb="9" eb="10">
      <t>リョウ</t>
    </rPh>
    <phoneticPr fontId="8"/>
  </si>
  <si>
    <t>１０　月</t>
    <rPh sb="3" eb="4">
      <t>ガツ</t>
    </rPh>
    <phoneticPr fontId="8"/>
  </si>
  <si>
    <t>１</t>
    <phoneticPr fontId="8"/>
  </si>
  <si>
    <t>２</t>
    <phoneticPr fontId="8"/>
  </si>
  <si>
    <t>３</t>
    <phoneticPr fontId="8"/>
  </si>
  <si>
    <t>４</t>
    <phoneticPr fontId="8"/>
  </si>
  <si>
    <t>５</t>
    <phoneticPr fontId="8"/>
  </si>
  <si>
    <t>６</t>
    <phoneticPr fontId="8"/>
  </si>
  <si>
    <t>７</t>
    <phoneticPr fontId="8"/>
  </si>
  <si>
    <t>８</t>
    <phoneticPr fontId="8"/>
  </si>
  <si>
    <t>その他のはえなわ漁業</t>
    <rPh sb="2" eb="3">
      <t>ホカ</t>
    </rPh>
    <rPh sb="8" eb="10">
      <t>ギョギョウ</t>
    </rPh>
    <phoneticPr fontId="8"/>
  </si>
  <si>
    <t>９</t>
    <phoneticPr fontId="8"/>
  </si>
  <si>
    <t>１０</t>
    <phoneticPr fontId="8"/>
  </si>
  <si>
    <t>１１</t>
    <phoneticPr fontId="8"/>
  </si>
  <si>
    <t>１２</t>
    <phoneticPr fontId="8"/>
  </si>
  <si>
    <t>１３</t>
    <phoneticPr fontId="8"/>
  </si>
  <si>
    <t>１４</t>
    <phoneticPr fontId="8"/>
  </si>
  <si>
    <t>１５</t>
    <phoneticPr fontId="8"/>
  </si>
  <si>
    <t>元　　　年</t>
    <rPh sb="0" eb="1">
      <t>モト</t>
    </rPh>
    <phoneticPr fontId="8"/>
  </si>
  <si>
    <t>前　年　比</t>
    <rPh sb="0" eb="1">
      <t>マエ</t>
    </rPh>
    <rPh sb="2" eb="3">
      <t>トシ</t>
    </rPh>
    <rPh sb="4" eb="5">
      <t>ヒ</t>
    </rPh>
    <phoneticPr fontId="8"/>
  </si>
  <si>
    <r>
      <rPr>
        <sz val="11"/>
        <rFont val="ＭＳ 明朝"/>
        <family val="1"/>
        <charset val="128"/>
      </rPr>
      <t>　令和</t>
    </r>
    <r>
      <rPr>
        <sz val="11"/>
        <rFont val="Century"/>
        <family val="1"/>
      </rPr>
      <t>2</t>
    </r>
    <r>
      <rPr>
        <sz val="11"/>
        <rFont val="ＭＳ 明朝"/>
        <family val="1"/>
        <charset val="128"/>
      </rPr>
      <t>年</t>
    </r>
    <r>
      <rPr>
        <sz val="11"/>
        <rFont val="Century"/>
        <family val="1"/>
      </rPr>
      <t xml:space="preserve"> </t>
    </r>
    <r>
      <rPr>
        <sz val="11"/>
        <rFont val="ＭＳ 明朝"/>
        <family val="1"/>
        <charset val="128"/>
      </rPr>
      <t>単位：千円</t>
    </r>
  </si>
  <si>
    <r>
      <rPr>
        <sz val="11"/>
        <rFont val="ＭＳ 明朝"/>
        <family val="1"/>
        <charset val="128"/>
      </rPr>
      <t>元</t>
    </r>
    <r>
      <rPr>
        <sz val="11"/>
        <rFont val="Century"/>
        <family val="1"/>
      </rPr>
      <t xml:space="preserve">  </t>
    </r>
    <r>
      <rPr>
        <sz val="11"/>
        <rFont val="ＭＳ 明朝"/>
        <family val="1"/>
        <charset val="128"/>
      </rPr>
      <t>年</t>
    </r>
  </si>
  <si>
    <t>１</t>
    <phoneticPr fontId="8"/>
  </si>
  <si>
    <t>２</t>
    <phoneticPr fontId="8"/>
  </si>
  <si>
    <t>７</t>
    <phoneticPr fontId="8"/>
  </si>
  <si>
    <t>８</t>
    <phoneticPr fontId="8"/>
  </si>
  <si>
    <t>１４</t>
    <phoneticPr fontId="8"/>
  </si>
  <si>
    <r>
      <rPr>
        <sz val="11"/>
        <rFont val="ＭＳ 明朝"/>
        <family val="1"/>
        <charset val="128"/>
      </rPr>
      <t>オ．　地区別漁獲量</t>
    </r>
    <rPh sb="3" eb="5">
      <t>チク</t>
    </rPh>
    <rPh sb="5" eb="6">
      <t>ベツ</t>
    </rPh>
    <rPh sb="6" eb="8">
      <t>ギョカク</t>
    </rPh>
    <rPh sb="8" eb="9">
      <t>リョウ</t>
    </rPh>
    <phoneticPr fontId="8"/>
  </si>
  <si>
    <r>
      <rPr>
        <sz val="11"/>
        <rFont val="ＭＳ 明朝"/>
        <family val="1"/>
        <charset val="128"/>
      </rPr>
      <t>１</t>
    </r>
    <phoneticPr fontId="8"/>
  </si>
  <si>
    <r>
      <rPr>
        <sz val="11"/>
        <rFont val="ＭＳ 明朝"/>
        <family val="1"/>
        <charset val="128"/>
      </rPr>
      <t>３</t>
    </r>
    <phoneticPr fontId="8"/>
  </si>
  <si>
    <r>
      <rPr>
        <sz val="11"/>
        <rFont val="ＭＳ 明朝"/>
        <family val="1"/>
        <charset val="128"/>
      </rPr>
      <t>４</t>
    </r>
    <phoneticPr fontId="8"/>
  </si>
  <si>
    <r>
      <rPr>
        <sz val="11"/>
        <rFont val="ＭＳ 明朝"/>
        <family val="1"/>
        <charset val="128"/>
      </rPr>
      <t>９</t>
    </r>
    <phoneticPr fontId="8"/>
  </si>
  <si>
    <r>
      <rPr>
        <sz val="11"/>
        <rFont val="ＭＳ 明朝"/>
        <family val="1"/>
        <charset val="128"/>
      </rPr>
      <t>１０</t>
    </r>
    <phoneticPr fontId="8"/>
  </si>
  <si>
    <r>
      <rPr>
        <sz val="11"/>
        <rFont val="ＭＳ 明朝"/>
        <family val="1"/>
        <charset val="128"/>
      </rPr>
      <t>１２</t>
    </r>
    <phoneticPr fontId="8"/>
  </si>
  <si>
    <t>合　計</t>
    <rPh sb="0" eb="1">
      <t>ゴウ</t>
    </rPh>
    <rPh sb="2" eb="3">
      <t>ケイ</t>
    </rPh>
    <phoneticPr fontId="8"/>
  </si>
  <si>
    <t>元　年</t>
    <phoneticPr fontId="8"/>
  </si>
  <si>
    <t>前年比</t>
    <rPh sb="0" eb="3">
      <t>ゼンネンヒ</t>
    </rPh>
    <phoneticPr fontId="8"/>
  </si>
  <si>
    <t>カ．　地区別漁獲額</t>
    <rPh sb="3" eb="5">
      <t>チク</t>
    </rPh>
    <rPh sb="5" eb="6">
      <t>ベツ</t>
    </rPh>
    <rPh sb="6" eb="8">
      <t>ギョカク</t>
    </rPh>
    <rPh sb="8" eb="9">
      <t>ガク</t>
    </rPh>
    <phoneticPr fontId="8"/>
  </si>
  <si>
    <r>
      <rPr>
        <sz val="11"/>
        <rFont val="ＭＳ 明朝"/>
        <family val="1"/>
        <charset val="128"/>
      </rPr>
      <t>１</t>
    </r>
    <phoneticPr fontId="8"/>
  </si>
  <si>
    <r>
      <rPr>
        <sz val="11"/>
        <rFont val="ＭＳ 明朝"/>
        <family val="1"/>
        <charset val="128"/>
      </rPr>
      <t>２</t>
    </r>
    <phoneticPr fontId="8"/>
  </si>
  <si>
    <r>
      <rPr>
        <sz val="11"/>
        <rFont val="ＭＳ 明朝"/>
        <family val="1"/>
        <charset val="128"/>
      </rPr>
      <t>３</t>
    </r>
    <phoneticPr fontId="8"/>
  </si>
  <si>
    <r>
      <rPr>
        <sz val="11"/>
        <rFont val="ＭＳ 明朝"/>
        <family val="1"/>
        <charset val="128"/>
      </rPr>
      <t>４</t>
    </r>
    <phoneticPr fontId="8"/>
  </si>
  <si>
    <r>
      <rPr>
        <sz val="11"/>
        <rFont val="ＭＳ 明朝"/>
        <family val="1"/>
        <charset val="128"/>
      </rPr>
      <t>５</t>
    </r>
    <phoneticPr fontId="8"/>
  </si>
  <si>
    <r>
      <rPr>
        <sz val="11"/>
        <rFont val="ＭＳ 明朝"/>
        <family val="1"/>
        <charset val="128"/>
      </rPr>
      <t>６</t>
    </r>
    <phoneticPr fontId="8"/>
  </si>
  <si>
    <r>
      <rPr>
        <sz val="11"/>
        <rFont val="ＭＳ 明朝"/>
        <family val="1"/>
        <charset val="128"/>
      </rPr>
      <t>７</t>
    </r>
    <phoneticPr fontId="8"/>
  </si>
  <si>
    <r>
      <rPr>
        <sz val="11"/>
        <rFont val="ＭＳ 明朝"/>
        <family val="1"/>
        <charset val="128"/>
      </rPr>
      <t>８</t>
    </r>
    <phoneticPr fontId="8"/>
  </si>
  <si>
    <r>
      <rPr>
        <sz val="11"/>
        <rFont val="ＭＳ 明朝"/>
        <family val="1"/>
        <charset val="128"/>
      </rPr>
      <t>９</t>
    </r>
    <phoneticPr fontId="8"/>
  </si>
  <si>
    <r>
      <rPr>
        <sz val="11"/>
        <rFont val="ＭＳ 明朝"/>
        <family val="1"/>
        <charset val="128"/>
      </rPr>
      <t>１０</t>
    </r>
    <phoneticPr fontId="8"/>
  </si>
  <si>
    <r>
      <rPr>
        <sz val="11"/>
        <rFont val="ＭＳ 明朝"/>
        <family val="1"/>
        <charset val="128"/>
      </rPr>
      <t>１１</t>
    </r>
    <phoneticPr fontId="8"/>
  </si>
  <si>
    <r>
      <rPr>
        <sz val="11"/>
        <rFont val="ＭＳ 明朝"/>
        <family val="1"/>
        <charset val="128"/>
      </rPr>
      <t>１２</t>
    </r>
    <phoneticPr fontId="8"/>
  </si>
  <si>
    <r>
      <rPr>
        <sz val="11"/>
        <rFont val="ＭＳ 明朝"/>
        <family val="1"/>
        <charset val="128"/>
      </rPr>
      <t>元　年</t>
    </r>
  </si>
  <si>
    <t>鼠ヶ関川</t>
    <phoneticPr fontId="8"/>
  </si>
  <si>
    <t xml:space="preserve"> </t>
    <phoneticPr fontId="8"/>
  </si>
  <si>
    <t xml:space="preserve"> </t>
    <phoneticPr fontId="8"/>
  </si>
  <si>
    <r>
      <t xml:space="preserve">(1)  </t>
    </r>
    <r>
      <rPr>
        <sz val="10"/>
        <rFont val="ＭＳ 明朝"/>
        <family val="1"/>
        <charset val="128"/>
      </rPr>
      <t>漁業権免許件数</t>
    </r>
    <phoneticPr fontId="3"/>
  </si>
  <si>
    <r>
      <rPr>
        <sz val="10"/>
        <rFont val="ＭＳ 明朝"/>
        <family val="1"/>
        <charset val="128"/>
      </rPr>
      <t>共　同　漁　業　権</t>
    </r>
    <phoneticPr fontId="3"/>
  </si>
  <si>
    <r>
      <rPr>
        <sz val="10"/>
        <rFont val="ＭＳ 明朝"/>
        <family val="1"/>
        <charset val="128"/>
      </rPr>
      <t>第</t>
    </r>
    <r>
      <rPr>
        <sz val="10"/>
        <rFont val="Century"/>
        <family val="1"/>
      </rPr>
      <t>3</t>
    </r>
    <r>
      <rPr>
        <sz val="10"/>
        <rFont val="ＭＳ 明朝"/>
        <family val="1"/>
        <charset val="128"/>
      </rPr>
      <t>種共同漁業</t>
    </r>
    <phoneticPr fontId="3"/>
  </si>
  <si>
    <r>
      <rPr>
        <sz val="10"/>
        <rFont val="ＭＳ 明朝"/>
        <family val="1"/>
        <charset val="128"/>
      </rPr>
      <t>件</t>
    </r>
    <r>
      <rPr>
        <sz val="10"/>
        <rFont val="Century"/>
        <family val="1"/>
      </rPr>
      <t xml:space="preserve">      </t>
    </r>
    <r>
      <rPr>
        <sz val="10"/>
        <rFont val="ＭＳ 明朝"/>
        <family val="1"/>
        <charset val="128"/>
      </rPr>
      <t>数</t>
    </r>
    <phoneticPr fontId="3"/>
  </si>
  <si>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3"/>
  </si>
  <si>
    <t>H30.7.1</t>
    <phoneticPr fontId="3"/>
  </si>
  <si>
    <t>R3.6.30</t>
    <phoneticPr fontId="3"/>
  </si>
  <si>
    <t>R2.4.1</t>
    <phoneticPr fontId="3"/>
  </si>
  <si>
    <t>R5.3.31</t>
    <phoneticPr fontId="3"/>
  </si>
  <si>
    <t>R3.6.30</t>
    <phoneticPr fontId="3"/>
  </si>
  <si>
    <t>4.30</t>
    <phoneticPr fontId="3"/>
  </si>
  <si>
    <t>H30.5.1</t>
    <phoneticPr fontId="3"/>
  </si>
  <si>
    <t>R3.4.30</t>
    <phoneticPr fontId="3"/>
  </si>
  <si>
    <t>H30.5.15</t>
    <phoneticPr fontId="3"/>
  </si>
  <si>
    <t>R3.5.14</t>
    <phoneticPr fontId="3"/>
  </si>
  <si>
    <t>11.30</t>
    <phoneticPr fontId="3"/>
  </si>
  <si>
    <t>R3.8.31</t>
    <phoneticPr fontId="3"/>
  </si>
  <si>
    <t>R1.7.1</t>
    <phoneticPr fontId="3"/>
  </si>
  <si>
    <t>R4.6.30</t>
    <phoneticPr fontId="3"/>
  </si>
  <si>
    <t>R4.5.31</t>
    <phoneticPr fontId="3"/>
  </si>
  <si>
    <t>R3.12.31</t>
    <phoneticPr fontId="3"/>
  </si>
  <si>
    <t>H31.3.1</t>
    <phoneticPr fontId="3"/>
  </si>
  <si>
    <r>
      <t>R4.2.</t>
    </r>
    <r>
      <rPr>
        <sz val="10"/>
        <rFont val="ＭＳ 明朝"/>
        <family val="1"/>
        <charset val="128"/>
      </rPr>
      <t>末</t>
    </r>
    <phoneticPr fontId="3"/>
  </si>
  <si>
    <t>6.30</t>
    <phoneticPr fontId="3"/>
  </si>
  <si>
    <t>12.20</t>
    <phoneticPr fontId="3"/>
  </si>
  <si>
    <t>9.30</t>
    <phoneticPr fontId="3"/>
  </si>
  <si>
    <r>
      <rPr>
        <sz val="10"/>
        <rFont val="ＭＳ 明朝"/>
        <family val="1"/>
        <charset val="128"/>
      </rPr>
      <t>翌年</t>
    </r>
    <r>
      <rPr>
        <sz val="10"/>
        <rFont val="Century"/>
        <family val="1"/>
      </rPr>
      <t>4.30</t>
    </r>
    <phoneticPr fontId="3"/>
  </si>
  <si>
    <t>R2.12.1</t>
    <phoneticPr fontId="3"/>
  </si>
  <si>
    <t>R4.3.31</t>
    <phoneticPr fontId="3"/>
  </si>
  <si>
    <t>4.1</t>
    <phoneticPr fontId="3"/>
  </si>
  <si>
    <t>8.31</t>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</si>
  <si>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3"/>
  </si>
  <si>
    <t>11</t>
    <phoneticPr fontId="3"/>
  </si>
  <si>
    <r>
      <rPr>
        <sz val="11"/>
        <rFont val="ＭＳ 明朝"/>
        <family val="1"/>
        <charset val="128"/>
      </rPr>
      <t>〃</t>
    </r>
    <phoneticPr fontId="3"/>
  </si>
  <si>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</si>
  <si>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t xml:space="preserve">  1</t>
    <phoneticPr fontId="3"/>
  </si>
  <si>
    <t xml:space="preserve">  3</t>
    <phoneticPr fontId="3"/>
  </si>
  <si>
    <r>
      <t>20</t>
    </r>
    <r>
      <rPr>
        <sz val="11"/>
        <rFont val="ＭＳ 明朝"/>
        <family val="1"/>
        <charset val="128"/>
      </rPr>
      <t>ﾄﾝ以上</t>
    </r>
    <r>
      <rPr>
        <sz val="11"/>
        <rFont val="Century"/>
        <family val="1"/>
      </rPr>
      <t>30</t>
    </r>
    <r>
      <rPr>
        <sz val="11"/>
        <rFont val="ＭＳ 明朝"/>
        <family val="1"/>
        <charset val="128"/>
      </rPr>
      <t>ﾄﾝ未満</t>
    </r>
    <phoneticPr fontId="3"/>
  </si>
  <si>
    <t>91</t>
    <phoneticPr fontId="3"/>
  </si>
  <si>
    <t>31</t>
    <phoneticPr fontId="3"/>
  </si>
  <si>
    <t>24</t>
    <phoneticPr fontId="3"/>
  </si>
  <si>
    <t>1</t>
    <phoneticPr fontId="3"/>
  </si>
  <si>
    <t>7</t>
    <phoneticPr fontId="3"/>
  </si>
  <si>
    <t>7(7)</t>
    <phoneticPr fontId="3"/>
  </si>
  <si>
    <t>3</t>
    <phoneticPr fontId="3"/>
  </si>
  <si>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3"/>
  </si>
  <si>
    <r>
      <rPr>
        <sz val="11"/>
        <rFont val="ＭＳ 明朝"/>
        <family val="1"/>
        <charset val="128"/>
      </rPr>
      <t>うち</t>
    </r>
    <r>
      <rPr>
        <sz val="11"/>
        <rFont val="Century"/>
        <family val="1"/>
      </rPr>
      <t>( )</t>
    </r>
    <r>
      <rPr>
        <sz val="11"/>
        <rFont val="ＭＳ 明朝"/>
        <family val="1"/>
        <charset val="128"/>
      </rPr>
      <t>内は本県の陸揚げなし</t>
    </r>
    <phoneticPr fontId="3"/>
  </si>
  <si>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　域</t>
    </r>
    <phoneticPr fontId="3"/>
  </si>
  <si>
    <r>
      <rPr>
        <sz val="11"/>
        <color theme="1"/>
        <rFont val="ＭＳ 明朝"/>
        <family val="1"/>
        <charset val="128"/>
      </rPr>
      <t>周年</t>
    </r>
    <phoneticPr fontId="3"/>
  </si>
  <si>
    <r>
      <rPr>
        <sz val="11"/>
        <color theme="1"/>
        <rFont val="ＭＳ 明朝"/>
        <family val="1"/>
        <charset val="128"/>
      </rPr>
      <t>飛　島</t>
    </r>
    <phoneticPr fontId="3"/>
  </si>
  <si>
    <r>
      <rPr>
        <sz val="11"/>
        <color theme="1"/>
        <rFont val="ＭＳ 明朝"/>
        <family val="1"/>
        <charset val="128"/>
      </rPr>
      <t>は　え　な　わ</t>
    </r>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</si>
  <si>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3"/>
  </si>
  <si>
    <r>
      <rPr>
        <sz val="11"/>
        <rFont val="ＭＳ 明朝"/>
        <family val="1"/>
        <charset val="128"/>
      </rPr>
      <t>飛　島</t>
    </r>
    <phoneticPr fontId="3"/>
  </si>
  <si>
    <r>
      <rPr>
        <sz val="11"/>
        <rFont val="ＭＳ 明朝"/>
        <family val="1"/>
        <charset val="128"/>
      </rPr>
      <t>業　者　数</t>
    </r>
    <phoneticPr fontId="3"/>
  </si>
  <si>
    <r>
      <rPr>
        <sz val="11"/>
        <rFont val="ＭＳ 明朝"/>
        <family val="1"/>
        <charset val="128"/>
      </rPr>
      <t>隻　　　数</t>
    </r>
    <phoneticPr fontId="3"/>
  </si>
  <si>
    <t>１２　漁業無線</t>
    <phoneticPr fontId="3"/>
  </si>
  <si>
    <r>
      <t>(1)</t>
    </r>
    <r>
      <rPr>
        <sz val="12"/>
        <color rgb="FF000000"/>
        <rFont val="ＭＳ 明朝"/>
        <family val="1"/>
        <charset val="128"/>
      </rPr>
      <t>　山形県酒田漁業無線局</t>
    </r>
    <phoneticPr fontId="3"/>
  </si>
  <si>
    <r>
      <rPr>
        <sz val="12"/>
        <color rgb="FF000000"/>
        <rFont val="ＭＳ 明朝"/>
        <family val="1"/>
        <charset val="128"/>
      </rPr>
      <t>　　　イ、呼出名称</t>
    </r>
    <phoneticPr fontId="3"/>
  </si>
  <si>
    <r>
      <rPr>
        <sz val="12"/>
        <color rgb="FF000000"/>
        <rFont val="ＭＳ 明朝"/>
        <family val="1"/>
        <charset val="128"/>
      </rPr>
      <t>　　　ウ、電波の型式</t>
    </r>
    <phoneticPr fontId="3"/>
  </si>
  <si>
    <t>1738.5</t>
    <phoneticPr fontId="3"/>
  </si>
  <si>
    <r>
      <rPr>
        <sz val="12"/>
        <color rgb="FF000000"/>
        <rFont val="ＭＳ 明朝"/>
        <family val="1"/>
        <charset val="128"/>
      </rPr>
      <t>　送受信機（</t>
    </r>
    <r>
      <rPr>
        <sz val="12"/>
        <color rgb="FF000000"/>
        <rFont val="Century"/>
        <family val="1"/>
      </rPr>
      <t>J3E 50W</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3"/>
  </si>
  <si>
    <r>
      <rPr>
        <sz val="12"/>
        <color rgb="FF000000"/>
        <rFont val="ＭＳ 明朝"/>
        <family val="1"/>
        <charset val="128"/>
      </rPr>
      <t>　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3"/>
  </si>
  <si>
    <t>488</t>
    <phoneticPr fontId="3"/>
  </si>
  <si>
    <t>1,068</t>
    <phoneticPr fontId="3"/>
  </si>
  <si>
    <t>1,092</t>
    <phoneticPr fontId="3"/>
  </si>
  <si>
    <t>2,284</t>
    <phoneticPr fontId="3"/>
  </si>
  <si>
    <r>
      <t>112</t>
    </r>
    <r>
      <rPr>
        <sz val="12"/>
        <color theme="1"/>
        <rFont val="ＭＳ 明朝"/>
        <family val="1"/>
        <charset val="128"/>
      </rPr>
      <t>時間</t>
    </r>
    <r>
      <rPr>
        <sz val="12"/>
        <color theme="1"/>
        <rFont val="Century"/>
        <family val="1"/>
      </rPr>
      <t>24</t>
    </r>
    <r>
      <rPr>
        <sz val="12"/>
        <color theme="1"/>
        <rFont val="ＭＳ 明朝"/>
        <family val="1"/>
        <charset val="128"/>
      </rPr>
      <t>分</t>
    </r>
    <phoneticPr fontId="3"/>
  </si>
  <si>
    <t>18</t>
    <phoneticPr fontId="3"/>
  </si>
  <si>
    <r>
      <t>18</t>
    </r>
    <r>
      <rPr>
        <sz val="12"/>
        <color theme="1"/>
        <rFont val="ＭＳ 明朝"/>
        <family val="1"/>
        <charset val="128"/>
      </rPr>
      <t>分</t>
    </r>
    <phoneticPr fontId="3"/>
  </si>
  <si>
    <t>4,950</t>
    <phoneticPr fontId="3"/>
  </si>
  <si>
    <r>
      <t>285</t>
    </r>
    <r>
      <rPr>
        <sz val="12"/>
        <color theme="1"/>
        <rFont val="ＭＳ 明朝"/>
        <family val="1"/>
        <charset val="128"/>
      </rPr>
      <t>時間</t>
    </r>
    <r>
      <rPr>
        <sz val="12"/>
        <color theme="1"/>
        <rFont val="Century"/>
        <family val="1"/>
      </rPr>
      <t>49</t>
    </r>
    <r>
      <rPr>
        <sz val="12"/>
        <color theme="1"/>
        <rFont val="ＭＳ 明朝"/>
        <family val="1"/>
        <charset val="128"/>
      </rPr>
      <t>分</t>
    </r>
    <phoneticPr fontId="3"/>
  </si>
  <si>
    <r>
      <rPr>
        <sz val="12"/>
        <color theme="1"/>
        <rFont val="ＭＳ 明朝"/>
        <family val="1"/>
        <charset val="128"/>
      </rPr>
      <t>漁　業　通　信</t>
    </r>
    <phoneticPr fontId="3"/>
  </si>
  <si>
    <t>6,574</t>
    <phoneticPr fontId="3"/>
  </si>
  <si>
    <r>
      <t>445</t>
    </r>
    <r>
      <rPr>
        <sz val="12"/>
        <color theme="1"/>
        <rFont val="ＭＳ 明朝"/>
        <family val="1"/>
        <charset val="128"/>
      </rPr>
      <t>時間</t>
    </r>
    <r>
      <rPr>
        <sz val="12"/>
        <color theme="1"/>
        <rFont val="Century"/>
        <family val="1"/>
      </rPr>
      <t>16</t>
    </r>
    <r>
      <rPr>
        <sz val="12"/>
        <color theme="1"/>
        <rFont val="ＭＳ 明朝"/>
        <family val="1"/>
        <charset val="128"/>
      </rPr>
      <t>分</t>
    </r>
    <phoneticPr fontId="3"/>
  </si>
  <si>
    <t>11,524</t>
    <phoneticPr fontId="3"/>
  </si>
  <si>
    <r>
      <t>731</t>
    </r>
    <r>
      <rPr>
        <sz val="12"/>
        <color theme="1"/>
        <rFont val="ＭＳ 明朝"/>
        <family val="1"/>
        <charset val="128"/>
      </rPr>
      <t>時間</t>
    </r>
    <r>
      <rPr>
        <sz val="12"/>
        <color theme="1"/>
        <rFont val="Century"/>
        <family val="1"/>
      </rPr>
      <t>05</t>
    </r>
    <r>
      <rPr>
        <sz val="12"/>
        <color theme="1"/>
        <rFont val="ＭＳ 明朝"/>
        <family val="1"/>
        <charset val="128"/>
      </rPr>
      <t>分</t>
    </r>
    <phoneticPr fontId="3"/>
  </si>
  <si>
    <r>
      <t>16</t>
    </r>
    <r>
      <rPr>
        <sz val="12"/>
        <color theme="1"/>
        <rFont val="ＭＳ 明朝"/>
        <family val="1"/>
        <charset val="128"/>
      </rPr>
      <t>時間</t>
    </r>
    <r>
      <rPr>
        <sz val="12"/>
        <color theme="1"/>
        <rFont val="Century"/>
        <family val="1"/>
      </rPr>
      <t>16</t>
    </r>
    <r>
      <rPr>
        <sz val="12"/>
        <color theme="1"/>
        <rFont val="ＭＳ 明朝"/>
        <family val="1"/>
        <charset val="128"/>
      </rPr>
      <t>分</t>
    </r>
    <phoneticPr fontId="3"/>
  </si>
  <si>
    <r>
      <t>36</t>
    </r>
    <r>
      <rPr>
        <sz val="12"/>
        <color theme="1"/>
        <rFont val="ＭＳ 明朝"/>
        <family val="1"/>
        <charset val="128"/>
      </rPr>
      <t>時間</t>
    </r>
    <r>
      <rPr>
        <sz val="12"/>
        <color theme="1"/>
        <rFont val="Century"/>
        <family val="1"/>
      </rPr>
      <t>24</t>
    </r>
    <r>
      <rPr>
        <sz val="12"/>
        <color theme="1"/>
        <rFont val="ＭＳ 明朝"/>
        <family val="1"/>
        <charset val="128"/>
      </rPr>
      <t>分</t>
    </r>
    <phoneticPr fontId="3"/>
  </si>
  <si>
    <r>
      <t>120</t>
    </r>
    <r>
      <rPr>
        <sz val="12"/>
        <color theme="1"/>
        <rFont val="ＭＳ 明朝"/>
        <family val="1"/>
        <charset val="128"/>
      </rPr>
      <t>時間</t>
    </r>
    <r>
      <rPr>
        <sz val="12"/>
        <color theme="1"/>
        <rFont val="Century"/>
        <family val="1"/>
      </rPr>
      <t>27</t>
    </r>
    <r>
      <rPr>
        <sz val="12"/>
        <color theme="1"/>
        <rFont val="ＭＳ 明朝"/>
        <family val="1"/>
        <charset val="128"/>
      </rPr>
      <t>分</t>
    </r>
    <phoneticPr fontId="3"/>
  </si>
  <si>
    <r>
      <rPr>
        <sz val="12"/>
        <color theme="1"/>
        <rFont val="ＭＳ 明朝"/>
        <family val="1"/>
        <charset val="128"/>
      </rPr>
      <t>オ、所属船舶数</t>
    </r>
    <r>
      <rPr>
        <sz val="12"/>
        <color theme="1"/>
        <rFont val="Century"/>
        <family val="1"/>
      </rPr>
      <t>12</t>
    </r>
    <r>
      <rPr>
        <sz val="12"/>
        <color theme="1"/>
        <rFont val="ＭＳ 明朝"/>
        <family val="1"/>
        <charset val="128"/>
      </rPr>
      <t>隻</t>
    </r>
    <phoneticPr fontId="3"/>
  </si>
  <si>
    <r>
      <t>(2)</t>
    </r>
    <r>
      <rPr>
        <sz val="10.5"/>
        <color rgb="FF000000"/>
        <rFont val="ＭＳ 明朝"/>
        <family val="1"/>
        <charset val="128"/>
      </rPr>
      <t>　山形県漁業協同組合漁業無線局</t>
    </r>
    <phoneticPr fontId="3"/>
  </si>
  <si>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3"/>
  </si>
  <si>
    <r>
      <rPr>
        <sz val="11"/>
        <color theme="1"/>
        <rFont val="ＭＳ 明朝"/>
        <family val="1"/>
        <charset val="128"/>
      </rPr>
      <t>鼠ヶ関漁業無線局</t>
    </r>
  </si>
  <si>
    <r>
      <rPr>
        <sz val="11"/>
        <color theme="1"/>
        <rFont val="ＭＳ 明朝"/>
        <family val="1"/>
        <charset val="128"/>
      </rPr>
      <t>開局年月日</t>
    </r>
    <phoneticPr fontId="3"/>
  </si>
  <si>
    <r>
      <rPr>
        <sz val="11"/>
        <color theme="1"/>
        <rFont val="ＭＳ 明朝"/>
        <family val="1"/>
        <charset val="128"/>
      </rPr>
      <t>電波の型式</t>
    </r>
    <phoneticPr fontId="3"/>
  </si>
  <si>
    <r>
      <rPr>
        <sz val="11"/>
        <color theme="1"/>
        <rFont val="ＭＳ 明朝"/>
        <family val="1"/>
        <charset val="128"/>
      </rPr>
      <t>空中線電力</t>
    </r>
    <phoneticPr fontId="3"/>
  </si>
  <si>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</si>
  <si>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3"/>
  </si>
  <si>
    <r>
      <rPr>
        <sz val="11"/>
        <color theme="1"/>
        <rFont val="ＭＳ 明朝"/>
        <family val="1"/>
        <charset val="128"/>
      </rPr>
      <t>令和</t>
    </r>
    <r>
      <rPr>
        <sz val="11"/>
        <color theme="1"/>
        <rFont val="Century"/>
        <family val="1"/>
      </rPr>
      <t>2</t>
    </r>
    <r>
      <rPr>
        <sz val="11"/>
        <color theme="1"/>
        <rFont val="ＭＳ 明朝"/>
        <family val="1"/>
        <charset val="128"/>
      </rPr>
      <t>年度無線通信実績</t>
    </r>
    <rPh sb="0" eb="2">
      <t>レイワ</t>
    </rPh>
    <phoneticPr fontId="3"/>
  </si>
  <si>
    <r>
      <t xml:space="preserve"> </t>
    </r>
    <r>
      <rPr>
        <sz val="11"/>
        <color theme="1"/>
        <rFont val="ＭＳ 明朝"/>
        <family val="1"/>
        <charset val="128"/>
      </rPr>
      <t>時間</t>
    </r>
    <phoneticPr fontId="3"/>
  </si>
  <si>
    <r>
      <rPr>
        <sz val="11"/>
        <color theme="1"/>
        <rFont val="ＭＳ 明朝"/>
        <family val="1"/>
        <charset val="128"/>
      </rPr>
      <t>漁　業　通　信</t>
    </r>
    <phoneticPr fontId="3"/>
  </si>
  <si>
    <t>(8/10)</t>
    <phoneticPr fontId="8"/>
  </si>
  <si>
    <t>(2/10)</t>
    <phoneticPr fontId="8"/>
  </si>
  <si>
    <t>L=30m</t>
    <phoneticPr fontId="8"/>
  </si>
  <si>
    <r>
      <t xml:space="preserve"> </t>
    </r>
    <r>
      <rPr>
        <sz val="11"/>
        <rFont val="ＭＳ 明朝"/>
        <family val="1"/>
        <charset val="128"/>
      </rPr>
      <t>由良漁港</t>
    </r>
    <phoneticPr fontId="8"/>
  </si>
  <si>
    <t>(5/10)</t>
    <phoneticPr fontId="8"/>
  </si>
  <si>
    <t>(5/10)</t>
    <phoneticPr fontId="8"/>
  </si>
  <si>
    <r>
      <rPr>
        <sz val="11"/>
        <rFont val="ＭＳ 明朝"/>
        <family val="1"/>
        <charset val="128"/>
      </rPr>
      <t>耐震補強</t>
    </r>
    <r>
      <rPr>
        <sz val="11"/>
        <rFont val="Century"/>
        <family val="1"/>
      </rPr>
      <t xml:space="preserve">   </t>
    </r>
    <phoneticPr fontId="8"/>
  </si>
  <si>
    <t>L=46.7m</t>
    <phoneticPr fontId="8"/>
  </si>
  <si>
    <t>L=18.6m</t>
    <phoneticPr fontId="8"/>
  </si>
  <si>
    <r>
      <rPr>
        <sz val="11"/>
        <color theme="1"/>
        <rFont val="ＭＳ 明朝"/>
        <family val="1"/>
        <charset val="128"/>
      </rPr>
      <t>庄内小国</t>
    </r>
    <phoneticPr fontId="8"/>
  </si>
  <si>
    <r>
      <t>(</t>
    </r>
    <r>
      <rPr>
        <sz val="12"/>
        <rFont val="ＭＳ 明朝"/>
        <family val="1"/>
        <charset val="128"/>
      </rPr>
      <t>２</t>
    </r>
    <r>
      <rPr>
        <sz val="12"/>
        <rFont val="Century"/>
        <family val="1"/>
      </rPr>
      <t>)</t>
    </r>
    <phoneticPr fontId="8"/>
  </si>
  <si>
    <t>さけ海中飼育放流事業</t>
    <phoneticPr fontId="8"/>
  </si>
  <si>
    <t>株式会社　仁三郎</t>
    <phoneticPr fontId="8"/>
  </si>
  <si>
    <t>由良</t>
    <phoneticPr fontId="8"/>
  </si>
  <si>
    <r>
      <t xml:space="preserve">3.3.9 </t>
    </r>
    <r>
      <rPr>
        <sz val="11"/>
        <rFont val="ＭＳ 明朝"/>
        <family val="1"/>
        <charset val="128"/>
      </rPr>
      <t>～</t>
    </r>
    <r>
      <rPr>
        <sz val="11"/>
        <rFont val="Century"/>
        <family val="1"/>
      </rPr>
      <t xml:space="preserve"> 3.3.30</t>
    </r>
    <phoneticPr fontId="8"/>
  </si>
  <si>
    <t>加　茂</t>
    <phoneticPr fontId="8"/>
  </si>
  <si>
    <t>由　良</t>
    <phoneticPr fontId="8"/>
  </si>
  <si>
    <t>豊　浦</t>
    <phoneticPr fontId="8"/>
  </si>
  <si>
    <t>温　海</t>
    <phoneticPr fontId="8"/>
  </si>
  <si>
    <r>
      <rPr>
        <sz val="11"/>
        <rFont val="ＭＳ 明朝"/>
        <family val="1"/>
        <charset val="128"/>
      </rPr>
      <t>念</t>
    </r>
    <r>
      <rPr>
        <sz val="11"/>
        <rFont val="ＭＳ 明朝"/>
        <family val="1"/>
        <charset val="128"/>
      </rPr>
      <t>珠</t>
    </r>
    <r>
      <rPr>
        <sz val="11"/>
        <rFont val="ＭＳ 明朝"/>
        <family val="1"/>
        <charset val="128"/>
      </rPr>
      <t>関</t>
    </r>
    <phoneticPr fontId="8"/>
  </si>
  <si>
    <r>
      <t>(</t>
    </r>
    <r>
      <rPr>
        <sz val="12"/>
        <rFont val="ＭＳ 明朝"/>
        <family val="1"/>
        <charset val="128"/>
      </rPr>
      <t>４</t>
    </r>
    <r>
      <rPr>
        <sz val="12"/>
        <rFont val="Century"/>
        <family val="1"/>
      </rPr>
      <t xml:space="preserve">)  </t>
    </r>
    <r>
      <rPr>
        <sz val="12"/>
        <rFont val="ＭＳ 明朝"/>
        <family val="1"/>
        <charset val="128"/>
      </rPr>
      <t>ひらめ放流事業</t>
    </r>
    <phoneticPr fontId="8"/>
  </si>
  <si>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8"/>
  </si>
  <si>
    <r>
      <rPr>
        <sz val="11"/>
        <rFont val="ＭＳ 明朝"/>
        <family val="1"/>
        <charset val="128"/>
      </rPr>
      <t>備　　　　考</t>
    </r>
    <phoneticPr fontId="8"/>
  </si>
  <si>
    <t>年度</t>
    <phoneticPr fontId="8"/>
  </si>
  <si>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8"/>
  </si>
  <si>
    <r>
      <t>(</t>
    </r>
    <r>
      <rPr>
        <sz val="12"/>
        <rFont val="ＭＳ 明朝"/>
        <family val="1"/>
        <charset val="128"/>
      </rPr>
      <t>５</t>
    </r>
    <r>
      <rPr>
        <sz val="12"/>
        <rFont val="Century"/>
        <family val="1"/>
      </rPr>
      <t xml:space="preserve">)  </t>
    </r>
    <r>
      <rPr>
        <sz val="12"/>
        <rFont val="ＭＳ 明朝"/>
        <family val="1"/>
        <charset val="128"/>
      </rPr>
      <t>とらふぐ放流事業</t>
    </r>
    <phoneticPr fontId="8"/>
  </si>
  <si>
    <t>遊佐町</t>
    <phoneticPr fontId="8"/>
  </si>
  <si>
    <t>年度</t>
    <phoneticPr fontId="8"/>
  </si>
  <si>
    <t>１５　漁　業　後　継　者　育　成</t>
    <phoneticPr fontId="8"/>
  </si>
  <si>
    <r>
      <t>(</t>
    </r>
    <r>
      <rPr>
        <sz val="11"/>
        <rFont val="ＭＳ 明朝"/>
        <family val="1"/>
        <charset val="128"/>
      </rPr>
      <t>１</t>
    </r>
    <r>
      <rPr>
        <sz val="11"/>
        <rFont val="Century"/>
        <family val="1"/>
      </rPr>
      <t>)</t>
    </r>
    <r>
      <rPr>
        <sz val="11"/>
        <rFont val="ＭＳ 明朝"/>
        <family val="1"/>
        <charset val="128"/>
      </rPr>
      <t>新規就業者数</t>
    </r>
    <phoneticPr fontId="8"/>
  </si>
  <si>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8"/>
  </si>
  <si>
    <r>
      <rPr>
        <sz val="11"/>
        <rFont val="ＭＳ 明朝"/>
        <family val="1"/>
        <charset val="128"/>
      </rPr>
      <t>刺網</t>
    </r>
    <phoneticPr fontId="8"/>
  </si>
  <si>
    <r>
      <rPr>
        <sz val="11"/>
        <rFont val="ＭＳ 明朝"/>
        <family val="1"/>
        <charset val="128"/>
      </rPr>
      <t>素潜り</t>
    </r>
    <phoneticPr fontId="8"/>
  </si>
  <si>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8"/>
  </si>
  <si>
    <r>
      <rPr>
        <sz val="11"/>
        <rFont val="ＭＳ 明朝"/>
        <family val="1"/>
        <charset val="128"/>
      </rPr>
      <t>回数</t>
    </r>
  </si>
  <si>
    <r>
      <rPr>
        <sz val="11"/>
        <rFont val="ＭＳ 明朝"/>
        <family val="1"/>
        <charset val="128"/>
      </rPr>
      <t>月　日</t>
    </r>
  </si>
  <si>
    <r>
      <rPr>
        <sz val="11"/>
        <rFont val="ＭＳ 明朝"/>
        <family val="1"/>
        <charset val="128"/>
      </rPr>
      <t>講　　師</t>
    </r>
  </si>
  <si>
    <r>
      <rPr>
        <sz val="11"/>
        <rFont val="ＭＳ 明朝"/>
        <family val="1"/>
        <charset val="128"/>
      </rPr>
      <t>参加者</t>
    </r>
  </si>
  <si>
    <r>
      <rPr>
        <sz val="11"/>
        <rFont val="ＭＳ 明朝"/>
        <family val="1"/>
        <charset val="128"/>
      </rPr>
      <t>メ　ニ　ュ　ー</t>
    </r>
  </si>
  <si>
    <t>https://cookpad.com/kitchen/34067761</t>
    <phoneticPr fontId="3"/>
  </si>
  <si>
    <r>
      <rPr>
        <sz val="11"/>
        <rFont val="ＭＳ 明朝"/>
        <family val="1"/>
        <charset val="128"/>
      </rPr>
      <t>・フェイスブック　やまがたさかナビ</t>
    </r>
    <phoneticPr fontId="3"/>
  </si>
  <si>
    <r>
      <rPr>
        <sz val="10"/>
        <rFont val="ＭＳ 明朝"/>
        <family val="1"/>
        <charset val="128"/>
      </rPr>
      <t>総来客数</t>
    </r>
    <r>
      <rPr>
        <sz val="10"/>
        <rFont val="Century"/>
        <family val="1"/>
      </rPr>
      <t>3,400</t>
    </r>
    <r>
      <rPr>
        <sz val="10"/>
        <rFont val="ＭＳ 明朝"/>
        <family val="1"/>
        <charset val="128"/>
      </rPr>
      <t>名</t>
    </r>
    <phoneticPr fontId="3"/>
  </si>
  <si>
    <r>
      <rPr>
        <sz val="10"/>
        <rFont val="ＭＳ 明朝"/>
        <family val="1"/>
        <charset val="128"/>
      </rPr>
      <t>庄内の飲食店</t>
    </r>
    <r>
      <rPr>
        <sz val="10"/>
        <rFont val="Century"/>
        <family val="1"/>
      </rPr>
      <t>24</t>
    </r>
    <r>
      <rPr>
        <sz val="10"/>
        <rFont val="ＭＳ 明朝"/>
        <family val="1"/>
        <charset val="128"/>
      </rPr>
      <t>店舗</t>
    </r>
    <r>
      <rPr>
        <sz val="8"/>
        <rFont val="ＭＳ 明朝"/>
        <family val="1"/>
        <charset val="128"/>
      </rPr>
      <t/>
    </r>
    <phoneticPr fontId="3"/>
  </si>
  <si>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8"/>
  </si>
  <si>
    <r>
      <t xml:space="preserve">           </t>
    </r>
    <r>
      <rPr>
        <sz val="11"/>
        <rFont val="ＭＳ 明朝"/>
        <family val="1"/>
        <charset val="128"/>
      </rPr>
      <t>〃</t>
    </r>
    <r>
      <rPr>
        <sz val="11"/>
        <rFont val="Century"/>
        <family val="1"/>
      </rPr>
      <t xml:space="preserve"> </t>
    </r>
    <phoneticPr fontId="8"/>
  </si>
  <si>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8"/>
  </si>
  <si>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(4</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8"/>
  </si>
  <si>
    <r>
      <rPr>
        <sz val="11"/>
        <rFont val="ＭＳ 明朝"/>
        <family val="1"/>
        <charset val="128"/>
      </rPr>
      <t>（</t>
    </r>
    <r>
      <rPr>
        <sz val="11"/>
        <rFont val="Century"/>
        <family val="1"/>
      </rPr>
      <t>kg,</t>
    </r>
    <r>
      <rPr>
        <sz val="11"/>
        <rFont val="ＭＳ 明朝"/>
        <family val="1"/>
        <charset val="128"/>
      </rPr>
      <t>尾）</t>
    </r>
    <phoneticPr fontId="8"/>
  </si>
  <si>
    <r>
      <rPr>
        <sz val="11"/>
        <rFont val="ＭＳ 明朝"/>
        <family val="1"/>
        <charset val="128"/>
      </rPr>
      <t>東田川郡庄内町肝煎字蟹沢49-4</t>
    </r>
    <r>
      <rPr>
        <sz val="11"/>
        <rFont val="Century"/>
        <family val="1"/>
      </rPr>
      <t xml:space="preserve">
</t>
    </r>
    <r>
      <rPr>
        <sz val="11"/>
        <rFont val="ＭＳ 明朝"/>
        <family val="1"/>
        <charset val="128"/>
      </rPr>
      <t>　　鈴　木　春　男</t>
    </r>
    <phoneticPr fontId="8"/>
  </si>
  <si>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8"/>
  </si>
  <si>
    <t>―</t>
    <phoneticPr fontId="8"/>
  </si>
  <si>
    <t>―</t>
    <phoneticPr fontId="8"/>
  </si>
  <si>
    <r>
      <t>(5)</t>
    </r>
    <r>
      <rPr>
        <sz val="11"/>
        <rFont val="ＭＳ 明朝"/>
        <family val="1"/>
        <charset val="128"/>
      </rPr>
      <t>　漁業協同組合連合会</t>
    </r>
    <phoneticPr fontId="8"/>
  </si>
  <si>
    <t>組合名</t>
    <phoneticPr fontId="8"/>
  </si>
  <si>
    <r>
      <rPr>
        <sz val="11"/>
        <rFont val="ＭＳ 明朝"/>
        <family val="1"/>
        <charset val="128"/>
      </rPr>
      <t>設立年月日</t>
    </r>
    <phoneticPr fontId="8"/>
  </si>
  <si>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8"/>
  </si>
  <si>
    <r>
      <rPr>
        <sz val="11"/>
        <rFont val="ＭＳ 明朝"/>
        <family val="1"/>
        <charset val="128"/>
      </rPr>
      <t>区　　　分</t>
    </r>
    <phoneticPr fontId="8"/>
  </si>
  <si>
    <t xml:space="preserve"> </t>
    <phoneticPr fontId="8"/>
  </si>
  <si>
    <t xml:space="preserve"> </t>
    <phoneticPr fontId="8"/>
  </si>
  <si>
    <t>小型合併漁業</t>
    <phoneticPr fontId="8"/>
  </si>
  <si>
    <r>
      <rPr>
        <sz val="11"/>
        <rFont val="ＭＳ 明朝"/>
        <family val="1"/>
        <charset val="128"/>
      </rPr>
      <t>山形県鮭人工孵化事業連合会
（昭</t>
    </r>
    <r>
      <rPr>
        <sz val="11"/>
        <rFont val="Century"/>
        <family val="1"/>
      </rPr>
      <t>27. 9.25</t>
    </r>
    <r>
      <rPr>
        <sz val="11"/>
        <rFont val="ＭＳ 明朝"/>
        <family val="1"/>
        <charset val="128"/>
      </rPr>
      <t>）</t>
    </r>
    <phoneticPr fontId="8"/>
  </si>
  <si>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8"/>
  </si>
  <si>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7</t>
    </r>
    <phoneticPr fontId="8"/>
  </si>
  <si>
    <r>
      <rPr>
        <sz val="11"/>
        <rFont val="ＭＳ 明朝"/>
        <family val="1"/>
        <charset val="128"/>
      </rPr>
      <t>出捐金</t>
    </r>
    <r>
      <rPr>
        <sz val="11"/>
        <rFont val="Century"/>
        <family val="1"/>
      </rPr>
      <t>139,000</t>
    </r>
    <phoneticPr fontId="8"/>
  </si>
  <si>
    <r>
      <rPr>
        <sz val="11"/>
        <rFont val="ＭＳ 明朝"/>
        <family val="1"/>
        <charset val="128"/>
      </rPr>
      <t>漁協</t>
    </r>
    <phoneticPr fontId="8"/>
  </si>
  <si>
    <r>
      <t>20</t>
    </r>
    <r>
      <rPr>
        <sz val="11"/>
        <rFont val="ＭＳ 明朝"/>
        <family val="1"/>
        <charset val="128"/>
      </rPr>
      <t>トン未満</t>
    </r>
    <phoneticPr fontId="8"/>
  </si>
  <si>
    <r>
      <t>20</t>
    </r>
    <r>
      <rPr>
        <sz val="11"/>
        <rFont val="ＭＳ 明朝"/>
        <family val="1"/>
        <charset val="128"/>
      </rPr>
      <t>トン以上</t>
    </r>
    <phoneticPr fontId="8"/>
  </si>
  <si>
    <r>
      <rPr>
        <sz val="11"/>
        <rFont val="ＭＳ 明朝"/>
        <family val="1"/>
        <charset val="128"/>
      </rPr>
      <t>内水面養殖</t>
    </r>
    <r>
      <rPr>
        <sz val="11"/>
        <rFont val="Century"/>
        <family val="1"/>
      </rPr>
      <t xml:space="preserve">       </t>
    </r>
    <r>
      <rPr>
        <sz val="11"/>
        <rFont val="ＭＳ 明朝"/>
        <family val="1"/>
        <charset val="128"/>
      </rPr>
      <t>施設資金</t>
    </r>
    <phoneticPr fontId="8"/>
  </si>
  <si>
    <r>
      <t xml:space="preserve"> </t>
    </r>
    <r>
      <rPr>
        <sz val="11"/>
        <rFont val="ＭＳ 明朝"/>
        <family val="1"/>
        <charset val="128"/>
      </rPr>
      <t>　　区分</t>
    </r>
    <phoneticPr fontId="8"/>
  </si>
  <si>
    <t>―</t>
    <phoneticPr fontId="8"/>
  </si>
  <si>
    <t>１９　漁港、港湾</t>
    <phoneticPr fontId="8"/>
  </si>
  <si>
    <t xml:space="preserve">   (499.4) 
    224.4</t>
    <phoneticPr fontId="8"/>
  </si>
  <si>
    <t>酒田市中村</t>
    <phoneticPr fontId="8"/>
  </si>
  <si>
    <t xml:space="preserve">   (279.8) 
    59.8  </t>
    <phoneticPr fontId="8"/>
  </si>
  <si>
    <t>(441.3)
425.3</t>
    <phoneticPr fontId="8"/>
  </si>
  <si>
    <t xml:space="preserve"> (1,786.5)
  1,388.1</t>
    <phoneticPr fontId="8"/>
  </si>
  <si>
    <t xml:space="preserve"> (2,803.7) 
  1,385.7</t>
    <phoneticPr fontId="8"/>
  </si>
  <si>
    <t>　</t>
    <phoneticPr fontId="8"/>
  </si>
  <si>
    <r>
      <rPr>
        <sz val="11"/>
        <color theme="1"/>
        <rFont val="ＭＳ 明朝"/>
        <family val="1"/>
        <charset val="128"/>
      </rPr>
      <t>（</t>
    </r>
    <r>
      <rPr>
        <sz val="11"/>
        <color theme="1"/>
        <rFont val="Century"/>
        <family val="1"/>
      </rPr>
      <t>2</t>
    </r>
    <r>
      <rPr>
        <sz val="11"/>
        <color theme="1"/>
        <rFont val="ＭＳ 明朝"/>
        <family val="1"/>
        <charset val="128"/>
      </rPr>
      <t>）漁港管理</t>
    </r>
    <phoneticPr fontId="3"/>
  </si>
  <si>
    <r>
      <rPr>
        <sz val="11"/>
        <color theme="1"/>
        <rFont val="ＭＳ 明朝"/>
        <family val="1"/>
        <charset val="128"/>
      </rPr>
      <t>　県管理漁港（</t>
    </r>
    <r>
      <rPr>
        <sz val="11"/>
        <color theme="1"/>
        <rFont val="Century"/>
        <family val="1"/>
      </rPr>
      <t>6</t>
    </r>
    <r>
      <rPr>
        <sz val="11"/>
        <color theme="1"/>
        <rFont val="ＭＳ 明朝"/>
        <family val="1"/>
        <charset val="128"/>
      </rPr>
      <t>港）における漁港施設の管理、漁船以外の船舶が利用する場合の届出の受理、漁港施設、漁港区域内公共空地等の占用、</t>
    </r>
    <phoneticPr fontId="3"/>
  </si>
  <si>
    <r>
      <rPr>
        <sz val="11"/>
        <color theme="1"/>
        <rFont val="ＭＳ 明朝"/>
        <family val="1"/>
        <charset val="128"/>
      </rPr>
      <t>工作物の設置等に係る許可（協議）を行う。</t>
    </r>
    <phoneticPr fontId="3"/>
  </si>
  <si>
    <r>
      <rPr>
        <sz val="11"/>
        <color theme="1"/>
        <rFont val="ＭＳ 明朝"/>
        <family val="1"/>
        <charset val="128"/>
      </rPr>
      <t>　由良漁港（白山島）及び堅苔沢漁港に係る漁船以外の船舶保管施設（以下「指定施設」）については、平成</t>
    </r>
    <r>
      <rPr>
        <sz val="11"/>
        <color theme="1"/>
        <rFont val="Century"/>
        <family val="1"/>
      </rPr>
      <t>18</t>
    </r>
    <r>
      <rPr>
        <sz val="11"/>
        <color theme="1"/>
        <rFont val="ＭＳ 明朝"/>
        <family val="1"/>
        <charset val="128"/>
      </rPr>
      <t>年度から指定管理者制度</t>
    </r>
    <phoneticPr fontId="3"/>
  </si>
  <si>
    <r>
      <rPr>
        <sz val="11"/>
        <color theme="1"/>
        <rFont val="ＭＳ 明朝"/>
        <family val="1"/>
        <charset val="128"/>
      </rPr>
      <t>により管理されている。</t>
    </r>
    <phoneticPr fontId="3"/>
  </si>
  <si>
    <r>
      <rPr>
        <sz val="11"/>
        <color theme="1"/>
        <rFont val="ＭＳ 明朝"/>
        <family val="1"/>
        <charset val="128"/>
      </rPr>
      <t>ア　県管理漁港</t>
    </r>
    <phoneticPr fontId="3"/>
  </si>
  <si>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3"/>
  </si>
  <si>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3"/>
  </si>
  <si>
    <r>
      <rPr>
        <sz val="11"/>
        <color theme="1"/>
        <rFont val="ＭＳ 明朝"/>
        <family val="1"/>
        <charset val="128"/>
      </rPr>
      <t>イ　漁港の管理</t>
    </r>
    <phoneticPr fontId="3"/>
  </si>
  <si>
    <t>　漁港施設に破損がないか、漁港区域に危険な漂着物がないか等を監視するため、飛島漁港はほぼ毎日（土日祝日を除く。）、</t>
    <phoneticPr fontId="3"/>
  </si>
  <si>
    <r>
      <rPr>
        <sz val="11"/>
        <rFont val="ＭＳ 明朝"/>
        <family val="1"/>
        <charset val="128"/>
      </rPr>
      <t>漁港監視実施回数</t>
    </r>
    <phoneticPr fontId="3"/>
  </si>
  <si>
    <r>
      <t>96</t>
    </r>
    <r>
      <rPr>
        <sz val="11"/>
        <rFont val="ＭＳ 明朝"/>
        <family val="1"/>
        <charset val="128"/>
      </rPr>
      <t>件</t>
    </r>
    <phoneticPr fontId="3"/>
  </si>
  <si>
    <t>ウ　漁船以外の船舶の利用</t>
    <phoneticPr fontId="3"/>
  </si>
  <si>
    <t>　漁港は漁業の本拠地として整備されているため、漁船以外の船舶が利用する場合には、</t>
    <phoneticPr fontId="3"/>
  </si>
  <si>
    <t>45</t>
    <phoneticPr fontId="3"/>
  </si>
  <si>
    <t>42</t>
    <phoneticPr fontId="3"/>
  </si>
  <si>
    <r>
      <rPr>
        <sz val="11"/>
        <color theme="1"/>
        <rFont val="ＭＳ 明朝"/>
        <family val="1"/>
        <charset val="128"/>
      </rPr>
      <t>エ　占用等許可（協議）</t>
    </r>
    <phoneticPr fontId="3"/>
  </si>
  <si>
    <r>
      <rPr>
        <sz val="11"/>
        <color theme="1"/>
        <rFont val="ＭＳ 明朝"/>
        <family val="1"/>
        <charset val="128"/>
      </rPr>
      <t>　漁港管理者は漁港施設を占用等する場合には漁港管理条例、漁港区域内の公共空地を占用等する場合には漁港漁場整備法、</t>
    </r>
    <phoneticPr fontId="3"/>
  </si>
  <si>
    <r>
      <rPr>
        <sz val="11"/>
        <rFont val="ＭＳ 明朝"/>
        <family val="1"/>
        <charset val="128"/>
      </rPr>
      <t>海　　岸　　法</t>
    </r>
    <phoneticPr fontId="3"/>
  </si>
  <si>
    <t>R1</t>
    <phoneticPr fontId="3"/>
  </si>
  <si>
    <r>
      <rPr>
        <sz val="11"/>
        <color theme="1"/>
        <rFont val="ＭＳ 明朝"/>
        <family val="1"/>
        <charset val="128"/>
      </rPr>
      <t>　飛　島　漁　港　</t>
    </r>
    <phoneticPr fontId="3"/>
  </si>
  <si>
    <t>14</t>
    <phoneticPr fontId="3"/>
  </si>
  <si>
    <t>2</t>
    <phoneticPr fontId="3"/>
  </si>
  <si>
    <t>5</t>
    <phoneticPr fontId="3"/>
  </si>
  <si>
    <t>3</t>
    <phoneticPr fontId="3"/>
  </si>
  <si>
    <t>1</t>
    <phoneticPr fontId="3"/>
  </si>
  <si>
    <t>21</t>
    <phoneticPr fontId="3"/>
  </si>
  <si>
    <t>20</t>
    <phoneticPr fontId="3"/>
  </si>
  <si>
    <t>11</t>
    <phoneticPr fontId="3"/>
  </si>
  <si>
    <t>4</t>
    <phoneticPr fontId="3"/>
  </si>
  <si>
    <t>10</t>
    <phoneticPr fontId="3"/>
  </si>
  <si>
    <t>5</t>
    <phoneticPr fontId="3"/>
  </si>
  <si>
    <t>10</t>
    <phoneticPr fontId="3"/>
  </si>
  <si>
    <t>8</t>
    <phoneticPr fontId="3"/>
  </si>
  <si>
    <r>
      <rPr>
        <sz val="11"/>
        <color theme="1"/>
        <rFont val="ＭＳ 明朝"/>
        <family val="1"/>
        <charset val="128"/>
      </rPr>
      <t>堅</t>
    </r>
    <r>
      <rPr>
        <sz val="11"/>
        <color theme="1"/>
        <rFont val="Century"/>
        <family val="1"/>
      </rPr>
      <t xml:space="preserve"> </t>
    </r>
    <r>
      <rPr>
        <sz val="11"/>
        <color theme="1"/>
        <rFont val="ＭＳ 明朝"/>
        <family val="1"/>
        <charset val="128"/>
      </rPr>
      <t>苔</t>
    </r>
    <r>
      <rPr>
        <sz val="11"/>
        <color theme="1"/>
        <rFont val="Century"/>
        <family val="1"/>
      </rPr>
      <t xml:space="preserve"> </t>
    </r>
    <r>
      <rPr>
        <sz val="11"/>
        <color theme="1"/>
        <rFont val="ＭＳ 明朝"/>
        <family val="1"/>
        <charset val="128"/>
      </rPr>
      <t>沢</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3"/>
  </si>
  <si>
    <t>9</t>
    <phoneticPr fontId="3"/>
  </si>
  <si>
    <t>3</t>
    <phoneticPr fontId="3"/>
  </si>
  <si>
    <t>1</t>
    <phoneticPr fontId="3"/>
  </si>
  <si>
    <r>
      <rPr>
        <sz val="11"/>
        <color theme="1"/>
        <rFont val="ＭＳ 明朝"/>
        <family val="1"/>
        <charset val="128"/>
      </rPr>
      <t>吹　浦　漁　港</t>
    </r>
    <phoneticPr fontId="3"/>
  </si>
  <si>
    <t>16</t>
    <phoneticPr fontId="3"/>
  </si>
  <si>
    <r>
      <rPr>
        <sz val="11"/>
        <color theme="1"/>
        <rFont val="ＭＳ 明朝"/>
        <family val="1"/>
        <charset val="128"/>
      </rPr>
      <t>小</t>
    </r>
    <r>
      <rPr>
        <sz val="11"/>
        <color theme="1"/>
        <rFont val="Century"/>
        <family val="1"/>
      </rPr>
      <t xml:space="preserve"> </t>
    </r>
    <r>
      <rPr>
        <sz val="11"/>
        <color theme="1"/>
        <rFont val="ＭＳ 明朝"/>
        <family val="1"/>
        <charset val="128"/>
      </rPr>
      <t>波</t>
    </r>
    <r>
      <rPr>
        <sz val="11"/>
        <color theme="1"/>
        <rFont val="Century"/>
        <family val="1"/>
      </rPr>
      <t xml:space="preserve"> </t>
    </r>
    <r>
      <rPr>
        <sz val="11"/>
        <color theme="1"/>
        <rFont val="ＭＳ 明朝"/>
        <family val="1"/>
        <charset val="128"/>
      </rPr>
      <t>渡</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3"/>
  </si>
  <si>
    <t>2</t>
    <phoneticPr fontId="3"/>
  </si>
  <si>
    <r>
      <rPr>
        <sz val="11"/>
        <color theme="1"/>
        <rFont val="ＭＳ 明朝"/>
        <family val="1"/>
        <charset val="128"/>
      </rPr>
      <t>米　子　漁　港</t>
    </r>
    <phoneticPr fontId="3"/>
  </si>
  <si>
    <t>6</t>
    <phoneticPr fontId="3"/>
  </si>
  <si>
    <t>0</t>
    <phoneticPr fontId="3"/>
  </si>
  <si>
    <t>66</t>
    <phoneticPr fontId="3"/>
  </si>
  <si>
    <t>72</t>
    <phoneticPr fontId="3"/>
  </si>
  <si>
    <t>32</t>
    <phoneticPr fontId="3"/>
  </si>
  <si>
    <t>13</t>
    <phoneticPr fontId="3"/>
  </si>
  <si>
    <t>22</t>
    <phoneticPr fontId="3"/>
  </si>
  <si>
    <t>12</t>
    <phoneticPr fontId="3"/>
  </si>
  <si>
    <t>25</t>
    <phoneticPr fontId="3"/>
  </si>
  <si>
    <t>24</t>
    <phoneticPr fontId="3"/>
  </si>
  <si>
    <t>11</t>
    <phoneticPr fontId="3"/>
  </si>
  <si>
    <r>
      <rPr>
        <sz val="11"/>
        <color theme="1"/>
        <rFont val="ＭＳ 明朝"/>
        <family val="1"/>
        <charset val="128"/>
      </rPr>
      <t>オ　指定施設使用許可</t>
    </r>
    <phoneticPr fontId="3"/>
  </si>
  <si>
    <r>
      <rPr>
        <sz val="11"/>
        <rFont val="ＭＳ 明朝"/>
        <family val="1"/>
        <charset val="128"/>
      </rPr>
      <t>　漁港施設内にある指定施設を使用する場合は漁港管理条例に基づく指定施設の使用許可が必要となる。</t>
    </r>
    <phoneticPr fontId="3"/>
  </si>
  <si>
    <t>R2</t>
    <phoneticPr fontId="3"/>
  </si>
  <si>
    <r>
      <t xml:space="preserve"> </t>
    </r>
    <r>
      <rPr>
        <sz val="11"/>
        <color theme="1"/>
        <rFont val="ＭＳ 明朝"/>
        <family val="1"/>
        <charset val="128"/>
      </rPr>
      <t>由良漁港</t>
    </r>
    <r>
      <rPr>
        <sz val="11"/>
        <color theme="1"/>
        <rFont val="Century"/>
        <family val="1"/>
      </rPr>
      <t xml:space="preserve"> </t>
    </r>
    <r>
      <rPr>
        <sz val="11"/>
        <color theme="1"/>
        <rFont val="ＭＳ 明朝"/>
        <family val="1"/>
        <charset val="128"/>
      </rPr>
      <t>（白山島）</t>
    </r>
    <phoneticPr fontId="3"/>
  </si>
  <si>
    <r>
      <rPr>
        <sz val="11"/>
        <color theme="1"/>
        <rFont val="ＭＳ 明朝"/>
        <family val="1"/>
        <charset val="128"/>
      </rPr>
      <t>堅　苔　沢　漁　港</t>
    </r>
    <phoneticPr fontId="3"/>
  </si>
  <si>
    <t>48</t>
    <phoneticPr fontId="3"/>
  </si>
  <si>
    <r>
      <rPr>
        <sz val="11"/>
        <color theme="1"/>
        <rFont val="ＭＳ 明朝"/>
        <family val="1"/>
        <charset val="128"/>
      </rPr>
      <t>－</t>
    </r>
    <phoneticPr fontId="3"/>
  </si>
  <si>
    <t>5</t>
    <phoneticPr fontId="3"/>
  </si>
  <si>
    <t>海　面</t>
    <rPh sb="0" eb="1">
      <t>ウミ</t>
    </rPh>
    <rPh sb="2" eb="3">
      <t>メン</t>
    </rPh>
    <phoneticPr fontId="8"/>
  </si>
  <si>
    <r>
      <rPr>
        <sz val="11"/>
        <rFont val="ＭＳ 明朝"/>
        <family val="1"/>
        <charset val="128"/>
      </rPr>
      <t>県　外　漁　船</t>
    </r>
    <phoneticPr fontId="8"/>
  </si>
  <si>
    <r>
      <t>0</t>
    </r>
    <r>
      <rPr>
        <sz val="11"/>
        <rFont val="ＭＳ Ｐ明朝"/>
        <family val="1"/>
        <charset val="128"/>
      </rPr>
      <t>件</t>
    </r>
    <phoneticPr fontId="8"/>
  </si>
  <si>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8"/>
  </si>
  <si>
    <r>
      <rPr>
        <sz val="11"/>
        <rFont val="ＭＳ 明朝"/>
        <family val="1"/>
        <charset val="128"/>
      </rPr>
      <t>　</t>
    </r>
    <phoneticPr fontId="8"/>
  </si>
  <si>
    <r>
      <rPr>
        <sz val="11"/>
        <rFont val="ＭＳ 明朝"/>
        <family val="1"/>
        <charset val="128"/>
      </rPr>
      <t>内</t>
    </r>
    <r>
      <rPr>
        <sz val="11"/>
        <rFont val="ＭＳ 明朝"/>
        <family val="1"/>
        <charset val="128"/>
      </rPr>
      <t>水</t>
    </r>
    <r>
      <rPr>
        <sz val="11"/>
        <rFont val="ＭＳ 明朝"/>
        <family val="1"/>
        <charset val="128"/>
      </rPr>
      <t>面</t>
    </r>
    <rPh sb="0" eb="1">
      <t>ウチ</t>
    </rPh>
    <rPh sb="1" eb="2">
      <t>ミズ</t>
    </rPh>
    <rPh sb="2" eb="3">
      <t>メン</t>
    </rPh>
    <phoneticPr fontId="8"/>
  </si>
  <si>
    <r>
      <t>0</t>
    </r>
    <r>
      <rPr>
        <sz val="11"/>
        <rFont val="ＭＳ 明朝"/>
        <family val="1"/>
        <charset val="128"/>
      </rPr>
      <t>件　</t>
    </r>
    <phoneticPr fontId="8"/>
  </si>
  <si>
    <r>
      <t>5</t>
    </r>
    <r>
      <rPr>
        <sz val="11"/>
        <rFont val="ＭＳ 明朝"/>
        <family val="1"/>
        <charset val="128"/>
      </rPr>
      <t>件</t>
    </r>
    <phoneticPr fontId="8"/>
  </si>
  <si>
    <r>
      <rPr>
        <sz val="11"/>
        <rFont val="ＭＳ 明朝"/>
        <family val="1"/>
        <charset val="128"/>
      </rPr>
      <t>（－</t>
    </r>
    <r>
      <rPr>
        <sz val="11"/>
        <rFont val="Century"/>
        <family val="1"/>
      </rPr>
      <t>3</t>
    </r>
    <r>
      <rPr>
        <sz val="11"/>
        <rFont val="ＭＳ 明朝"/>
        <family val="1"/>
        <charset val="128"/>
      </rPr>
      <t>件）</t>
    </r>
    <phoneticPr fontId="8"/>
  </si>
  <si>
    <r>
      <rPr>
        <sz val="11"/>
        <rFont val="ＭＳ 明朝"/>
        <family val="1"/>
        <charset val="128"/>
      </rPr>
      <t>　ディープＶ型性</t>
    </r>
    <phoneticPr fontId="8"/>
  </si>
  <si>
    <r>
      <rPr>
        <sz val="11"/>
        <rFont val="ＭＳ 明朝"/>
        <family val="1"/>
        <charset val="128"/>
      </rPr>
      <t>　航海速力　</t>
    </r>
    <r>
      <rPr>
        <sz val="11"/>
        <rFont val="Century"/>
        <family val="1"/>
      </rPr>
      <t xml:space="preserve">   35</t>
    </r>
    <r>
      <rPr>
        <sz val="11"/>
        <rFont val="ＭＳ 明朝"/>
        <family val="1"/>
        <charset val="128"/>
      </rPr>
      <t>ノット</t>
    </r>
    <phoneticPr fontId="8"/>
  </si>
  <si>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8"/>
  </si>
  <si>
    <r>
      <rPr>
        <sz val="11"/>
        <rFont val="ＭＳ 明朝"/>
        <family val="1"/>
        <charset val="128"/>
      </rPr>
      <t>　軽合金製</t>
    </r>
    <phoneticPr fontId="8"/>
  </si>
  <si>
    <r>
      <rPr>
        <sz val="11"/>
        <rFont val="ＭＳ 明朝"/>
        <family val="1"/>
        <charset val="128"/>
      </rPr>
      <t>　潮流観測装置</t>
    </r>
    <phoneticPr fontId="8"/>
  </si>
  <si>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8"/>
  </si>
  <si>
    <r>
      <rPr>
        <sz val="11"/>
        <rFont val="ＭＳ 明朝"/>
        <family val="1"/>
        <charset val="128"/>
      </rPr>
      <t>　</t>
    </r>
    <r>
      <rPr>
        <sz val="11"/>
        <rFont val="Century"/>
        <family val="1"/>
      </rPr>
      <t>GPS</t>
    </r>
    <r>
      <rPr>
        <sz val="11"/>
        <rFont val="ＭＳ 明朝"/>
        <family val="1"/>
        <charset val="128"/>
      </rPr>
      <t>航法装置</t>
    </r>
    <phoneticPr fontId="8"/>
  </si>
  <si>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8"/>
  </si>
  <si>
    <r>
      <t xml:space="preserve"> </t>
    </r>
    <r>
      <rPr>
        <sz val="11"/>
        <rFont val="ＭＳ 明朝"/>
        <family val="1"/>
        <charset val="128"/>
      </rPr>
      <t>ｱﾏﾁｭｱ無線受信機）</t>
    </r>
    <phoneticPr fontId="8"/>
  </si>
  <si>
    <r>
      <rPr>
        <sz val="11"/>
        <rFont val="ＭＳ 明朝"/>
        <family val="1"/>
        <charset val="128"/>
      </rPr>
      <t>　幅</t>
    </r>
    <r>
      <rPr>
        <sz val="11"/>
        <rFont val="Century"/>
        <family val="1"/>
      </rPr>
      <t xml:space="preserve">                 5.50</t>
    </r>
    <r>
      <rPr>
        <sz val="11"/>
        <rFont val="ＭＳ 明朝"/>
        <family val="1"/>
        <charset val="128"/>
      </rPr>
      <t>メートル</t>
    </r>
    <phoneticPr fontId="8"/>
  </si>
  <si>
    <r>
      <rPr>
        <sz val="11"/>
        <rFont val="ＭＳ 明朝"/>
        <family val="1"/>
        <charset val="128"/>
      </rPr>
      <t>　レーダー（</t>
    </r>
    <r>
      <rPr>
        <sz val="11"/>
        <rFont val="Century"/>
        <family val="1"/>
      </rPr>
      <t>ARPA</t>
    </r>
    <r>
      <rPr>
        <sz val="11"/>
        <rFont val="ＭＳ 明朝"/>
        <family val="1"/>
        <charset val="128"/>
      </rPr>
      <t>付）</t>
    </r>
    <phoneticPr fontId="8"/>
  </si>
  <si>
    <r>
      <rPr>
        <sz val="11"/>
        <rFont val="ＭＳ 明朝"/>
        <family val="1"/>
        <charset val="128"/>
      </rPr>
      <t>　深さ</t>
    </r>
    <r>
      <rPr>
        <sz val="11"/>
        <rFont val="Century"/>
        <family val="1"/>
      </rPr>
      <t xml:space="preserve">             2.73</t>
    </r>
    <r>
      <rPr>
        <sz val="11"/>
        <rFont val="ＭＳ 明朝"/>
        <family val="1"/>
        <charset val="128"/>
      </rPr>
      <t>メートル</t>
    </r>
    <phoneticPr fontId="8"/>
  </si>
  <si>
    <r>
      <rPr>
        <sz val="11"/>
        <rFont val="ＭＳ 明朝"/>
        <family val="1"/>
        <charset val="128"/>
      </rPr>
      <t>　減揺装置</t>
    </r>
    <phoneticPr fontId="8"/>
  </si>
  <si>
    <r>
      <rPr>
        <sz val="11"/>
        <rFont val="ＭＳ 明朝"/>
        <family val="1"/>
        <charset val="128"/>
      </rPr>
      <t>　その他</t>
    </r>
    <r>
      <rPr>
        <sz val="11"/>
        <rFont val="Century"/>
        <family val="1"/>
      </rPr>
      <t xml:space="preserve"> 6</t>
    </r>
    <r>
      <rPr>
        <sz val="11"/>
        <rFont val="ＭＳ 明朝"/>
        <family val="1"/>
        <charset val="128"/>
      </rPr>
      <t>名</t>
    </r>
    <phoneticPr fontId="8"/>
  </si>
  <si>
    <r>
      <rPr>
        <sz val="11"/>
        <rFont val="ＭＳ 明朝"/>
        <family val="1"/>
        <charset val="128"/>
      </rPr>
      <t>　</t>
    </r>
    <r>
      <rPr>
        <sz val="11"/>
        <rFont val="Century"/>
        <family val="1"/>
      </rPr>
      <t>52</t>
    </r>
    <r>
      <rPr>
        <sz val="11"/>
        <rFont val="ＭＳ 明朝"/>
        <family val="1"/>
        <charset val="128"/>
      </rPr>
      <t>トン</t>
    </r>
    <phoneticPr fontId="8"/>
  </si>
  <si>
    <r>
      <rPr>
        <sz val="11"/>
        <rFont val="ＭＳ 明朝"/>
        <family val="1"/>
        <charset val="128"/>
      </rPr>
      <t>　カラー魚群探知機</t>
    </r>
    <phoneticPr fontId="8"/>
  </si>
  <si>
    <r>
      <rPr>
        <sz val="11"/>
        <rFont val="ＭＳ 明朝"/>
        <family val="1"/>
        <charset val="128"/>
      </rPr>
      <t>進水年月日</t>
    </r>
    <phoneticPr fontId="8"/>
  </si>
  <si>
    <r>
      <rPr>
        <sz val="11"/>
        <rFont val="ＭＳ 明朝"/>
        <family val="1"/>
        <charset val="128"/>
      </rPr>
      <t>　記録式魚群探知機</t>
    </r>
    <phoneticPr fontId="8"/>
  </si>
  <si>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8"/>
  </si>
  <si>
    <r>
      <rPr>
        <sz val="11"/>
        <rFont val="ＭＳ 明朝"/>
        <family val="1"/>
        <charset val="128"/>
      </rPr>
      <t>　電動測深機</t>
    </r>
    <phoneticPr fontId="8"/>
  </si>
  <si>
    <r>
      <rPr>
        <sz val="12"/>
        <rFont val="ＭＳ 明朝"/>
        <family val="1"/>
        <charset val="128"/>
      </rPr>
      <t>令和</t>
    </r>
    <r>
      <rPr>
        <sz val="12"/>
        <rFont val="Century"/>
        <family val="1"/>
      </rPr>
      <t>2</t>
    </r>
    <r>
      <rPr>
        <sz val="12"/>
        <rFont val="ＭＳ 明朝"/>
        <family val="1"/>
        <charset val="128"/>
      </rPr>
      <t>年度</t>
    </r>
    <r>
      <rPr>
        <sz val="12"/>
        <rFont val="Century"/>
        <family val="1"/>
      </rPr>
      <t>(</t>
    </r>
    <r>
      <rPr>
        <sz val="12"/>
        <rFont val="ＭＳ 明朝"/>
        <family val="1"/>
        <charset val="128"/>
      </rPr>
      <t>単位：千円）</t>
    </r>
    <rPh sb="0" eb="2">
      <t>レイワ</t>
    </rPh>
    <phoneticPr fontId="3"/>
  </si>
  <si>
    <r>
      <rPr>
        <sz val="12"/>
        <rFont val="ＭＳ 明朝"/>
        <family val="1"/>
        <charset val="128"/>
      </rPr>
      <t>令和</t>
    </r>
    <r>
      <rPr>
        <sz val="12"/>
        <rFont val="Century"/>
        <family val="1"/>
      </rPr>
      <t>2</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3"/>
  </si>
  <si>
    <r>
      <rPr>
        <sz val="11"/>
        <rFont val="ＭＳ 明朝"/>
        <family val="1"/>
        <charset val="128"/>
      </rPr>
      <t>船質</t>
    </r>
    <phoneticPr fontId="8"/>
  </si>
  <si>
    <r>
      <rPr>
        <sz val="11"/>
        <rFont val="ＭＳ 明朝"/>
        <family val="1"/>
        <charset val="128"/>
      </rPr>
      <t>区</t>
    </r>
    <r>
      <rPr>
        <sz val="11"/>
        <rFont val="Century"/>
        <family val="1"/>
      </rPr>
      <t xml:space="preserve">  </t>
    </r>
    <r>
      <rPr>
        <sz val="11"/>
        <rFont val="ＭＳ 明朝"/>
        <family val="1"/>
        <charset val="128"/>
      </rPr>
      <t>分</t>
    </r>
    <phoneticPr fontId="8"/>
  </si>
  <si>
    <r>
      <t>5</t>
    </r>
    <r>
      <rPr>
        <sz val="11"/>
        <rFont val="ＭＳ 明朝"/>
        <family val="1"/>
        <charset val="128"/>
      </rPr>
      <t>トン　未満計</t>
    </r>
    <phoneticPr fontId="8"/>
  </si>
  <si>
    <r>
      <t>200</t>
    </r>
    <r>
      <rPr>
        <sz val="11"/>
        <rFont val="ＭＳ 明朝"/>
        <family val="1"/>
        <charset val="128"/>
      </rPr>
      <t>ﾄﾝ　以上</t>
    </r>
    <phoneticPr fontId="8"/>
  </si>
  <si>
    <r>
      <t>5</t>
    </r>
    <r>
      <rPr>
        <sz val="11"/>
        <rFont val="ＭＳ 明朝"/>
        <family val="1"/>
        <charset val="128"/>
      </rPr>
      <t>トン　以上計</t>
    </r>
    <phoneticPr fontId="8"/>
  </si>
  <si>
    <r>
      <rPr>
        <sz val="11"/>
        <rFont val="ＭＳ 明朝"/>
        <family val="1"/>
        <charset val="128"/>
      </rPr>
      <t>隻　数</t>
    </r>
    <phoneticPr fontId="8"/>
  </si>
  <si>
    <r>
      <rPr>
        <sz val="11"/>
        <rFont val="ＭＳ 明朝"/>
        <family val="1"/>
        <charset val="128"/>
      </rPr>
      <t>トン数</t>
    </r>
    <phoneticPr fontId="8"/>
  </si>
  <si>
    <t>0.90</t>
    <phoneticPr fontId="67"/>
  </si>
  <si>
    <t>0.90</t>
    <phoneticPr fontId="67"/>
  </si>
  <si>
    <t>0.00</t>
    <phoneticPr fontId="67"/>
  </si>
  <si>
    <t>0.90</t>
    <phoneticPr fontId="67"/>
  </si>
  <si>
    <t>0.70</t>
    <phoneticPr fontId="67"/>
  </si>
  <si>
    <r>
      <rPr>
        <sz val="11"/>
        <rFont val="ＭＳ 明朝"/>
        <family val="1"/>
        <charset val="128"/>
      </rPr>
      <t>鋼</t>
    </r>
    <phoneticPr fontId="8"/>
  </si>
  <si>
    <r>
      <rPr>
        <sz val="11"/>
        <rFont val="ＭＳ 明朝"/>
        <family val="1"/>
        <charset val="128"/>
      </rPr>
      <t>隻　数</t>
    </r>
    <phoneticPr fontId="8"/>
  </si>
  <si>
    <r>
      <rPr>
        <sz val="11"/>
        <rFont val="ＭＳ 明朝"/>
        <family val="1"/>
        <charset val="128"/>
      </rPr>
      <t>トン数</t>
    </r>
    <phoneticPr fontId="8"/>
  </si>
  <si>
    <t>9.80</t>
    <phoneticPr fontId="67"/>
  </si>
  <si>
    <t>9.80</t>
    <phoneticPr fontId="67"/>
  </si>
  <si>
    <t>14.00</t>
    <phoneticPr fontId="67"/>
  </si>
  <si>
    <t>150.00</t>
    <phoneticPr fontId="67"/>
  </si>
  <si>
    <t>632.00</t>
    <phoneticPr fontId="67"/>
  </si>
  <si>
    <t>233.00</t>
    <phoneticPr fontId="67"/>
  </si>
  <si>
    <t>1029.00</t>
    <phoneticPr fontId="67"/>
  </si>
  <si>
    <t>1038.80</t>
    <phoneticPr fontId="67"/>
  </si>
  <si>
    <t>3,878</t>
    <phoneticPr fontId="67"/>
  </si>
  <si>
    <t>2,573</t>
    <phoneticPr fontId="67"/>
  </si>
  <si>
    <t>1,044</t>
    <phoneticPr fontId="67"/>
  </si>
  <si>
    <t>8,010</t>
    <phoneticPr fontId="67"/>
  </si>
  <si>
    <t>8,655</t>
    <phoneticPr fontId="67"/>
  </si>
  <si>
    <t>FRP</t>
    <phoneticPr fontId="8"/>
  </si>
  <si>
    <r>
      <rPr>
        <sz val="11"/>
        <rFont val="ＭＳ 明朝"/>
        <family val="1"/>
        <charset val="128"/>
      </rPr>
      <t>トン数</t>
    </r>
    <phoneticPr fontId="8"/>
  </si>
  <si>
    <t>12,210</t>
    <phoneticPr fontId="67"/>
  </si>
  <si>
    <t>12,965</t>
    <phoneticPr fontId="67"/>
  </si>
  <si>
    <t>11,112</t>
    <phoneticPr fontId="67"/>
  </si>
  <si>
    <t>36,287</t>
    <phoneticPr fontId="67"/>
  </si>
  <si>
    <t>4,272</t>
    <phoneticPr fontId="67"/>
  </si>
  <si>
    <t>10,328</t>
    <phoneticPr fontId="67"/>
  </si>
  <si>
    <t>14,600</t>
    <phoneticPr fontId="67"/>
  </si>
  <si>
    <t>50,887</t>
    <phoneticPr fontId="67"/>
  </si>
  <si>
    <r>
      <rPr>
        <sz val="11"/>
        <rFont val="ＭＳ 明朝"/>
        <family val="1"/>
        <charset val="128"/>
      </rPr>
      <t>隻　数</t>
    </r>
    <phoneticPr fontId="8"/>
  </si>
  <si>
    <t>0.40</t>
    <phoneticPr fontId="67"/>
  </si>
  <si>
    <t>359.60</t>
    <phoneticPr fontId="67"/>
  </si>
  <si>
    <t>0.00</t>
    <phoneticPr fontId="67"/>
  </si>
  <si>
    <t>0.00</t>
    <phoneticPr fontId="67"/>
  </si>
  <si>
    <t>150.00</t>
    <phoneticPr fontId="67"/>
  </si>
  <si>
    <t>632.00</t>
    <phoneticPr fontId="67"/>
  </si>
  <si>
    <t>233.00</t>
    <phoneticPr fontId="67"/>
  </si>
  <si>
    <t>1,450.87</t>
    <phoneticPr fontId="67"/>
  </si>
  <si>
    <t>2,264.63</t>
    <phoneticPr fontId="67"/>
  </si>
  <si>
    <t>1.40</t>
    <phoneticPr fontId="67"/>
  </si>
  <si>
    <t>12,270</t>
    <phoneticPr fontId="67"/>
  </si>
  <si>
    <t>12,965</t>
    <phoneticPr fontId="67"/>
  </si>
  <si>
    <t>11,757</t>
    <phoneticPr fontId="67"/>
  </si>
  <si>
    <t>36,992</t>
    <phoneticPr fontId="67"/>
  </si>
  <si>
    <t>4,272</t>
    <phoneticPr fontId="67"/>
  </si>
  <si>
    <t>10,843</t>
    <phoneticPr fontId="67"/>
  </si>
  <si>
    <t>3,878</t>
    <phoneticPr fontId="67"/>
  </si>
  <si>
    <t>2,573</t>
    <phoneticPr fontId="67"/>
  </si>
  <si>
    <t>1,044</t>
    <phoneticPr fontId="67"/>
  </si>
  <si>
    <t>22,610</t>
    <phoneticPr fontId="67"/>
  </si>
  <si>
    <t>59,602</t>
    <phoneticPr fontId="67"/>
  </si>
  <si>
    <r>
      <rPr>
        <sz val="12"/>
        <rFont val="ＭＳ Ｐ明朝"/>
        <family val="1"/>
        <charset val="128"/>
      </rPr>
      <t>令和</t>
    </r>
    <r>
      <rPr>
        <sz val="12"/>
        <rFont val="Century"/>
        <family val="1"/>
      </rPr>
      <t>3</t>
    </r>
    <r>
      <rPr>
        <sz val="12"/>
        <rFont val="ＭＳ Ｐ明朝"/>
        <family val="1"/>
        <charset val="128"/>
      </rPr>
      <t>年</t>
    </r>
    <r>
      <rPr>
        <sz val="12"/>
        <rFont val="Century"/>
        <family val="1"/>
      </rPr>
      <t>3</t>
    </r>
    <r>
      <rPr>
        <sz val="12"/>
        <rFont val="ＭＳ Ｐ明朝"/>
        <family val="1"/>
        <charset val="128"/>
      </rPr>
      <t>月</t>
    </r>
    <r>
      <rPr>
        <sz val="12"/>
        <rFont val="Century"/>
        <family val="1"/>
      </rPr>
      <t>31</t>
    </r>
    <r>
      <rPr>
        <sz val="12"/>
        <rFont val="ＭＳ Ｐ明朝"/>
        <family val="1"/>
        <charset val="128"/>
      </rPr>
      <t>日現在</t>
    </r>
    <rPh sb="0" eb="2">
      <t>レイワ</t>
    </rPh>
    <rPh sb="3" eb="4">
      <t>ネン</t>
    </rPh>
    <rPh sb="5" eb="6">
      <t>ガツ</t>
    </rPh>
    <rPh sb="8" eb="9">
      <t>ニチ</t>
    </rPh>
    <rPh sb="9" eb="11">
      <t>ゲンザイ</t>
    </rPh>
    <phoneticPr fontId="3"/>
  </si>
  <si>
    <r>
      <rPr>
        <sz val="11"/>
        <rFont val="ＭＳ 明朝"/>
        <family val="1"/>
        <charset val="128"/>
      </rPr>
      <t>うち補正　</t>
    </r>
    <r>
      <rPr>
        <sz val="11"/>
        <rFont val="Century"/>
        <family val="1"/>
      </rPr>
      <t>80,000</t>
    </r>
    <phoneticPr fontId="8"/>
  </si>
  <si>
    <r>
      <rPr>
        <sz val="11"/>
        <rFont val="ＭＳ 明朝"/>
        <family val="1"/>
        <charset val="128"/>
      </rPr>
      <t>勝浦地区</t>
    </r>
    <phoneticPr fontId="8"/>
  </si>
  <si>
    <r>
      <rPr>
        <sz val="11"/>
        <rFont val="ＭＳ 明朝"/>
        <family val="1"/>
        <charset val="128"/>
      </rPr>
      <t>耐震補強</t>
    </r>
    <r>
      <rPr>
        <sz val="11"/>
        <rFont val="Century"/>
        <family val="1"/>
      </rPr>
      <t xml:space="preserve"> </t>
    </r>
    <r>
      <rPr>
        <sz val="11"/>
        <rFont val="ＭＳ 明朝"/>
        <family val="1"/>
        <charset val="128"/>
      </rPr>
      <t>　防波堤</t>
    </r>
    <r>
      <rPr>
        <sz val="11"/>
        <rFont val="Century"/>
        <family val="1"/>
      </rPr>
      <t xml:space="preserve">(2)  </t>
    </r>
    <r>
      <rPr>
        <sz val="11"/>
        <rFont val="ＭＳ 明朝"/>
        <family val="1"/>
        <charset val="128"/>
      </rPr>
      <t>改良</t>
    </r>
    <rPh sb="6" eb="9">
      <t>ボウハテイ</t>
    </rPh>
    <rPh sb="14" eb="16">
      <t>カイリョウ</t>
    </rPh>
    <phoneticPr fontId="8"/>
  </si>
  <si>
    <r>
      <rPr>
        <sz val="11"/>
        <rFont val="ＭＳ 明朝"/>
        <family val="1"/>
        <charset val="128"/>
      </rPr>
      <t>うち補正　</t>
    </r>
    <r>
      <rPr>
        <sz val="11"/>
        <rFont val="Century"/>
        <family val="1"/>
      </rPr>
      <t>92,000</t>
    </r>
    <phoneticPr fontId="8"/>
  </si>
  <si>
    <r>
      <rPr>
        <sz val="11"/>
        <rFont val="ＭＳ 明朝"/>
        <family val="1"/>
        <charset val="128"/>
      </rPr>
      <t>西防波堤</t>
    </r>
    <r>
      <rPr>
        <sz val="11"/>
        <rFont val="Century"/>
        <family val="1"/>
      </rPr>
      <t>(B)</t>
    </r>
    <r>
      <rPr>
        <sz val="11"/>
        <rFont val="ＭＳ 明朝"/>
        <family val="1"/>
        <charset val="128"/>
      </rPr>
      <t>改良</t>
    </r>
    <rPh sb="7" eb="9">
      <t>カイリョウ</t>
    </rPh>
    <phoneticPr fontId="8"/>
  </si>
  <si>
    <r>
      <t xml:space="preserve"> -4.5m</t>
    </r>
    <r>
      <rPr>
        <sz val="11"/>
        <rFont val="ＭＳ 明朝"/>
        <family val="1"/>
        <charset val="128"/>
      </rPr>
      <t>岸壁（</t>
    </r>
    <r>
      <rPr>
        <sz val="11"/>
        <rFont val="Century"/>
        <family val="1"/>
      </rPr>
      <t>B</t>
    </r>
    <r>
      <rPr>
        <sz val="11"/>
        <rFont val="ＭＳ 明朝"/>
        <family val="1"/>
        <charset val="128"/>
      </rPr>
      <t>）ブロック製作</t>
    </r>
    <rPh sb="6" eb="8">
      <t>ガンペキ</t>
    </rPh>
    <rPh sb="15" eb="17">
      <t>セイサク</t>
    </rPh>
    <phoneticPr fontId="8"/>
  </si>
  <si>
    <r>
      <t>1</t>
    </r>
    <r>
      <rPr>
        <sz val="11"/>
        <rFont val="ＭＳ 明朝"/>
        <family val="1"/>
        <charset val="128"/>
      </rPr>
      <t>式</t>
    </r>
    <rPh sb="1" eb="2">
      <t>シキ</t>
    </rPh>
    <phoneticPr fontId="8"/>
  </si>
  <si>
    <r>
      <t xml:space="preserve"> </t>
    </r>
    <r>
      <rPr>
        <sz val="11"/>
        <rFont val="ＭＳ 明朝"/>
        <family val="1"/>
        <charset val="128"/>
      </rPr>
      <t>飛島漁港</t>
    </r>
    <phoneticPr fontId="8"/>
  </si>
  <si>
    <r>
      <rPr>
        <sz val="11"/>
        <rFont val="ＭＳ 明朝"/>
        <family val="1"/>
        <charset val="128"/>
      </rPr>
      <t>機能保全</t>
    </r>
    <phoneticPr fontId="8"/>
  </si>
  <si>
    <r>
      <rPr>
        <sz val="11"/>
        <rFont val="ＭＳ 明朝"/>
        <family val="1"/>
        <charset val="128"/>
      </rPr>
      <t>中防波堤補修</t>
    </r>
    <rPh sb="0" eb="1">
      <t>ナカ</t>
    </rPh>
    <rPh sb="4" eb="6">
      <t>ホシュウ</t>
    </rPh>
    <phoneticPr fontId="8"/>
  </si>
  <si>
    <r>
      <rPr>
        <sz val="11"/>
        <rFont val="ＭＳ 明朝"/>
        <family val="1"/>
        <charset val="128"/>
      </rPr>
      <t>うちゼロ国債　</t>
    </r>
    <r>
      <rPr>
        <sz val="11"/>
        <rFont val="Century"/>
        <family val="1"/>
      </rPr>
      <t xml:space="preserve">8,000
      </t>
    </r>
    <r>
      <rPr>
        <sz val="11"/>
        <rFont val="ＭＳ 明朝"/>
        <family val="1"/>
        <charset val="128"/>
      </rPr>
      <t>補正　</t>
    </r>
    <r>
      <rPr>
        <sz val="11"/>
        <rFont val="Century"/>
        <family val="1"/>
      </rPr>
      <t>60,000</t>
    </r>
    <rPh sb="4" eb="5">
      <t>クニ</t>
    </rPh>
    <rPh sb="19" eb="21">
      <t>ホセイ</t>
    </rPh>
    <phoneticPr fontId="8"/>
  </si>
  <si>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8"/>
  </si>
  <si>
    <r>
      <rPr>
        <sz val="11"/>
        <rFont val="ＭＳ 明朝"/>
        <family val="1"/>
        <charset val="128"/>
      </rPr>
      <t>西第２防波堤補修</t>
    </r>
    <rPh sb="0" eb="1">
      <t>ニシ</t>
    </rPh>
    <rPh sb="1" eb="3">
      <t>ダイニ</t>
    </rPh>
    <rPh sb="3" eb="6">
      <t>ボウハテイ</t>
    </rPh>
    <rPh sb="6" eb="8">
      <t>ホシュウ</t>
    </rPh>
    <phoneticPr fontId="8"/>
  </si>
  <si>
    <r>
      <rPr>
        <sz val="11"/>
        <rFont val="ＭＳ 明朝"/>
        <family val="1"/>
        <charset val="128"/>
      </rPr>
      <t>西船揚場補修</t>
    </r>
    <rPh sb="0" eb="1">
      <t>ニシ</t>
    </rPh>
    <rPh sb="1" eb="4">
      <t>フネアゲバ</t>
    </rPh>
    <rPh sb="4" eb="6">
      <t>ホシュウ</t>
    </rPh>
    <phoneticPr fontId="8"/>
  </si>
  <si>
    <r>
      <rPr>
        <sz val="11"/>
        <rFont val="ＭＳ 明朝"/>
        <family val="1"/>
        <charset val="128"/>
      </rPr>
      <t>北防波堤消波ブロック製作
北防波堤補修</t>
    </r>
    <rPh sb="0" eb="1">
      <t>キタ</t>
    </rPh>
    <rPh sb="1" eb="4">
      <t>ボウハテイ</t>
    </rPh>
    <rPh sb="13" eb="14">
      <t>キタ</t>
    </rPh>
    <rPh sb="14" eb="17">
      <t>ボウハテイ</t>
    </rPh>
    <rPh sb="17" eb="19">
      <t>ホシュウ</t>
    </rPh>
    <phoneticPr fontId="8"/>
  </si>
  <si>
    <r>
      <rPr>
        <sz val="11"/>
        <rFont val="ＭＳ 明朝"/>
        <family val="1"/>
        <charset val="128"/>
      </rPr>
      <t>うち補正　</t>
    </r>
    <r>
      <rPr>
        <sz val="11"/>
        <rFont val="Century"/>
        <family val="1"/>
      </rPr>
      <t>50,000</t>
    </r>
    <phoneticPr fontId="8"/>
  </si>
  <si>
    <r>
      <t xml:space="preserve"> </t>
    </r>
    <r>
      <rPr>
        <sz val="11"/>
        <rFont val="ＭＳ 明朝"/>
        <family val="1"/>
        <charset val="128"/>
      </rPr>
      <t>山形県沿岸</t>
    </r>
    <rPh sb="1" eb="4">
      <t>ヤマガタケン</t>
    </rPh>
    <rPh sb="4" eb="6">
      <t>エンガン</t>
    </rPh>
    <phoneticPr fontId="8"/>
  </si>
  <si>
    <r>
      <rPr>
        <sz val="11"/>
        <rFont val="ＭＳ 明朝"/>
        <family val="1"/>
        <charset val="128"/>
      </rPr>
      <t>増殖礁ブロック据付</t>
    </r>
    <rPh sb="7" eb="9">
      <t>スエツケ</t>
    </rPh>
    <phoneticPr fontId="8"/>
  </si>
  <si>
    <r>
      <t>N=142</t>
    </r>
    <r>
      <rPr>
        <sz val="11"/>
        <rFont val="ＭＳ 明朝"/>
        <family val="1"/>
        <charset val="128"/>
      </rPr>
      <t>個</t>
    </r>
    <phoneticPr fontId="8"/>
  </si>
  <si>
    <r>
      <rPr>
        <sz val="11"/>
        <rFont val="ＭＳ 明朝"/>
        <family val="1"/>
        <charset val="128"/>
      </rPr>
      <t>増殖礁ブロック製作</t>
    </r>
    <rPh sb="0" eb="3">
      <t>ゾウショクショウ</t>
    </rPh>
    <rPh sb="7" eb="9">
      <t>セイサク</t>
    </rPh>
    <phoneticPr fontId="8"/>
  </si>
  <si>
    <r>
      <t>N=132</t>
    </r>
    <r>
      <rPr>
        <sz val="11"/>
        <rFont val="ＭＳ 明朝"/>
        <family val="1"/>
        <charset val="128"/>
      </rPr>
      <t>個</t>
    </r>
    <phoneticPr fontId="8"/>
  </si>
  <si>
    <r>
      <rPr>
        <sz val="11"/>
        <rFont val="ＭＳ 明朝"/>
        <family val="1"/>
        <charset val="128"/>
      </rPr>
      <t>由良漁港・堅苔沢漁港</t>
    </r>
    <rPh sb="0" eb="4">
      <t>ユラギョコウ</t>
    </rPh>
    <rPh sb="5" eb="8">
      <t>カタノリザワ</t>
    </rPh>
    <rPh sb="8" eb="10">
      <t>ギョコウ</t>
    </rPh>
    <phoneticPr fontId="8"/>
  </si>
  <si>
    <r>
      <rPr>
        <sz val="11"/>
        <rFont val="ＭＳ 明朝"/>
        <family val="1"/>
        <charset val="128"/>
      </rPr>
      <t>うち補正　</t>
    </r>
    <r>
      <rPr>
        <sz val="11"/>
        <rFont val="Century"/>
        <family val="1"/>
      </rPr>
      <t>30,000</t>
    </r>
    <rPh sb="2" eb="4">
      <t>ホセイ</t>
    </rPh>
    <phoneticPr fontId="8"/>
  </si>
  <si>
    <r>
      <rPr>
        <sz val="11"/>
        <rFont val="ＭＳ 明朝"/>
        <family val="1"/>
        <charset val="128"/>
      </rPr>
      <t>係留施設外</t>
    </r>
    <rPh sb="0" eb="4">
      <t>ケイリュウシセツ</t>
    </rPh>
    <rPh sb="4" eb="5">
      <t>ホカ</t>
    </rPh>
    <phoneticPr fontId="8"/>
  </si>
  <si>
    <r>
      <rPr>
        <sz val="11"/>
        <rFont val="ＭＳ 明朝"/>
        <family val="1"/>
        <charset val="128"/>
      </rPr>
      <t>１式</t>
    </r>
    <rPh sb="1" eb="2">
      <t>シキ</t>
    </rPh>
    <phoneticPr fontId="8"/>
  </si>
  <si>
    <r>
      <rPr>
        <sz val="11"/>
        <rFont val="ＭＳ 明朝"/>
        <family val="1"/>
        <charset val="128"/>
      </rPr>
      <t>１６　魚　食　普　及　・　流　通　対　策</t>
    </r>
    <phoneticPr fontId="8"/>
  </si>
  <si>
    <r>
      <rPr>
        <sz val="11"/>
        <rFont val="ＭＳ 明朝"/>
        <family val="1"/>
        <charset val="128"/>
      </rPr>
      <t>五十嵐安治、佐藤剛</t>
    </r>
    <rPh sb="0" eb="3">
      <t>イガラシ</t>
    </rPh>
    <rPh sb="3" eb="5">
      <t>ヤスジ</t>
    </rPh>
    <rPh sb="6" eb="8">
      <t>サトウ</t>
    </rPh>
    <rPh sb="8" eb="9">
      <t>ツヨシ</t>
    </rPh>
    <phoneticPr fontId="30"/>
  </si>
  <si>
    <r>
      <rPr>
        <sz val="11"/>
        <rFont val="ＭＳ 明朝"/>
        <family val="1"/>
        <charset val="128"/>
      </rPr>
      <t>ぶり（※ワラサ）のサイコロステーキ、ぶりカツ丼、ぶりのアラ汁</t>
    </r>
    <rPh sb="22" eb="23">
      <t>ドン</t>
    </rPh>
    <rPh sb="29" eb="30">
      <t>ジル</t>
    </rPh>
    <phoneticPr fontId="8"/>
  </si>
  <si>
    <r>
      <rPr>
        <sz val="11"/>
        <rFont val="ＭＳ 明朝"/>
        <family val="1"/>
        <charset val="128"/>
      </rPr>
      <t>浜田保育園</t>
    </r>
    <rPh sb="0" eb="2">
      <t>ハマダ</t>
    </rPh>
    <rPh sb="2" eb="5">
      <t>ホイクエン</t>
    </rPh>
    <phoneticPr fontId="8"/>
  </si>
  <si>
    <r>
      <rPr>
        <sz val="11"/>
        <rFont val="ＭＳ 明朝"/>
        <family val="1"/>
        <charset val="128"/>
      </rPr>
      <t>園児</t>
    </r>
    <rPh sb="0" eb="2">
      <t>エンジ</t>
    </rPh>
    <phoneticPr fontId="8"/>
  </si>
  <si>
    <r>
      <rPr>
        <sz val="11"/>
        <rFont val="ＭＳ 明朝"/>
        <family val="1"/>
        <charset val="128"/>
      </rPr>
      <t>佐藤憲三、佐藤憲太郎</t>
    </r>
    <rPh sb="0" eb="2">
      <t>サトウ</t>
    </rPh>
    <rPh sb="2" eb="4">
      <t>ケンゾウ</t>
    </rPh>
    <rPh sb="5" eb="7">
      <t>サトウ</t>
    </rPh>
    <rPh sb="7" eb="10">
      <t>ケンタロウ</t>
    </rPh>
    <phoneticPr fontId="30"/>
  </si>
  <si>
    <r>
      <rPr>
        <sz val="11"/>
        <rFont val="ＭＳ 明朝"/>
        <family val="1"/>
        <charset val="128"/>
      </rPr>
      <t>イカと川鮭のすり身団子入りちゃんこ汁</t>
    </r>
    <rPh sb="3" eb="4">
      <t>カワ</t>
    </rPh>
    <rPh sb="4" eb="5">
      <t>ザケ</t>
    </rPh>
    <rPh sb="8" eb="9">
      <t>ミ</t>
    </rPh>
    <rPh sb="9" eb="11">
      <t>ダンゴ</t>
    </rPh>
    <rPh sb="11" eb="12">
      <t>イ</t>
    </rPh>
    <rPh sb="17" eb="18">
      <t>ジル</t>
    </rPh>
    <phoneticPr fontId="8"/>
  </si>
  <si>
    <r>
      <rPr>
        <sz val="11"/>
        <rFont val="ＭＳ 明朝"/>
        <family val="1"/>
        <charset val="128"/>
      </rPr>
      <t>松陵保育園</t>
    </r>
    <rPh sb="0" eb="1">
      <t>マツ</t>
    </rPh>
    <rPh sb="1" eb="2">
      <t>リョウ</t>
    </rPh>
    <rPh sb="2" eb="5">
      <t>ホイクエン</t>
    </rPh>
    <phoneticPr fontId="30"/>
  </si>
  <si>
    <r>
      <rPr>
        <sz val="11"/>
        <rFont val="ＭＳ 明朝"/>
        <family val="1"/>
        <charset val="128"/>
      </rPr>
      <t>佐藤憲三、佐藤憲太郎、星川恵美</t>
    </r>
    <rPh sb="0" eb="2">
      <t>サトウ</t>
    </rPh>
    <rPh sb="2" eb="4">
      <t>ケンゾウ</t>
    </rPh>
    <rPh sb="5" eb="7">
      <t>サトウ</t>
    </rPh>
    <rPh sb="7" eb="10">
      <t>ケンタロウ</t>
    </rPh>
    <rPh sb="11" eb="13">
      <t>ホシカワ</t>
    </rPh>
    <rPh sb="13" eb="15">
      <t>エミ</t>
    </rPh>
    <phoneticPr fontId="30"/>
  </si>
  <si>
    <r>
      <rPr>
        <sz val="11"/>
        <rFont val="ＭＳ 明朝"/>
        <family val="1"/>
        <charset val="128"/>
      </rPr>
      <t>鮭のちゃんちゃん焼き</t>
    </r>
    <rPh sb="0" eb="1">
      <t>サケ</t>
    </rPh>
    <rPh sb="8" eb="9">
      <t>ヤ</t>
    </rPh>
    <phoneticPr fontId="8"/>
  </si>
  <si>
    <r>
      <rPr>
        <sz val="11"/>
        <rFont val="ＭＳ 明朝"/>
        <family val="1"/>
        <charset val="128"/>
      </rPr>
      <t>最上町健康センター</t>
    </r>
    <rPh sb="0" eb="2">
      <t>モガミ</t>
    </rPh>
    <rPh sb="2" eb="3">
      <t>マチ</t>
    </rPh>
    <rPh sb="3" eb="5">
      <t>ケンコウ</t>
    </rPh>
    <phoneticPr fontId="30"/>
  </si>
  <si>
    <r>
      <rPr>
        <sz val="11"/>
        <rFont val="ＭＳ 明朝"/>
        <family val="1"/>
        <charset val="128"/>
      </rPr>
      <t>一般参加者（内陸）</t>
    </r>
    <rPh sb="6" eb="8">
      <t>ナイリク</t>
    </rPh>
    <phoneticPr fontId="8"/>
  </si>
  <si>
    <r>
      <rPr>
        <sz val="11"/>
        <rFont val="ＭＳ 明朝"/>
        <family val="1"/>
        <charset val="128"/>
      </rPr>
      <t>炊飯器で作る鯛めし、鮭と野菜のさっぱり蒸し、エビの唐揚げ、イナダの刺身、鮭のアラとエビの頭の味噌汁</t>
    </r>
    <rPh sb="0" eb="3">
      <t>スイハンキ</t>
    </rPh>
    <rPh sb="4" eb="5">
      <t>ツク</t>
    </rPh>
    <rPh sb="6" eb="7">
      <t>タイ</t>
    </rPh>
    <rPh sb="10" eb="11">
      <t>サケ</t>
    </rPh>
    <rPh sb="12" eb="14">
      <t>ヤサイ</t>
    </rPh>
    <rPh sb="19" eb="20">
      <t>ム</t>
    </rPh>
    <rPh sb="25" eb="27">
      <t>カラア</t>
    </rPh>
    <rPh sb="33" eb="35">
      <t>サシミ</t>
    </rPh>
    <rPh sb="36" eb="37">
      <t>サケ</t>
    </rPh>
    <rPh sb="44" eb="45">
      <t>アタマ</t>
    </rPh>
    <rPh sb="46" eb="49">
      <t>ミソシル</t>
    </rPh>
    <phoneticPr fontId="8"/>
  </si>
  <si>
    <r>
      <rPr>
        <sz val="11"/>
        <rFont val="ＭＳ 明朝"/>
        <family val="1"/>
        <charset val="128"/>
      </rPr>
      <t>酒田市立　一條小学校</t>
    </r>
    <rPh sb="0" eb="3">
      <t>サカタシ</t>
    </rPh>
    <rPh sb="3" eb="4">
      <t>リツ</t>
    </rPh>
    <rPh sb="5" eb="7">
      <t>イチジョウ</t>
    </rPh>
    <rPh sb="7" eb="10">
      <t>ショウガッコウ</t>
    </rPh>
    <phoneticPr fontId="30"/>
  </si>
  <si>
    <r>
      <rPr>
        <sz val="11"/>
        <rFont val="ＭＳ 明朝"/>
        <family val="1"/>
        <charset val="128"/>
      </rPr>
      <t>佐藤剛</t>
    </r>
    <rPh sb="0" eb="2">
      <t>サトウ</t>
    </rPh>
    <rPh sb="2" eb="3">
      <t>ツヨシ</t>
    </rPh>
    <phoneticPr fontId="30"/>
  </si>
  <si>
    <r>
      <rPr>
        <sz val="11"/>
        <rFont val="ＭＳ 明朝"/>
        <family val="1"/>
        <charset val="128"/>
      </rPr>
      <t>松山保育園</t>
    </r>
    <rPh sb="0" eb="2">
      <t>マツヤマ</t>
    </rPh>
    <rPh sb="2" eb="5">
      <t>ホイクエン</t>
    </rPh>
    <phoneticPr fontId="30"/>
  </si>
  <si>
    <r>
      <rPr>
        <sz val="11"/>
        <rFont val="ＭＳ 明朝"/>
        <family val="1"/>
        <charset val="128"/>
      </rPr>
      <t>佐藤憲三、佐藤憲太郎、齊藤こう</t>
    </r>
    <rPh sb="0" eb="2">
      <t>サトウ</t>
    </rPh>
    <rPh sb="2" eb="4">
      <t>ケンゾウ</t>
    </rPh>
    <rPh sb="5" eb="7">
      <t>サトウ</t>
    </rPh>
    <rPh sb="7" eb="10">
      <t>ケンタロウ</t>
    </rPh>
    <rPh sb="11" eb="13">
      <t>サイトウ</t>
    </rPh>
    <phoneticPr fontId="30"/>
  </si>
  <si>
    <r>
      <rPr>
        <sz val="11"/>
        <rFont val="ＭＳ 明朝"/>
        <family val="1"/>
        <charset val="128"/>
      </rPr>
      <t>酒田調理師専門学校</t>
    </r>
    <rPh sb="0" eb="2">
      <t>サカタ</t>
    </rPh>
    <rPh sb="2" eb="5">
      <t>チョウリシ</t>
    </rPh>
    <rPh sb="5" eb="7">
      <t>センモン</t>
    </rPh>
    <rPh sb="7" eb="9">
      <t>ガッコウ</t>
    </rPh>
    <phoneticPr fontId="30"/>
  </si>
  <si>
    <r>
      <rPr>
        <sz val="11"/>
        <rFont val="ＭＳ 明朝"/>
        <family val="1"/>
        <charset val="128"/>
      </rPr>
      <t>生徒</t>
    </r>
    <rPh sb="0" eb="2">
      <t>セイト</t>
    </rPh>
    <phoneticPr fontId="8"/>
  </si>
  <si>
    <r>
      <rPr>
        <sz val="11"/>
        <rFont val="ＭＳ 明朝"/>
        <family val="1"/>
        <charset val="128"/>
      </rPr>
      <t>石寺憲和、関野勇美</t>
    </r>
    <rPh sb="0" eb="2">
      <t>イシデラ</t>
    </rPh>
    <rPh sb="2" eb="4">
      <t>ノリカズ</t>
    </rPh>
    <rPh sb="5" eb="7">
      <t>セキノ</t>
    </rPh>
    <rPh sb="7" eb="8">
      <t>ユウ</t>
    </rPh>
    <rPh sb="8" eb="9">
      <t>ミ</t>
    </rPh>
    <phoneticPr fontId="30"/>
  </si>
  <si>
    <r>
      <rPr>
        <sz val="11"/>
        <rFont val="ＭＳ 明朝"/>
        <family val="1"/>
        <charset val="128"/>
      </rPr>
      <t>庄内おばこサワラの照り焼き、焼き霜づくり</t>
    </r>
    <rPh sb="0" eb="2">
      <t>ショウナイ</t>
    </rPh>
    <rPh sb="9" eb="10">
      <t>テ</t>
    </rPh>
    <rPh sb="11" eb="12">
      <t>ヤ</t>
    </rPh>
    <rPh sb="14" eb="15">
      <t>ヤ</t>
    </rPh>
    <rPh sb="16" eb="17">
      <t>シモ</t>
    </rPh>
    <phoneticPr fontId="8"/>
  </si>
  <si>
    <r>
      <rPr>
        <sz val="11"/>
        <rFont val="ＭＳ 明朝"/>
        <family val="1"/>
        <charset val="128"/>
      </rPr>
      <t>西荒瀬保育園</t>
    </r>
    <rPh sb="0" eb="1">
      <t>ニシ</t>
    </rPh>
    <rPh sb="1" eb="3">
      <t>アラセ</t>
    </rPh>
    <rPh sb="3" eb="6">
      <t>ホイクエン</t>
    </rPh>
    <phoneticPr fontId="30"/>
  </si>
  <si>
    <r>
      <rPr>
        <sz val="11"/>
        <rFont val="ＭＳ 明朝"/>
        <family val="1"/>
        <charset val="128"/>
      </rPr>
      <t>佐藤憲三</t>
    </r>
    <rPh sb="0" eb="2">
      <t>サトウ</t>
    </rPh>
    <rPh sb="2" eb="4">
      <t>ケンゾウ</t>
    </rPh>
    <phoneticPr fontId="30"/>
  </si>
  <si>
    <r>
      <rPr>
        <sz val="11"/>
        <rFont val="ＭＳ 明朝"/>
        <family val="1"/>
        <charset val="128"/>
      </rPr>
      <t>鮭のホイル焼き</t>
    </r>
    <rPh sb="0" eb="1">
      <t>サケ</t>
    </rPh>
    <rPh sb="5" eb="6">
      <t>ヤ</t>
    </rPh>
    <phoneticPr fontId="8"/>
  </si>
  <si>
    <r>
      <rPr>
        <sz val="11"/>
        <rFont val="ＭＳ 明朝"/>
        <family val="1"/>
        <charset val="128"/>
      </rPr>
      <t>宮野浦保育園</t>
    </r>
    <rPh sb="0" eb="2">
      <t>ミヤノ</t>
    </rPh>
    <rPh sb="2" eb="3">
      <t>ウラ</t>
    </rPh>
    <rPh sb="3" eb="6">
      <t>ホイクエン</t>
    </rPh>
    <phoneticPr fontId="30"/>
  </si>
  <si>
    <r>
      <rPr>
        <sz val="11"/>
        <rFont val="ＭＳ 明朝"/>
        <family val="1"/>
        <charset val="128"/>
      </rPr>
      <t>佐藤憲三、星川恵美、齊藤こう</t>
    </r>
    <rPh sb="0" eb="2">
      <t>サトウ</t>
    </rPh>
    <rPh sb="2" eb="4">
      <t>ケンゾウ</t>
    </rPh>
    <rPh sb="5" eb="7">
      <t>ホシカワ</t>
    </rPh>
    <rPh sb="7" eb="9">
      <t>エミ</t>
    </rPh>
    <rPh sb="10" eb="12">
      <t>サイトウ</t>
    </rPh>
    <phoneticPr fontId="30"/>
  </si>
  <si>
    <r>
      <rPr>
        <sz val="11"/>
        <rFont val="ＭＳ 明朝"/>
        <family val="1"/>
        <charset val="128"/>
      </rPr>
      <t>鮭の味噌マヨホイル焼き</t>
    </r>
    <rPh sb="0" eb="1">
      <t>サケ</t>
    </rPh>
    <rPh sb="2" eb="4">
      <t>ミソ</t>
    </rPh>
    <rPh sb="9" eb="10">
      <t>ヤ</t>
    </rPh>
    <phoneticPr fontId="8"/>
  </si>
  <si>
    <r>
      <rPr>
        <sz val="11"/>
        <rFont val="ＭＳ 明朝"/>
        <family val="1"/>
        <charset val="128"/>
      </rPr>
      <t>認定こども園　天真幼稚園</t>
    </r>
    <rPh sb="0" eb="2">
      <t>ニンテイ</t>
    </rPh>
    <rPh sb="5" eb="6">
      <t>エン</t>
    </rPh>
    <rPh sb="7" eb="9">
      <t>テンシン</t>
    </rPh>
    <rPh sb="9" eb="12">
      <t>ヨウチエン</t>
    </rPh>
    <phoneticPr fontId="30"/>
  </si>
  <si>
    <r>
      <rPr>
        <sz val="11"/>
        <rFont val="ＭＳ 明朝"/>
        <family val="1"/>
        <charset val="128"/>
      </rPr>
      <t>佐藤憲三、星川恵美、土門連子、後藤裕美、佐藤真澄</t>
    </r>
    <rPh sb="0" eb="2">
      <t>サトウ</t>
    </rPh>
    <rPh sb="2" eb="4">
      <t>ケンゾウ</t>
    </rPh>
    <rPh sb="5" eb="7">
      <t>ホシカワ</t>
    </rPh>
    <rPh sb="7" eb="9">
      <t>エミ</t>
    </rPh>
    <rPh sb="10" eb="12">
      <t>ドモン</t>
    </rPh>
    <rPh sb="12" eb="14">
      <t>レンコ</t>
    </rPh>
    <rPh sb="15" eb="17">
      <t>ゴトウ</t>
    </rPh>
    <rPh sb="17" eb="19">
      <t>ユミ</t>
    </rPh>
    <rPh sb="20" eb="22">
      <t>サトウ</t>
    </rPh>
    <rPh sb="22" eb="24">
      <t>マスミ</t>
    </rPh>
    <phoneticPr fontId="30"/>
  </si>
  <si>
    <r>
      <rPr>
        <sz val="11"/>
        <rFont val="ＭＳ 明朝"/>
        <family val="1"/>
        <charset val="128"/>
      </rPr>
      <t>鮭のホイル包み蒸し（味噌マヨネーズ味）</t>
    </r>
    <rPh sb="0" eb="1">
      <t>サケ</t>
    </rPh>
    <rPh sb="5" eb="6">
      <t>ツツ</t>
    </rPh>
    <rPh sb="7" eb="8">
      <t>ム</t>
    </rPh>
    <rPh sb="10" eb="12">
      <t>ミソ</t>
    </rPh>
    <rPh sb="17" eb="18">
      <t>アジ</t>
    </rPh>
    <phoneticPr fontId="8"/>
  </si>
  <si>
    <r>
      <rPr>
        <sz val="11"/>
        <rFont val="ＭＳ 明朝"/>
        <family val="1"/>
        <charset val="128"/>
      </rPr>
      <t>河北町職業訓練センター</t>
    </r>
    <rPh sb="0" eb="2">
      <t>カホク</t>
    </rPh>
    <rPh sb="2" eb="3">
      <t>マチ</t>
    </rPh>
    <rPh sb="3" eb="5">
      <t>ショクギョウ</t>
    </rPh>
    <rPh sb="5" eb="7">
      <t>クンレン</t>
    </rPh>
    <phoneticPr fontId="30"/>
  </si>
  <si>
    <r>
      <rPr>
        <sz val="11"/>
        <rFont val="ＭＳ 明朝"/>
        <family val="1"/>
        <charset val="128"/>
      </rPr>
      <t>齊藤高弘、高橋美代子、佐藤剛</t>
    </r>
    <rPh sb="0" eb="2">
      <t>サイトウ</t>
    </rPh>
    <rPh sb="2" eb="4">
      <t>タカヒロ</t>
    </rPh>
    <rPh sb="5" eb="7">
      <t>タカハシ</t>
    </rPh>
    <rPh sb="7" eb="10">
      <t>ミヨコ</t>
    </rPh>
    <rPh sb="11" eb="13">
      <t>サトウ</t>
    </rPh>
    <rPh sb="13" eb="14">
      <t>ツヨシ</t>
    </rPh>
    <phoneticPr fontId="30"/>
  </si>
  <si>
    <r>
      <rPr>
        <sz val="11"/>
        <rFont val="ＭＳ 明朝"/>
        <family val="1"/>
        <charset val="128"/>
      </rPr>
      <t>鯛飯、鮭の双身焼き、鮭の吉野煮、鯛のかぶら蒸しキノコあんかけ</t>
    </r>
    <rPh sb="0" eb="1">
      <t>タイ</t>
    </rPh>
    <rPh sb="1" eb="2">
      <t>メシ</t>
    </rPh>
    <rPh sb="3" eb="4">
      <t>サケ</t>
    </rPh>
    <rPh sb="5" eb="6">
      <t>フタ</t>
    </rPh>
    <rPh sb="6" eb="7">
      <t>ミ</t>
    </rPh>
    <rPh sb="7" eb="8">
      <t>ヤ</t>
    </rPh>
    <rPh sb="10" eb="11">
      <t>サケ</t>
    </rPh>
    <rPh sb="12" eb="14">
      <t>ヨシノ</t>
    </rPh>
    <rPh sb="14" eb="15">
      <t>ニ</t>
    </rPh>
    <rPh sb="16" eb="17">
      <t>タイ</t>
    </rPh>
    <rPh sb="21" eb="22">
      <t>ム</t>
    </rPh>
    <phoneticPr fontId="8"/>
  </si>
  <si>
    <r>
      <rPr>
        <sz val="10"/>
        <rFont val="ＭＳ 明朝"/>
        <family val="1"/>
        <charset val="128"/>
      </rPr>
      <t>大石田町町民交流センター</t>
    </r>
    <rPh sb="0" eb="4">
      <t>オオイシダマチ</t>
    </rPh>
    <rPh sb="4" eb="6">
      <t>チョウミン</t>
    </rPh>
    <rPh sb="6" eb="8">
      <t>コウリュウ</t>
    </rPh>
    <phoneticPr fontId="30"/>
  </si>
  <si>
    <r>
      <rPr>
        <sz val="11"/>
        <rFont val="ＭＳ 明朝"/>
        <family val="1"/>
        <charset val="128"/>
      </rPr>
      <t>イナダの刺身、サワラの棒寿司、鮭の吉野煮、鯛のかぶら蒸しキノコあんかけ、三平汁</t>
    </r>
    <rPh sb="4" eb="6">
      <t>サシミ</t>
    </rPh>
    <rPh sb="11" eb="12">
      <t>ボウ</t>
    </rPh>
    <rPh sb="12" eb="14">
      <t>ズシ</t>
    </rPh>
    <rPh sb="15" eb="16">
      <t>サケ</t>
    </rPh>
    <rPh sb="17" eb="19">
      <t>ヨシノ</t>
    </rPh>
    <rPh sb="19" eb="20">
      <t>ニ</t>
    </rPh>
    <rPh sb="21" eb="22">
      <t>タイ</t>
    </rPh>
    <rPh sb="26" eb="27">
      <t>ム</t>
    </rPh>
    <rPh sb="36" eb="38">
      <t>サンペイ</t>
    </rPh>
    <rPh sb="38" eb="39">
      <t>ジル</t>
    </rPh>
    <phoneticPr fontId="8"/>
  </si>
  <si>
    <r>
      <rPr>
        <sz val="10"/>
        <rFont val="ＭＳ 明朝"/>
        <family val="1"/>
        <charset val="128"/>
      </rPr>
      <t>鶴岡市泉地区地域活動センター</t>
    </r>
    <rPh sb="0" eb="3">
      <t>ツルオカシ</t>
    </rPh>
    <rPh sb="3" eb="4">
      <t>イズミ</t>
    </rPh>
    <rPh sb="4" eb="6">
      <t>チク</t>
    </rPh>
    <rPh sb="6" eb="8">
      <t>チイキ</t>
    </rPh>
    <rPh sb="8" eb="10">
      <t>カツドウ</t>
    </rPh>
    <phoneticPr fontId="30"/>
  </si>
  <si>
    <r>
      <rPr>
        <sz val="11"/>
        <rFont val="ＭＳ 明朝"/>
        <family val="1"/>
        <charset val="128"/>
      </rPr>
      <t>一般参加者（親子）</t>
    </r>
    <rPh sb="6" eb="8">
      <t>オヤコ</t>
    </rPh>
    <phoneticPr fontId="8"/>
  </si>
  <si>
    <r>
      <rPr>
        <sz val="11"/>
        <rFont val="ＭＳ 明朝"/>
        <family val="1"/>
        <charset val="128"/>
      </rPr>
      <t>安藤良博</t>
    </r>
    <rPh sb="0" eb="2">
      <t>アンドウ</t>
    </rPh>
    <rPh sb="2" eb="4">
      <t>ヨシヒロ</t>
    </rPh>
    <phoneticPr fontId="30"/>
  </si>
  <si>
    <r>
      <rPr>
        <sz val="11"/>
        <rFont val="ＭＳ 明朝"/>
        <family val="1"/>
        <charset val="128"/>
      </rPr>
      <t>鮭の炊き込み御飯、鮭のつみれ汁、鮭のムニエルあんかけ</t>
    </r>
    <rPh sb="0" eb="1">
      <t>サケ</t>
    </rPh>
    <rPh sb="2" eb="3">
      <t>タ</t>
    </rPh>
    <rPh sb="4" eb="5">
      <t>コ</t>
    </rPh>
    <rPh sb="6" eb="8">
      <t>ゴハン</t>
    </rPh>
    <rPh sb="9" eb="10">
      <t>サケ</t>
    </rPh>
    <rPh sb="14" eb="15">
      <t>ジル</t>
    </rPh>
    <rPh sb="16" eb="17">
      <t>サケ</t>
    </rPh>
    <phoneticPr fontId="8"/>
  </si>
  <si>
    <r>
      <rPr>
        <sz val="11"/>
        <rFont val="ＭＳ 明朝"/>
        <family val="1"/>
        <charset val="128"/>
      </rPr>
      <t>酒田南高等学校</t>
    </r>
    <rPh sb="0" eb="2">
      <t>サカタ</t>
    </rPh>
    <rPh sb="2" eb="3">
      <t>ミナミ</t>
    </rPh>
    <rPh sb="3" eb="5">
      <t>コウトウ</t>
    </rPh>
    <rPh sb="5" eb="7">
      <t>ガッコウ</t>
    </rPh>
    <phoneticPr fontId="30"/>
  </si>
  <si>
    <r>
      <rPr>
        <sz val="11"/>
        <rFont val="ＭＳ 明朝"/>
        <family val="1"/>
        <charset val="128"/>
      </rPr>
      <t>齋藤亮一</t>
    </r>
    <rPh sb="0" eb="2">
      <t>サイトウ</t>
    </rPh>
    <rPh sb="2" eb="3">
      <t>リョウ</t>
    </rPh>
    <rPh sb="3" eb="4">
      <t>イチ</t>
    </rPh>
    <phoneticPr fontId="30"/>
  </si>
  <si>
    <r>
      <rPr>
        <sz val="11"/>
        <rFont val="ＭＳ 明朝"/>
        <family val="1"/>
        <charset val="128"/>
      </rPr>
      <t>イシモチの煮つけ、ヤリイカの刺身、ヤリイカげそとあさつきの酢味噌和え</t>
    </r>
    <rPh sb="5" eb="6">
      <t>ニ</t>
    </rPh>
    <rPh sb="14" eb="16">
      <t>サシミ</t>
    </rPh>
    <rPh sb="29" eb="32">
      <t>スミソ</t>
    </rPh>
    <rPh sb="32" eb="33">
      <t>ア</t>
    </rPh>
    <phoneticPr fontId="8"/>
  </si>
  <si>
    <r>
      <rPr>
        <sz val="11"/>
        <rFont val="ＭＳ 明朝"/>
        <family val="1"/>
        <charset val="128"/>
      </rPr>
      <t>鶴岡市立　豊浦小学校</t>
    </r>
    <rPh sb="0" eb="3">
      <t>ツルオカシ</t>
    </rPh>
    <rPh sb="3" eb="4">
      <t>リツ</t>
    </rPh>
    <rPh sb="5" eb="7">
      <t>トヨウラ</t>
    </rPh>
    <rPh sb="7" eb="10">
      <t>ショウガッコウ</t>
    </rPh>
    <phoneticPr fontId="8"/>
  </si>
  <si>
    <r>
      <rPr>
        <sz val="11"/>
        <rFont val="ＭＳ 明朝"/>
        <family val="1"/>
        <charset val="128"/>
      </rPr>
      <t>寒鱈汁、鱈の子いり、白子の湯通し、鱈の身の煮物</t>
    </r>
    <rPh sb="0" eb="1">
      <t>カン</t>
    </rPh>
    <rPh sb="1" eb="2">
      <t>タラ</t>
    </rPh>
    <rPh sb="2" eb="3">
      <t>ジル</t>
    </rPh>
    <rPh sb="4" eb="5">
      <t>タラ</t>
    </rPh>
    <rPh sb="6" eb="7">
      <t>コ</t>
    </rPh>
    <rPh sb="10" eb="12">
      <t>シラコ</t>
    </rPh>
    <rPh sb="13" eb="15">
      <t>ユドオ</t>
    </rPh>
    <rPh sb="17" eb="18">
      <t>タラ</t>
    </rPh>
    <rPh sb="19" eb="20">
      <t>ミ</t>
    </rPh>
    <rPh sb="21" eb="23">
      <t>ニモノ</t>
    </rPh>
    <phoneticPr fontId="8"/>
  </si>
  <si>
    <r>
      <rPr>
        <sz val="11"/>
        <rFont val="ＭＳ 明朝"/>
        <family val="1"/>
        <charset val="128"/>
      </rPr>
      <t>鶴岡市立　豊浦中学校</t>
    </r>
    <rPh sb="0" eb="3">
      <t>ツルオカシ</t>
    </rPh>
    <rPh sb="3" eb="4">
      <t>リツ</t>
    </rPh>
    <rPh sb="5" eb="7">
      <t>トヨウラ</t>
    </rPh>
    <rPh sb="7" eb="10">
      <t>チュウガッコウ</t>
    </rPh>
    <phoneticPr fontId="8"/>
  </si>
  <si>
    <r>
      <rPr>
        <sz val="11"/>
        <rFont val="ＭＳ 明朝"/>
        <family val="1"/>
        <charset val="128"/>
      </rPr>
      <t>イカのホイル焼き</t>
    </r>
    <rPh sb="6" eb="7">
      <t>ヤ</t>
    </rPh>
    <phoneticPr fontId="8"/>
  </si>
  <si>
    <r>
      <rPr>
        <sz val="11"/>
        <rFont val="ＭＳ 明朝"/>
        <family val="1"/>
        <charset val="128"/>
      </rPr>
      <t>五十嵐安治、佐藤剛</t>
    </r>
    <rPh sb="0" eb="3">
      <t>イガラシ</t>
    </rPh>
    <rPh sb="3" eb="5">
      <t>ヤスジ</t>
    </rPh>
    <rPh sb="6" eb="8">
      <t>サトウ</t>
    </rPh>
    <rPh sb="8" eb="9">
      <t>ツヨシ</t>
    </rPh>
    <phoneticPr fontId="8"/>
  </si>
  <si>
    <r>
      <rPr>
        <sz val="11"/>
        <rFont val="ＭＳ 明朝"/>
        <family val="1"/>
        <charset val="128"/>
      </rPr>
      <t>サワラの炙り、サワラの煮物</t>
    </r>
    <rPh sb="4" eb="5">
      <t>アブ</t>
    </rPh>
    <rPh sb="11" eb="13">
      <t>ニモノ</t>
    </rPh>
    <phoneticPr fontId="8"/>
  </si>
  <si>
    <r>
      <rPr>
        <sz val="11"/>
        <rFont val="ＭＳ 明朝"/>
        <family val="1"/>
        <charset val="128"/>
      </rPr>
      <t>タコの塩ゆで、お好み焼き</t>
    </r>
    <rPh sb="3" eb="4">
      <t>シオ</t>
    </rPh>
    <rPh sb="8" eb="9">
      <t>コノ</t>
    </rPh>
    <rPh sb="10" eb="11">
      <t>ヤキ</t>
    </rPh>
    <phoneticPr fontId="8"/>
  </si>
  <si>
    <r>
      <rPr>
        <sz val="11"/>
        <rFont val="ＭＳ 明朝"/>
        <family val="1"/>
        <charset val="128"/>
      </rPr>
      <t>参加者</t>
    </r>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</si>
  <si>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7</t>
    </r>
    <r>
      <rPr>
        <sz val="11"/>
        <rFont val="ＭＳ 明朝"/>
        <family val="1"/>
        <charset val="128"/>
      </rPr>
      <t>月</t>
    </r>
    <r>
      <rPr>
        <sz val="11"/>
        <rFont val="Century"/>
        <family val="1"/>
      </rPr>
      <t>15</t>
    </r>
    <r>
      <rPr>
        <sz val="11"/>
        <rFont val="ＭＳ 明朝"/>
        <family val="1"/>
        <charset val="128"/>
      </rPr>
      <t>日</t>
    </r>
    <rPh sb="0" eb="2">
      <t>レイワ</t>
    </rPh>
    <rPh sb="3" eb="4">
      <t>ネン</t>
    </rPh>
    <rPh sb="5" eb="6">
      <t>ガツ</t>
    </rPh>
    <rPh sb="8" eb="9">
      <t>ニチ</t>
    </rPh>
    <phoneticPr fontId="8"/>
  </si>
  <si>
    <r>
      <rPr>
        <sz val="11"/>
        <rFont val="ＭＳ 明朝"/>
        <family val="1"/>
        <charset val="128"/>
      </rPr>
      <t>庄内町立</t>
    </r>
    <r>
      <rPr>
        <sz val="11"/>
        <rFont val="Century"/>
        <family val="1"/>
      </rPr>
      <t xml:space="preserve"> </t>
    </r>
    <r>
      <rPr>
        <sz val="11"/>
        <rFont val="ＭＳ 明朝"/>
        <family val="1"/>
        <charset val="128"/>
      </rPr>
      <t>立川中学校</t>
    </r>
    <rPh sb="0" eb="2">
      <t>ショウナイ</t>
    </rPh>
    <rPh sb="2" eb="3">
      <t>チョウ</t>
    </rPh>
    <rPh sb="3" eb="4">
      <t>リツ</t>
    </rPh>
    <rPh sb="5" eb="7">
      <t>タチカワ</t>
    </rPh>
    <rPh sb="7" eb="10">
      <t>チュウガッコウ</t>
    </rPh>
    <phoneticPr fontId="30"/>
  </si>
  <si>
    <r>
      <rPr>
        <sz val="11"/>
        <rFont val="ＭＳ 明朝"/>
        <family val="1"/>
        <charset val="128"/>
      </rPr>
      <t>中学</t>
    </r>
    <r>
      <rPr>
        <sz val="11"/>
        <rFont val="Century"/>
        <family val="1"/>
      </rPr>
      <t>2</t>
    </r>
    <r>
      <rPr>
        <sz val="11"/>
        <rFont val="ＭＳ 明朝"/>
        <family val="1"/>
        <charset val="128"/>
      </rPr>
      <t>年生</t>
    </r>
    <rPh sb="0" eb="1">
      <t>チュウ</t>
    </rPh>
    <rPh sb="1" eb="2">
      <t>ガク</t>
    </rPh>
    <rPh sb="3" eb="5">
      <t>ネンセイ</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</si>
  <si>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7</t>
    </r>
    <r>
      <rPr>
        <sz val="11"/>
        <rFont val="ＭＳ 明朝"/>
        <family val="1"/>
        <charset val="128"/>
      </rPr>
      <t>月</t>
    </r>
    <r>
      <rPr>
        <sz val="11"/>
        <rFont val="Century"/>
        <family val="1"/>
      </rPr>
      <t>16</t>
    </r>
    <r>
      <rPr>
        <sz val="11"/>
        <rFont val="ＭＳ 明朝"/>
        <family val="1"/>
        <charset val="128"/>
      </rPr>
      <t>日</t>
    </r>
    <r>
      <rPr>
        <sz val="10"/>
        <color rgb="FFFF0000"/>
        <rFont val="ＭＳ Ｐ明朝"/>
        <family val="1"/>
        <charset val="128"/>
      </rPr>
      <t/>
    </r>
    <rPh sb="0" eb="2">
      <t>レイワ</t>
    </rPh>
    <rPh sb="3" eb="4">
      <t>ネン</t>
    </rPh>
    <rPh sb="5" eb="6">
      <t>ガツ</t>
    </rPh>
    <rPh sb="8" eb="9">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</si>
  <si>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7</t>
    </r>
    <r>
      <rPr>
        <sz val="11"/>
        <rFont val="ＭＳ 明朝"/>
        <family val="1"/>
        <charset val="128"/>
      </rPr>
      <t>月</t>
    </r>
    <r>
      <rPr>
        <sz val="11"/>
        <rFont val="Century"/>
        <family val="1"/>
      </rPr>
      <t>28</t>
    </r>
    <r>
      <rPr>
        <sz val="11"/>
        <rFont val="ＭＳ 明朝"/>
        <family val="1"/>
        <charset val="128"/>
      </rPr>
      <t>日</t>
    </r>
    <rPh sb="0" eb="2">
      <t>レイワ</t>
    </rPh>
    <rPh sb="3" eb="4">
      <t>ネン</t>
    </rPh>
    <rPh sb="5" eb="6">
      <t>ガツ</t>
    </rPh>
    <rPh sb="8" eb="9">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</si>
  <si>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9</t>
    </r>
    <r>
      <rPr>
        <sz val="11"/>
        <rFont val="ＭＳ 明朝"/>
        <family val="1"/>
        <charset val="128"/>
      </rPr>
      <t>月</t>
    </r>
    <r>
      <rPr>
        <sz val="11"/>
        <rFont val="Century"/>
        <family val="1"/>
      </rPr>
      <t>8</t>
    </r>
    <r>
      <rPr>
        <sz val="11"/>
        <rFont val="ＭＳ 明朝"/>
        <family val="1"/>
        <charset val="128"/>
      </rPr>
      <t>日</t>
    </r>
    <rPh sb="0" eb="2">
      <t>レイワ</t>
    </rPh>
    <rPh sb="3" eb="4">
      <t>ネン</t>
    </rPh>
    <rPh sb="5" eb="6">
      <t>ガツ</t>
    </rPh>
    <rPh sb="7" eb="8">
      <t>ニチ</t>
    </rPh>
    <phoneticPr fontId="8"/>
  </si>
  <si>
    <r>
      <rPr>
        <sz val="11"/>
        <rFont val="ＭＳ 明朝"/>
        <family val="1"/>
        <charset val="128"/>
      </rPr>
      <t>遊佐町立</t>
    </r>
    <r>
      <rPr>
        <sz val="11"/>
        <rFont val="Century"/>
        <family val="1"/>
      </rPr>
      <t xml:space="preserve"> </t>
    </r>
    <r>
      <rPr>
        <sz val="11"/>
        <rFont val="ＭＳ 明朝"/>
        <family val="1"/>
        <charset val="128"/>
      </rPr>
      <t>遊佐中学校</t>
    </r>
    <rPh sb="0" eb="2">
      <t>ユザ</t>
    </rPh>
    <rPh sb="2" eb="3">
      <t>チョウ</t>
    </rPh>
    <rPh sb="3" eb="4">
      <t>リツ</t>
    </rPh>
    <rPh sb="5" eb="7">
      <t>ユザ</t>
    </rPh>
    <rPh sb="7" eb="10">
      <t>チュウガッコウ</t>
    </rPh>
    <phoneticPr fontId="30"/>
  </si>
  <si>
    <r>
      <rPr>
        <sz val="11"/>
        <rFont val="ＭＳ 明朝"/>
        <family val="1"/>
        <charset val="128"/>
      </rPr>
      <t>中学</t>
    </r>
    <r>
      <rPr>
        <sz val="11"/>
        <rFont val="Century"/>
        <family val="1"/>
      </rPr>
      <t>1</t>
    </r>
    <r>
      <rPr>
        <sz val="11"/>
        <rFont val="ＭＳ 明朝"/>
        <family val="1"/>
        <charset val="128"/>
      </rPr>
      <t>年生</t>
    </r>
    <rPh sb="0" eb="1">
      <t>チュウ</t>
    </rPh>
    <rPh sb="1" eb="2">
      <t>ガク</t>
    </rPh>
    <rPh sb="3" eb="5">
      <t>ネンセイ</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</si>
  <si>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13</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</si>
  <si>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22</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</si>
  <si>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23</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</si>
  <si>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小学</t>
    </r>
    <r>
      <rPr>
        <sz val="11"/>
        <rFont val="Century"/>
        <family val="1"/>
      </rPr>
      <t>5</t>
    </r>
    <r>
      <rPr>
        <sz val="11"/>
        <rFont val="ＭＳ 明朝"/>
        <family val="1"/>
        <charset val="128"/>
      </rPr>
      <t>年生</t>
    </r>
    <rPh sb="0" eb="2">
      <t>ショウガク</t>
    </rPh>
    <rPh sb="3" eb="5">
      <t>ネンセイ</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</si>
  <si>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28</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</si>
  <si>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4</t>
    </r>
    <r>
      <rPr>
        <sz val="11"/>
        <rFont val="ＭＳ 明朝"/>
        <family val="1"/>
        <charset val="128"/>
      </rPr>
      <t>日</t>
    </r>
    <rPh sb="0" eb="2">
      <t>レイワ</t>
    </rPh>
    <rPh sb="3" eb="4">
      <t>ネン</t>
    </rPh>
    <rPh sb="6" eb="7">
      <t>ガツ</t>
    </rPh>
    <rPh sb="8" eb="9">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</si>
  <si>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10</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</si>
  <si>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11</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</si>
  <si>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16</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</si>
  <si>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18</t>
    </r>
    <r>
      <rPr>
        <sz val="11"/>
        <rFont val="ＭＳ 明朝"/>
        <family val="1"/>
        <charset val="128"/>
      </rPr>
      <t>日</t>
    </r>
    <r>
      <rPr>
        <sz val="10"/>
        <color rgb="FFFF0000"/>
        <rFont val="ＭＳ Ｐ明朝"/>
        <family val="1"/>
        <charset val="128"/>
      </rPr>
      <t/>
    </r>
    <rPh sb="0" eb="2">
      <t>レイワ</t>
    </rPh>
    <rPh sb="3" eb="4">
      <t>ネン</t>
    </rPh>
    <rPh sb="6" eb="7">
      <t>ガツ</t>
    </rPh>
    <rPh sb="9" eb="10">
      <t>ニチ</t>
    </rPh>
    <phoneticPr fontId="8"/>
  </si>
  <si>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28</t>
    </r>
    <r>
      <rPr>
        <sz val="11"/>
        <rFont val="ＭＳ 明朝"/>
        <family val="1"/>
        <charset val="128"/>
      </rPr>
      <t>日</t>
    </r>
    <rPh sb="0" eb="2">
      <t>レイワ</t>
    </rPh>
    <rPh sb="3" eb="4">
      <t>ネン</t>
    </rPh>
    <rPh sb="6" eb="7">
      <t>ガツ</t>
    </rPh>
    <rPh sb="9" eb="10">
      <t>ニチ</t>
    </rPh>
    <phoneticPr fontId="8"/>
  </si>
  <si>
    <r>
      <rPr>
        <sz val="11"/>
        <rFont val="ＭＳ 明朝"/>
        <family val="1"/>
        <charset val="128"/>
      </rPr>
      <t>令和</t>
    </r>
    <r>
      <rPr>
        <sz val="11"/>
        <rFont val="Century"/>
        <family val="1"/>
      </rPr>
      <t>3</t>
    </r>
    <r>
      <rPr>
        <sz val="11"/>
        <rFont val="ＭＳ 明朝"/>
        <family val="1"/>
        <charset val="128"/>
      </rPr>
      <t>年</t>
    </r>
    <r>
      <rPr>
        <sz val="11"/>
        <rFont val="Century"/>
        <family val="1"/>
      </rPr>
      <t>1</t>
    </r>
    <r>
      <rPr>
        <sz val="11"/>
        <rFont val="ＭＳ 明朝"/>
        <family val="1"/>
        <charset val="128"/>
      </rPr>
      <t>月</t>
    </r>
    <r>
      <rPr>
        <sz val="11"/>
        <rFont val="Century"/>
        <family val="1"/>
      </rPr>
      <t>27</t>
    </r>
    <r>
      <rPr>
        <sz val="11"/>
        <rFont val="ＭＳ 明朝"/>
        <family val="1"/>
        <charset val="128"/>
      </rPr>
      <t>日</t>
    </r>
    <rPh sb="0" eb="2">
      <t>レイワ</t>
    </rPh>
    <rPh sb="3" eb="4">
      <t>ネン</t>
    </rPh>
    <rPh sb="5" eb="6">
      <t>ガツ</t>
    </rPh>
    <rPh sb="8" eb="9">
      <t>ニチ</t>
    </rPh>
    <phoneticPr fontId="8"/>
  </si>
  <si>
    <r>
      <rPr>
        <sz val="11"/>
        <rFont val="ＭＳ 明朝"/>
        <family val="1"/>
        <charset val="128"/>
      </rPr>
      <t>高校</t>
    </r>
    <r>
      <rPr>
        <sz val="11"/>
        <rFont val="Century"/>
        <family val="1"/>
      </rPr>
      <t>2</t>
    </r>
    <r>
      <rPr>
        <sz val="11"/>
        <rFont val="ＭＳ 明朝"/>
        <family val="1"/>
        <charset val="128"/>
      </rPr>
      <t>年生</t>
    </r>
    <rPh sb="0" eb="2">
      <t>コウコウ</t>
    </rPh>
    <rPh sb="3" eb="5">
      <t>ネンセイ</t>
    </rPh>
    <phoneticPr fontId="8"/>
  </si>
  <si>
    <r>
      <rPr>
        <sz val="11"/>
        <rFont val="ＭＳ 明朝"/>
        <family val="1"/>
        <charset val="128"/>
      </rPr>
      <t>令和</t>
    </r>
    <r>
      <rPr>
        <sz val="11"/>
        <rFont val="Century"/>
        <family val="1"/>
      </rPr>
      <t>3</t>
    </r>
    <r>
      <rPr>
        <sz val="11"/>
        <rFont val="ＭＳ 明朝"/>
        <family val="1"/>
        <charset val="128"/>
      </rPr>
      <t>年</t>
    </r>
    <r>
      <rPr>
        <sz val="11"/>
        <rFont val="Century"/>
        <family val="1"/>
      </rPr>
      <t>2</t>
    </r>
    <r>
      <rPr>
        <sz val="11"/>
        <rFont val="ＭＳ 明朝"/>
        <family val="1"/>
        <charset val="128"/>
      </rPr>
      <t>月</t>
    </r>
    <r>
      <rPr>
        <sz val="11"/>
        <rFont val="Century"/>
        <family val="1"/>
      </rPr>
      <t>1</t>
    </r>
    <r>
      <rPr>
        <sz val="11"/>
        <rFont val="ＭＳ 明朝"/>
        <family val="1"/>
        <charset val="128"/>
      </rPr>
      <t>日</t>
    </r>
    <rPh sb="0" eb="2">
      <t>レイワ</t>
    </rPh>
    <rPh sb="3" eb="4">
      <t>ネン</t>
    </rPh>
    <rPh sb="5" eb="6">
      <t>ガツ</t>
    </rPh>
    <rPh sb="7" eb="8">
      <t>ニチ</t>
    </rPh>
    <phoneticPr fontId="8"/>
  </si>
  <si>
    <t>庄内浜魚まつりｉｎ山形</t>
    <phoneticPr fontId="3"/>
  </si>
  <si>
    <t>旬の水産物の販売による庄内浜産水産物のＰＲ、レシピ配布、料理写真をＳＮＳで投稿プレゼント</t>
    <rPh sb="25" eb="27">
      <t>ハイフ</t>
    </rPh>
    <rPh sb="28" eb="30">
      <t>リョウリ</t>
    </rPh>
    <rPh sb="30" eb="32">
      <t>シャシン</t>
    </rPh>
    <rPh sb="37" eb="39">
      <t>トウコウ</t>
    </rPh>
    <phoneticPr fontId="3"/>
  </si>
  <si>
    <t>・レシピサイトクックパッド　やまがたさかナビのキッチン</t>
    <phoneticPr fontId="3"/>
  </si>
  <si>
    <t>「庄内おばこサワラキャンペーン」</t>
    <phoneticPr fontId="3"/>
  </si>
  <si>
    <t>水産資源の品質安全、資源利用についての研究発表、アカエイの商品開発事例、コロナ禍における水産取引の現状及び課題、各機関の情勢報告、都道府県研究機関の課題と研究ニーズのまとめ報告</t>
    <rPh sb="0" eb="2">
      <t>スイサン</t>
    </rPh>
    <rPh sb="2" eb="4">
      <t>シゲン</t>
    </rPh>
    <rPh sb="5" eb="7">
      <t>ヒンシツ</t>
    </rPh>
    <rPh sb="7" eb="9">
      <t>アンゼン</t>
    </rPh>
    <rPh sb="10" eb="12">
      <t>シゲン</t>
    </rPh>
    <rPh sb="12" eb="14">
      <t>リヨウ</t>
    </rPh>
    <rPh sb="19" eb="21">
      <t>ケンキュウ</t>
    </rPh>
    <rPh sb="21" eb="23">
      <t>ハッピョウ</t>
    </rPh>
    <rPh sb="29" eb="31">
      <t>ショウヒン</t>
    </rPh>
    <rPh sb="31" eb="33">
      <t>カイハツ</t>
    </rPh>
    <rPh sb="33" eb="35">
      <t>ジレイ</t>
    </rPh>
    <rPh sb="39" eb="40">
      <t>カ</t>
    </rPh>
    <rPh sb="44" eb="46">
      <t>スイサン</t>
    </rPh>
    <rPh sb="46" eb="48">
      <t>トリヒキ</t>
    </rPh>
    <rPh sb="49" eb="51">
      <t>ゲンジョウ</t>
    </rPh>
    <rPh sb="51" eb="52">
      <t>オヨ</t>
    </rPh>
    <rPh sb="53" eb="55">
      <t>カダイ</t>
    </rPh>
    <rPh sb="56" eb="57">
      <t>カク</t>
    </rPh>
    <rPh sb="57" eb="59">
      <t>キカン</t>
    </rPh>
    <rPh sb="60" eb="62">
      <t>ジョウセイ</t>
    </rPh>
    <rPh sb="62" eb="64">
      <t>ホウコク</t>
    </rPh>
    <rPh sb="65" eb="69">
      <t>トドウフケン</t>
    </rPh>
    <rPh sb="69" eb="71">
      <t>ケンキュウ</t>
    </rPh>
    <rPh sb="71" eb="73">
      <t>キカン</t>
    </rPh>
    <rPh sb="74" eb="76">
      <t>カダイ</t>
    </rPh>
    <rPh sb="77" eb="79">
      <t>ケンキュウ</t>
    </rPh>
    <rPh sb="86" eb="88">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</si>
</sst>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 "/>
    <numFmt numFmtId="177" formatCode="[$-411]ge\.m\.d;@"/>
    <numFmt numFmtId="178" formatCode="#,##0.0\ ;[Red]\(#,##0.0\)"/>
    <numFmt numFmtId="179" formatCode="#,##0.0\ "/>
    <numFmt numFmtId="180" formatCode="0.0\ "/>
    <numFmt numFmtId="181" formatCode="0.0_);[Red]\(0.0\)"/>
    <numFmt numFmtId="182" formatCode="#,##0_);[Red]\(#,##0\)"/>
    <numFmt numFmtId="183" formatCode="#,###;\-#,###;&quot;&quot;;@"/>
    <numFmt numFmtId="184" formatCode="#,##0\ ;[Red]\(#,##0\)"/>
    <numFmt numFmtId="185" formatCode="#,##0_ "/>
    <numFmt numFmtId="186" formatCode="0\ "/>
  </numFmts>
  <fonts count="69">
    <font>
      <sz val="11"/>
      <color theme="1"/>
      <name val="ＭＳ Ｐゴシック"/>
      <family val="2"/>
      <scheme val="minor"/>
    </font>
    <font>
      <sz val="11"/>
      <name val="ＭＳ Ｐゴシック"/>
      <family val="3"/>
      <charset val="128"/>
    </font>
    <font>
      <sz val="12"/>
      <name val="Century"/>
      <family val="1"/>
    </font>
    <font>
      <sz val="6"/>
      <name val="ＭＳ Ｐゴシック"/>
      <family val="3"/>
      <charset val="128"/>
      <scheme val="minor"/>
    </font>
    <font>
      <sz val="12"/>
      <name val="ＭＳ 明朝"/>
      <family val="1"/>
      <charset val="128"/>
    </font>
    <font>
      <sz val="11"/>
      <name val="Century"/>
      <family val="1"/>
    </font>
    <font>
      <sz val="11"/>
      <color indexed="8"/>
      <name val="Century"/>
      <family val="1"/>
    </font>
    <font>
      <sz val="11"/>
      <name val="ＭＳ 明朝"/>
      <family val="1"/>
      <charset val="128"/>
    </font>
    <font>
      <sz val="6"/>
      <name val="ＭＳ Ｐゴシック"/>
      <family val="3"/>
      <charset val="128"/>
    </font>
    <font>
      <sz val="14"/>
      <name val="Century"/>
      <family val="1"/>
    </font>
    <font>
      <sz val="14"/>
      <name val="ＭＳ 明朝"/>
      <family val="1"/>
      <charset val="128"/>
    </font>
    <font>
      <b/>
      <sz val="16"/>
      <name val="Century"/>
      <family val="1"/>
    </font>
    <font>
      <sz val="11"/>
      <name val="ＭＳ Ｐ明朝"/>
      <family val="1"/>
      <charset val="128"/>
    </font>
    <font>
      <b/>
      <u/>
      <sz val="14"/>
      <name val="Century"/>
      <family val="1"/>
    </font>
    <font>
      <b/>
      <u/>
      <sz val="14"/>
      <name val="ＭＳ 明朝"/>
      <family val="1"/>
      <charset val="128"/>
    </font>
    <font>
      <sz val="12"/>
      <color theme="1"/>
      <name val="Century"/>
      <family val="1"/>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2"/>
      <color rgb="FF000000"/>
      <name val="Century"/>
      <family val="1"/>
      <charset val="128"/>
    </font>
    <font>
      <sz val="12"/>
      <color theme="1"/>
      <name val="ＭＳ 明朝"/>
      <family val="1"/>
      <charset val="128"/>
    </font>
    <font>
      <sz val="11"/>
      <color theme="1"/>
      <name val="Century"/>
      <family val="1"/>
    </font>
    <font>
      <sz val="10.5"/>
      <color rgb="FF000000"/>
      <name val="Century"/>
      <family val="1"/>
    </font>
    <font>
      <sz val="10.5"/>
      <color rgb="FF000000"/>
      <name val="ＭＳ 明朝"/>
      <family val="1"/>
      <charset val="128"/>
    </font>
    <font>
      <sz val="11"/>
      <color theme="1"/>
      <name val="ＭＳ 明朝"/>
      <family val="1"/>
      <charset val="128"/>
    </font>
    <font>
      <sz val="10.5"/>
      <color theme="1"/>
      <name val="Century"/>
      <family val="1"/>
    </font>
    <font>
      <sz val="12"/>
      <color indexed="8"/>
      <name val="Century"/>
      <family val="1"/>
    </font>
    <font>
      <sz val="11"/>
      <color indexed="8"/>
      <name val="ＭＳ Ｐ明朝"/>
      <family val="1"/>
      <charset val="128"/>
    </font>
    <font>
      <sz val="11"/>
      <name val="Century"/>
      <family val="1"/>
      <charset val="128"/>
    </font>
    <font>
      <sz val="11"/>
      <color indexed="8"/>
      <name val="ＭＳ 明朝"/>
      <family val="1"/>
      <charset val="128"/>
    </font>
    <font>
      <sz val="16"/>
      <name val="Century"/>
      <family val="1"/>
    </font>
    <font>
      <sz val="11"/>
      <color rgb="FFFF0000"/>
      <name val="Century"/>
      <family val="1"/>
    </font>
    <font>
      <sz val="12"/>
      <color theme="1"/>
      <name val="ＭＳ Ｐゴシック"/>
      <family val="2"/>
      <charset val="128"/>
    </font>
    <font>
      <sz val="10"/>
      <name val="Century"/>
      <family val="1"/>
    </font>
    <font>
      <sz val="10"/>
      <name val="ＭＳ 明朝"/>
      <family val="1"/>
      <charset val="128"/>
    </font>
    <font>
      <sz val="10"/>
      <name val="ＭＳ Ｐ明朝"/>
      <family val="1"/>
      <charset val="128"/>
    </font>
    <font>
      <sz val="12"/>
      <color indexed="8"/>
      <name val="ＭＳ 明朝"/>
      <family val="1"/>
      <charset val="128"/>
    </font>
    <font>
      <sz val="9"/>
      <color indexed="81"/>
      <name val="ＭＳ Ｐゴシック"/>
      <family val="3"/>
      <charset val="128"/>
    </font>
    <font>
      <sz val="12"/>
      <color theme="1"/>
      <name val="ＭＳ Ｐ明朝"/>
      <family val="1"/>
      <charset val="128"/>
    </font>
    <font>
      <sz val="9"/>
      <name val="ＭＳ 明朝"/>
      <family val="1"/>
      <charset val="128"/>
    </font>
    <font>
      <sz val="9"/>
      <name val="Century"/>
      <family val="1"/>
    </font>
    <font>
      <sz val="6"/>
      <name val="Century"/>
      <family val="1"/>
    </font>
    <font>
      <sz val="6"/>
      <name val="ＭＳ 明朝"/>
      <family val="1"/>
      <charset val="128"/>
    </font>
    <font>
      <sz val="12"/>
      <name val="Century"/>
      <family val="1"/>
      <charset val="128"/>
    </font>
    <font>
      <sz val="11"/>
      <name val="Yu Gothic"/>
      <family val="3"/>
      <charset val="128"/>
    </font>
    <font>
      <sz val="8"/>
      <name val="ＭＳ 明朝"/>
      <family val="1"/>
      <charset val="128"/>
    </font>
    <font>
      <sz val="8"/>
      <name val="Century"/>
      <family val="1"/>
    </font>
    <font>
      <sz val="10"/>
      <color rgb="FFFF0000"/>
      <name val="ＭＳ Ｐ明朝"/>
      <family val="1"/>
      <charset val="128"/>
    </font>
    <font>
      <sz val="6.2"/>
      <name val="Century"/>
      <family val="1"/>
    </font>
    <font>
      <sz val="6.2"/>
      <name val="ＭＳ 明朝"/>
      <family val="1"/>
      <charset val="128"/>
    </font>
    <font>
      <sz val="7"/>
      <name val="Century"/>
      <family val="1"/>
    </font>
    <font>
      <sz val="7"/>
      <name val="ＭＳ 明朝"/>
      <family val="1"/>
      <charset val="128"/>
    </font>
    <font>
      <sz val="8"/>
      <name val="ＭＳ Ｐ明朝"/>
      <family val="1"/>
      <charset val="128"/>
    </font>
    <font>
      <sz val="10"/>
      <color theme="1"/>
      <name val="ＭＳ 明朝"/>
      <family val="1"/>
      <charset val="128"/>
    </font>
    <font>
      <sz val="28"/>
      <color theme="1"/>
      <name val="Century"/>
      <family val="1"/>
    </font>
    <font>
      <sz val="28"/>
      <color theme="1"/>
      <name val="ＭＳ 明朝"/>
      <family val="1"/>
      <charset val="128"/>
    </font>
    <font>
      <b/>
      <sz val="48"/>
      <color theme="1"/>
      <name val="ＭＳ 明朝"/>
      <family val="1"/>
      <charset val="128"/>
    </font>
    <font>
      <b/>
      <sz val="48"/>
      <color theme="1"/>
      <name val="Century"/>
      <family val="1"/>
    </font>
    <font>
      <sz val="16"/>
      <color theme="1"/>
      <name val="Century"/>
      <family val="1"/>
    </font>
    <font>
      <sz val="16"/>
      <color theme="1"/>
      <name val="ＭＳ 明朝"/>
      <family val="1"/>
      <charset val="128"/>
    </font>
    <font>
      <sz val="10"/>
      <color theme="1"/>
      <name val="Century"/>
      <family val="1"/>
    </font>
    <font>
      <sz val="14"/>
      <color theme="1"/>
      <name val="Century"/>
      <family val="1"/>
    </font>
    <font>
      <sz val="10"/>
      <color theme="1"/>
      <name val="Century"/>
      <family val="1"/>
      <charset val="128"/>
    </font>
    <font>
      <sz val="10"/>
      <color theme="1"/>
      <name val="ＭＳ Ｐ明朝"/>
      <family val="1"/>
      <charset val="128"/>
    </font>
    <font>
      <sz val="11"/>
      <color indexed="8"/>
      <name val="Century"/>
      <family val="1"/>
      <charset val="128"/>
    </font>
    <font>
      <b/>
      <sz val="9"/>
      <color indexed="8"/>
      <name val="ＭＳ Ｐゴシック"/>
      <family val="3"/>
      <charset val="128"/>
    </font>
    <font>
      <sz val="6"/>
      <name val="ＭＳ Ｐゴシック"/>
      <family val="2"/>
      <charset val="128"/>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8"/>
      </right>
      <top style="thin">
        <color indexed="64"/>
      </top>
      <bottom style="hair">
        <color indexed="8"/>
      </bottom>
      <diagonal/>
    </border>
    <border>
      <left style="hair">
        <color indexed="8"/>
      </left>
      <right/>
      <top style="thin">
        <color indexed="64"/>
      </top>
      <bottom/>
      <diagonal/>
    </border>
    <border>
      <left/>
      <right style="hair">
        <color indexed="8"/>
      </right>
      <top style="thin">
        <color indexed="64"/>
      </top>
      <bottom/>
      <diagonal/>
    </border>
    <border>
      <left/>
      <right style="hair">
        <color indexed="8"/>
      </right>
      <top/>
      <bottom/>
      <diagonal/>
    </border>
    <border>
      <left style="hair">
        <color indexed="8"/>
      </left>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thin">
        <color indexed="64"/>
      </left>
      <right style="thin">
        <color indexed="64"/>
      </right>
      <top/>
      <bottom style="thin">
        <color indexed="64"/>
      </bottom>
      <diagonal/>
    </border>
    <border>
      <left style="thin">
        <color indexed="8"/>
      </left>
      <right style="hair">
        <color indexed="8"/>
      </right>
      <top/>
      <bottom/>
      <diagonal/>
    </border>
    <border>
      <left style="hair">
        <color indexed="8"/>
      </left>
      <right style="hair">
        <color indexed="8"/>
      </right>
      <top/>
      <bottom style="thin">
        <color indexed="64"/>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right/>
      <top style="thin">
        <color indexed="8"/>
      </top>
      <bottom/>
      <diagonal/>
    </border>
    <border>
      <left/>
      <right/>
      <top/>
      <bottom style="thin">
        <color indexed="8"/>
      </bottom>
      <diagonal/>
    </border>
    <border>
      <left style="hair">
        <color indexed="8"/>
      </left>
      <right style="hair">
        <color indexed="8"/>
      </right>
      <top style="thin">
        <color indexed="8"/>
      </top>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style="hair">
        <color indexed="8"/>
      </top>
      <bottom style="hair">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top style="hair">
        <color indexed="8"/>
      </top>
      <bottom style="thin">
        <color indexed="8"/>
      </bottom>
      <diagonal/>
    </border>
    <border>
      <left/>
      <right style="thin">
        <color indexed="8"/>
      </right>
      <top style="hair">
        <color indexed="8"/>
      </top>
      <bottom style="thin">
        <color indexed="8"/>
      </bottom>
      <diagonal/>
    </border>
    <border diagonalDown="1">
      <left style="thin">
        <color indexed="64"/>
      </left>
      <right/>
      <top style="thin">
        <color indexed="64"/>
      </top>
      <bottom/>
      <diagonal style="thin">
        <color indexed="64"/>
      </diagonal>
    </border>
    <border diagonalDown="1">
      <left/>
      <right/>
      <top/>
      <bottom style="thin">
        <color indexed="64"/>
      </bottom>
      <diagonal style="hair">
        <color indexed="8"/>
      </diagonal>
    </border>
    <border>
      <left style="thin">
        <color indexed="8"/>
      </left>
      <right/>
      <top style="hair">
        <color indexed="8"/>
      </top>
      <bottom style="thin">
        <color indexed="8"/>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style="thin">
        <color indexed="64"/>
      </top>
      <bottom style="hair">
        <color indexed="8"/>
      </bottom>
      <diagonal/>
    </border>
    <border>
      <left style="hair">
        <color indexed="8"/>
      </left>
      <right/>
      <top/>
      <bottom style="thin">
        <color indexed="64"/>
      </bottom>
      <diagonal/>
    </border>
    <border>
      <left style="thin">
        <color indexed="8"/>
      </left>
      <right/>
      <top style="thin">
        <color indexed="8"/>
      </top>
      <bottom/>
      <diagonal/>
    </border>
    <border>
      <left style="thin">
        <color indexed="8"/>
      </left>
      <right/>
      <top/>
      <bottom/>
      <diagonal/>
    </border>
    <border>
      <left/>
      <right style="thin">
        <color indexed="8"/>
      </right>
      <top style="hair">
        <color indexed="8"/>
      </top>
      <bottom style="thin">
        <color indexed="64"/>
      </bottom>
      <diagonal/>
    </border>
    <border>
      <left style="thin">
        <color indexed="8"/>
      </left>
      <right/>
      <top/>
      <bottom style="thin">
        <color indexed="8"/>
      </bottom>
      <diagonal/>
    </border>
    <border diagonalDown="1">
      <left style="thin">
        <color indexed="64"/>
      </left>
      <right style="hair">
        <color indexed="64"/>
      </right>
      <top style="thin">
        <color indexed="64"/>
      </top>
      <bottom style="thin">
        <color indexed="64"/>
      </bottom>
      <diagonal style="hair">
        <color indexed="8"/>
      </diagonal>
    </border>
    <border>
      <left/>
      <right/>
      <top/>
      <bottom style="medium">
        <color indexed="8"/>
      </bottom>
      <diagonal/>
    </border>
    <border>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diagonalDown="1">
      <left/>
      <right/>
      <top/>
      <bottom/>
      <diagonal style="hair">
        <color indexed="8"/>
      </diagonal>
    </border>
    <border diagonalDown="1">
      <left style="hair">
        <color indexed="64"/>
      </left>
      <right/>
      <top style="thin">
        <color indexed="64"/>
      </top>
      <bottom style="thin">
        <color indexed="64"/>
      </bottom>
      <diagonal style="hair">
        <color indexed="8"/>
      </diagonal>
    </border>
    <border diagonalDown="1">
      <left style="thin">
        <color indexed="64"/>
      </left>
      <right style="thin">
        <color indexed="64"/>
      </right>
      <top style="thin">
        <color indexed="64"/>
      </top>
      <bottom style="thin">
        <color indexed="64"/>
      </bottom>
      <diagonal style="hair">
        <color indexed="8"/>
      </diagonal>
    </border>
    <border>
      <left style="thin">
        <color indexed="64"/>
      </left>
      <right style="hair">
        <color indexed="8"/>
      </right>
      <top style="thin">
        <color indexed="8"/>
      </top>
      <bottom/>
      <diagonal/>
    </border>
    <border>
      <left style="hair">
        <color indexed="8"/>
      </left>
      <right style="thin">
        <color indexed="64"/>
      </right>
      <top style="thin">
        <color indexed="8"/>
      </top>
      <bottom/>
      <diagonal/>
    </border>
    <border>
      <left style="hair">
        <color indexed="8"/>
      </left>
      <right style="hair">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thin">
        <color indexed="8"/>
      </right>
      <top/>
      <bottom style="thin">
        <color indexed="64"/>
      </bottom>
      <diagonal/>
    </border>
    <border>
      <left style="thin">
        <color indexed="64"/>
      </left>
      <right style="hair">
        <color indexed="8"/>
      </right>
      <top style="thin">
        <color indexed="64"/>
      </top>
      <bottom/>
      <diagonal/>
    </border>
    <border>
      <left style="thin">
        <color indexed="8"/>
      </left>
      <right style="hair">
        <color indexed="8"/>
      </right>
      <top style="thin">
        <color indexed="64"/>
      </top>
      <bottom/>
      <diagonal/>
    </border>
    <border>
      <left style="thin">
        <color indexed="8"/>
      </left>
      <right style="thin">
        <color indexed="64"/>
      </right>
      <top style="thin">
        <color indexed="64"/>
      </top>
      <bottom/>
      <diagonal/>
    </border>
    <border>
      <left style="thin">
        <color indexed="64"/>
      </left>
      <right style="hair">
        <color indexed="8"/>
      </right>
      <top/>
      <bottom style="thin">
        <color indexed="64"/>
      </bottom>
      <diagonal/>
    </border>
    <border>
      <left style="thin">
        <color indexed="8"/>
      </left>
      <right style="hair">
        <color indexed="8"/>
      </right>
      <top/>
      <bottom style="thin">
        <color indexed="64"/>
      </bottom>
      <diagonal/>
    </border>
    <border>
      <left style="thin">
        <color indexed="8"/>
      </left>
      <right style="thin">
        <color indexed="64"/>
      </right>
      <top/>
      <bottom style="thin">
        <color indexed="64"/>
      </bottom>
      <diagonal/>
    </border>
    <border>
      <left style="thin">
        <color indexed="64"/>
      </left>
      <right style="hair">
        <color indexed="8"/>
      </right>
      <top/>
      <bottom/>
      <diagonal/>
    </border>
    <border>
      <left style="thin">
        <color indexed="8"/>
      </left>
      <right style="thin">
        <color indexed="64"/>
      </right>
      <top/>
      <bottom/>
      <diagonal/>
    </border>
    <border>
      <left style="hair">
        <color indexed="8"/>
      </left>
      <right/>
      <top style="thin">
        <color indexed="8"/>
      </top>
      <bottom/>
      <diagonal/>
    </border>
    <border>
      <left/>
      <right style="thin">
        <color indexed="8"/>
      </right>
      <top style="thin">
        <color indexed="64"/>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right style="thin">
        <color indexed="64"/>
      </right>
      <top/>
      <bottom style="thin">
        <color indexed="8"/>
      </bottom>
      <diagonal/>
    </border>
    <border>
      <left/>
      <right style="thin">
        <color indexed="64"/>
      </right>
      <top style="hair">
        <color indexed="8"/>
      </top>
      <bottom style="thin">
        <color indexed="8"/>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1" fillId="0" borderId="0">
      <alignment vertical="center"/>
    </xf>
    <xf numFmtId="38" fontId="1" fillId="0" borderId="0" applyFill="0" applyBorder="0" applyProtection="0">
      <alignment vertical="center"/>
    </xf>
    <xf numFmtId="0" fontId="33"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29">
    <xf numFmtId="0" fontId="0" fillId="0" borderId="0" xfId="0"/>
    <xf numFmtId="0" fontId="9" fillId="0" borderId="0" xfId="1" applyFont="1">
      <alignment vertical="center"/>
    </xf>
    <xf numFmtId="0" fontId="11" fillId="0" borderId="0" xfId="1" applyFont="1">
      <alignment vertical="center"/>
    </xf>
    <xf numFmtId="0" fontId="7" fillId="0" borderId="0" xfId="1" applyFont="1">
      <alignment vertical="center"/>
    </xf>
    <xf numFmtId="0" fontId="5" fillId="0" borderId="3" xfId="1" applyFont="1" applyBorder="1">
      <alignment vertical="center"/>
    </xf>
    <xf numFmtId="0" fontId="5" fillId="0" borderId="4" xfId="1" applyFont="1" applyBorder="1">
      <alignment vertical="center"/>
    </xf>
    <xf numFmtId="0" fontId="5" fillId="0" borderId="4" xfId="1" applyFont="1" applyBorder="1" applyAlignment="1">
      <alignment horizontal="right" vertical="center"/>
    </xf>
    <xf numFmtId="0" fontId="7" fillId="0" borderId="4" xfId="1" applyFont="1" applyBorder="1">
      <alignment vertical="center"/>
    </xf>
    <xf numFmtId="0" fontId="5" fillId="0" borderId="5" xfId="1" applyFont="1" applyBorder="1" applyAlignment="1">
      <alignment horizontal="center" vertical="center"/>
    </xf>
    <xf numFmtId="0" fontId="5" fillId="0" borderId="6" xfId="1" applyFont="1" applyBorder="1">
      <alignment vertical="center"/>
    </xf>
    <xf numFmtId="0" fontId="5" fillId="0" borderId="7" xfId="1" applyFont="1" applyBorder="1" applyAlignment="1">
      <alignment horizontal="center"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13" fillId="0" borderId="0" xfId="1" applyFont="1">
      <alignment vertical="center"/>
    </xf>
    <xf numFmtId="49" fontId="5" fillId="0" borderId="0" xfId="1" applyNumberFormat="1" applyFont="1">
      <alignment vertical="center"/>
    </xf>
    <xf numFmtId="49" fontId="15" fillId="0" borderId="0" xfId="0" applyNumberFormat="1" applyFont="1" applyAlignment="1">
      <alignment horizontal="left" vertical="center"/>
    </xf>
    <xf numFmtId="49" fontId="16" fillId="0" borderId="0" xfId="0" applyNumberFormat="1" applyFont="1" applyAlignment="1">
      <alignment horizontal="left" vertical="center"/>
    </xf>
    <xf numFmtId="49" fontId="18" fillId="0" borderId="0" xfId="0" applyNumberFormat="1" applyFont="1" applyAlignment="1">
      <alignment horizontal="left" vertical="center"/>
    </xf>
    <xf numFmtId="49" fontId="18" fillId="0" borderId="0" xfId="0" applyNumberFormat="1" applyFont="1" applyAlignment="1">
      <alignment vertical="center"/>
    </xf>
    <xf numFmtId="49" fontId="15" fillId="0" borderId="0" xfId="0" applyNumberFormat="1" applyFont="1" applyAlignment="1">
      <alignment horizontal="left" vertical="center" wrapText="1"/>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58" fontId="22" fillId="0" borderId="13"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22" fillId="0" borderId="17" xfId="0" applyFont="1" applyBorder="1" applyAlignment="1">
      <alignment vertical="center" wrapText="1"/>
    </xf>
    <xf numFmtId="0" fontId="22" fillId="0" borderId="0" xfId="0" applyFont="1" applyAlignment="1">
      <alignment horizontal="center" vertical="center"/>
    </xf>
    <xf numFmtId="0" fontId="22" fillId="0" borderId="16" xfId="0" applyFont="1" applyBorder="1" applyAlignment="1">
      <alignment vertical="center" wrapText="1"/>
    </xf>
    <xf numFmtId="3" fontId="22" fillId="0" borderId="16" xfId="0" applyNumberFormat="1" applyFont="1" applyBorder="1" applyAlignment="1">
      <alignment vertical="center" wrapText="1"/>
    </xf>
    <xf numFmtId="0" fontId="28" fillId="0" borderId="0" xfId="1" applyFont="1">
      <alignment vertical="center"/>
    </xf>
    <xf numFmtId="49" fontId="22" fillId="0" borderId="0" xfId="0" applyNumberFormat="1" applyFont="1" applyAlignment="1">
      <alignment vertical="center"/>
    </xf>
    <xf numFmtId="49" fontId="25" fillId="0" borderId="0" xfId="0" applyNumberFormat="1" applyFont="1" applyAlignment="1">
      <alignment vertical="center"/>
    </xf>
    <xf numFmtId="49" fontId="29" fillId="0" borderId="0" xfId="0" applyNumberFormat="1" applyFont="1" applyAlignment="1">
      <alignment vertical="center"/>
    </xf>
    <xf numFmtId="49" fontId="5" fillId="0" borderId="0" xfId="0" applyNumberFormat="1" applyFont="1" applyAlignment="1">
      <alignment vertical="center"/>
    </xf>
    <xf numFmtId="0" fontId="2" fillId="0" borderId="0" xfId="1" applyFont="1" applyAlignment="1">
      <alignment horizontal="right"/>
    </xf>
    <xf numFmtId="0" fontId="31" fillId="0" borderId="0" xfId="1" applyFont="1" applyFill="1">
      <alignment vertical="center"/>
    </xf>
    <xf numFmtId="0" fontId="5" fillId="0" borderId="0" xfId="1" applyFont="1" applyFill="1" applyAlignment="1">
      <alignment horizontal="left" vertical="center" indent="1"/>
    </xf>
    <xf numFmtId="0" fontId="33" fillId="0" borderId="0" xfId="3">
      <alignment vertical="center"/>
    </xf>
    <xf numFmtId="0" fontId="2" fillId="0" borderId="0" xfId="1" applyFont="1" applyAlignment="1">
      <alignment horizontal="left"/>
    </xf>
    <xf numFmtId="0" fontId="5" fillId="0" borderId="38" xfId="1" applyFont="1" applyBorder="1">
      <alignment vertical="center"/>
    </xf>
    <xf numFmtId="180" fontId="5" fillId="0" borderId="0" xfId="1" applyNumberFormat="1" applyFont="1">
      <alignment vertical="center"/>
    </xf>
    <xf numFmtId="180" fontId="5" fillId="0" borderId="0" xfId="1" applyNumberFormat="1" applyFont="1" applyAlignment="1">
      <alignment horizontal="right" vertical="center"/>
    </xf>
    <xf numFmtId="49" fontId="34" fillId="0" borderId="42" xfId="1" applyNumberFormat="1" applyFont="1" applyBorder="1">
      <alignment vertical="center"/>
    </xf>
    <xf numFmtId="49" fontId="36" fillId="0" borderId="4" xfId="1" applyNumberFormat="1" applyFont="1" applyBorder="1">
      <alignment vertical="center"/>
    </xf>
    <xf numFmtId="0" fontId="35" fillId="0" borderId="10" xfId="1" applyFont="1" applyBorder="1" applyAlignment="1">
      <alignment vertical="center" shrinkToFit="1"/>
    </xf>
    <xf numFmtId="0" fontId="34" fillId="0" borderId="43" xfId="1" applyFont="1" applyBorder="1" applyAlignment="1">
      <alignment vertical="center" shrinkToFit="1"/>
    </xf>
    <xf numFmtId="181" fontId="5" fillId="0" borderId="0" xfId="1" applyNumberFormat="1" applyFont="1" applyAlignment="1">
      <alignment horizontal="center" vertical="center"/>
    </xf>
    <xf numFmtId="179" fontId="5" fillId="0" borderId="0" xfId="1" applyNumberFormat="1" applyFont="1" applyAlignment="1">
      <alignment horizontal="center" vertical="center"/>
    </xf>
    <xf numFmtId="0" fontId="9" fillId="0" borderId="0" xfId="0" applyFont="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34" fillId="0" borderId="16" xfId="0" applyFont="1" applyBorder="1" applyAlignment="1">
      <alignment vertical="center"/>
    </xf>
    <xf numFmtId="0" fontId="34" fillId="0" borderId="15" xfId="0" applyFont="1" applyBorder="1" applyAlignment="1">
      <alignment vertical="center"/>
    </xf>
    <xf numFmtId="49" fontId="34" fillId="0" borderId="16" xfId="0" applyNumberFormat="1" applyFont="1" applyBorder="1" applyAlignment="1">
      <alignment horizontal="right" vertical="center"/>
    </xf>
    <xf numFmtId="49" fontId="34" fillId="0" borderId="14" xfId="0" applyNumberFormat="1" applyFont="1" applyBorder="1" applyAlignment="1">
      <alignment horizontal="center" vertical="center"/>
    </xf>
    <xf numFmtId="49" fontId="34" fillId="0" borderId="15" xfId="0" applyNumberFormat="1" applyFont="1" applyBorder="1" applyAlignment="1">
      <alignment horizontal="right" vertical="center"/>
    </xf>
    <xf numFmtId="49" fontId="34" fillId="0" borderId="14" xfId="0" applyNumberFormat="1" applyFont="1" applyBorder="1" applyAlignment="1">
      <alignment horizontal="right" vertical="center"/>
    </xf>
    <xf numFmtId="49" fontId="34" fillId="0" borderId="16" xfId="0" applyNumberFormat="1" applyFont="1" applyFill="1" applyBorder="1" applyAlignment="1">
      <alignment horizontal="right" vertical="center"/>
    </xf>
    <xf numFmtId="49" fontId="34" fillId="0" borderId="16" xfId="0" applyNumberFormat="1" applyFont="1" applyBorder="1" applyAlignment="1">
      <alignment horizontal="left" vertical="center"/>
    </xf>
    <xf numFmtId="49" fontId="34" fillId="0" borderId="14" xfId="0" applyNumberFormat="1" applyFont="1" applyBorder="1" applyAlignment="1">
      <alignment horizontal="left" vertical="center"/>
    </xf>
    <xf numFmtId="49" fontId="34" fillId="0" borderId="15" xfId="0" applyNumberFormat="1" applyFont="1" applyBorder="1" applyAlignment="1">
      <alignment horizontal="left" vertical="center"/>
    </xf>
    <xf numFmtId="0" fontId="15" fillId="0" borderId="0" xfId="0" applyFont="1" applyAlignment="1">
      <alignment vertical="center"/>
    </xf>
    <xf numFmtId="0" fontId="22" fillId="0" borderId="3" xfId="0" applyFont="1" applyBorder="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15" xfId="0" applyFont="1" applyBorder="1" applyAlignment="1">
      <alignment vertical="center"/>
    </xf>
    <xf numFmtId="0" fontId="22" fillId="0" borderId="8" xfId="0" applyFont="1" applyBorder="1" applyAlignment="1">
      <alignment vertical="center"/>
    </xf>
    <xf numFmtId="0" fontId="22" fillId="0" borderId="5" xfId="0" applyFont="1" applyBorder="1" applyAlignment="1">
      <alignment vertical="center"/>
    </xf>
    <xf numFmtId="0" fontId="22" fillId="0" borderId="10" xfId="0" applyFont="1" applyBorder="1" applyAlignment="1">
      <alignment vertical="center"/>
    </xf>
    <xf numFmtId="0" fontId="22" fillId="0" borderId="12" xfId="0" applyFont="1" applyBorder="1" applyAlignment="1">
      <alignment vertical="center"/>
    </xf>
    <xf numFmtId="0" fontId="2" fillId="0" borderId="0" xfId="0" applyFont="1" applyAlignment="1">
      <alignment vertical="center"/>
    </xf>
    <xf numFmtId="3" fontId="5" fillId="0" borderId="0" xfId="1" applyNumberFormat="1" applyFont="1" applyFill="1" applyAlignment="1">
      <alignment horizontal="center" vertical="center"/>
    </xf>
    <xf numFmtId="3" fontId="5" fillId="0" borderId="0" xfId="1" applyNumberFormat="1" applyFont="1" applyFill="1" applyAlignment="1">
      <alignment vertical="center"/>
    </xf>
    <xf numFmtId="0" fontId="5" fillId="0" borderId="0" xfId="1" applyFont="1" applyFill="1" applyAlignment="1"/>
    <xf numFmtId="0" fontId="5" fillId="0" borderId="0" xfId="1" applyFont="1" applyFill="1" applyAlignment="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0" fontId="5" fillId="0" borderId="0" xfId="2" applyNumberFormat="1" applyFont="1" applyFill="1" applyBorder="1" applyAlignment="1">
      <alignment horizontal="right" vertical="center"/>
    </xf>
    <xf numFmtId="38" fontId="5" fillId="0" borderId="0" xfId="2" applyFont="1" applyFill="1" applyBorder="1">
      <alignment vertical="center"/>
    </xf>
    <xf numFmtId="0" fontId="2" fillId="0" borderId="0" xfId="1" applyFont="1" applyFill="1" applyAlignment="1">
      <alignment horizontal="right" vertical="center"/>
    </xf>
    <xf numFmtId="0" fontId="5" fillId="0" borderId="0" xfId="1" applyFont="1" applyAlignment="1">
      <alignment vertical="center"/>
    </xf>
    <xf numFmtId="37" fontId="5" fillId="0" borderId="13" xfId="1" applyNumberFormat="1" applyFont="1" applyBorder="1">
      <alignment vertical="center"/>
    </xf>
    <xf numFmtId="37" fontId="5" fillId="0" borderId="0" xfId="1" applyNumberFormat="1" applyFont="1">
      <alignment vertical="center"/>
    </xf>
    <xf numFmtId="49" fontId="5" fillId="0" borderId="16"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protection locked="0"/>
    </xf>
    <xf numFmtId="0" fontId="5" fillId="0" borderId="18"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34" fillId="0" borderId="13"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176" fontId="5" fillId="0" borderId="0" xfId="1" applyNumberFormat="1" applyFont="1" applyFill="1">
      <alignment vertical="center"/>
    </xf>
    <xf numFmtId="0" fontId="5" fillId="0" borderId="0" xfId="1" applyFont="1" applyAlignment="1">
      <alignment horizontal="justify" vertical="center"/>
    </xf>
    <xf numFmtId="49" fontId="5" fillId="0" borderId="4" xfId="1" applyNumberFormat="1" applyFont="1" applyBorder="1" applyAlignment="1"/>
    <xf numFmtId="0" fontId="2" fillId="0" borderId="0" xfId="0" applyFont="1" applyFill="1" applyAlignment="1">
      <alignment vertical="center"/>
    </xf>
    <xf numFmtId="0" fontId="34" fillId="0" borderId="0" xfId="0" applyFont="1" applyFill="1" applyAlignment="1">
      <alignment vertical="center"/>
    </xf>
    <xf numFmtId="0" fontId="5" fillId="0" borderId="0" xfId="0" applyFont="1" applyFill="1" applyAlignment="1">
      <alignment vertical="center"/>
    </xf>
    <xf numFmtId="0" fontId="47" fillId="0" borderId="24" xfId="0" applyFont="1" applyFill="1" applyBorder="1" applyAlignment="1">
      <alignment horizontal="left" vertical="center"/>
    </xf>
    <xf numFmtId="0" fontId="34" fillId="0" borderId="0" xfId="0" applyFont="1" applyFill="1" applyAlignment="1">
      <alignment horizontal="justify" vertical="center"/>
    </xf>
    <xf numFmtId="0" fontId="47" fillId="0" borderId="26" xfId="0" applyFont="1" applyFill="1" applyBorder="1" applyAlignment="1">
      <alignment vertical="center"/>
    </xf>
    <xf numFmtId="0" fontId="49" fillId="0" borderId="26" xfId="0" applyFont="1" applyFill="1" applyBorder="1" applyAlignment="1">
      <alignment vertical="center"/>
    </xf>
    <xf numFmtId="0" fontId="35" fillId="0" borderId="0" xfId="0" applyFont="1" applyFill="1" applyAlignment="1">
      <alignment vertical="center"/>
    </xf>
    <xf numFmtId="0" fontId="34" fillId="0" borderId="0" xfId="0" applyFont="1" applyFill="1" applyAlignment="1">
      <alignment horizontal="center" vertical="center"/>
    </xf>
    <xf numFmtId="0" fontId="51" fillId="0" borderId="26" xfId="0" applyFont="1" applyFill="1" applyBorder="1" applyAlignment="1">
      <alignment vertical="center"/>
    </xf>
    <xf numFmtId="0" fontId="47" fillId="0" borderId="25" xfId="0" applyFont="1" applyFill="1" applyBorder="1" applyAlignment="1">
      <alignment vertical="center"/>
    </xf>
    <xf numFmtId="0" fontId="47" fillId="0" borderId="0" xfId="0" applyFont="1" applyFill="1" applyAlignment="1">
      <alignment vertical="center"/>
    </xf>
    <xf numFmtId="0" fontId="34" fillId="0" borderId="54" xfId="0" applyFont="1" applyFill="1" applyBorder="1" applyAlignment="1">
      <alignment vertical="center"/>
    </xf>
    <xf numFmtId="0" fontId="47" fillId="0" borderId="54" xfId="0" applyFont="1" applyFill="1" applyBorder="1" applyAlignment="1">
      <alignment vertical="center"/>
    </xf>
    <xf numFmtId="0" fontId="47" fillId="0" borderId="26" xfId="0" applyFont="1" applyFill="1" applyBorder="1" applyAlignment="1">
      <alignment vertical="center" shrinkToFit="1"/>
    </xf>
    <xf numFmtId="0" fontId="34" fillId="0" borderId="0" xfId="0" applyFont="1" applyFill="1" applyAlignment="1">
      <alignment horizontal="left" vertical="center"/>
    </xf>
    <xf numFmtId="0" fontId="47" fillId="0" borderId="24" xfId="0" applyFont="1" applyFill="1" applyBorder="1" applyAlignment="1">
      <alignment vertical="center"/>
    </xf>
    <xf numFmtId="49" fontId="47" fillId="0" borderId="26" xfId="0" applyNumberFormat="1" applyFont="1" applyFill="1" applyBorder="1" applyAlignment="1">
      <alignment vertical="center"/>
    </xf>
    <xf numFmtId="0" fontId="36" fillId="0" borderId="0" xfId="0" applyFont="1" applyFill="1" applyAlignment="1">
      <alignment vertical="center"/>
    </xf>
    <xf numFmtId="49" fontId="2" fillId="0" borderId="0" xfId="0" applyNumberFormat="1" applyFont="1" applyFill="1" applyAlignment="1">
      <alignment horizontal="center" vertical="center"/>
    </xf>
    <xf numFmtId="0" fontId="55" fillId="0" borderId="0" xfId="0" applyFont="1" applyAlignment="1">
      <alignment vertical="center"/>
    </xf>
    <xf numFmtId="0" fontId="61" fillId="0" borderId="0" xfId="0" applyFont="1"/>
    <xf numFmtId="0" fontId="62" fillId="0" borderId="0" xfId="0" applyFont="1" applyAlignment="1">
      <alignment horizontal="center"/>
    </xf>
    <xf numFmtId="0" fontId="61" fillId="0" borderId="0" xfId="0" applyFont="1" applyAlignment="1">
      <alignment horizontal="center"/>
    </xf>
    <xf numFmtId="0" fontId="61" fillId="0" borderId="0" xfId="0" applyFont="1" applyAlignment="1">
      <alignment vertical="center"/>
    </xf>
    <xf numFmtId="0" fontId="61" fillId="0" borderId="0" xfId="0" applyFont="1" applyAlignment="1">
      <alignment horizontal="center" vertical="center"/>
    </xf>
    <xf numFmtId="0" fontId="63" fillId="0" borderId="0" xfId="0" applyFont="1" applyAlignment="1">
      <alignment vertical="center"/>
    </xf>
    <xf numFmtId="0" fontId="64" fillId="0" borderId="0" xfId="0" applyFont="1" applyAlignment="1">
      <alignment vertical="center"/>
    </xf>
    <xf numFmtId="176" fontId="5" fillId="0" borderId="33" xfId="1" applyNumberFormat="1" applyFont="1" applyFill="1" applyBorder="1">
      <alignment vertical="center"/>
    </xf>
    <xf numFmtId="9" fontId="5" fillId="0" borderId="0" xfId="1" applyNumberFormat="1" applyFont="1">
      <alignment vertical="center"/>
    </xf>
    <xf numFmtId="49" fontId="2" fillId="0" borderId="0" xfId="1" applyNumberFormat="1" applyFont="1" applyAlignment="1">
      <alignment vertical="center"/>
    </xf>
    <xf numFmtId="0" fontId="5" fillId="0" borderId="49" xfId="1" applyFont="1" applyBorder="1">
      <alignment vertical="center"/>
    </xf>
    <xf numFmtId="0" fontId="34" fillId="0" borderId="0" xfId="0" applyFont="1" applyAlignment="1">
      <alignment horizontal="right" vertical="center"/>
    </xf>
    <xf numFmtId="0" fontId="5" fillId="0" borderId="0" xfId="0" applyFont="1"/>
    <xf numFmtId="49" fontId="5" fillId="0" borderId="0" xfId="0" applyNumberFormat="1" applyFont="1"/>
    <xf numFmtId="49" fontId="2" fillId="0" borderId="0" xfId="0" applyNumberFormat="1" applyFont="1" applyAlignment="1">
      <alignment horizontal="left" vertical="center"/>
    </xf>
    <xf numFmtId="49" fontId="2" fillId="0" borderId="0" xfId="0" applyNumberFormat="1" applyFont="1"/>
    <xf numFmtId="49" fontId="5" fillId="0" borderId="16" xfId="0" applyNumberFormat="1" applyFont="1" applyBorder="1"/>
    <xf numFmtId="49" fontId="5" fillId="0" borderId="15" xfId="0" applyNumberFormat="1" applyFont="1" applyBorder="1"/>
    <xf numFmtId="49" fontId="5" fillId="0" borderId="8" xfId="0" applyNumberFormat="1" applyFont="1" applyBorder="1"/>
    <xf numFmtId="49" fontId="5" fillId="0" borderId="5" xfId="0" applyNumberFormat="1" applyFont="1" applyBorder="1"/>
    <xf numFmtId="49" fontId="5" fillId="0" borderId="16" xfId="0" applyNumberFormat="1" applyFont="1" applyBorder="1" applyAlignment="1">
      <alignment vertical="center"/>
    </xf>
    <xf numFmtId="49" fontId="5" fillId="0" borderId="15" xfId="0" applyNumberFormat="1" applyFont="1" applyBorder="1" applyAlignment="1">
      <alignment vertical="center"/>
    </xf>
    <xf numFmtId="49" fontId="5" fillId="0" borderId="10" xfId="0" applyNumberFormat="1" applyFont="1" applyBorder="1"/>
    <xf numFmtId="49" fontId="5" fillId="0" borderId="12" xfId="0" applyNumberFormat="1" applyFont="1" applyBorder="1"/>
    <xf numFmtId="49" fontId="5" fillId="0" borderId="0" xfId="0" applyNumberFormat="1" applyFont="1" applyAlignment="1">
      <alignment horizontal="left" vertical="center"/>
    </xf>
    <xf numFmtId="49" fontId="41" fillId="0" borderId="11" xfId="0" applyNumberFormat="1" applyFont="1" applyBorder="1" applyAlignment="1">
      <alignment horizontal="center" vertical="center"/>
    </xf>
    <xf numFmtId="0" fontId="5" fillId="0" borderId="11" xfId="0" applyFont="1" applyBorder="1" applyAlignment="1"/>
    <xf numFmtId="0" fontId="5" fillId="0" borderId="0" xfId="1" applyFont="1">
      <alignment vertical="center"/>
    </xf>
    <xf numFmtId="0" fontId="5" fillId="0" borderId="0" xfId="1" applyFont="1" applyAlignment="1">
      <alignment horizontal="center" vertical="center"/>
    </xf>
    <xf numFmtId="0" fontId="2" fillId="0" borderId="0" xfId="1" applyFont="1">
      <alignment vertical="center"/>
    </xf>
    <xf numFmtId="0" fontId="27" fillId="0" borderId="0" xfId="1" applyFont="1" applyAlignment="1">
      <alignment horizontal="left" vertical="center"/>
    </xf>
    <xf numFmtId="0" fontId="27" fillId="0" borderId="0" xfId="1" applyFont="1">
      <alignment vertical="center"/>
    </xf>
    <xf numFmtId="0" fontId="6" fillId="0" borderId="0" xfId="1" applyFont="1">
      <alignment vertical="center"/>
    </xf>
    <xf numFmtId="0" fontId="37" fillId="0" borderId="0" xfId="1" applyFont="1">
      <alignment vertical="center"/>
    </xf>
    <xf numFmtId="0" fontId="5" fillId="0" borderId="46" xfId="0" applyFont="1" applyFill="1" applyBorder="1" applyAlignment="1">
      <alignment vertical="center"/>
    </xf>
    <xf numFmtId="3" fontId="5" fillId="0" borderId="16" xfId="0" applyNumberFormat="1" applyFont="1" applyFill="1" applyBorder="1" applyAlignment="1">
      <alignment vertical="center"/>
    </xf>
    <xf numFmtId="0" fontId="5" fillId="0" borderId="0" xfId="0" applyFont="1" applyFill="1" applyAlignment="1">
      <alignment horizontal="center" vertical="center"/>
    </xf>
    <xf numFmtId="3" fontId="5" fillId="0" borderId="0" xfId="0" applyNumberFormat="1" applyFont="1" applyFill="1" applyAlignment="1">
      <alignment horizontal="center" vertical="center"/>
    </xf>
    <xf numFmtId="0" fontId="27" fillId="0" borderId="0" xfId="1" applyFont="1" applyAlignment="1">
      <alignment horizontal="center" vertical="center"/>
    </xf>
    <xf numFmtId="0" fontId="6" fillId="0" borderId="13" xfId="1" applyFont="1" applyBorder="1" applyAlignment="1">
      <alignment horizontal="center" vertical="center"/>
    </xf>
    <xf numFmtId="0" fontId="6" fillId="0" borderId="13" xfId="1" applyFont="1" applyBorder="1" applyAlignment="1">
      <alignment horizontal="justify" vertical="center"/>
    </xf>
    <xf numFmtId="0" fontId="6" fillId="0" borderId="13" xfId="1" applyFont="1" applyBorder="1" applyAlignment="1">
      <alignment horizontal="center" vertical="center" shrinkToFit="1"/>
    </xf>
    <xf numFmtId="0" fontId="6" fillId="0" borderId="13" xfId="1" applyFont="1" applyFill="1" applyBorder="1" applyAlignment="1">
      <alignment horizontal="center" vertical="center"/>
    </xf>
    <xf numFmtId="0" fontId="6" fillId="0" borderId="13" xfId="1" applyFont="1" applyFill="1" applyBorder="1" applyAlignment="1">
      <alignment horizontal="justify" vertical="center"/>
    </xf>
    <xf numFmtId="0" fontId="6" fillId="0" borderId="13" xfId="1" applyFont="1" applyFill="1" applyBorder="1" applyAlignment="1">
      <alignment horizontal="center" vertical="center" shrinkToFit="1"/>
    </xf>
    <xf numFmtId="0" fontId="6" fillId="0" borderId="13" xfId="1" applyFont="1" applyBorder="1" applyAlignment="1">
      <alignment horizontal="center" vertical="center" wrapText="1"/>
    </xf>
    <xf numFmtId="0" fontId="6" fillId="0" borderId="13" xfId="1" applyFont="1" applyBorder="1" applyAlignment="1">
      <alignment horizontal="left" vertical="center" shrinkToFit="1"/>
    </xf>
    <xf numFmtId="0" fontId="6" fillId="0" borderId="13" xfId="1" applyFont="1" applyBorder="1" applyAlignment="1">
      <alignment horizontal="justify" vertical="center" indent="1"/>
    </xf>
    <xf numFmtId="0" fontId="30" fillId="0" borderId="13" xfId="1" applyFont="1" applyBorder="1" applyAlignment="1">
      <alignment horizontal="justify" vertical="center" indent="1"/>
    </xf>
    <xf numFmtId="0" fontId="34" fillId="0" borderId="32" xfId="1" applyFont="1" applyBorder="1">
      <alignment vertical="center"/>
    </xf>
    <xf numFmtId="0" fontId="5" fillId="0" borderId="50" xfId="1" applyFont="1" applyBorder="1">
      <alignment vertical="center"/>
    </xf>
    <xf numFmtId="0" fontId="5" fillId="0" borderId="60" xfId="1" applyFont="1" applyBorder="1">
      <alignment vertical="center"/>
    </xf>
    <xf numFmtId="180" fontId="5" fillId="0" borderId="13" xfId="1" applyNumberFormat="1" applyFont="1" applyBorder="1">
      <alignment vertical="center"/>
    </xf>
    <xf numFmtId="180" fontId="5" fillId="0" borderId="13" xfId="1" applyNumberFormat="1" applyFont="1" applyBorder="1" applyAlignment="1">
      <alignment horizontal="right" vertical="center"/>
    </xf>
    <xf numFmtId="0" fontId="5" fillId="0" borderId="13" xfId="1" applyFont="1" applyBorder="1">
      <alignment vertical="center"/>
    </xf>
    <xf numFmtId="0" fontId="12" fillId="0" borderId="0" xfId="1" applyFont="1" applyAlignment="1">
      <alignment horizontal="left" vertical="center"/>
    </xf>
    <xf numFmtId="49" fontId="5" fillId="0" borderId="10"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58" fontId="5" fillId="0" borderId="4" xfId="0" applyNumberFormat="1"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Border="1" applyAlignment="1" applyProtection="1">
      <alignment vertical="center"/>
      <protection locked="0"/>
    </xf>
    <xf numFmtId="49" fontId="34" fillId="0" borderId="13" xfId="0" applyNumberFormat="1" applyFont="1" applyBorder="1" applyAlignment="1" applyProtection="1">
      <alignment horizontal="left" vertical="center" wrapText="1"/>
      <protection locked="0"/>
    </xf>
    <xf numFmtId="49" fontId="2" fillId="0" borderId="0" xfId="0" applyNumberFormat="1" applyFont="1" applyFill="1" applyAlignment="1">
      <alignment horizontal="center" vertical="center"/>
    </xf>
    <xf numFmtId="0" fontId="5" fillId="0" borderId="0" xfId="0" applyFont="1" applyFill="1" applyAlignment="1">
      <alignment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vertical="center"/>
    </xf>
    <xf numFmtId="0" fontId="5" fillId="0" borderId="17" xfId="0" applyFont="1" applyFill="1" applyBorder="1" applyAlignment="1">
      <alignmen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5" fillId="0" borderId="18" xfId="0" applyFont="1" applyFill="1" applyBorder="1" applyAlignment="1">
      <alignment vertical="center"/>
    </xf>
    <xf numFmtId="0" fontId="5" fillId="0" borderId="27" xfId="0" applyFont="1" applyFill="1" applyBorder="1" applyAlignment="1">
      <alignment vertical="center"/>
    </xf>
    <xf numFmtId="3" fontId="5" fillId="0" borderId="13" xfId="0" applyNumberFormat="1"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6" fillId="0" borderId="13" xfId="1" applyFont="1" applyBorder="1" applyAlignment="1">
      <alignment horizontal="center" vertical="center"/>
    </xf>
    <xf numFmtId="0" fontId="6" fillId="0" borderId="13" xfId="1" applyFont="1" applyBorder="1" applyAlignment="1">
      <alignment horizontal="center" vertical="center" shrinkToFit="1"/>
    </xf>
    <xf numFmtId="0" fontId="6" fillId="0" borderId="0" xfId="1" applyFont="1" applyBorder="1" applyAlignment="1">
      <alignment horizontal="center" vertical="center"/>
    </xf>
    <xf numFmtId="0" fontId="6" fillId="0" borderId="0" xfId="1" applyFont="1" applyAlignment="1">
      <alignment horizontal="center" vertical="center"/>
    </xf>
    <xf numFmtId="0" fontId="6" fillId="0" borderId="13" xfId="1" applyFont="1" applyBorder="1" applyAlignment="1">
      <alignment horizontal="distributed" vertical="center"/>
    </xf>
    <xf numFmtId="0" fontId="5" fillId="0" borderId="0" xfId="1" applyFont="1" applyAlignment="1">
      <alignment horizontal="right" vertical="center"/>
    </xf>
    <xf numFmtId="0" fontId="5" fillId="0" borderId="0" xfId="1" applyFont="1">
      <alignment vertical="center"/>
    </xf>
    <xf numFmtId="0" fontId="5" fillId="0" borderId="0" xfId="1" applyFont="1" applyAlignment="1">
      <alignment horizontal="left" vertical="center"/>
    </xf>
    <xf numFmtId="0" fontId="5" fillId="0" borderId="0" xfId="1" applyFont="1" applyBorder="1" applyAlignment="1">
      <alignment horizontal="center" vertical="center"/>
    </xf>
    <xf numFmtId="0" fontId="5" fillId="0" borderId="0" xfId="1" applyFont="1" applyFill="1">
      <alignment vertical="center"/>
    </xf>
    <xf numFmtId="3" fontId="5" fillId="0" borderId="0" xfId="1" applyNumberFormat="1" applyFont="1" applyFill="1">
      <alignment vertical="center"/>
    </xf>
    <xf numFmtId="0" fontId="34" fillId="0" borderId="13" xfId="0" applyFont="1" applyBorder="1" applyAlignment="1">
      <alignment horizontal="center" vertical="center"/>
    </xf>
    <xf numFmtId="0" fontId="34" fillId="0" borderId="13" xfId="0" applyFont="1" applyBorder="1" applyAlignment="1">
      <alignment horizontal="distributed" vertical="center"/>
    </xf>
    <xf numFmtId="0" fontId="22" fillId="0" borderId="14" xfId="0" applyFont="1" applyBorder="1" applyAlignment="1">
      <alignment horizontal="distributed" vertical="center" wrapText="1"/>
    </xf>
    <xf numFmtId="0" fontId="5" fillId="0" borderId="0" xfId="1" applyFont="1" applyAlignment="1">
      <alignment horizontal="center" vertical="center"/>
    </xf>
    <xf numFmtId="0" fontId="5" fillId="0" borderId="0" xfId="1" applyFont="1" applyAlignment="1">
      <alignment horizontal="distributed" vertical="center"/>
    </xf>
    <xf numFmtId="49" fontId="15" fillId="0" borderId="13" xfId="0" applyNumberFormat="1" applyFont="1" applyBorder="1" applyAlignment="1">
      <alignment horizontal="center" vertical="center" wrapText="1"/>
    </xf>
    <xf numFmtId="0" fontId="22" fillId="0" borderId="15" xfId="0" applyFont="1" applyBorder="1" applyAlignment="1">
      <alignment horizontal="center" vertical="center" wrapText="1"/>
    </xf>
    <xf numFmtId="0" fontId="5" fillId="0" borderId="11"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Fill="1" applyAlignment="1">
      <alignment horizontal="center" vertical="center"/>
    </xf>
    <xf numFmtId="0" fontId="2" fillId="0" borderId="0" xfId="1" applyFont="1">
      <alignment vertical="center"/>
    </xf>
    <xf numFmtId="0" fontId="5" fillId="0" borderId="0" xfId="1" applyFont="1" applyAlignment="1">
      <alignment horizontal="right"/>
    </xf>
    <xf numFmtId="0" fontId="2" fillId="0" borderId="0" xfId="1" applyFont="1" applyFill="1">
      <alignment vertical="center"/>
    </xf>
    <xf numFmtId="49" fontId="2" fillId="0" borderId="0" xfId="1" applyNumberFormat="1" applyFont="1" applyAlignment="1">
      <alignment horizontal="left" vertical="center"/>
    </xf>
    <xf numFmtId="0" fontId="4" fillId="0" borderId="0" xfId="1" applyFont="1">
      <alignment vertical="center"/>
    </xf>
    <xf numFmtId="0" fontId="5" fillId="0" borderId="13" xfId="1" applyFont="1" applyBorder="1" applyAlignment="1">
      <alignment horizontal="center" vertical="center"/>
    </xf>
    <xf numFmtId="0" fontId="7" fillId="0" borderId="13" xfId="1" applyFont="1" applyBorder="1" applyAlignment="1">
      <alignment horizontal="center" vertical="center"/>
    </xf>
    <xf numFmtId="0" fontId="5" fillId="0" borderId="13" xfId="1" applyFont="1" applyBorder="1" applyAlignment="1">
      <alignment horizontal="center" vertical="center" wrapText="1" shrinkToFit="1"/>
    </xf>
    <xf numFmtId="0" fontId="2" fillId="0" borderId="0" xfId="1" applyFont="1" applyAlignment="1">
      <alignment horizontal="left" vertical="center"/>
    </xf>
    <xf numFmtId="49" fontId="5" fillId="0" borderId="0" xfId="1" applyNumberFormat="1" applyFont="1" applyAlignment="1">
      <alignment horizontal="left" vertical="center"/>
    </xf>
    <xf numFmtId="0" fontId="5" fillId="0" borderId="4"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0" xfId="1" applyFont="1" applyFill="1" applyAlignment="1">
      <alignment horizontal="right" vertical="center"/>
    </xf>
    <xf numFmtId="0" fontId="5" fillId="0" borderId="0" xfId="1" applyFont="1" applyFill="1" applyBorder="1" applyAlignment="1">
      <alignment horizontal="center" vertical="center"/>
    </xf>
    <xf numFmtId="0" fontId="5" fillId="0" borderId="0" xfId="1" applyFont="1" applyFill="1" applyAlignment="1">
      <alignment horizontal="left" vertical="center"/>
    </xf>
    <xf numFmtId="0" fontId="7" fillId="0" borderId="0" xfId="1" applyFont="1" applyFill="1">
      <alignment vertical="center"/>
    </xf>
    <xf numFmtId="49" fontId="5" fillId="0" borderId="13" xfId="0" applyNumberFormat="1" applyFont="1" applyBorder="1" applyAlignment="1">
      <alignment horizontal="center" vertical="center"/>
    </xf>
    <xf numFmtId="49" fontId="22" fillId="0" borderId="13" xfId="0" applyNumberFormat="1" applyFont="1" applyBorder="1" applyAlignment="1">
      <alignment horizontal="center" vertical="center"/>
    </xf>
    <xf numFmtId="0" fontId="5" fillId="0" borderId="13" xfId="1" applyFont="1" applyBorder="1" applyAlignment="1">
      <alignment horizontal="center" vertical="distributed" wrapText="1"/>
    </xf>
    <xf numFmtId="0" fontId="6" fillId="0" borderId="13" xfId="1" applyNumberFormat="1" applyFont="1" applyBorder="1" applyAlignment="1">
      <alignment vertical="center"/>
    </xf>
    <xf numFmtId="3" fontId="5" fillId="0" borderId="13" xfId="1" applyNumberFormat="1" applyFont="1" applyBorder="1" applyAlignment="1">
      <alignment horizontal="right" vertical="center"/>
    </xf>
    <xf numFmtId="0" fontId="7" fillId="0" borderId="13" xfId="0" applyFont="1" applyFill="1" applyBorder="1" applyAlignment="1">
      <alignment horizontal="center" vertical="center"/>
    </xf>
    <xf numFmtId="49" fontId="5" fillId="0" borderId="13" xfId="1" applyNumberFormat="1" applyFont="1" applyBorder="1" applyAlignment="1">
      <alignment horizontal="center" vertical="center"/>
    </xf>
    <xf numFmtId="0" fontId="5" fillId="0" borderId="13" xfId="1" applyFont="1" applyBorder="1" applyAlignment="1">
      <alignment horizontal="justify" vertical="center"/>
    </xf>
    <xf numFmtId="9" fontId="5" fillId="0" borderId="13" xfId="1" applyNumberFormat="1" applyFont="1" applyBorder="1" applyAlignment="1">
      <alignment horizontal="right" vertical="center"/>
    </xf>
    <xf numFmtId="9" fontId="5" fillId="0" borderId="13" xfId="1" applyNumberFormat="1" applyFont="1" applyBorder="1">
      <alignment vertical="center"/>
    </xf>
    <xf numFmtId="0" fontId="7" fillId="0" borderId="13" xfId="1" applyFont="1" applyBorder="1" applyAlignment="1">
      <alignment horizontal="justify" vertical="center"/>
    </xf>
    <xf numFmtId="0" fontId="5" fillId="0" borderId="13" xfId="1" applyFont="1" applyBorder="1" applyAlignment="1">
      <alignment horizontal="left" vertical="center" shrinkToFit="1"/>
    </xf>
    <xf numFmtId="0" fontId="5" fillId="0" borderId="13" xfId="1" applyFont="1" applyBorder="1" applyAlignment="1">
      <alignment vertical="center" shrinkToFit="1"/>
    </xf>
    <xf numFmtId="0" fontId="7" fillId="0" borderId="0" xfId="1" applyFont="1" applyAlignment="1">
      <alignment vertical="center"/>
    </xf>
    <xf numFmtId="49" fontId="7" fillId="0" borderId="13" xfId="1" applyNumberFormat="1" applyFont="1" applyBorder="1" applyAlignment="1">
      <alignment horizontal="center" vertical="center"/>
    </xf>
    <xf numFmtId="0" fontId="5" fillId="0" borderId="15" xfId="1" applyFont="1" applyBorder="1" applyAlignment="1">
      <alignment vertical="center"/>
    </xf>
    <xf numFmtId="9" fontId="5" fillId="0" borderId="13" xfId="1" applyNumberFormat="1" applyFont="1" applyFill="1" applyBorder="1" applyAlignment="1">
      <alignment horizontal="right" vertical="center"/>
    </xf>
    <xf numFmtId="9" fontId="34" fillId="0" borderId="13" xfId="1" applyNumberFormat="1" applyFont="1" applyBorder="1" applyAlignment="1">
      <alignment horizontal="right" vertical="center"/>
    </xf>
    <xf numFmtId="0" fontId="7" fillId="0" borderId="15" xfId="1" applyFont="1" applyBorder="1" applyAlignment="1">
      <alignment vertical="center"/>
    </xf>
    <xf numFmtId="49" fontId="5" fillId="0" borderId="0" xfId="1" applyNumberFormat="1" applyFont="1" applyAlignment="1">
      <alignment vertical="center"/>
    </xf>
    <xf numFmtId="3" fontId="5" fillId="0" borderId="13" xfId="1" applyNumberFormat="1" applyFont="1" applyFill="1" applyBorder="1" applyAlignment="1">
      <alignment horizontal="center" vertical="center"/>
    </xf>
    <xf numFmtId="3" fontId="5" fillId="0" borderId="62" xfId="1" applyNumberFormat="1" applyFont="1" applyFill="1" applyBorder="1" applyAlignment="1">
      <alignment vertical="center" wrapText="1"/>
    </xf>
    <xf numFmtId="3" fontId="5" fillId="0" borderId="13" xfId="1" applyNumberFormat="1" applyFont="1" applyFill="1" applyBorder="1" applyAlignment="1">
      <alignment horizontal="center" vertical="center" shrinkToFit="1"/>
    </xf>
    <xf numFmtId="3" fontId="5" fillId="0" borderId="13" xfId="1" applyNumberFormat="1" applyFont="1" applyFill="1" applyBorder="1" applyAlignment="1">
      <alignment horizontal="center" vertical="center" wrapText="1"/>
    </xf>
    <xf numFmtId="183" fontId="2" fillId="0" borderId="13" xfId="1" applyNumberFormat="1" applyFont="1" applyFill="1" applyBorder="1">
      <alignment vertical="center"/>
    </xf>
    <xf numFmtId="3" fontId="2" fillId="0" borderId="13" xfId="1" applyNumberFormat="1" applyFont="1" applyFill="1" applyBorder="1">
      <alignment vertical="center"/>
    </xf>
    <xf numFmtId="3" fontId="7" fillId="0" borderId="13" xfId="1" applyNumberFormat="1" applyFont="1" applyFill="1" applyBorder="1" applyAlignment="1">
      <alignment horizontal="center" vertical="center"/>
    </xf>
    <xf numFmtId="0" fontId="34" fillId="0" borderId="13" xfId="0" applyFont="1" applyBorder="1" applyAlignment="1">
      <alignment horizontal="right" vertical="center"/>
    </xf>
    <xf numFmtId="0" fontId="34" fillId="0" borderId="13" xfId="0" applyFont="1" applyFill="1" applyBorder="1" applyAlignment="1">
      <alignment horizontal="right" vertical="center"/>
    </xf>
    <xf numFmtId="49" fontId="17" fillId="0" borderId="0" xfId="0" applyNumberFormat="1" applyFont="1" applyAlignment="1">
      <alignment horizontal="left" vertical="center"/>
    </xf>
    <xf numFmtId="49" fontId="18" fillId="0" borderId="13" xfId="0" applyNumberFormat="1" applyFont="1" applyBorder="1" applyAlignment="1">
      <alignment horizontal="center" vertical="center" wrapText="1"/>
    </xf>
    <xf numFmtId="3" fontId="15" fillId="0" borderId="13" xfId="0" applyNumberFormat="1" applyFont="1" applyBorder="1" applyAlignment="1">
      <alignment horizontal="right" vertical="center" wrapText="1"/>
    </xf>
    <xf numFmtId="49" fontId="15" fillId="0" borderId="13" xfId="0" applyNumberFormat="1" applyFont="1" applyBorder="1" applyAlignment="1">
      <alignment horizontal="right" vertical="center" wrapText="1"/>
    </xf>
    <xf numFmtId="0" fontId="22" fillId="0" borderId="14" xfId="0" applyFont="1" applyBorder="1" applyAlignment="1">
      <alignment horizontal="center" vertical="center" wrapText="1"/>
    </xf>
    <xf numFmtId="0" fontId="22" fillId="0" borderId="12" xfId="0" applyFont="1" applyBorder="1" applyAlignment="1">
      <alignment vertical="center" wrapText="1"/>
    </xf>
    <xf numFmtId="0" fontId="22" fillId="0" borderId="0" xfId="0" applyFont="1" applyBorder="1" applyAlignment="1">
      <alignment vertical="center"/>
    </xf>
    <xf numFmtId="0" fontId="22" fillId="0" borderId="15" xfId="0" applyFont="1" applyBorder="1" applyAlignment="1">
      <alignment vertical="center" wrapText="1"/>
    </xf>
    <xf numFmtId="0" fontId="5" fillId="0" borderId="0" xfId="1" applyFont="1" applyBorder="1" applyAlignment="1">
      <alignment horizontal="left" vertical="center"/>
    </xf>
    <xf numFmtId="0" fontId="5" fillId="0" borderId="0" xfId="1" applyFont="1" applyBorder="1">
      <alignment vertical="center"/>
    </xf>
    <xf numFmtId="0" fontId="5" fillId="0" borderId="4" xfId="1" applyFont="1" applyFill="1" applyBorder="1">
      <alignment vertical="center"/>
    </xf>
    <xf numFmtId="0" fontId="5" fillId="0" borderId="11" xfId="1" applyFont="1" applyFill="1" applyBorder="1">
      <alignment vertical="center"/>
    </xf>
    <xf numFmtId="0" fontId="5" fillId="0" borderId="13" xfId="1" applyFont="1" applyFill="1" applyBorder="1" applyAlignment="1">
      <alignment horizontal="center" vertical="center"/>
    </xf>
    <xf numFmtId="37" fontId="22" fillId="0" borderId="13" xfId="1" applyNumberFormat="1" applyFont="1" applyFill="1" applyBorder="1">
      <alignment vertical="center"/>
    </xf>
    <xf numFmtId="0" fontId="22" fillId="0" borderId="13" xfId="1" applyFont="1" applyFill="1" applyBorder="1" applyAlignment="1">
      <alignment horizontal="center" vertical="center"/>
    </xf>
    <xf numFmtId="0" fontId="22" fillId="0" borderId="13" xfId="1" applyFont="1" applyFill="1" applyBorder="1" applyAlignment="1">
      <alignment vertical="center" wrapText="1"/>
    </xf>
    <xf numFmtId="37" fontId="22" fillId="0" borderId="13" xfId="1" applyNumberFormat="1" applyFont="1" applyFill="1" applyBorder="1" applyAlignment="1">
      <alignment horizontal="right" vertical="center"/>
    </xf>
    <xf numFmtId="0" fontId="32" fillId="0" borderId="13" xfId="1" applyFont="1" applyFill="1" applyBorder="1" applyAlignment="1">
      <alignment vertical="center" wrapText="1"/>
    </xf>
    <xf numFmtId="0" fontId="22" fillId="0" borderId="13" xfId="1" applyFont="1" applyFill="1" applyBorder="1">
      <alignment vertical="center"/>
    </xf>
    <xf numFmtId="0" fontId="22" fillId="0" borderId="13" xfId="1" applyFont="1" applyFill="1" applyBorder="1" applyAlignment="1">
      <alignment horizontal="left" vertical="center"/>
    </xf>
    <xf numFmtId="0" fontId="5" fillId="0" borderId="13" xfId="1" applyFont="1" applyBorder="1" applyAlignment="1">
      <alignment horizontal="right" vertical="center"/>
    </xf>
    <xf numFmtId="0" fontId="5" fillId="0" borderId="13" xfId="1" quotePrefix="1" applyFont="1" applyBorder="1" applyAlignment="1">
      <alignment horizontal="center" vertical="center"/>
    </xf>
    <xf numFmtId="0" fontId="5" fillId="0" borderId="13" xfId="1" applyFont="1" applyBorder="1" applyAlignment="1">
      <alignment vertical="center" wrapText="1" shrinkToFit="1"/>
    </xf>
    <xf numFmtId="0" fontId="5" fillId="0" borderId="13" xfId="1" applyFont="1" applyBorder="1" applyAlignment="1">
      <alignment vertical="center" wrapText="1"/>
    </xf>
    <xf numFmtId="0" fontId="5" fillId="0" borderId="13" xfId="1" applyFont="1" applyBorder="1" applyAlignment="1">
      <alignment vertical="center"/>
    </xf>
    <xf numFmtId="0" fontId="5" fillId="0" borderId="13" xfId="1" applyFont="1" applyFill="1" applyBorder="1" applyAlignment="1">
      <alignment vertical="center" wrapText="1" shrinkToFit="1"/>
    </xf>
    <xf numFmtId="176" fontId="5" fillId="0" borderId="0" xfId="1" applyNumberFormat="1" applyFont="1" applyFill="1" applyBorder="1">
      <alignment vertical="center"/>
    </xf>
    <xf numFmtId="0" fontId="41" fillId="0" borderId="15" xfId="1" applyFont="1" applyBorder="1" applyAlignment="1">
      <alignment vertical="top"/>
    </xf>
    <xf numFmtId="176" fontId="5" fillId="0" borderId="55" xfId="1" applyNumberFormat="1" applyFont="1" applyBorder="1">
      <alignment vertical="center"/>
    </xf>
    <xf numFmtId="176" fontId="5" fillId="0" borderId="15" xfId="1" applyNumberFormat="1" applyFont="1" applyBorder="1">
      <alignment vertical="center"/>
    </xf>
    <xf numFmtId="176" fontId="5" fillId="0" borderId="71" xfId="1" applyNumberFormat="1" applyFont="1" applyBorder="1">
      <alignment vertical="center"/>
    </xf>
    <xf numFmtId="0" fontId="5" fillId="0" borderId="18" xfId="1" applyFont="1" applyFill="1" applyBorder="1" applyAlignment="1">
      <alignment horizontal="center" vertical="center" shrinkToFit="1"/>
    </xf>
    <xf numFmtId="0" fontId="5" fillId="0" borderId="46" xfId="1" applyFont="1" applyFill="1" applyBorder="1" applyAlignment="1">
      <alignment horizontal="center" vertical="center" shrinkToFit="1"/>
    </xf>
    <xf numFmtId="0" fontId="5" fillId="0" borderId="27" xfId="1" applyFont="1" applyFill="1" applyBorder="1" applyAlignment="1">
      <alignment horizontal="center" vertical="center" shrinkToFit="1"/>
    </xf>
    <xf numFmtId="0" fontId="5" fillId="0" borderId="50"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7" xfId="1" applyFont="1" applyFill="1" applyBorder="1" applyAlignment="1">
      <alignment vertical="center"/>
    </xf>
    <xf numFmtId="0" fontId="5" fillId="0" borderId="18" xfId="1" applyFont="1" applyFill="1" applyBorder="1" applyAlignment="1">
      <alignment vertical="center"/>
    </xf>
    <xf numFmtId="0" fontId="5" fillId="0" borderId="15" xfId="1" applyFont="1" applyFill="1" applyBorder="1" applyAlignment="1">
      <alignment vertical="center" shrinkToFit="1"/>
    </xf>
    <xf numFmtId="0" fontId="5" fillId="0" borderId="15" xfId="1" applyFont="1" applyFill="1" applyBorder="1">
      <alignment vertical="center"/>
    </xf>
    <xf numFmtId="0" fontId="2" fillId="0" borderId="0" xfId="1" applyFont="1" applyBorder="1">
      <alignment vertical="center"/>
    </xf>
    <xf numFmtId="0" fontId="42" fillId="0" borderId="32" xfId="1" applyFont="1" applyBorder="1" applyAlignment="1">
      <alignment horizontal="right" vertical="center"/>
    </xf>
    <xf numFmtId="0" fontId="42" fillId="0" borderId="50" xfId="1" applyFont="1" applyBorder="1" applyAlignment="1">
      <alignment vertical="center" wrapText="1"/>
    </xf>
    <xf numFmtId="0" fontId="42" fillId="0" borderId="0" xfId="1" applyFont="1" applyBorder="1">
      <alignment vertical="center"/>
    </xf>
    <xf numFmtId="0" fontId="5" fillId="0" borderId="86" xfId="1" applyFont="1" applyBorder="1" applyAlignment="1">
      <alignment horizontal="right" vertical="center"/>
    </xf>
    <xf numFmtId="0" fontId="42" fillId="0" borderId="0" xfId="1" applyFont="1" applyBorder="1" applyAlignment="1">
      <alignment horizontal="right" vertical="center"/>
    </xf>
    <xf numFmtId="0" fontId="5" fillId="0" borderId="13" xfId="1" applyFont="1" applyBorder="1" applyAlignment="1">
      <alignment horizontal="center" vertical="center" shrinkToFit="1"/>
    </xf>
    <xf numFmtId="0" fontId="5" fillId="0" borderId="49" xfId="1" applyFont="1" applyBorder="1" applyAlignment="1">
      <alignment horizontal="left" vertical="center"/>
    </xf>
    <xf numFmtId="0" fontId="5" fillId="0" borderId="50" xfId="1" applyFont="1" applyBorder="1" applyAlignment="1">
      <alignment horizontal="left" vertical="center"/>
    </xf>
    <xf numFmtId="38" fontId="5" fillId="0" borderId="13" xfId="5" applyFont="1" applyBorder="1" applyAlignment="1">
      <alignment horizontal="right" vertical="center"/>
    </xf>
    <xf numFmtId="3" fontId="5" fillId="0" borderId="13" xfId="1" applyNumberFormat="1" applyFont="1" applyBorder="1">
      <alignment vertical="center"/>
    </xf>
    <xf numFmtId="182" fontId="5" fillId="0" borderId="13" xfId="1" applyNumberFormat="1" applyFont="1" applyBorder="1" applyAlignment="1">
      <alignment horizontal="right" vertical="center"/>
    </xf>
    <xf numFmtId="185" fontId="5" fillId="0" borderId="13" xfId="1" applyNumberFormat="1" applyFont="1" applyBorder="1" applyAlignment="1">
      <alignment horizontal="right" vertical="center"/>
    </xf>
    <xf numFmtId="0" fontId="5" fillId="0" borderId="18" xfId="1" applyFont="1" applyBorder="1">
      <alignment vertical="center"/>
    </xf>
    <xf numFmtId="0" fontId="5" fillId="0" borderId="18" xfId="1" applyFont="1" applyBorder="1" applyAlignment="1">
      <alignment horizontal="right" vertical="center"/>
    </xf>
    <xf numFmtId="0" fontId="5" fillId="0" borderId="27" xfId="1" applyFont="1" applyBorder="1" applyAlignment="1">
      <alignment horizontal="justify" vertical="center" wrapText="1"/>
    </xf>
    <xf numFmtId="178" fontId="5" fillId="0" borderId="27" xfId="1" applyNumberFormat="1" applyFont="1" applyBorder="1" applyAlignment="1">
      <alignment horizontal="right" vertical="center"/>
    </xf>
    <xf numFmtId="178" fontId="5" fillId="0" borderId="27" xfId="1" applyNumberFormat="1" applyFont="1" applyBorder="1" applyAlignment="1">
      <alignment horizontal="right" vertical="center" wrapText="1"/>
    </xf>
    <xf numFmtId="176" fontId="5" fillId="0" borderId="27" xfId="1" applyNumberFormat="1" applyFont="1" applyBorder="1" applyAlignment="1">
      <alignment horizontal="right" vertical="center"/>
    </xf>
    <xf numFmtId="179" fontId="5" fillId="0" borderId="27" xfId="1" applyNumberFormat="1" applyFont="1" applyBorder="1" applyAlignment="1">
      <alignment horizontal="right" vertical="center"/>
    </xf>
    <xf numFmtId="178" fontId="5" fillId="0" borderId="13" xfId="1" applyNumberFormat="1" applyFont="1" applyBorder="1" applyAlignment="1">
      <alignment horizontal="right" vertical="center"/>
    </xf>
    <xf numFmtId="178" fontId="5" fillId="0" borderId="13" xfId="1" applyNumberFormat="1" applyFont="1" applyBorder="1" applyAlignment="1">
      <alignment horizontal="right" vertical="center" wrapText="1"/>
    </xf>
    <xf numFmtId="176" fontId="5" fillId="0" borderId="13" xfId="1" applyNumberFormat="1" applyFont="1" applyBorder="1" applyAlignment="1">
      <alignment horizontal="right" vertical="center"/>
    </xf>
    <xf numFmtId="179" fontId="5" fillId="0" borderId="13" xfId="1" applyNumberFormat="1" applyFont="1" applyBorder="1" applyAlignment="1">
      <alignment horizontal="right" vertical="center"/>
    </xf>
    <xf numFmtId="57" fontId="5" fillId="0" borderId="13" xfId="1" applyNumberFormat="1" applyFont="1" applyBorder="1" applyAlignment="1">
      <alignment horizontal="center" vertical="center"/>
    </xf>
    <xf numFmtId="0" fontId="5" fillId="0" borderId="13" xfId="1" applyFont="1" applyBorder="1" applyAlignment="1">
      <alignment horizontal="justify" vertical="center" wrapText="1"/>
    </xf>
    <xf numFmtId="49" fontId="5" fillId="0" borderId="13" xfId="0" applyNumberFormat="1" applyFont="1" applyBorder="1" applyAlignment="1">
      <alignment horizontal="right" vertical="center"/>
    </xf>
    <xf numFmtId="49" fontId="22" fillId="0" borderId="13" xfId="0" applyNumberFormat="1" applyFont="1" applyBorder="1" applyAlignment="1">
      <alignment horizontal="right" vertical="center"/>
    </xf>
    <xf numFmtId="0" fontId="7" fillId="0" borderId="18" xfId="1" applyFont="1" applyBorder="1" applyAlignment="1">
      <alignment horizontal="center" vertical="center"/>
    </xf>
    <xf numFmtId="0" fontId="5" fillId="0" borderId="17" xfId="1" applyFont="1" applyBorder="1">
      <alignment vertical="center"/>
    </xf>
    <xf numFmtId="0" fontId="5" fillId="0" borderId="46"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horizontal="center" vertical="center"/>
    </xf>
    <xf numFmtId="0" fontId="5" fillId="0" borderId="17" xfId="1" applyFont="1" applyBorder="1" applyAlignment="1">
      <alignment horizontal="center" vertical="center"/>
    </xf>
    <xf numFmtId="0" fontId="5" fillId="0" borderId="46" xfId="1" applyFont="1" applyBorder="1">
      <alignment vertical="center"/>
    </xf>
    <xf numFmtId="0" fontId="12" fillId="0" borderId="46" xfId="1" applyFont="1" applyBorder="1">
      <alignment vertical="center"/>
    </xf>
    <xf numFmtId="0" fontId="12" fillId="0" borderId="0" xfId="1" applyFont="1" applyBorder="1" applyAlignment="1">
      <alignment horizontal="center" vertical="center"/>
    </xf>
    <xf numFmtId="0" fontId="12" fillId="0" borderId="0" xfId="1" applyFont="1" applyBorder="1">
      <alignment vertical="center"/>
    </xf>
    <xf numFmtId="0" fontId="5" fillId="0" borderId="27" xfId="1" applyFont="1" applyBorder="1">
      <alignment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7" fillId="0" borderId="16" xfId="1" applyFont="1" applyBorder="1" applyAlignment="1">
      <alignment horizontal="center" vertical="center"/>
    </xf>
    <xf numFmtId="0" fontId="5" fillId="0" borderId="14" xfId="1" applyFont="1" applyBorder="1" applyAlignment="1">
      <alignment horizontal="center" vertical="center"/>
    </xf>
    <xf numFmtId="0" fontId="5" fillId="0" borderId="14" xfId="1" applyFont="1" applyBorder="1">
      <alignment vertical="center"/>
    </xf>
    <xf numFmtId="0" fontId="5" fillId="0" borderId="16" xfId="1" applyFont="1" applyBorder="1">
      <alignment vertical="center"/>
    </xf>
    <xf numFmtId="0" fontId="5" fillId="0" borderId="15" xfId="1" applyFont="1" applyBorder="1">
      <alignment vertical="center"/>
    </xf>
    <xf numFmtId="0" fontId="7" fillId="0" borderId="10"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lignment vertical="center"/>
    </xf>
    <xf numFmtId="49" fontId="5" fillId="0" borderId="14" xfId="0" applyNumberFormat="1" applyFont="1" applyBorder="1" applyAlignment="1">
      <alignment horizontal="right" vertical="center" wrapText="1"/>
    </xf>
    <xf numFmtId="49" fontId="5" fillId="0" borderId="15" xfId="0" applyNumberFormat="1" applyFont="1" applyBorder="1" applyAlignment="1">
      <alignment horizontal="right" vertical="center" wrapText="1"/>
    </xf>
    <xf numFmtId="0" fontId="5" fillId="0" borderId="4" xfId="1" applyFont="1" applyBorder="1">
      <alignment vertical="center"/>
    </xf>
    <xf numFmtId="0" fontId="5" fillId="0" borderId="0" xfId="1" applyFont="1" applyBorder="1">
      <alignment vertical="center"/>
    </xf>
    <xf numFmtId="0" fontId="5" fillId="0" borderId="11" xfId="1" applyFont="1" applyBorder="1">
      <alignment vertical="center"/>
    </xf>
    <xf numFmtId="0" fontId="5" fillId="0" borderId="11" xfId="1" applyFont="1" applyFill="1" applyBorder="1" applyAlignment="1">
      <alignment horizontal="center" vertical="center" wrapText="1"/>
    </xf>
    <xf numFmtId="0" fontId="5" fillId="0" borderId="4" xfId="1" applyFont="1" applyFill="1" applyBorder="1" applyAlignment="1">
      <alignment vertical="center" wrapText="1"/>
    </xf>
    <xf numFmtId="0" fontId="2" fillId="0" borderId="0" xfId="1" applyFont="1">
      <alignment vertical="center"/>
    </xf>
    <xf numFmtId="0" fontId="5" fillId="0" borderId="13" xfId="1" applyFont="1" applyBorder="1" applyAlignment="1">
      <alignment horizontal="center" vertical="center" wrapText="1"/>
    </xf>
    <xf numFmtId="0" fontId="30" fillId="0" borderId="18" xfId="1" applyFont="1" applyBorder="1" applyAlignment="1">
      <alignment horizontal="left" vertical="center"/>
    </xf>
    <xf numFmtId="0" fontId="30" fillId="0" borderId="27" xfId="1" applyFont="1" applyBorder="1" applyAlignment="1">
      <alignment horizontal="left" vertical="center" wrapText="1"/>
    </xf>
    <xf numFmtId="0" fontId="30" fillId="0" borderId="46" xfId="1" applyFont="1" applyBorder="1" applyAlignment="1">
      <alignment horizontal="left" vertical="center"/>
    </xf>
    <xf numFmtId="0" fontId="5" fillId="0" borderId="0" xfId="1" applyFont="1">
      <alignment vertical="center"/>
    </xf>
    <xf numFmtId="0" fontId="5" fillId="0" borderId="0" xfId="1" applyFont="1" applyAlignment="1">
      <alignment horizontal="left" vertical="center"/>
    </xf>
    <xf numFmtId="0" fontId="5" fillId="0" borderId="13" xfId="1" applyFont="1" applyBorder="1" applyAlignment="1">
      <alignment horizontal="center" vertical="center"/>
    </xf>
    <xf numFmtId="0" fontId="5" fillId="0" borderId="0" xfId="1" applyFont="1" applyAlignment="1">
      <alignment horizontal="right" vertical="center"/>
    </xf>
    <xf numFmtId="0" fontId="5" fillId="0" borderId="13" xfId="1" applyFont="1" applyBorder="1">
      <alignment vertical="center"/>
    </xf>
    <xf numFmtId="0" fontId="5" fillId="0" borderId="0" xfId="1" applyFont="1" applyAlignment="1">
      <alignment horizontal="center" vertical="center"/>
    </xf>
    <xf numFmtId="0" fontId="5" fillId="0" borderId="13" xfId="1" applyFont="1" applyBorder="1" applyAlignment="1">
      <alignment horizontal="center" vertical="center" wrapText="1"/>
    </xf>
    <xf numFmtId="49" fontId="5" fillId="0" borderId="13" xfId="1" applyNumberFormat="1" applyFont="1" applyBorder="1" applyAlignment="1">
      <alignment horizontal="right" vertical="center"/>
    </xf>
    <xf numFmtId="49" fontId="5" fillId="0" borderId="13" xfId="2" applyNumberFormat="1" applyFont="1" applyBorder="1" applyAlignment="1">
      <alignment horizontal="right" vertical="center"/>
    </xf>
    <xf numFmtId="49" fontId="2" fillId="0" borderId="11" xfId="0" applyNumberFormat="1" applyFont="1" applyBorder="1" applyAlignment="1">
      <alignment vertical="center"/>
    </xf>
    <xf numFmtId="49" fontId="2" fillId="0" borderId="0" xfId="0" applyNumberFormat="1" applyFont="1" applyBorder="1" applyAlignment="1">
      <alignment vertical="center"/>
    </xf>
    <xf numFmtId="49" fontId="2" fillId="0" borderId="11" xfId="0" applyNumberFormat="1" applyFont="1" applyBorder="1" applyAlignment="1">
      <alignment horizontal="right" vertical="center"/>
    </xf>
    <xf numFmtId="49" fontId="5" fillId="0" borderId="13" xfId="1" applyNumberFormat="1" applyFont="1" applyBorder="1" applyAlignment="1">
      <alignment horizontal="left" vertical="center"/>
    </xf>
    <xf numFmtId="0" fontId="5" fillId="0" borderId="13" xfId="1" applyFont="1" applyBorder="1" applyAlignment="1">
      <alignment horizontal="left" vertical="center" wrapText="1" shrinkToFit="1"/>
    </xf>
    <xf numFmtId="0" fontId="34" fillId="0" borderId="13" xfId="1" applyFont="1" applyBorder="1" applyAlignment="1">
      <alignment vertical="center" wrapText="1" shrinkToFit="1"/>
    </xf>
    <xf numFmtId="0" fontId="34" fillId="0" borderId="13" xfId="1" applyFont="1" applyBorder="1">
      <alignment vertical="center"/>
    </xf>
    <xf numFmtId="0" fontId="7" fillId="0" borderId="0" xfId="0" applyFont="1" applyBorder="1" applyAlignment="1" applyProtection="1">
      <alignment horizontal="left" vertical="center"/>
      <protection locked="0"/>
    </xf>
    <xf numFmtId="0" fontId="33" fillId="2" borderId="0" xfId="3" applyFill="1">
      <alignment vertical="center"/>
    </xf>
    <xf numFmtId="0" fontId="56" fillId="0" borderId="0" xfId="0" applyFont="1" applyAlignment="1">
      <alignment horizontal="distributed" vertical="center"/>
    </xf>
    <xf numFmtId="0" fontId="57" fillId="0" borderId="0" xfId="0" applyFont="1" applyAlignment="1">
      <alignment horizontal="center" vertical="center"/>
    </xf>
    <xf numFmtId="0" fontId="58" fillId="0" borderId="0" xfId="0" applyFont="1" applyAlignment="1">
      <alignment horizontal="center" vertical="center"/>
    </xf>
    <xf numFmtId="0" fontId="55" fillId="0" borderId="0" xfId="0" applyFont="1" applyAlignment="1">
      <alignment horizontal="distributed" vertical="center"/>
    </xf>
    <xf numFmtId="0" fontId="56" fillId="0" borderId="0" xfId="0" applyFont="1" applyAlignment="1">
      <alignment horizontal="center" vertical="center"/>
    </xf>
    <xf numFmtId="0" fontId="55" fillId="0" borderId="0" xfId="0" applyFont="1" applyAlignment="1">
      <alignment horizontal="center" vertical="center"/>
    </xf>
    <xf numFmtId="0" fontId="59" fillId="0" borderId="0" xfId="0" applyFont="1" applyAlignment="1">
      <alignment horizontal="center" vertical="center"/>
    </xf>
    <xf numFmtId="0" fontId="34" fillId="0" borderId="0" xfId="0" applyFont="1" applyFill="1" applyAlignment="1">
      <alignment vertical="center"/>
    </xf>
    <xf numFmtId="0" fontId="2" fillId="0" borderId="0" xfId="0" applyFont="1" applyFill="1" applyAlignment="1">
      <alignment horizontal="left" vertical="center"/>
    </xf>
    <xf numFmtId="0" fontId="5" fillId="0" borderId="0" xfId="0" applyFont="1" applyFill="1" applyAlignment="1">
      <alignment vertical="center"/>
    </xf>
    <xf numFmtId="0" fontId="34" fillId="0" borderId="0" xfId="0" applyFont="1" applyFill="1" applyAlignment="1">
      <alignment horizontal="justify" vertical="center"/>
    </xf>
    <xf numFmtId="0" fontId="34" fillId="0" borderId="0" xfId="0" applyFont="1" applyFill="1" applyAlignment="1">
      <alignment vertical="center" shrinkToFit="1"/>
    </xf>
    <xf numFmtId="0" fontId="35" fillId="0" borderId="0" xfId="0" applyFont="1" applyFill="1" applyAlignment="1">
      <alignment horizontal="justify" vertical="center"/>
    </xf>
    <xf numFmtId="0" fontId="2" fillId="0" borderId="0" xfId="0" applyFont="1" applyFill="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3"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vertical="center"/>
    </xf>
    <xf numFmtId="0" fontId="5" fillId="0" borderId="27" xfId="0" applyFont="1" applyFill="1" applyBorder="1" applyAlignment="1">
      <alignment vertical="center"/>
    </xf>
    <xf numFmtId="0" fontId="2" fillId="0" borderId="0" xfId="0" applyFont="1" applyFill="1" applyAlignment="1">
      <alignment horizontal="center" vertical="center"/>
    </xf>
    <xf numFmtId="0" fontId="5" fillId="0" borderId="46" xfId="0" applyFont="1" applyFill="1" applyBorder="1" applyAlignment="1">
      <alignment horizontal="center" vertical="center"/>
    </xf>
    <xf numFmtId="3" fontId="5" fillId="0" borderId="3" xfId="0" applyNumberFormat="1" applyFont="1" applyFill="1" applyBorder="1" applyAlignment="1">
      <alignment vertical="center"/>
    </xf>
    <xf numFmtId="3" fontId="5" fillId="0" borderId="8" xfId="0" applyNumberFormat="1" applyFont="1" applyFill="1" applyBorder="1" applyAlignment="1">
      <alignment vertical="center"/>
    </xf>
    <xf numFmtId="0" fontId="5" fillId="0" borderId="3" xfId="0" applyFont="1" applyFill="1" applyBorder="1" applyAlignment="1">
      <alignment vertical="center"/>
    </xf>
    <xf numFmtId="0" fontId="5" fillId="0" borderId="17" xfId="0" applyFont="1" applyFill="1" applyBorder="1" applyAlignment="1">
      <alignmen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3" fontId="5" fillId="0" borderId="13" xfId="0" applyNumberFormat="1" applyFont="1" applyFill="1" applyBorder="1" applyAlignment="1">
      <alignment vertical="center"/>
    </xf>
    <xf numFmtId="3" fontId="5" fillId="0" borderId="10" xfId="0" applyNumberFormat="1"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horizontal="center" vertical="center" wrapText="1"/>
    </xf>
    <xf numFmtId="0" fontId="5" fillId="0" borderId="16" xfId="0" applyFont="1" applyFill="1" applyBorder="1" applyAlignment="1">
      <alignment vertical="center"/>
    </xf>
    <xf numFmtId="0" fontId="5" fillId="0" borderId="15" xfId="0" applyFont="1" applyFill="1" applyBorder="1" applyAlignment="1">
      <alignment vertical="center"/>
    </xf>
    <xf numFmtId="3" fontId="5" fillId="0" borderId="18" xfId="0" applyNumberFormat="1" applyFont="1" applyFill="1" applyBorder="1" applyAlignment="1">
      <alignment vertical="center"/>
    </xf>
    <xf numFmtId="3" fontId="5" fillId="0" borderId="46" xfId="0" applyNumberFormat="1" applyFont="1" applyFill="1" applyBorder="1" applyAlignment="1">
      <alignment vertical="center"/>
    </xf>
    <xf numFmtId="3" fontId="5" fillId="0" borderId="27" xfId="0" applyNumberFormat="1" applyFont="1" applyFill="1" applyBorder="1" applyAlignment="1">
      <alignment vertical="center"/>
    </xf>
    <xf numFmtId="0" fontId="5" fillId="0" borderId="8" xfId="0" applyFont="1" applyFill="1" applyBorder="1" applyAlignment="1">
      <alignment vertical="center"/>
    </xf>
    <xf numFmtId="0" fontId="5" fillId="0" borderId="5" xfId="0" applyFont="1" applyFill="1" applyBorder="1" applyAlignment="1">
      <alignment vertical="center"/>
    </xf>
    <xf numFmtId="0" fontId="2" fillId="0" borderId="11"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5" fillId="0" borderId="13" xfId="0" applyFont="1" applyFill="1" applyBorder="1" applyAlignment="1">
      <alignment vertical="center"/>
    </xf>
    <xf numFmtId="0" fontId="6" fillId="0" borderId="13" xfId="1" applyFont="1" applyBorder="1" applyAlignment="1">
      <alignment horizontal="justify" vertical="center"/>
    </xf>
    <xf numFmtId="0" fontId="6" fillId="0" borderId="0" xfId="1" applyFont="1" applyAlignment="1">
      <alignment horizontal="left" vertical="center"/>
    </xf>
    <xf numFmtId="0" fontId="65" fillId="0" borderId="0" xfId="1" applyFont="1" applyAlignment="1">
      <alignment horizontal="center"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30" fillId="0" borderId="13" xfId="1" applyFont="1" applyBorder="1" applyAlignment="1">
      <alignment horizontal="distributed" vertical="center"/>
    </xf>
    <xf numFmtId="0" fontId="6" fillId="0" borderId="13" xfId="1" applyFont="1" applyBorder="1" applyAlignment="1">
      <alignment horizontal="distributed" vertical="center"/>
    </xf>
    <xf numFmtId="0" fontId="6" fillId="0" borderId="13" xfId="1" applyFont="1" applyBorder="1" applyAlignment="1">
      <alignment horizontal="distributed" vertical="center" wrapText="1"/>
    </xf>
    <xf numFmtId="0" fontId="6" fillId="0" borderId="0" xfId="1" applyFont="1" applyBorder="1" applyAlignment="1">
      <alignment horizontal="center" vertical="center"/>
    </xf>
    <xf numFmtId="0" fontId="6" fillId="0" borderId="11" xfId="1" applyFont="1" applyBorder="1" applyAlignment="1">
      <alignment horizontal="center" vertical="center"/>
    </xf>
    <xf numFmtId="0" fontId="30" fillId="0" borderId="13" xfId="1" applyFont="1" applyBorder="1" applyAlignment="1">
      <alignment horizontal="center" vertical="center"/>
    </xf>
    <xf numFmtId="0" fontId="6" fillId="0" borderId="13" xfId="1" applyFont="1" applyBorder="1" applyAlignment="1">
      <alignment horizontal="center" vertical="center" shrinkToFit="1"/>
    </xf>
    <xf numFmtId="0" fontId="6" fillId="0" borderId="13" xfId="1" applyNumberFormat="1" applyFont="1" applyBorder="1" applyAlignment="1">
      <alignment vertical="center"/>
    </xf>
    <xf numFmtId="0" fontId="6" fillId="0" borderId="4" xfId="1" applyFont="1" applyBorder="1" applyAlignment="1">
      <alignment horizontal="center" vertical="center" shrinkToFit="1"/>
    </xf>
    <xf numFmtId="0" fontId="5" fillId="0" borderId="0" xfId="1" applyFont="1">
      <alignment vertical="center"/>
    </xf>
    <xf numFmtId="0" fontId="5" fillId="0" borderId="0" xfId="1" applyFont="1" applyAlignment="1">
      <alignment horizontal="left" vertical="center"/>
    </xf>
    <xf numFmtId="0" fontId="5" fillId="0" borderId="13" xfId="1" applyFont="1" applyBorder="1" applyAlignment="1">
      <alignment horizontal="center" vertical="center"/>
    </xf>
    <xf numFmtId="0" fontId="5" fillId="0" borderId="0" xfId="1" applyFont="1" applyAlignment="1">
      <alignment horizontal="right" vertical="center"/>
    </xf>
    <xf numFmtId="0" fontId="5" fillId="0" borderId="11" xfId="1" applyFont="1" applyBorder="1" applyAlignment="1">
      <alignment horizontal="right" vertical="center"/>
    </xf>
    <xf numFmtId="49" fontId="5" fillId="0" borderId="53" xfId="1" applyNumberFormat="1" applyFont="1" applyBorder="1" applyAlignment="1">
      <alignment horizontal="center" vertical="center"/>
    </xf>
    <xf numFmtId="49" fontId="5" fillId="0" borderId="6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53" xfId="1" applyNumberFormat="1" applyFont="1" applyBorder="1" applyAlignment="1">
      <alignment horizontal="justify" vertical="center"/>
    </xf>
    <xf numFmtId="49" fontId="5" fillId="0" borderId="61" xfId="1" applyNumberFormat="1" applyFont="1" applyBorder="1" applyAlignment="1">
      <alignment horizontal="justify" vertical="center"/>
    </xf>
    <xf numFmtId="49" fontId="5" fillId="0" borderId="16" xfId="1" applyNumberFormat="1" applyFont="1" applyBorder="1" applyAlignment="1">
      <alignment horizontal="center" vertical="center"/>
    </xf>
    <xf numFmtId="49" fontId="5" fillId="0" borderId="15" xfId="1" applyNumberFormat="1" applyFont="1" applyBorder="1" applyAlignment="1">
      <alignment horizontal="center" vertical="center"/>
    </xf>
    <xf numFmtId="0" fontId="5" fillId="0" borderId="16" xfId="1" applyFont="1" applyBorder="1" applyAlignment="1">
      <alignment horizontal="center" vertical="center"/>
    </xf>
    <xf numFmtId="0" fontId="5" fillId="0" borderId="15" xfId="1" applyFont="1" applyBorder="1" applyAlignment="1">
      <alignment horizontal="center" vertical="center"/>
    </xf>
    <xf numFmtId="37" fontId="5" fillId="0" borderId="3" xfId="1" applyNumberFormat="1" applyFont="1" applyBorder="1" applyAlignment="1">
      <alignment horizontal="center" vertical="center"/>
    </xf>
    <xf numFmtId="37" fontId="5" fillId="0" borderId="17" xfId="1" applyNumberFormat="1" applyFont="1" applyBorder="1" applyAlignment="1">
      <alignment horizontal="center" vertical="center"/>
    </xf>
    <xf numFmtId="37" fontId="5" fillId="0" borderId="10" xfId="1" applyNumberFormat="1" applyFont="1" applyBorder="1" applyAlignment="1">
      <alignment horizontal="center" vertical="center"/>
    </xf>
    <xf numFmtId="37" fontId="5" fillId="0" borderId="12" xfId="1" applyNumberFormat="1" applyFont="1" applyBorder="1" applyAlignment="1">
      <alignment horizontal="center" vertical="center"/>
    </xf>
    <xf numFmtId="0" fontId="7" fillId="0" borderId="16" xfId="1" applyFont="1" applyBorder="1" applyAlignment="1">
      <alignment horizontal="center" vertical="center"/>
    </xf>
    <xf numFmtId="0" fontId="7" fillId="0" borderId="15" xfId="1" applyFont="1" applyBorder="1" applyAlignment="1">
      <alignment horizontal="center" vertical="center"/>
    </xf>
    <xf numFmtId="3" fontId="5" fillId="0" borderId="13" xfId="1" applyNumberFormat="1" applyFont="1" applyFill="1" applyBorder="1" applyAlignment="1">
      <alignment horizontal="center" vertical="center"/>
    </xf>
    <xf numFmtId="0" fontId="5" fillId="0" borderId="0" xfId="1" applyFont="1" applyFill="1">
      <alignment vertical="center"/>
    </xf>
    <xf numFmtId="3" fontId="7" fillId="0" borderId="0" xfId="1" applyNumberFormat="1" applyFont="1" applyFill="1">
      <alignment vertical="center"/>
    </xf>
    <xf numFmtId="3" fontId="5" fillId="0" borderId="0" xfId="1" applyNumberFormat="1" applyFont="1" applyFill="1">
      <alignment vertical="center"/>
    </xf>
    <xf numFmtId="3" fontId="29" fillId="0" borderId="0" xfId="1" applyNumberFormat="1" applyFont="1" applyFill="1" applyBorder="1" applyAlignment="1">
      <alignment horizontal="center" vertical="center"/>
    </xf>
    <xf numFmtId="3" fontId="7"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34" fillId="0" borderId="0" xfId="0" applyFont="1" applyAlignment="1">
      <alignment vertical="center" wrapText="1"/>
    </xf>
    <xf numFmtId="0" fontId="5" fillId="0" borderId="0" xfId="0" applyFont="1" applyAlignment="1">
      <alignment vertical="center" wrapText="1"/>
    </xf>
    <xf numFmtId="0" fontId="34" fillId="0" borderId="13" xfId="0" applyFont="1" applyBorder="1" applyAlignment="1">
      <alignment horizontal="center" vertical="center"/>
    </xf>
    <xf numFmtId="0" fontId="34" fillId="0" borderId="18" xfId="0" applyFont="1" applyBorder="1" applyAlignment="1">
      <alignment horizontal="center" vertical="center"/>
    </xf>
    <xf numFmtId="0" fontId="34" fillId="0" borderId="46" xfId="0" applyFont="1" applyBorder="1" applyAlignment="1">
      <alignment horizontal="center" vertical="center"/>
    </xf>
    <xf numFmtId="0" fontId="34" fillId="0" borderId="27" xfId="0" applyFont="1" applyBorder="1" applyAlignment="1">
      <alignment horizontal="center" vertical="center"/>
    </xf>
    <xf numFmtId="0" fontId="34" fillId="0" borderId="13" xfId="0" applyFont="1" applyBorder="1" applyAlignment="1">
      <alignment horizontal="distributed" vertical="center"/>
    </xf>
    <xf numFmtId="0" fontId="34" fillId="0" borderId="14" xfId="0" applyFont="1" applyBorder="1" applyAlignment="1">
      <alignment horizontal="distributed" vertical="center"/>
    </xf>
    <xf numFmtId="0" fontId="34" fillId="0" borderId="18" xfId="0" applyFont="1" applyBorder="1" applyAlignment="1">
      <alignment horizontal="distributed" vertical="center"/>
    </xf>
    <xf numFmtId="0" fontId="34" fillId="0" borderId="3" xfId="0" applyFont="1" applyBorder="1" applyAlignment="1">
      <alignment horizontal="distributed" vertical="center"/>
    </xf>
    <xf numFmtId="0" fontId="34" fillId="0" borderId="4" xfId="0" applyFont="1" applyBorder="1" applyAlignment="1">
      <alignment horizontal="distributed" vertical="center"/>
    </xf>
    <xf numFmtId="0" fontId="34" fillId="0" borderId="17" xfId="0" applyFont="1" applyBorder="1" applyAlignment="1">
      <alignment horizontal="distributed" vertical="center"/>
    </xf>
    <xf numFmtId="0" fontId="34" fillId="0" borderId="10" xfId="0" applyFont="1" applyBorder="1" applyAlignment="1">
      <alignment horizontal="distributed" vertical="center"/>
    </xf>
    <xf numFmtId="0" fontId="34" fillId="0" borderId="11" xfId="0" applyFont="1" applyBorder="1" applyAlignment="1">
      <alignment horizontal="distributed" vertical="center"/>
    </xf>
    <xf numFmtId="0" fontId="34" fillId="0" borderId="12" xfId="0" applyFont="1" applyBorder="1" applyAlignment="1">
      <alignment horizontal="distributed" vertical="center"/>
    </xf>
    <xf numFmtId="0" fontId="34" fillId="0" borderId="3"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0" fontId="34" fillId="0" borderId="12" xfId="0" applyFont="1" applyBorder="1" applyAlignment="1">
      <alignment horizontal="center" vertical="center"/>
    </xf>
    <xf numFmtId="0" fontId="34" fillId="0" borderId="27" xfId="0" applyFont="1" applyBorder="1" applyAlignment="1">
      <alignment horizontal="distributed" vertical="center"/>
    </xf>
    <xf numFmtId="0" fontId="34"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3" xfId="0" applyFont="1" applyBorder="1" applyAlignment="1">
      <alignment horizontal="right" vertical="center"/>
    </xf>
    <xf numFmtId="0" fontId="34" fillId="0" borderId="16" xfId="0" applyFont="1" applyBorder="1" applyAlignment="1">
      <alignment horizontal="right" vertical="center"/>
    </xf>
    <xf numFmtId="0" fontId="34" fillId="0" borderId="14" xfId="0" applyFont="1" applyBorder="1" applyAlignment="1">
      <alignment horizontal="right" vertical="center"/>
    </xf>
    <xf numFmtId="0" fontId="34" fillId="0" borderId="15" xfId="0" applyFont="1" applyBorder="1" applyAlignment="1">
      <alignment horizontal="right" vertical="center"/>
    </xf>
    <xf numFmtId="0" fontId="34" fillId="0" borderId="13" xfId="0" applyFont="1" applyFill="1" applyBorder="1" applyAlignment="1">
      <alignment horizontal="left" vertical="center"/>
    </xf>
    <xf numFmtId="0" fontId="34" fillId="0" borderId="13" xfId="0" applyFont="1" applyBorder="1" applyAlignment="1">
      <alignment horizontal="left" vertical="center"/>
    </xf>
    <xf numFmtId="49" fontId="34" fillId="0" borderId="13" xfId="0" applyNumberFormat="1" applyFont="1" applyBorder="1" applyAlignment="1">
      <alignment horizontal="left" vertical="center"/>
    </xf>
    <xf numFmtId="49" fontId="5" fillId="0" borderId="1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4" xfId="0" applyNumberFormat="1" applyFont="1" applyBorder="1" applyAlignment="1">
      <alignment horizontal="distributed" vertical="center" wrapText="1"/>
    </xf>
    <xf numFmtId="49" fontId="5" fillId="0" borderId="8"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0" xfId="0" applyNumberFormat="1" applyFont="1" applyBorder="1" applyAlignment="1">
      <alignment horizontal="distributed" vertical="center" wrapText="1"/>
    </xf>
    <xf numFmtId="49" fontId="5" fillId="0" borderId="8" xfId="0" applyNumberFormat="1" applyFont="1" applyBorder="1" applyAlignment="1">
      <alignment horizontal="distributed" vertical="center" wrapText="1" justifyLastLine="1"/>
    </xf>
    <xf numFmtId="49" fontId="5" fillId="0" borderId="0" xfId="0" applyNumberFormat="1" applyFont="1" applyBorder="1" applyAlignment="1">
      <alignment horizontal="distributed" vertical="center" wrapText="1" justifyLastLine="1"/>
    </xf>
    <xf numFmtId="49" fontId="5" fillId="0" borderId="1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1" xfId="0" applyNumberFormat="1" applyFont="1" applyBorder="1" applyAlignment="1">
      <alignment horizontal="distributed" vertical="center" wrapText="1"/>
    </xf>
    <xf numFmtId="0" fontId="5" fillId="0" borderId="16" xfId="0" applyNumberFormat="1" applyFont="1" applyBorder="1" applyAlignment="1">
      <alignment horizontal="right" vertical="center" wrapText="1"/>
    </xf>
    <xf numFmtId="0" fontId="5" fillId="0" borderId="14" xfId="0" applyNumberFormat="1" applyFont="1" applyBorder="1" applyAlignment="1">
      <alignment horizontal="right" vertical="center" wrapText="1"/>
    </xf>
    <xf numFmtId="49" fontId="5" fillId="0" borderId="16"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15" xfId="0" applyNumberFormat="1" applyFont="1" applyBorder="1" applyAlignment="1">
      <alignment horizontal="right" vertical="center" wrapText="1"/>
    </xf>
    <xf numFmtId="49" fontId="5" fillId="0" borderId="16" xfId="0" applyNumberFormat="1" applyFont="1" applyBorder="1" applyAlignment="1">
      <alignment horizontal="distributed" vertical="center" wrapText="1" justifyLastLine="1"/>
    </xf>
    <xf numFmtId="49" fontId="5" fillId="0" borderId="14" xfId="0" applyNumberFormat="1" applyFont="1" applyBorder="1" applyAlignment="1">
      <alignment horizontal="distributed" vertical="center" wrapText="1" justifyLastLine="1"/>
    </xf>
    <xf numFmtId="49" fontId="5" fillId="0" borderId="16" xfId="0" applyNumberFormat="1" applyFont="1" applyFill="1" applyBorder="1" applyAlignment="1">
      <alignment horizontal="right" vertical="center" wrapText="1"/>
    </xf>
    <xf numFmtId="49" fontId="5" fillId="0" borderId="14" xfId="0" applyNumberFormat="1" applyFont="1" applyFill="1" applyBorder="1" applyAlignment="1">
      <alignment horizontal="right" vertical="center" wrapText="1"/>
    </xf>
    <xf numFmtId="49" fontId="5" fillId="0" borderId="15" xfId="0" applyNumberFormat="1" applyFont="1" applyFill="1" applyBorder="1" applyAlignment="1">
      <alignment horizontal="right" vertical="center" wrapText="1"/>
    </xf>
    <xf numFmtId="49" fontId="5" fillId="0" borderId="13" xfId="0" applyNumberFormat="1" applyFont="1" applyFill="1" applyBorder="1" applyAlignment="1">
      <alignment horizontal="right" vertical="center" wrapText="1"/>
    </xf>
    <xf numFmtId="49" fontId="5" fillId="0" borderId="13" xfId="0" applyNumberFormat="1" applyFont="1" applyBorder="1" applyAlignment="1">
      <alignment horizontal="right" vertical="center" wrapText="1"/>
    </xf>
    <xf numFmtId="0" fontId="15" fillId="0" borderId="11" xfId="0" applyFont="1" applyBorder="1" applyAlignment="1">
      <alignment horizontal="center"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14" xfId="0" applyFont="1" applyBorder="1" applyAlignment="1">
      <alignment horizontal="distributed" vertical="center"/>
    </xf>
    <xf numFmtId="0" fontId="22" fillId="0" borderId="13" xfId="0" applyFont="1" applyBorder="1" applyAlignment="1">
      <alignment vertical="center"/>
    </xf>
    <xf numFmtId="0" fontId="22" fillId="0" borderId="27" xfId="0" applyFont="1" applyBorder="1" applyAlignment="1">
      <alignment horizontal="right" vertical="center"/>
    </xf>
    <xf numFmtId="0" fontId="22" fillId="0" borderId="11" xfId="0" applyFont="1" applyBorder="1" applyAlignment="1">
      <alignment horizontal="distributed"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4" xfId="0" applyFont="1" applyBorder="1" applyAlignment="1">
      <alignment horizontal="distributed" vertical="center"/>
    </xf>
    <xf numFmtId="0" fontId="22" fillId="0" borderId="14" xfId="0" applyFont="1" applyBorder="1" applyAlignment="1">
      <alignment horizontal="distributed" vertical="center" wrapText="1"/>
    </xf>
    <xf numFmtId="0" fontId="22" fillId="0" borderId="46" xfId="0" applyFont="1" applyBorder="1" applyAlignment="1">
      <alignment horizontal="right" vertical="center"/>
    </xf>
    <xf numFmtId="0" fontId="22" fillId="0" borderId="0" xfId="0" applyFont="1" applyBorder="1" applyAlignment="1">
      <alignment horizontal="distributed"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22" fillId="0" borderId="17" xfId="0" applyFont="1" applyBorder="1" applyAlignment="1">
      <alignment horizontal="righ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right" vertical="center" wrapText="1"/>
    </xf>
    <xf numFmtId="0" fontId="5" fillId="0" borderId="13" xfId="0" applyFont="1" applyBorder="1" applyAlignment="1">
      <alignment horizontal="right" vertical="center"/>
    </xf>
    <xf numFmtId="0" fontId="5" fillId="0" borderId="0" xfId="1" applyFont="1" applyAlignment="1">
      <alignment horizontal="distributed" vertical="center"/>
    </xf>
    <xf numFmtId="0" fontId="5" fillId="0" borderId="14" xfId="1" applyFont="1" applyBorder="1" applyAlignment="1">
      <alignment horizontal="center" vertical="center"/>
    </xf>
    <xf numFmtId="49" fontId="15" fillId="0" borderId="13"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0" xfId="0" applyNumberFormat="1" applyFont="1" applyAlignment="1">
      <alignment horizontal="distributed" vertical="center"/>
    </xf>
    <xf numFmtId="49" fontId="15" fillId="0" borderId="13" xfId="0" applyNumberFormat="1" applyFont="1" applyBorder="1" applyAlignment="1">
      <alignment horizontal="distributed"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58" fontId="22" fillId="0" borderId="16" xfId="0" applyNumberFormat="1" applyFont="1" applyBorder="1" applyAlignment="1">
      <alignment horizontal="center" vertical="center" wrapText="1"/>
    </xf>
    <xf numFmtId="58" fontId="22" fillId="0" borderId="15" xfId="0" applyNumberFormat="1" applyFont="1" applyBorder="1" applyAlignment="1">
      <alignment horizontal="center" vertical="center" wrapText="1"/>
    </xf>
    <xf numFmtId="0" fontId="22" fillId="0" borderId="18" xfId="0" applyFont="1" applyBorder="1" applyAlignment="1">
      <alignment vertical="center" wrapText="1"/>
    </xf>
    <xf numFmtId="0" fontId="22" fillId="0" borderId="27" xfId="0" applyFont="1" applyBorder="1" applyAlignment="1">
      <alignment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5" fillId="0" borderId="4"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11" xfId="1" applyFont="1" applyBorder="1" applyAlignment="1">
      <alignment horizontal="center" vertical="center" shrinkToFit="1"/>
    </xf>
    <xf numFmtId="3" fontId="5" fillId="0" borderId="3" xfId="1" applyNumberFormat="1" applyFont="1" applyBorder="1" applyAlignment="1">
      <alignment vertical="center" shrinkToFit="1"/>
    </xf>
    <xf numFmtId="3" fontId="5" fillId="0" borderId="4" xfId="1" applyNumberFormat="1" applyFont="1" applyBorder="1" applyAlignment="1">
      <alignment vertical="center" shrinkToFit="1"/>
    </xf>
    <xf numFmtId="3" fontId="5" fillId="0" borderId="8" xfId="1" applyNumberFormat="1" applyFont="1" applyBorder="1" applyAlignment="1">
      <alignment vertical="center" shrinkToFit="1"/>
    </xf>
    <xf numFmtId="3" fontId="5" fillId="0" borderId="0" xfId="1" applyNumberFormat="1" applyFont="1" applyBorder="1" applyAlignment="1">
      <alignment vertical="center" shrinkToFit="1"/>
    </xf>
    <xf numFmtId="3" fontId="5" fillId="0" borderId="10" xfId="1" applyNumberFormat="1" applyFont="1" applyBorder="1" applyAlignment="1">
      <alignment vertical="center" shrinkToFit="1"/>
    </xf>
    <xf numFmtId="3" fontId="5" fillId="0" borderId="11" xfId="1" applyNumberFormat="1" applyFont="1" applyBorder="1" applyAlignment="1">
      <alignment vertical="center" shrinkToFit="1"/>
    </xf>
    <xf numFmtId="0" fontId="2" fillId="0" borderId="0" xfId="1" applyFont="1">
      <alignment vertical="center"/>
    </xf>
    <xf numFmtId="0" fontId="5" fillId="0" borderId="0" xfId="1" applyFont="1" applyAlignment="1">
      <alignment horizontal="left" vertical="top" wrapText="1"/>
    </xf>
    <xf numFmtId="0" fontId="5" fillId="0" borderId="0" xfId="1" applyFont="1" applyAlignment="1">
      <alignment horizontal="left" vertical="top"/>
    </xf>
    <xf numFmtId="0" fontId="5" fillId="0" borderId="17"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 xfId="1" applyFont="1" applyBorder="1" applyAlignment="1">
      <alignment vertical="center" wrapText="1"/>
    </xf>
    <xf numFmtId="0" fontId="5" fillId="0" borderId="17" xfId="1" applyFont="1" applyBorder="1" applyAlignment="1">
      <alignment vertical="center" wrapText="1"/>
    </xf>
    <xf numFmtId="0" fontId="5" fillId="0" borderId="0" xfId="1" applyFont="1" applyBorder="1" applyAlignment="1">
      <alignment vertical="center" wrapText="1"/>
    </xf>
    <xf numFmtId="0" fontId="5" fillId="0" borderId="5" xfId="1" applyFont="1" applyBorder="1" applyAlignment="1">
      <alignment vertical="center" wrapText="1"/>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0" xfId="1" applyFont="1" applyBorder="1" applyAlignment="1">
      <alignment horizontal="left"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shrinkToFit="1"/>
    </xf>
    <xf numFmtId="0" fontId="5" fillId="0" borderId="0" xfId="1" applyFont="1" applyAlignment="1">
      <alignment horizontal="right"/>
    </xf>
    <xf numFmtId="0" fontId="5" fillId="0" borderId="4" xfId="1" applyFont="1" applyBorder="1" applyAlignment="1">
      <alignment horizontal="center" vertical="center"/>
    </xf>
    <xf numFmtId="0" fontId="5" fillId="0" borderId="19"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3" xfId="1" applyFont="1" applyBorder="1" applyAlignment="1">
      <alignment horizontal="center" vertical="center"/>
    </xf>
    <xf numFmtId="0" fontId="5" fillId="0" borderId="34" xfId="1" applyFont="1" applyBorder="1" applyAlignment="1">
      <alignment horizontal="center" vertical="center"/>
    </xf>
    <xf numFmtId="0" fontId="5" fillId="0" borderId="64" xfId="1" applyFont="1" applyBorder="1" applyAlignment="1">
      <alignment horizontal="center" vertical="center"/>
    </xf>
    <xf numFmtId="0" fontId="5" fillId="0" borderId="13" xfId="1" applyFont="1" applyBorder="1">
      <alignment vertical="center"/>
    </xf>
    <xf numFmtId="0" fontId="5" fillId="0" borderId="4" xfId="1" applyFont="1" applyBorder="1" applyAlignment="1">
      <alignment horizontal="left" vertical="center" wrapText="1"/>
    </xf>
    <xf numFmtId="3" fontId="5" fillId="0" borderId="3" xfId="1" applyNumberFormat="1" applyFont="1" applyBorder="1">
      <alignment vertical="center"/>
    </xf>
    <xf numFmtId="3" fontId="5" fillId="0" borderId="4" xfId="1" applyNumberFormat="1" applyFont="1" applyBorder="1">
      <alignment vertical="center"/>
    </xf>
    <xf numFmtId="3" fontId="5" fillId="0" borderId="17" xfId="1" applyNumberFormat="1" applyFont="1" applyBorder="1">
      <alignment vertical="center"/>
    </xf>
    <xf numFmtId="3" fontId="5" fillId="0" borderId="8" xfId="1" applyNumberFormat="1" applyFont="1" applyBorder="1">
      <alignment vertical="center"/>
    </xf>
    <xf numFmtId="3" fontId="5" fillId="0" borderId="0" xfId="1" applyNumberFormat="1" applyFont="1" applyBorder="1">
      <alignment vertical="center"/>
    </xf>
    <xf numFmtId="3" fontId="5" fillId="0" borderId="5" xfId="1" applyNumberFormat="1" applyFont="1" applyBorder="1">
      <alignment vertical="center"/>
    </xf>
    <xf numFmtId="3" fontId="5" fillId="0" borderId="10" xfId="1" applyNumberFormat="1" applyFont="1" applyBorder="1">
      <alignment vertical="center"/>
    </xf>
    <xf numFmtId="3" fontId="5" fillId="0" borderId="11" xfId="1" applyNumberFormat="1" applyFont="1" applyBorder="1">
      <alignment vertical="center"/>
    </xf>
    <xf numFmtId="3" fontId="5" fillId="0" borderId="12" xfId="1" applyNumberFormat="1" applyFont="1" applyBorder="1">
      <alignment vertical="center"/>
    </xf>
    <xf numFmtId="0" fontId="5" fillId="0" borderId="18" xfId="1" applyFont="1" applyBorder="1">
      <alignment vertical="center"/>
    </xf>
    <xf numFmtId="3" fontId="5" fillId="0" borderId="0" xfId="1" applyNumberFormat="1" applyFont="1">
      <alignment vertical="center"/>
    </xf>
    <xf numFmtId="0" fontId="5" fillId="0" borderId="21" xfId="1" applyFont="1" applyBorder="1" applyAlignment="1">
      <alignment horizontal="left" vertical="center" wrapText="1"/>
    </xf>
    <xf numFmtId="0" fontId="5" fillId="0" borderId="65" xfId="1" applyFont="1" applyBorder="1" applyAlignment="1">
      <alignment horizontal="left" vertical="center" wrapText="1"/>
    </xf>
    <xf numFmtId="0" fontId="5" fillId="0" borderId="20" xfId="1" applyFont="1" applyBorder="1" applyAlignment="1">
      <alignment horizontal="left" vertical="center" wrapText="1"/>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Border="1">
      <alignment vertical="center"/>
    </xf>
    <xf numFmtId="0" fontId="5" fillId="0" borderId="0" xfId="1" applyFont="1" applyBorder="1" applyAlignment="1">
      <alignment horizontal="right" vertical="center" wrapText="1"/>
    </xf>
    <xf numFmtId="0" fontId="5" fillId="0" borderId="27" xfId="1" applyFont="1" applyBorder="1">
      <alignment vertical="center"/>
    </xf>
    <xf numFmtId="3" fontId="5" fillId="0" borderId="0" xfId="1" applyNumberFormat="1" applyFont="1" applyAlignment="1">
      <alignment vertical="center" shrinkToFit="1"/>
    </xf>
    <xf numFmtId="0" fontId="5" fillId="0" borderId="0" xfId="1" applyFont="1" applyAlignment="1">
      <alignment horizontal="center" vertical="center" shrinkToFit="1"/>
    </xf>
    <xf numFmtId="0" fontId="5" fillId="0" borderId="27" xfId="1" applyFont="1" applyFill="1" applyBorder="1">
      <alignment vertical="center"/>
    </xf>
    <xf numFmtId="0" fontId="5" fillId="0" borderId="13" xfId="1" applyFont="1" applyFill="1" applyBorder="1">
      <alignment vertical="center"/>
    </xf>
    <xf numFmtId="0" fontId="5" fillId="0" borderId="18" xfId="1" applyFont="1" applyFill="1" applyBorder="1">
      <alignment vertical="center"/>
    </xf>
    <xf numFmtId="0" fontId="5" fillId="0" borderId="0" xfId="1" applyFont="1" applyFill="1" applyBorder="1" applyAlignment="1">
      <alignment vertical="center" wrapText="1"/>
    </xf>
    <xf numFmtId="3" fontId="5" fillId="0" borderId="8" xfId="1" applyNumberFormat="1" applyFont="1" applyFill="1" applyBorder="1">
      <alignment vertical="center"/>
    </xf>
    <xf numFmtId="3" fontId="5" fillId="0" borderId="0" xfId="1" applyNumberFormat="1" applyFont="1" applyFill="1" applyBorder="1">
      <alignment vertical="center"/>
    </xf>
    <xf numFmtId="3" fontId="5" fillId="0" borderId="5" xfId="1" applyNumberFormat="1" applyFont="1" applyFill="1" applyBorder="1">
      <alignment vertical="center"/>
    </xf>
    <xf numFmtId="49" fontId="5" fillId="0" borderId="0" xfId="1" applyNumberFormat="1" applyFont="1" applyBorder="1" applyAlignment="1">
      <alignment horizontal="center" vertical="center" wrapText="1"/>
    </xf>
    <xf numFmtId="49" fontId="5" fillId="0" borderId="0" xfId="1" applyNumberFormat="1" applyFont="1" applyAlignment="1">
      <alignment horizontal="center" vertical="center" wrapText="1"/>
    </xf>
    <xf numFmtId="0" fontId="5" fillId="0" borderId="4" xfId="1" applyFont="1" applyFill="1" applyBorder="1" applyAlignment="1">
      <alignment vertical="center" wrapText="1"/>
    </xf>
    <xf numFmtId="0" fontId="5" fillId="0" borderId="11" xfId="1" applyFont="1" applyFill="1" applyBorder="1" applyAlignment="1">
      <alignment vertical="center" wrapText="1"/>
    </xf>
    <xf numFmtId="3" fontId="5" fillId="0" borderId="3" xfId="1" applyNumberFormat="1" applyFont="1" applyFill="1" applyBorder="1">
      <alignment vertical="center"/>
    </xf>
    <xf numFmtId="3" fontId="5" fillId="0" borderId="4" xfId="1" applyNumberFormat="1" applyFont="1" applyFill="1" applyBorder="1">
      <alignment vertical="center"/>
    </xf>
    <xf numFmtId="3" fontId="5" fillId="0" borderId="17" xfId="1" applyNumberFormat="1" applyFont="1" applyFill="1" applyBorder="1">
      <alignment vertical="center"/>
    </xf>
    <xf numFmtId="3" fontId="5" fillId="0" borderId="10" xfId="1" applyNumberFormat="1" applyFont="1" applyFill="1" applyBorder="1">
      <alignment vertical="center"/>
    </xf>
    <xf numFmtId="3" fontId="5" fillId="0" borderId="11" xfId="1" applyNumberFormat="1" applyFont="1" applyFill="1" applyBorder="1">
      <alignment vertical="center"/>
    </xf>
    <xf numFmtId="3" fontId="5" fillId="0" borderId="12" xfId="1" applyNumberFormat="1" applyFont="1" applyFill="1" applyBorder="1">
      <alignment vertical="center"/>
    </xf>
    <xf numFmtId="49" fontId="5" fillId="0" borderId="5" xfId="1" applyNumberFormat="1" applyFont="1" applyBorder="1" applyAlignment="1">
      <alignment horizontal="center" vertical="center" wrapText="1"/>
    </xf>
    <xf numFmtId="0" fontId="5" fillId="0" borderId="0" xfId="1" applyFont="1" applyFill="1" applyAlignment="1">
      <alignment horizontal="left" vertical="center" wrapText="1"/>
    </xf>
    <xf numFmtId="0" fontId="5" fillId="0" borderId="0" xfId="1" applyFont="1" applyFill="1" applyBorder="1" applyAlignment="1">
      <alignment horizontal="left" vertical="center" wrapText="1"/>
    </xf>
    <xf numFmtId="0" fontId="5" fillId="0" borderId="11"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4" xfId="1" applyFont="1" applyBorder="1">
      <alignment vertical="center"/>
    </xf>
    <xf numFmtId="0" fontId="5" fillId="0" borderId="17"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11"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21" xfId="1" applyFont="1" applyFill="1" applyBorder="1" applyAlignment="1">
      <alignment horizontal="left" vertical="center" wrapText="1"/>
    </xf>
    <xf numFmtId="0" fontId="5" fillId="0" borderId="65" xfId="1" applyFont="1" applyFill="1" applyBorder="1" applyAlignment="1">
      <alignment horizontal="left" vertical="center" wrapText="1"/>
    </xf>
    <xf numFmtId="0" fontId="5" fillId="0" borderId="20" xfId="1" applyFont="1" applyFill="1" applyBorder="1" applyAlignment="1">
      <alignment horizontal="left" vertical="center" wrapText="1"/>
    </xf>
    <xf numFmtId="3" fontId="5" fillId="0" borderId="4" xfId="1" applyNumberFormat="1" applyFont="1" applyBorder="1" applyAlignment="1">
      <alignment vertical="center"/>
    </xf>
    <xf numFmtId="3" fontId="5" fillId="0" borderId="0" xfId="1" applyNumberFormat="1" applyFont="1" applyBorder="1" applyAlignment="1">
      <alignment vertical="center"/>
    </xf>
    <xf numFmtId="3" fontId="5" fillId="0" borderId="11" xfId="1" applyNumberFormat="1" applyFont="1" applyBorder="1" applyAlignment="1">
      <alignment vertical="center"/>
    </xf>
    <xf numFmtId="0" fontId="2" fillId="0" borderId="0" xfId="1" applyFont="1" applyFill="1">
      <alignment vertical="center"/>
    </xf>
    <xf numFmtId="49" fontId="5" fillId="0" borderId="0" xfId="1" applyNumberFormat="1" applyFont="1" applyFill="1" applyAlignment="1">
      <alignment horizontal="left" vertical="center"/>
    </xf>
    <xf numFmtId="0" fontId="22" fillId="0" borderId="0" xfId="1" applyFont="1" applyFill="1">
      <alignment vertical="center"/>
    </xf>
    <xf numFmtId="0" fontId="5" fillId="0" borderId="13" xfId="1" applyFont="1" applyFill="1" applyBorder="1" applyAlignment="1">
      <alignment horizontal="center" vertical="center" wrapText="1"/>
    </xf>
    <xf numFmtId="0" fontId="5" fillId="0" borderId="13" xfId="1" applyFont="1" applyFill="1" applyBorder="1" applyAlignment="1">
      <alignment horizontal="center" vertical="center"/>
    </xf>
    <xf numFmtId="176" fontId="5" fillId="0" borderId="13" xfId="1" applyNumberFormat="1" applyFont="1" applyFill="1" applyBorder="1" applyAlignment="1">
      <alignment horizontal="center" vertical="center"/>
    </xf>
    <xf numFmtId="0" fontId="5" fillId="0" borderId="13" xfId="1" applyFont="1" applyFill="1" applyBorder="1" applyAlignment="1">
      <alignment horizontal="center" vertical="center" shrinkToFit="1"/>
    </xf>
    <xf numFmtId="0" fontId="22" fillId="0" borderId="13" xfId="1" applyFont="1" applyFill="1" applyBorder="1" applyAlignment="1">
      <alignment horizontal="center" vertical="center"/>
    </xf>
    <xf numFmtId="37" fontId="22" fillId="0" borderId="13" xfId="1" applyNumberFormat="1" applyFont="1" applyFill="1" applyBorder="1">
      <alignment vertical="center"/>
    </xf>
    <xf numFmtId="176" fontId="22" fillId="0" borderId="13" xfId="1" applyNumberFormat="1" applyFont="1" applyFill="1" applyBorder="1" applyAlignment="1">
      <alignment vertical="center" wrapText="1"/>
    </xf>
    <xf numFmtId="0" fontId="4" fillId="0" borderId="0" xfId="1" applyFont="1">
      <alignment vertical="center"/>
    </xf>
    <xf numFmtId="0" fontId="12" fillId="0" borderId="13" xfId="1" applyFont="1" applyBorder="1" applyAlignment="1">
      <alignment horizontal="center" vertical="center"/>
    </xf>
    <xf numFmtId="0" fontId="5" fillId="0" borderId="16"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0" fontId="7" fillId="0" borderId="13" xfId="1" applyFont="1" applyBorder="1" applyAlignment="1">
      <alignment horizontal="center" vertical="center"/>
    </xf>
    <xf numFmtId="0" fontId="5" fillId="0" borderId="13" xfId="1" applyFont="1" applyBorder="1" applyAlignment="1">
      <alignment horizontal="left" vertical="center" wrapText="1"/>
    </xf>
    <xf numFmtId="49" fontId="2" fillId="0" borderId="0" xfId="1" applyNumberFormat="1" applyFont="1" applyAlignment="1">
      <alignment horizontal="left" vertical="center"/>
    </xf>
    <xf numFmtId="0" fontId="5" fillId="0" borderId="13" xfId="1" applyFont="1" applyBorder="1" applyAlignment="1">
      <alignment horizontal="center" vertical="center" wrapText="1"/>
    </xf>
    <xf numFmtId="49" fontId="2" fillId="0" borderId="0" xfId="1" applyNumberFormat="1" applyFont="1">
      <alignment vertical="center"/>
    </xf>
    <xf numFmtId="0" fontId="5" fillId="0" borderId="13" xfId="1" applyFont="1" applyBorder="1" applyAlignment="1">
      <alignment horizontal="center" vertical="center" wrapText="1" shrinkToFit="1"/>
    </xf>
    <xf numFmtId="0" fontId="12" fillId="0" borderId="44" xfId="1" applyFont="1" applyBorder="1" applyAlignment="1">
      <alignment horizontal="center" vertical="center"/>
    </xf>
    <xf numFmtId="0" fontId="5" fillId="0" borderId="40" xfId="1" applyFont="1" applyBorder="1" applyAlignment="1">
      <alignment horizontal="center" vertical="center"/>
    </xf>
    <xf numFmtId="181" fontId="5" fillId="0" borderId="13" xfId="1" applyNumberFormat="1" applyFont="1" applyBorder="1" applyAlignment="1">
      <alignment horizontal="right" vertical="center"/>
    </xf>
    <xf numFmtId="179" fontId="5" fillId="0" borderId="13" xfId="1" applyNumberFormat="1" applyFont="1" applyBorder="1" applyAlignment="1">
      <alignment horizontal="right" vertical="center"/>
    </xf>
    <xf numFmtId="0" fontId="29" fillId="0" borderId="13" xfId="1" applyFont="1" applyBorder="1" applyAlignment="1">
      <alignment horizontal="left" vertical="center"/>
    </xf>
    <xf numFmtId="0" fontId="5" fillId="0" borderId="13" xfId="1" applyFont="1" applyBorder="1" applyAlignment="1">
      <alignment horizontal="left" vertical="center"/>
    </xf>
    <xf numFmtId="0" fontId="12" fillId="0" borderId="30" xfId="1" applyFont="1" applyBorder="1" applyAlignment="1">
      <alignment horizontal="center" vertical="center"/>
    </xf>
    <xf numFmtId="0" fontId="5" fillId="0" borderId="52" xfId="1" applyFont="1" applyBorder="1" applyAlignment="1">
      <alignment horizontal="center" vertical="center"/>
    </xf>
    <xf numFmtId="0" fontId="34" fillId="0" borderId="0" xfId="1" applyFont="1" applyBorder="1" applyAlignment="1">
      <alignment horizontal="center" vertical="center" shrinkToFit="1"/>
    </xf>
    <xf numFmtId="0" fontId="4" fillId="0" borderId="0" xfId="1" applyFont="1" applyAlignment="1">
      <alignment horizontal="left" vertical="center"/>
    </xf>
    <xf numFmtId="0" fontId="2" fillId="0" borderId="0" xfId="1" applyFont="1" applyAlignment="1">
      <alignment horizontal="left" vertical="center"/>
    </xf>
    <xf numFmtId="49" fontId="5" fillId="0" borderId="0" xfId="1" applyNumberFormat="1" applyFont="1" applyAlignment="1">
      <alignment horizontal="left" vertical="center"/>
    </xf>
    <xf numFmtId="56" fontId="5" fillId="0" borderId="13" xfId="1" applyNumberFormat="1" applyFont="1" applyBorder="1" applyAlignment="1">
      <alignment horizontal="center" vertical="center"/>
    </xf>
    <xf numFmtId="0" fontId="41" fillId="0" borderId="13" xfId="1"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58" fontId="5" fillId="0" borderId="16" xfId="0" applyNumberFormat="1" applyFont="1" applyBorder="1" applyAlignment="1" applyProtection="1">
      <alignment horizontal="left" vertical="center"/>
      <protection locked="0"/>
    </xf>
    <xf numFmtId="58" fontId="5" fillId="0" borderId="15" xfId="0" applyNumberFormat="1" applyFont="1" applyBorder="1" applyAlignment="1" applyProtection="1">
      <alignment horizontal="left" vertical="center"/>
      <protection locked="0"/>
    </xf>
    <xf numFmtId="0" fontId="5" fillId="0" borderId="16"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3"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58" fontId="5" fillId="0" borderId="3" xfId="0" applyNumberFormat="1" applyFont="1" applyBorder="1" applyAlignment="1" applyProtection="1">
      <alignment horizontal="left" vertical="center"/>
      <protection locked="0"/>
    </xf>
    <xf numFmtId="58" fontId="5" fillId="0" borderId="17" xfId="0" applyNumberFormat="1" applyFont="1" applyBorder="1" applyAlignment="1" applyProtection="1">
      <alignment horizontal="left" vertical="center"/>
      <protection locked="0"/>
    </xf>
    <xf numFmtId="0" fontId="7"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58" fontId="5" fillId="0" borderId="10" xfId="0" applyNumberFormat="1" applyFont="1" applyBorder="1" applyAlignment="1" applyProtection="1">
      <alignment horizontal="left" vertical="center"/>
      <protection locked="0"/>
    </xf>
    <xf numFmtId="58" fontId="5" fillId="0" borderId="12" xfId="0" applyNumberFormat="1" applyFont="1" applyBorder="1" applyAlignment="1" applyProtection="1">
      <alignment horizontal="left" vertical="center"/>
      <protection locked="0"/>
    </xf>
    <xf numFmtId="0" fontId="5" fillId="0" borderId="3" xfId="0" applyFont="1" applyBorder="1" applyAlignment="1" applyProtection="1">
      <alignment vertical="center" wrapText="1"/>
      <protection locked="0"/>
    </xf>
    <xf numFmtId="0" fontId="0" fillId="0" borderId="0" xfId="0"/>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protection locked="0"/>
    </xf>
    <xf numFmtId="0" fontId="5" fillId="0" borderId="1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5" fillId="0" borderId="16"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protection locked="0"/>
    </xf>
    <xf numFmtId="0" fontId="34" fillId="0" borderId="16"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6"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0" fontId="5" fillId="0" borderId="4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184" fontId="5" fillId="0" borderId="13" xfId="1" applyNumberFormat="1" applyFont="1" applyFill="1" applyBorder="1" applyAlignment="1">
      <alignment horizontal="right" vertical="center"/>
    </xf>
    <xf numFmtId="184" fontId="5" fillId="0" borderId="13" xfId="1" applyNumberFormat="1" applyFont="1" applyFill="1" applyBorder="1">
      <alignment vertical="center"/>
    </xf>
    <xf numFmtId="176" fontId="5" fillId="0" borderId="13" xfId="1" applyNumberFormat="1" applyFont="1" applyFill="1" applyBorder="1" applyAlignment="1">
      <alignment horizontal="right" vertical="center"/>
    </xf>
    <xf numFmtId="176" fontId="5" fillId="0" borderId="55" xfId="1" applyNumberFormat="1" applyFont="1" applyFill="1" applyBorder="1" applyAlignment="1">
      <alignment horizontal="left" vertical="center"/>
    </xf>
    <xf numFmtId="0" fontId="5" fillId="0" borderId="55" xfId="1" applyFont="1" applyFill="1" applyBorder="1" applyAlignment="1">
      <alignment horizontal="left" vertical="center" shrinkToFit="1"/>
    </xf>
    <xf numFmtId="0" fontId="41" fillId="0" borderId="13" xfId="1" applyFont="1" applyFill="1" applyBorder="1" applyAlignment="1">
      <alignment horizontal="center" vertical="center" wrapText="1"/>
    </xf>
    <xf numFmtId="0" fontId="5" fillId="0" borderId="55" xfId="1" applyFont="1" applyFill="1" applyBorder="1" applyAlignment="1">
      <alignment horizontal="left" vertical="center"/>
    </xf>
    <xf numFmtId="176" fontId="5" fillId="0" borderId="45" xfId="1" applyNumberFormat="1" applyFont="1" applyFill="1" applyBorder="1" applyAlignment="1">
      <alignment horizontal="left" vertical="center"/>
    </xf>
    <xf numFmtId="176" fontId="5" fillId="0" borderId="13" xfId="1" applyNumberFormat="1" applyFont="1" applyFill="1" applyBorder="1">
      <alignment vertical="center"/>
    </xf>
    <xf numFmtId="58" fontId="5" fillId="0" borderId="16" xfId="1" applyNumberFormat="1" applyFont="1" applyBorder="1" applyAlignment="1">
      <alignment horizontal="center" vertical="center"/>
    </xf>
    <xf numFmtId="58" fontId="5" fillId="0" borderId="14" xfId="1" applyNumberFormat="1" applyFont="1" applyBorder="1" applyAlignment="1">
      <alignment horizontal="center" vertical="center"/>
    </xf>
    <xf numFmtId="58" fontId="5" fillId="0" borderId="15" xfId="1" applyNumberFormat="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5" fillId="0" borderId="59" xfId="1" applyFont="1" applyBorder="1" applyAlignment="1">
      <alignment horizontal="center" vertical="center"/>
    </xf>
    <xf numFmtId="0" fontId="5" fillId="0" borderId="55" xfId="1" applyFont="1" applyBorder="1" applyAlignment="1">
      <alignment horizontal="center" vertical="center"/>
    </xf>
    <xf numFmtId="0" fontId="5" fillId="0" borderId="14" xfId="1" applyNumberFormat="1" applyFont="1" applyFill="1" applyBorder="1" applyAlignment="1">
      <alignment horizontal="right" vertical="center"/>
    </xf>
    <xf numFmtId="0" fontId="5" fillId="0" borderId="68" xfId="1" applyNumberFormat="1" applyFont="1" applyFill="1" applyBorder="1" applyAlignment="1">
      <alignment horizontal="right" vertical="center"/>
    </xf>
    <xf numFmtId="0" fontId="5" fillId="0" borderId="27" xfId="1" applyNumberFormat="1" applyFont="1" applyFill="1" applyBorder="1" applyAlignment="1">
      <alignment horizontal="right" vertical="center"/>
    </xf>
    <xf numFmtId="0" fontId="5" fillId="0" borderId="0" xfId="1" applyNumberFormat="1" applyFont="1" applyFill="1" applyBorder="1" applyAlignment="1">
      <alignment horizontal="right" vertical="center"/>
    </xf>
    <xf numFmtId="0" fontId="5" fillId="0" borderId="23" xfId="1" applyNumberFormat="1" applyFont="1" applyFill="1" applyBorder="1" applyAlignment="1">
      <alignment horizontal="right" vertical="center"/>
    </xf>
    <xf numFmtId="0" fontId="5" fillId="0" borderId="66" xfId="1" applyFont="1" applyFill="1" applyBorder="1" applyAlignment="1">
      <alignment horizontal="right" vertical="center"/>
    </xf>
    <xf numFmtId="0" fontId="5" fillId="0" borderId="67" xfId="1" applyFont="1" applyFill="1" applyBorder="1" applyAlignment="1">
      <alignment horizontal="right" vertical="center"/>
    </xf>
    <xf numFmtId="0" fontId="5" fillId="0" borderId="68" xfId="1" applyFont="1" applyFill="1" applyBorder="1" applyAlignment="1">
      <alignment horizontal="right" vertical="center"/>
    </xf>
    <xf numFmtId="0" fontId="41" fillId="0" borderId="69" xfId="1" applyFont="1" applyFill="1" applyBorder="1" applyAlignment="1">
      <alignment horizontal="center" vertical="top"/>
    </xf>
    <xf numFmtId="0" fontId="41" fillId="0" borderId="70" xfId="1" applyFont="1" applyFill="1" applyBorder="1" applyAlignment="1">
      <alignment horizontal="center" vertical="top"/>
    </xf>
    <xf numFmtId="0" fontId="5" fillId="0" borderId="69" xfId="1" applyFont="1" applyFill="1" applyBorder="1" applyAlignment="1">
      <alignment horizontal="right" vertical="center"/>
    </xf>
    <xf numFmtId="0" fontId="5" fillId="0" borderId="16" xfId="1" applyNumberFormat="1" applyFont="1" applyFill="1" applyBorder="1" applyAlignment="1">
      <alignment horizontal="right" vertical="center"/>
    </xf>
    <xf numFmtId="0" fontId="5" fillId="0" borderId="13" xfId="1" applyNumberFormat="1" applyFont="1" applyFill="1" applyBorder="1" applyAlignment="1">
      <alignment horizontal="right" vertical="center"/>
    </xf>
    <xf numFmtId="186" fontId="5" fillId="0" borderId="0" xfId="1" applyNumberFormat="1" applyFont="1">
      <alignment vertical="center"/>
    </xf>
    <xf numFmtId="3" fontId="5" fillId="0" borderId="13" xfId="1" applyNumberFormat="1" applyFont="1" applyFill="1" applyBorder="1" applyAlignment="1">
      <alignment horizontal="right" vertical="center"/>
    </xf>
    <xf numFmtId="0" fontId="5" fillId="0" borderId="11" xfId="1" applyNumberFormat="1" applyFont="1" applyFill="1" applyBorder="1" applyAlignment="1">
      <alignment horizontal="right" vertical="center"/>
    </xf>
    <xf numFmtId="0" fontId="5" fillId="0" borderId="48" xfId="1" applyNumberFormat="1" applyFont="1" applyFill="1" applyBorder="1" applyAlignment="1">
      <alignment horizontal="right" vertical="center"/>
    </xf>
    <xf numFmtId="0" fontId="5" fillId="0" borderId="0" xfId="1" applyFont="1" applyFill="1" applyAlignment="1">
      <alignment horizontal="right" vertical="center"/>
    </xf>
    <xf numFmtId="0" fontId="5" fillId="0" borderId="13" xfId="1" applyFont="1" applyFill="1" applyBorder="1" applyAlignment="1">
      <alignment horizontal="center" vertical="center" wrapText="1" shrinkToFit="1"/>
    </xf>
    <xf numFmtId="0" fontId="5" fillId="0" borderId="18" xfId="1" applyFont="1" applyFill="1" applyBorder="1" applyAlignment="1">
      <alignment horizontal="center" vertical="center" shrinkToFit="1"/>
    </xf>
    <xf numFmtId="0" fontId="5" fillId="0" borderId="15" xfId="1" applyFont="1" applyFill="1" applyBorder="1" applyAlignment="1">
      <alignment horizontal="center" vertical="center" wrapText="1" shrinkToFit="1"/>
    </xf>
    <xf numFmtId="0" fontId="5" fillId="0" borderId="13" xfId="1" applyFont="1" applyFill="1" applyBorder="1" applyAlignment="1">
      <alignment vertical="center" wrapText="1"/>
    </xf>
    <xf numFmtId="3" fontId="2" fillId="0" borderId="13" xfId="1" applyNumberFormat="1" applyFont="1" applyFill="1" applyBorder="1" applyAlignment="1">
      <alignment horizontal="right" vertical="center"/>
    </xf>
    <xf numFmtId="3" fontId="2" fillId="0" borderId="13" xfId="2" applyNumberFormat="1" applyFont="1" applyFill="1" applyBorder="1" applyAlignment="1">
      <alignment horizontal="right" vertical="center"/>
    </xf>
    <xf numFmtId="0" fontId="5" fillId="0" borderId="16" xfId="1" applyFont="1" applyFill="1" applyBorder="1" applyAlignment="1">
      <alignment horizontal="center" vertical="center" wrapText="1" shrinkToFit="1"/>
    </xf>
    <xf numFmtId="0" fontId="5" fillId="0" borderId="16" xfId="1" applyFont="1" applyFill="1" applyBorder="1" applyAlignment="1">
      <alignment horizontal="center" vertical="center" shrinkToFit="1"/>
    </xf>
    <xf numFmtId="0" fontId="5" fillId="0" borderId="14" xfId="1" applyFont="1" applyFill="1" applyBorder="1" applyAlignment="1">
      <alignment horizontal="center" vertical="center" wrapText="1" shrinkToFit="1"/>
    </xf>
    <xf numFmtId="3" fontId="2" fillId="0" borderId="27" xfId="1" applyNumberFormat="1" applyFont="1" applyFill="1" applyBorder="1" applyAlignment="1">
      <alignment horizontal="right" vertical="center"/>
    </xf>
    <xf numFmtId="3" fontId="2" fillId="0" borderId="13" xfId="1" applyNumberFormat="1" applyFont="1" applyFill="1" applyBorder="1" applyAlignment="1">
      <alignment horizontal="right" vertical="center" wrapText="1"/>
    </xf>
    <xf numFmtId="3" fontId="2" fillId="0" borderId="13" xfId="1" applyNumberFormat="1" applyFont="1" applyFill="1" applyBorder="1" applyAlignment="1">
      <alignment horizontal="right" vertical="center" shrinkToFit="1"/>
    </xf>
    <xf numFmtId="0" fontId="5" fillId="0" borderId="13" xfId="1" applyFont="1" applyFill="1" applyBorder="1" applyAlignment="1">
      <alignment horizontal="justify" vertical="center"/>
    </xf>
    <xf numFmtId="3" fontId="5" fillId="0" borderId="13" xfId="2" applyNumberFormat="1" applyFont="1" applyFill="1" applyBorder="1" applyAlignment="1">
      <alignment horizontal="right" vertical="center"/>
    </xf>
    <xf numFmtId="0" fontId="5" fillId="0" borderId="13" xfId="1" applyFont="1" applyFill="1" applyBorder="1" applyAlignment="1">
      <alignment horizontal="left" vertical="center" wrapText="1"/>
    </xf>
    <xf numFmtId="0" fontId="29" fillId="0" borderId="0" xfId="1" applyFont="1" applyFill="1" applyAlignment="1">
      <alignment horizontal="right" vertical="center"/>
    </xf>
    <xf numFmtId="0" fontId="7" fillId="0" borderId="72" xfId="1" applyFont="1" applyFill="1" applyBorder="1" applyAlignment="1">
      <alignment horizontal="center"/>
    </xf>
    <xf numFmtId="0" fontId="5" fillId="0" borderId="73" xfId="1" applyFont="1" applyFill="1" applyBorder="1" applyAlignment="1">
      <alignment horizontal="center"/>
    </xf>
    <xf numFmtId="0" fontId="5" fillId="0" borderId="74" xfId="1" applyFont="1" applyFill="1" applyBorder="1" applyAlignment="1">
      <alignment horizontal="center"/>
    </xf>
    <xf numFmtId="0" fontId="5" fillId="0" borderId="72" xfId="1" applyFont="1" applyFill="1" applyBorder="1" applyAlignment="1">
      <alignment horizontal="center"/>
    </xf>
    <xf numFmtId="0" fontId="5" fillId="0" borderId="65" xfId="1" applyFont="1" applyFill="1" applyBorder="1" applyAlignment="1">
      <alignment horizontal="center"/>
    </xf>
    <xf numFmtId="0" fontId="5" fillId="0" borderId="20" xfId="1" applyFont="1" applyFill="1" applyBorder="1" applyAlignment="1">
      <alignment horizontal="center"/>
    </xf>
    <xf numFmtId="0" fontId="5" fillId="0" borderId="75" xfId="1" applyFont="1" applyFill="1" applyBorder="1" applyAlignment="1">
      <alignment horizontal="center" vertical="top"/>
    </xf>
    <xf numFmtId="0" fontId="5" fillId="0" borderId="76" xfId="1" applyFont="1" applyFill="1" applyBorder="1" applyAlignment="1">
      <alignment horizontal="center" vertical="top"/>
    </xf>
    <xf numFmtId="0" fontId="5" fillId="0" borderId="77" xfId="1" applyFont="1" applyFill="1" applyBorder="1" applyAlignment="1">
      <alignment horizontal="center" vertical="top"/>
    </xf>
    <xf numFmtId="0" fontId="5" fillId="0" borderId="29" xfId="1" applyFont="1" applyFill="1" applyBorder="1" applyAlignment="1">
      <alignment horizontal="center" vertical="top"/>
    </xf>
    <xf numFmtId="0" fontId="5" fillId="0" borderId="48" xfId="1" applyFont="1" applyFill="1" applyBorder="1" applyAlignment="1">
      <alignment horizontal="center" vertical="top"/>
    </xf>
    <xf numFmtId="0" fontId="5" fillId="0" borderId="13" xfId="1" applyFont="1" applyFill="1" applyBorder="1" applyAlignment="1">
      <alignment horizontal="right" vertical="center"/>
    </xf>
    <xf numFmtId="0" fontId="5" fillId="0" borderId="36" xfId="1" applyFont="1" applyFill="1" applyBorder="1" applyAlignment="1">
      <alignment horizontal="left" vertical="top"/>
    </xf>
    <xf numFmtId="0" fontId="5" fillId="0" borderId="31" xfId="1" applyFont="1" applyFill="1" applyBorder="1" applyAlignment="1">
      <alignment horizontal="left" vertical="top"/>
    </xf>
    <xf numFmtId="0" fontId="5" fillId="0" borderId="35" xfId="1" applyFont="1" applyFill="1" applyBorder="1" applyAlignment="1">
      <alignment horizontal="left" vertical="top"/>
    </xf>
    <xf numFmtId="0" fontId="5" fillId="0" borderId="78" xfId="1" applyFont="1" applyFill="1" applyBorder="1" applyAlignment="1">
      <alignment horizontal="center"/>
    </xf>
    <xf numFmtId="0" fontId="5" fillId="0" borderId="28" xfId="1" applyFont="1" applyFill="1" applyBorder="1" applyAlignment="1">
      <alignment horizontal="center"/>
    </xf>
    <xf numFmtId="0" fontId="5" fillId="0" borderId="79" xfId="1" applyFont="1" applyFill="1" applyBorder="1" applyAlignment="1">
      <alignment horizontal="center"/>
    </xf>
    <xf numFmtId="0" fontId="5" fillId="0" borderId="22" xfId="1" applyFont="1" applyFill="1" applyBorder="1" applyAlignment="1">
      <alignment horizontal="left"/>
    </xf>
    <xf numFmtId="0" fontId="5" fillId="0" borderId="26" xfId="1" applyFont="1" applyFill="1" applyBorder="1" applyAlignment="1">
      <alignment horizontal="left"/>
    </xf>
    <xf numFmtId="0" fontId="5" fillId="0" borderId="23" xfId="1" applyFont="1" applyFill="1" applyBorder="1" applyAlignment="1">
      <alignment horizontal="left"/>
    </xf>
    <xf numFmtId="0" fontId="5" fillId="0" borderId="13" xfId="1" applyFont="1" applyFill="1" applyBorder="1" applyAlignment="1">
      <alignment horizontal="left" vertical="center"/>
    </xf>
    <xf numFmtId="0" fontId="7" fillId="0" borderId="0" xfId="1" applyFont="1" applyFill="1">
      <alignment vertical="center"/>
    </xf>
    <xf numFmtId="0" fontId="5" fillId="0" borderId="0" xfId="1" applyFont="1" applyFill="1" applyAlignment="1">
      <alignment horizontal="center" vertical="center"/>
    </xf>
    <xf numFmtId="0" fontId="7" fillId="0" borderId="13" xfId="1" applyFont="1" applyFill="1" applyBorder="1" applyAlignment="1">
      <alignment horizontal="center" vertical="center"/>
    </xf>
    <xf numFmtId="0" fontId="35" fillId="0" borderId="13" xfId="1" applyFont="1" applyFill="1" applyBorder="1" applyAlignment="1">
      <alignment horizontal="center" vertical="center" wrapText="1"/>
    </xf>
    <xf numFmtId="0" fontId="5" fillId="0" borderId="16" xfId="1" applyFont="1" applyFill="1" applyBorder="1" applyAlignment="1">
      <alignment horizontal="right" vertical="center"/>
    </xf>
    <xf numFmtId="40" fontId="5" fillId="0" borderId="13" xfId="2" applyNumberFormat="1" applyFont="1" applyFill="1" applyBorder="1" applyAlignment="1">
      <alignment horizontal="right" vertical="center"/>
    </xf>
    <xf numFmtId="40" fontId="5" fillId="0" borderId="16" xfId="2" applyNumberFormat="1" applyFont="1" applyFill="1" applyBorder="1" applyAlignment="1">
      <alignment horizontal="right" vertical="center"/>
    </xf>
    <xf numFmtId="38" fontId="5" fillId="0" borderId="13" xfId="2" applyFont="1" applyFill="1" applyBorder="1">
      <alignment vertical="center"/>
    </xf>
    <xf numFmtId="0" fontId="7" fillId="0" borderId="0" xfId="1" applyFont="1" applyFill="1" applyAlignment="1">
      <alignment horizontal="right" vertical="center"/>
    </xf>
    <xf numFmtId="0" fontId="40" fillId="0" borderId="13" xfId="1" applyFont="1" applyFill="1" applyBorder="1" applyAlignment="1">
      <alignment horizontal="center" vertical="center"/>
    </xf>
    <xf numFmtId="0" fontId="41" fillId="0" borderId="13" xfId="1" applyFont="1" applyFill="1" applyBorder="1" applyAlignment="1">
      <alignment horizontal="center" vertical="center"/>
    </xf>
    <xf numFmtId="58" fontId="5" fillId="0" borderId="0" xfId="1" applyNumberFormat="1" applyFont="1" applyFill="1" applyAlignment="1">
      <alignment horizontal="left" vertical="center"/>
    </xf>
    <xf numFmtId="0" fontId="5" fillId="0" borderId="0" xfId="1" applyFont="1" applyFill="1" applyAlignment="1">
      <alignment horizontal="left" vertical="center"/>
    </xf>
    <xf numFmtId="3" fontId="5" fillId="0" borderId="13" xfId="2" applyNumberFormat="1" applyFont="1" applyFill="1" applyBorder="1">
      <alignment vertical="center"/>
    </xf>
    <xf numFmtId="3" fontId="5" fillId="0" borderId="13" xfId="2" applyNumberFormat="1" applyFont="1" applyFill="1" applyBorder="1" applyAlignment="1">
      <alignment vertical="center"/>
    </xf>
    <xf numFmtId="0" fontId="5" fillId="0" borderId="13" xfId="1" applyFont="1" applyFill="1" applyBorder="1" applyAlignment="1">
      <alignment horizontal="center" vertical="center" textRotation="255" wrapText="1"/>
    </xf>
    <xf numFmtId="0" fontId="2" fillId="0" borderId="0" xfId="1" applyFont="1" applyFill="1" applyAlignment="1">
      <alignment horizontal="left" vertical="center"/>
    </xf>
    <xf numFmtId="37" fontId="5" fillId="0" borderId="13" xfId="2" applyNumberFormat="1" applyFont="1" applyFill="1" applyBorder="1" applyAlignment="1">
      <alignment horizontal="right" vertical="center"/>
    </xf>
    <xf numFmtId="0" fontId="2" fillId="0" borderId="0" xfId="1" applyFont="1" applyFill="1" applyBorder="1">
      <alignment vertical="center"/>
    </xf>
    <xf numFmtId="0" fontId="2" fillId="0" borderId="33" xfId="1" applyFont="1" applyFill="1" applyBorder="1">
      <alignment vertical="center"/>
    </xf>
    <xf numFmtId="0" fontId="44" fillId="0" borderId="0" xfId="1" applyFont="1" applyFill="1" applyAlignment="1">
      <alignment horizontal="center" vertical="center"/>
    </xf>
    <xf numFmtId="0" fontId="2" fillId="0" borderId="0" xfId="1" applyFont="1" applyFill="1" applyAlignment="1">
      <alignment horizontal="center" vertic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5" fillId="0" borderId="17" xfId="1" applyFont="1" applyFill="1" applyBorder="1" applyAlignment="1">
      <alignment horizontal="center"/>
    </xf>
    <xf numFmtId="0" fontId="5" fillId="0" borderId="39" xfId="1" applyFont="1" applyFill="1" applyBorder="1" applyAlignment="1">
      <alignment horizontal="center"/>
    </xf>
    <xf numFmtId="0" fontId="5" fillId="0" borderId="34" xfId="1" applyFont="1" applyFill="1" applyBorder="1" applyAlignment="1">
      <alignment horizontal="center"/>
    </xf>
    <xf numFmtId="0" fontId="5" fillId="0" borderId="80" xfId="1" applyFont="1" applyFill="1" applyBorder="1" applyAlignment="1">
      <alignment horizontal="center"/>
    </xf>
    <xf numFmtId="0" fontId="5" fillId="0" borderId="18" xfId="1" applyFont="1" applyFill="1" applyBorder="1" applyAlignment="1">
      <alignment horizontal="center" vertical="center"/>
    </xf>
    <xf numFmtId="0" fontId="5" fillId="0" borderId="18" xfId="1" applyFont="1" applyFill="1" applyBorder="1" applyAlignment="1">
      <alignment horizontal="center" vertical="center" wrapText="1"/>
    </xf>
    <xf numFmtId="0" fontId="5" fillId="0" borderId="8" xfId="1" applyFont="1" applyFill="1" applyBorder="1" applyAlignment="1">
      <alignment horizontal="center" vertical="top"/>
    </xf>
    <xf numFmtId="0" fontId="5" fillId="0" borderId="0" xfId="1" applyFont="1" applyFill="1" applyBorder="1" applyAlignment="1">
      <alignment horizontal="center" vertical="top"/>
    </xf>
    <xf numFmtId="0" fontId="5" fillId="0" borderId="5" xfId="1" applyFont="1" applyFill="1" applyBorder="1" applyAlignment="1">
      <alignment horizontal="center" vertical="top"/>
    </xf>
    <xf numFmtId="0" fontId="5" fillId="0" borderId="22" xfId="1" applyFont="1" applyFill="1" applyBorder="1" applyAlignment="1">
      <alignment horizontal="center" vertical="top"/>
    </xf>
    <xf numFmtId="0" fontId="5" fillId="0" borderId="26" xfId="1" applyFont="1" applyFill="1" applyBorder="1" applyAlignment="1">
      <alignment horizontal="center" vertical="top"/>
    </xf>
    <xf numFmtId="0" fontId="5" fillId="0" borderId="23" xfId="1" applyFont="1" applyFill="1" applyBorder="1" applyAlignment="1">
      <alignment horizontal="center" vertical="top"/>
    </xf>
    <xf numFmtId="0" fontId="5" fillId="0" borderId="13" xfId="1" applyFont="1" applyFill="1" applyBorder="1" applyAlignment="1">
      <alignment horizontal="right" vertical="center" wrapText="1"/>
    </xf>
    <xf numFmtId="0" fontId="5" fillId="0" borderId="27" xfId="1" applyFont="1" applyFill="1" applyBorder="1" applyAlignment="1">
      <alignment horizontal="center" vertical="center" wrapText="1"/>
    </xf>
    <xf numFmtId="0" fontId="5" fillId="0" borderId="8" xfId="1" applyFont="1" applyFill="1" applyBorder="1" applyAlignment="1">
      <alignment horizontal="right" vertical="center" wrapText="1"/>
    </xf>
    <xf numFmtId="0" fontId="5" fillId="0" borderId="10" xfId="1" applyFont="1" applyFill="1" applyBorder="1" applyAlignment="1">
      <alignment horizontal="right" vertical="center" wrapText="1"/>
    </xf>
    <xf numFmtId="0" fontId="5" fillId="0" borderId="45" xfId="1" applyFont="1" applyFill="1" applyBorder="1" applyAlignment="1">
      <alignment vertical="center" wrapText="1"/>
    </xf>
    <xf numFmtId="0" fontId="5" fillId="0" borderId="84" xfId="1" applyFont="1" applyFill="1" applyBorder="1" applyAlignment="1">
      <alignment vertical="center" wrapText="1"/>
    </xf>
    <xf numFmtId="0" fontId="5" fillId="0" borderId="41" xfId="1" applyFont="1" applyFill="1" applyBorder="1" applyAlignment="1">
      <alignment vertical="center" wrapText="1"/>
    </xf>
    <xf numFmtId="0" fontId="5" fillId="0" borderId="85" xfId="1" applyFont="1" applyFill="1" applyBorder="1" applyAlignment="1">
      <alignment vertical="center" wrapText="1"/>
    </xf>
    <xf numFmtId="0" fontId="5" fillId="0" borderId="51" xfId="1" applyFont="1" applyFill="1" applyBorder="1" applyAlignment="1">
      <alignment vertical="center" wrapText="1"/>
    </xf>
    <xf numFmtId="0" fontId="5" fillId="0" borderId="83" xfId="1" applyFont="1" applyFill="1" applyBorder="1" applyAlignment="1">
      <alignment vertical="center" wrapText="1"/>
    </xf>
    <xf numFmtId="0" fontId="5" fillId="0" borderId="3" xfId="1" applyFont="1" applyFill="1" applyBorder="1" applyAlignment="1">
      <alignment horizontal="right" vertical="center" wrapText="1"/>
    </xf>
    <xf numFmtId="0" fontId="5" fillId="0" borderId="81"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82" xfId="1" applyFont="1" applyFill="1" applyBorder="1" applyAlignment="1">
      <alignment horizontal="left" vertical="center" wrapText="1"/>
    </xf>
    <xf numFmtId="0" fontId="5" fillId="0" borderId="51" xfId="1" applyFont="1" applyFill="1" applyBorder="1" applyAlignment="1">
      <alignment horizontal="left" vertical="center" wrapText="1"/>
    </xf>
    <xf numFmtId="0" fontId="5" fillId="0" borderId="83" xfId="1" applyFont="1" applyFill="1" applyBorder="1" applyAlignment="1">
      <alignment horizontal="left" vertical="center" wrapText="1"/>
    </xf>
    <xf numFmtId="0" fontId="5" fillId="0" borderId="27" xfId="1" applyFont="1" applyFill="1" applyBorder="1" applyAlignment="1">
      <alignment horizontal="right" vertical="center"/>
    </xf>
    <xf numFmtId="0" fontId="2" fillId="0" borderId="33"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right" vertical="center"/>
    </xf>
    <xf numFmtId="0" fontId="5" fillId="0" borderId="13" xfId="1" applyFont="1" applyBorder="1" applyAlignment="1">
      <alignment horizontal="right" vertical="center"/>
    </xf>
    <xf numFmtId="0" fontId="5" fillId="0" borderId="86" xfId="1" applyFont="1" applyBorder="1" applyAlignment="1">
      <alignment horizontal="center" vertical="center"/>
    </xf>
    <xf numFmtId="0" fontId="5" fillId="0" borderId="86" xfId="1" applyFont="1" applyBorder="1" applyAlignment="1">
      <alignment horizontal="right" vertical="center"/>
    </xf>
    <xf numFmtId="0" fontId="5" fillId="0" borderId="27" xfId="1" applyFont="1" applyBorder="1" applyAlignment="1">
      <alignment horizontal="center" vertical="center"/>
    </xf>
    <xf numFmtId="0" fontId="9" fillId="0" borderId="0" xfId="1" applyFont="1" applyAlignment="1">
      <alignment horizontal="left" vertical="center"/>
    </xf>
    <xf numFmtId="0" fontId="2" fillId="0" borderId="0" xfId="1" applyFont="1" applyAlignment="1">
      <alignment horizontal="center" vertical="center"/>
    </xf>
    <xf numFmtId="177" fontId="5" fillId="0" borderId="13" xfId="1"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6" xfId="0" applyNumberFormat="1" applyFont="1" applyBorder="1" applyAlignment="1">
      <alignment horizontal="right" vertical="center"/>
    </xf>
    <xf numFmtId="49" fontId="22" fillId="0" borderId="15" xfId="0" applyNumberFormat="1" applyFont="1" applyBorder="1" applyAlignment="1">
      <alignment horizontal="right" vertical="center"/>
    </xf>
    <xf numFmtId="49" fontId="5" fillId="0" borderId="16" xfId="0" applyNumberFormat="1" applyFont="1" applyBorder="1" applyAlignment="1">
      <alignment horizontal="right" vertical="center"/>
    </xf>
    <xf numFmtId="49" fontId="5" fillId="0" borderId="15" xfId="0" applyNumberFormat="1" applyFont="1" applyBorder="1" applyAlignment="1">
      <alignment horizontal="right" vertical="center"/>
    </xf>
    <xf numFmtId="49" fontId="5" fillId="0" borderId="13" xfId="0" applyNumberFormat="1" applyFont="1" applyBorder="1" applyAlignment="1">
      <alignment horizontal="right" vertical="center"/>
    </xf>
    <xf numFmtId="49" fontId="22" fillId="0" borderId="10" xfId="0" applyNumberFormat="1" applyFont="1" applyBorder="1" applyAlignment="1">
      <alignment horizontal="center" vertical="center"/>
    </xf>
    <xf numFmtId="49" fontId="22" fillId="0" borderId="12" xfId="0" applyNumberFormat="1" applyFont="1" applyBorder="1" applyAlignment="1">
      <alignment horizontal="center" vertical="center"/>
    </xf>
  </cellXfs>
  <cellStyles count="6">
    <cellStyle name="パーセント 2" xfId="4"/>
    <cellStyle name="桁区切り 2" xfId="2"/>
    <cellStyle name="桁区切り 3" xfId="5"/>
    <cellStyle name="標準" xfId="0" builtinId="0"/>
    <cellStyle name="標準 2" xfId="1"/>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47626</xdr:colOff>
      <xdr:row>1</xdr:row>
      <xdr:rowOff>85725</xdr:rowOff>
    </xdr:from>
    <xdr:to>
      <xdr:col>14</xdr:col>
      <xdr:colOff>438150</xdr:colOff>
      <xdr:row>41</xdr:row>
      <xdr:rowOff>133350</xdr:rowOff>
    </xdr:to>
    <xdr:grpSp>
      <xdr:nvGrpSpPr>
        <xdr:cNvPr id="2" name="Group 515">
          <a:extLst>
            <a:ext uri="{FF2B5EF4-FFF2-40B4-BE49-F238E27FC236}">
              <a16:creationId xmlns="" xmlns:a16="http://schemas.microsoft.com/office/drawing/2014/main" id="{6DAE4329-988C-49F2-B901-791556D2F6B4}"/>
            </a:ext>
          </a:extLst>
        </xdr:cNvPr>
        <xdr:cNvGrpSpPr>
          <a:grpSpLocks noChangeAspect="1"/>
        </xdr:cNvGrpSpPr>
      </xdr:nvGrpSpPr>
      <xdr:grpSpPr bwMode="auto">
        <a:xfrm>
          <a:off x="47626" y="266700"/>
          <a:ext cx="9191624" cy="7286625"/>
          <a:chOff x="317" y="323"/>
          <a:chExt cx="16188" cy="11260"/>
        </a:xfrm>
      </xdr:grpSpPr>
      <xdr:sp macro="" textlink="">
        <xdr:nvSpPr>
          <xdr:cNvPr id="3" name="Rectangle 516">
            <a:extLst>
              <a:ext uri="{FF2B5EF4-FFF2-40B4-BE49-F238E27FC236}">
                <a16:creationId xmlns="" xmlns:a16="http://schemas.microsoft.com/office/drawing/2014/main" id="{DF583697-7425-4622-ADFF-5C5BD2FF2BBB}"/>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 xmlns:a16="http://schemas.microsoft.com/office/drawing/2014/main" id="{EBE2EA8C-5B28-4CA3-AC90-84C54F171948}"/>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 xmlns:a16="http://schemas.microsoft.com/office/drawing/2014/main" id="{CB510334-9CDE-451A-A616-37CBA6B6843A}"/>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 xmlns:a16="http://schemas.microsoft.com/office/drawing/2014/main" id="{D394E75F-0875-401B-9FB4-227F6EE9CA73}"/>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 xmlns:a16="http://schemas.microsoft.com/office/drawing/2014/main" id="{5FBE24EB-CB3C-4475-AF37-0614BE947CF7}"/>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 xmlns:a16="http://schemas.microsoft.com/office/drawing/2014/main" id="{0BDE6E71-453C-4BCC-9C6A-5F73ED7E8283}"/>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 xmlns:a16="http://schemas.microsoft.com/office/drawing/2014/main" id="{4D25B6B0-321A-4646-AD3F-38909B841FDD}"/>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 xmlns:a16="http://schemas.microsoft.com/office/drawing/2014/main" id="{F7527E14-6623-4B1C-83FF-87997889E6A8}"/>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 xmlns:a16="http://schemas.microsoft.com/office/drawing/2014/main" id="{86BF57AA-22D5-4F7E-93B0-A1A162AF8448}"/>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 xmlns:a16="http://schemas.microsoft.com/office/drawing/2014/main" id="{022484CF-ECE2-456B-9FBD-A3F7DC5E0F36}"/>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 xmlns:a16="http://schemas.microsoft.com/office/drawing/2014/main" id="{039A0722-1D0E-4E38-8DB7-B219958D1903}"/>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 xmlns:a16="http://schemas.microsoft.com/office/drawing/2014/main" id="{C96F8C6C-394C-4758-9534-1F54EDB0D1F7}"/>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 xmlns:a16="http://schemas.microsoft.com/office/drawing/2014/main" id="{17D1B6FF-C4C2-4145-97B4-2E13C5280018}"/>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 xmlns:a16="http://schemas.microsoft.com/office/drawing/2014/main" id="{03F4B570-1FC2-49C6-9186-3E52471F56C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 xmlns:a16="http://schemas.microsoft.com/office/drawing/2014/main" id="{7464B43B-3571-48CD-91D9-ECEC773E7A24}"/>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 xmlns:a16="http://schemas.microsoft.com/office/drawing/2014/main" id="{84CAC045-1963-4EF3-B7CB-9A2D3D5D9744}"/>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 xmlns:a16="http://schemas.microsoft.com/office/drawing/2014/main" id="{75018524-FC6A-4E9C-930C-0124C1E30E6A}"/>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 xmlns:a16="http://schemas.microsoft.com/office/drawing/2014/main" id="{17F34072-E5F9-45E9-B6D0-1556412E9114}"/>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 xmlns:a16="http://schemas.microsoft.com/office/drawing/2014/main" id="{DFB565C9-5611-4271-BF27-FE5E221551CF}"/>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 xmlns:a16="http://schemas.microsoft.com/office/drawing/2014/main" id="{2AFEE71D-2CB0-46D0-8CB7-509F842B798C}"/>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 xmlns:a16="http://schemas.microsoft.com/office/drawing/2014/main" id="{A3A647B7-2C81-4B54-88DE-36CC0EA2838C}"/>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 xmlns:a16="http://schemas.microsoft.com/office/drawing/2014/main" id="{9A3EA2DC-6A7F-42DA-A569-D85A3E10B5AC}"/>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 xmlns:a16="http://schemas.microsoft.com/office/drawing/2014/main" id="{865560B0-6413-4AD1-B483-7EC0EC0D8195}"/>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 xmlns:a16="http://schemas.microsoft.com/office/drawing/2014/main" id="{BD416ADD-DBFB-41FB-8D9A-218462DB623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 xmlns:a16="http://schemas.microsoft.com/office/drawing/2014/main" id="{AE865F51-F24C-44D2-84B3-7B4075620E3A}"/>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 xmlns:a16="http://schemas.microsoft.com/office/drawing/2014/main" id="{2301ED9B-0098-4421-AE0C-D910E73CB5C1}"/>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 xmlns:a16="http://schemas.microsoft.com/office/drawing/2014/main" id="{AA29BF30-85B7-4CDD-BE62-FD8793F9A819}"/>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 xmlns:a16="http://schemas.microsoft.com/office/drawing/2014/main" id="{FC3295B4-F1E2-4558-9950-053FCEFD851B}"/>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 xmlns:a16="http://schemas.microsoft.com/office/drawing/2014/main" id="{DECC27C8-3464-4144-A877-D1CB14193245}"/>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 xmlns:a16="http://schemas.microsoft.com/office/drawing/2014/main" id="{46E1248D-047D-4334-98CE-2EC389B22A8A}"/>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 xmlns:a16="http://schemas.microsoft.com/office/drawing/2014/main" id="{68DE0068-0727-4E58-8299-70FD2B8610B2}"/>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 xmlns:a16="http://schemas.microsoft.com/office/drawing/2014/main" id="{70EAC743-4AF9-4B38-A097-A48FF25693CE}"/>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 xmlns:a16="http://schemas.microsoft.com/office/drawing/2014/main" id="{123A6B98-7526-4814-88AF-5B0842FEC57F}"/>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 xmlns:a16="http://schemas.microsoft.com/office/drawing/2014/main" id="{15F0460B-753F-41D5-A315-1460B5574FB2}"/>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 xmlns:a16="http://schemas.microsoft.com/office/drawing/2014/main" id="{A7B318F4-265A-441B-9DB6-E721776C8581}"/>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 xmlns:a16="http://schemas.microsoft.com/office/drawing/2014/main" id="{1D3299C1-EF34-4E34-94D8-39F19D1C2849}"/>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 xmlns:a16="http://schemas.microsoft.com/office/drawing/2014/main" id="{2851F435-C23E-41EE-9DF6-CAAEBD3B4E51}"/>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 xmlns:a16="http://schemas.microsoft.com/office/drawing/2014/main" id="{A92CCFE4-E025-47F5-8787-083E319CC7B2}"/>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 xmlns:a16="http://schemas.microsoft.com/office/drawing/2014/main" id="{F69143F3-BC4D-468D-96E3-7A16DCB00E06}"/>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 xmlns:a16="http://schemas.microsoft.com/office/drawing/2014/main" id="{AC90E690-79BD-457C-A369-4333E1EBFA48}"/>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 xmlns:a16="http://schemas.microsoft.com/office/drawing/2014/main" id="{3EFC7DB5-B4A4-45E6-A52D-8657D06E8700}"/>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 xmlns:a16="http://schemas.microsoft.com/office/drawing/2014/main" id="{A2AE5557-338E-4D1E-942D-0C81BFA956CD}"/>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 xmlns:a16="http://schemas.microsoft.com/office/drawing/2014/main" id="{A0A8048C-DFF8-4FEC-8218-C1E3075F868B}"/>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 xmlns:a16="http://schemas.microsoft.com/office/drawing/2014/main" id="{FDFB8740-BF04-4345-BD0C-EE50CA97D515}"/>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 xmlns:a16="http://schemas.microsoft.com/office/drawing/2014/main" id="{455C1D91-5BE9-49D1-B3B7-449A82DFAC68}"/>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 xmlns:a16="http://schemas.microsoft.com/office/drawing/2014/main" id="{D5024936-3F26-4201-B05F-81D2D58C8E98}"/>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 xmlns:a16="http://schemas.microsoft.com/office/drawing/2014/main" id="{9AD82890-F501-49AD-91ED-A76AD326001C}"/>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 xmlns:a16="http://schemas.microsoft.com/office/drawing/2014/main" id="{E7CD19BE-50B6-4553-905D-1F5E0BB8553A}"/>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 xmlns:a16="http://schemas.microsoft.com/office/drawing/2014/main" id="{E67BF6E2-53BD-41EB-B568-8730A9243E24}"/>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 xmlns:a16="http://schemas.microsoft.com/office/drawing/2014/main" id="{C7764340-FAC5-4EA1-AB62-87C3DA902286}"/>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 xmlns:a16="http://schemas.microsoft.com/office/drawing/2014/main" id="{459D6AC2-493C-43D8-9751-F3DCEC44A60F}"/>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 xmlns:a16="http://schemas.microsoft.com/office/drawing/2014/main" id="{B4C4526C-14FA-4366-A955-A56996CC8CC8}"/>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 xmlns:a16="http://schemas.microsoft.com/office/drawing/2014/main" id="{62DFF7CD-7164-43E8-A9CD-42AD07DA9FEB}"/>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 xmlns:a16="http://schemas.microsoft.com/office/drawing/2014/main" id="{25CCA380-3D32-481A-B060-9A48EEAE6395}"/>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 xmlns:a16="http://schemas.microsoft.com/office/drawing/2014/main" id="{DDA7F32D-5FD3-49E6-8744-A815AE4DA092}"/>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 xmlns:a16="http://schemas.microsoft.com/office/drawing/2014/main" id="{A73B4C6E-4D71-4B16-B50D-6C8C9DA7F762}"/>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 xmlns:a16="http://schemas.microsoft.com/office/drawing/2014/main" id="{6193922C-86C4-48FF-B290-E8629308A5CC}"/>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 xmlns:a16="http://schemas.microsoft.com/office/drawing/2014/main" id="{625E8FB6-AFCC-4720-B47A-7AF7E61A678B}"/>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 xmlns:a16="http://schemas.microsoft.com/office/drawing/2014/main" id="{DCFD719F-2035-4362-9480-7C5FF953B849}"/>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 xmlns:a16="http://schemas.microsoft.com/office/drawing/2014/main" id="{FCEB6E5A-2B86-40EC-B63C-3C047B4C7B71}"/>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 xmlns:a16="http://schemas.microsoft.com/office/drawing/2014/main" id="{8F74FB9A-51EF-47E9-9426-67982AA9FB1A}"/>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 xmlns:a16="http://schemas.microsoft.com/office/drawing/2014/main" id="{233DD6B4-235A-487A-90B1-488E87D8F7D0}"/>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 xmlns:a16="http://schemas.microsoft.com/office/drawing/2014/main" id="{739DD813-AA47-4E3D-8133-EEE1E4F27314}"/>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 xmlns:a16="http://schemas.microsoft.com/office/drawing/2014/main" id="{B9B8BF80-A867-4E08-BC62-6532A1A15931}"/>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 xmlns:a16="http://schemas.microsoft.com/office/drawing/2014/main" id="{E9C8CDE7-36F9-47F4-90E7-89101DF4B04A}"/>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 xmlns:a16="http://schemas.microsoft.com/office/drawing/2014/main" id="{F7236519-1DA2-4C75-AC5D-5176318329F6}"/>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 xmlns:a16="http://schemas.microsoft.com/office/drawing/2014/main" id="{3C880825-FE0E-453A-BDD5-6643039578AB}"/>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 xmlns:a16="http://schemas.microsoft.com/office/drawing/2014/main" id="{E328C6C0-DAD5-4DE4-9F5D-34C5D6D27C26}"/>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 xmlns:a16="http://schemas.microsoft.com/office/drawing/2014/main" id="{9824FEDE-AEFA-43DB-8918-8BE585AC8459}"/>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 xmlns:a16="http://schemas.microsoft.com/office/drawing/2014/main" id="{06B6C45E-E383-4878-A381-CBF7C08CEDDD}"/>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 xmlns:a16="http://schemas.microsoft.com/office/drawing/2014/main" id="{F0446605-05AA-499F-B540-A02CCA86D820}"/>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 xmlns:a16="http://schemas.microsoft.com/office/drawing/2014/main" id="{47FD8151-6CD3-4861-8DA2-FC86FB777A6E}"/>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 xmlns:a16="http://schemas.microsoft.com/office/drawing/2014/main" id="{D190B374-7D4D-4E05-80C7-F31961FB1583}"/>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 xmlns:a16="http://schemas.microsoft.com/office/drawing/2014/main" id="{1BCA77AC-7258-485F-82BD-80F3ECA6514A}"/>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 xmlns:a16="http://schemas.microsoft.com/office/drawing/2014/main" id="{4E461799-AC1E-4C5E-8251-AC359ACAFD00}"/>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 xmlns:a16="http://schemas.microsoft.com/office/drawing/2014/main" id="{3DC16044-A0E8-4A7C-B9B8-D544900E06F4}"/>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 xmlns:a16="http://schemas.microsoft.com/office/drawing/2014/main" id="{2F15FAB2-5745-4D0E-A8B9-17359BCFF9D2}"/>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 xmlns:a16="http://schemas.microsoft.com/office/drawing/2014/main" id="{421D4A74-88C1-4A34-AD89-2D1C2E30C389}"/>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 xmlns:a16="http://schemas.microsoft.com/office/drawing/2014/main" id="{993ED948-C71F-4B30-903C-75A38FB64446}"/>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 xmlns:a16="http://schemas.microsoft.com/office/drawing/2014/main" id="{312FABB9-EE64-4D0D-992D-5E1AC7A64A8D}"/>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 xmlns:a16="http://schemas.microsoft.com/office/drawing/2014/main" id="{41408904-80E5-4C44-9DE8-8519BEE62DDC}"/>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 xmlns:a16="http://schemas.microsoft.com/office/drawing/2014/main" id="{7FD8D228-A9F3-46EE-80B1-03BA694F01B4}"/>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 xmlns:a16="http://schemas.microsoft.com/office/drawing/2014/main" id="{45472FF4-50FA-42FA-90A7-A1393FF37394}"/>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 xmlns:a16="http://schemas.microsoft.com/office/drawing/2014/main" id="{503C534E-13F8-4619-A7D3-D9EE5C7A86F9}"/>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 xmlns:a16="http://schemas.microsoft.com/office/drawing/2014/main" id="{16E6A771-4B1B-475E-9E95-C1F41C03CAB8}"/>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 xmlns:a16="http://schemas.microsoft.com/office/drawing/2014/main" id="{26C0184C-037E-4FDF-AA7A-AD8767CE8BF1}"/>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 xmlns:a16="http://schemas.microsoft.com/office/drawing/2014/main" id="{3DEADBF3-0FE0-4AFC-AA4F-D42894B05C10}"/>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 xmlns:a16="http://schemas.microsoft.com/office/drawing/2014/main" id="{5894C322-09F7-42D6-951D-3D9B7A91FE35}"/>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 xmlns:a16="http://schemas.microsoft.com/office/drawing/2014/main" id="{57AC67DE-DBC9-42B5-8B26-8C883FF8B0D2}"/>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 xmlns:a16="http://schemas.microsoft.com/office/drawing/2014/main" id="{6400C404-B827-4CDA-AF37-D74385A6CAD2}"/>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 xmlns:a16="http://schemas.microsoft.com/office/drawing/2014/main" id="{DAEE6AA0-B8A6-4A43-9621-EDDD8665C68F}"/>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 xmlns:a16="http://schemas.microsoft.com/office/drawing/2014/main" id="{2BB91C42-5100-4990-B5D3-159AC2BEBD82}"/>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 xmlns:a16="http://schemas.microsoft.com/office/drawing/2014/main" id="{78961A61-CED3-47C4-B64C-ED99A40EDA5D}"/>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 xmlns:a16="http://schemas.microsoft.com/office/drawing/2014/main" id="{0EFB212E-707D-4F1B-A941-6C7E9F17EAA4}"/>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 xmlns:a16="http://schemas.microsoft.com/office/drawing/2014/main" id="{C3745A7F-5ABF-46C7-BAC1-84CC7A8A8329}"/>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 xmlns:a16="http://schemas.microsoft.com/office/drawing/2014/main" id="{B9533B23-79C2-4EFA-A925-E4D3BF19867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 xmlns:a16="http://schemas.microsoft.com/office/drawing/2014/main" id="{CD140FA0-5F78-4F7E-B3A7-30339654F0D0}"/>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 xmlns:a16="http://schemas.microsoft.com/office/drawing/2014/main" id="{4F501D52-E052-48C8-B150-193E7A646CB2}"/>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 xmlns:a16="http://schemas.microsoft.com/office/drawing/2014/main" id="{564FFC15-A494-4FEB-9C6D-A251516B8FA8}"/>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 xmlns:a16="http://schemas.microsoft.com/office/drawing/2014/main" id="{08E285D4-C7FC-4CFA-B840-1DB980B47F1E}"/>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 xmlns:a16="http://schemas.microsoft.com/office/drawing/2014/main" id="{A6C7FA6A-9DF5-4129-8F07-FBBD4BF69515}"/>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 xmlns:a16="http://schemas.microsoft.com/office/drawing/2014/main" id="{6FB648D9-43DC-4C1E-BE29-0A17B4224140}"/>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 xmlns:a16="http://schemas.microsoft.com/office/drawing/2014/main" id="{F90D098B-1638-4C21-A86F-F0020B772EAD}"/>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 xmlns:a16="http://schemas.microsoft.com/office/drawing/2014/main" id="{6A0D9E75-C216-4D8A-AC13-ADBE227878CC}"/>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 xmlns:a16="http://schemas.microsoft.com/office/drawing/2014/main" id="{5C53BDEB-55E4-492F-A44E-6AC1E595B007}"/>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 xmlns:a16="http://schemas.microsoft.com/office/drawing/2014/main" id="{B57A036B-0DC0-45DE-B23D-9B5C140C56AC}"/>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 xmlns:a16="http://schemas.microsoft.com/office/drawing/2014/main" id="{54B4E43D-2B80-46CC-9191-25FB498F2FC8}"/>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 xmlns:a16="http://schemas.microsoft.com/office/drawing/2014/main" id="{C497F771-D153-4501-A246-D019F53FB81B}"/>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 xmlns:a16="http://schemas.microsoft.com/office/drawing/2014/main" id="{8895FEF3-8B7E-413B-8D5B-FD6982F1C150}"/>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 xmlns:a16="http://schemas.microsoft.com/office/drawing/2014/main" id="{607A5507-0592-43D9-8EEE-1D474B5AEA8C}"/>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 xmlns:a16="http://schemas.microsoft.com/office/drawing/2014/main" id="{6F4A4472-2A1D-459B-BAD5-7E9657B4629A}"/>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 xmlns:a16="http://schemas.microsoft.com/office/drawing/2014/main" id="{C052F2FE-ABC1-45D9-A484-DE4A8C497FC2}"/>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 xmlns:a16="http://schemas.microsoft.com/office/drawing/2014/main" id="{38FB6E1A-CF53-4413-A9C1-5824ACFBB403}"/>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 xmlns:a16="http://schemas.microsoft.com/office/drawing/2014/main" id="{33C7080E-FE03-410F-98B3-AF65D3BBDD15}"/>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 xmlns:a16="http://schemas.microsoft.com/office/drawing/2014/main" id="{2C532809-D293-4CC1-B289-943B7289A420}"/>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 xmlns:a16="http://schemas.microsoft.com/office/drawing/2014/main" id="{41A5CC48-01AB-4578-8ABF-862AF1376AB8}"/>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 xmlns:a16="http://schemas.microsoft.com/office/drawing/2014/main" id="{5FC964AE-53E6-47A8-AA2F-DAF5F1DE58C1}"/>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 xmlns:a16="http://schemas.microsoft.com/office/drawing/2014/main" id="{5D07BD30-3AA8-4FE6-A09A-D02479B8E6BF}"/>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 xmlns:a16="http://schemas.microsoft.com/office/drawing/2014/main" id="{65627062-21AA-4626-8FFA-6F7BE0A93950}"/>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 xmlns:a16="http://schemas.microsoft.com/office/drawing/2014/main" id="{6F7F2AE7-49D2-41C1-8444-130AC814234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 xmlns:a16="http://schemas.microsoft.com/office/drawing/2014/main" id="{71523D7B-FE1C-45E2-A21A-30E3983694B3}"/>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 xmlns:a16="http://schemas.microsoft.com/office/drawing/2014/main" id="{8C6DA61D-2706-43D7-852B-28D6637EEE02}"/>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 xmlns:a16="http://schemas.microsoft.com/office/drawing/2014/main" id="{C6C9F888-12DB-40D9-A824-9E99C1034A48}"/>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 xmlns:a16="http://schemas.microsoft.com/office/drawing/2014/main" id="{76860F22-D3D7-493A-B05B-82286CCFAF01}"/>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 xmlns:a16="http://schemas.microsoft.com/office/drawing/2014/main" id="{B34E5648-7105-4B5E-ABBC-4DA6D4D41347}"/>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 xmlns:a16="http://schemas.microsoft.com/office/drawing/2014/main" id="{3C98FD7C-A4F0-448C-B321-D9A89DB77B41}"/>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 xmlns:a16="http://schemas.microsoft.com/office/drawing/2014/main" id="{47CC0A13-8597-4A5C-9524-DAF11622878A}"/>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 xmlns:a16="http://schemas.microsoft.com/office/drawing/2014/main" id="{34D378BB-64F2-4887-917A-401DAFEF724B}"/>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 xmlns:a16="http://schemas.microsoft.com/office/drawing/2014/main" id="{45D53F1A-EB2E-4E0F-8221-EABB25DDC224}"/>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 xmlns:a16="http://schemas.microsoft.com/office/drawing/2014/main" id="{2F322177-B81F-4155-9CC9-CD4F70CF271A}"/>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 xmlns:a16="http://schemas.microsoft.com/office/drawing/2014/main" id="{45BD5031-3A79-4BB4-88D5-CCA14AA4D208}"/>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 xmlns:a16="http://schemas.microsoft.com/office/drawing/2014/main" id="{150BF416-E2A5-41F8-A976-3B890E07848C}"/>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 xmlns:a16="http://schemas.microsoft.com/office/drawing/2014/main" id="{7AF57AC4-F8DF-4831-808B-079808A3684C}"/>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 xmlns:a16="http://schemas.microsoft.com/office/drawing/2014/main" id="{82FB2910-D772-4395-960E-4CB0EC3A5D88}"/>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 xmlns:a16="http://schemas.microsoft.com/office/drawing/2014/main" id="{FEED6492-3C03-4490-B903-50F243665537}"/>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 xmlns:a16="http://schemas.microsoft.com/office/drawing/2014/main" id="{9B2DE4DF-EE17-4DE8-8753-6245070F7E0D}"/>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 xmlns:a16="http://schemas.microsoft.com/office/drawing/2014/main" id="{DA0E8C1D-A197-491D-B71F-57874C4C8355}"/>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 xmlns:a16="http://schemas.microsoft.com/office/drawing/2014/main" id="{758D4414-45C6-4FAE-AACE-1401FD1D38A5}"/>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 xmlns:a16="http://schemas.microsoft.com/office/drawing/2014/main" id="{2DAC4E95-4DDB-4D17-95AC-D697CF8B25C2}"/>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 xmlns:a16="http://schemas.microsoft.com/office/drawing/2014/main" id="{667C9B05-9615-49D1-ABE5-EEFE0C6C7B37}"/>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 xmlns:a16="http://schemas.microsoft.com/office/drawing/2014/main" id="{C82AF202-3E6B-4E15-BB41-FE88887D7B25}"/>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 xmlns:a16="http://schemas.microsoft.com/office/drawing/2014/main" id="{8E03D02F-2729-47DA-B8A8-716ECD52FD6E}"/>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 xmlns:a16="http://schemas.microsoft.com/office/drawing/2014/main" id="{22DB6CB7-2AC4-46A2-863B-A363302E5407}"/>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 xmlns:a16="http://schemas.microsoft.com/office/drawing/2014/main" id="{DA14B4F7-EA11-435B-B0C2-93920CFBBB25}"/>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 xmlns:a16="http://schemas.microsoft.com/office/drawing/2014/main" id="{3E8CBCC6-9DB1-424B-B118-59C98D0D231D}"/>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 xmlns:a16="http://schemas.microsoft.com/office/drawing/2014/main" id="{B0C132DD-2857-4DCD-A848-0D0AD93F7A42}"/>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 xmlns:a16="http://schemas.microsoft.com/office/drawing/2014/main" id="{38373618-5BE3-4E64-9587-6053FC56054B}"/>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 xmlns:a16="http://schemas.microsoft.com/office/drawing/2014/main" id="{AAA68322-A83E-4AC2-A506-C629F962130E}"/>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 xmlns:a16="http://schemas.microsoft.com/office/drawing/2014/main" id="{31112FB0-4406-4A3B-9EFE-06E9C595BDC6}"/>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 xmlns:a16="http://schemas.microsoft.com/office/drawing/2014/main" id="{026945AF-C6FF-4C51-9D9C-E854C00D059A}"/>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 xmlns:a16="http://schemas.microsoft.com/office/drawing/2014/main" id="{61C8C993-7749-415B-8121-34AA67177FDC}"/>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 xmlns:a16="http://schemas.microsoft.com/office/drawing/2014/main" id="{38C527C1-0802-4C89-B9F8-AD08C773B984}"/>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 xmlns:a16="http://schemas.microsoft.com/office/drawing/2014/main" id="{0CEC4EF7-78BE-4F3A-9AD9-35AB57172B81}"/>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 xmlns:a16="http://schemas.microsoft.com/office/drawing/2014/main" id="{E8376EE8-ED49-4DA2-BBB7-B9E12957967C}"/>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 xmlns:a16="http://schemas.microsoft.com/office/drawing/2014/main" id="{21A441C6-1A89-442A-BA8E-EEF087CA073E}"/>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 xmlns:a16="http://schemas.microsoft.com/office/drawing/2014/main" id="{45CD8276-AE9F-45D5-8EE9-3DF70FCCA98C}"/>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 xmlns:a16="http://schemas.microsoft.com/office/drawing/2014/main" id="{250CF82A-D9C5-4FBA-8C5E-A40E74E3150D}"/>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 xmlns:a16="http://schemas.microsoft.com/office/drawing/2014/main" id="{4A04E3B5-D131-4ACB-80C4-2FBF53195F0C}"/>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 xmlns:a16="http://schemas.microsoft.com/office/drawing/2014/main" id="{101DCE11-B08C-491B-A3E0-0F8AA84265FA}"/>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 xmlns:a16="http://schemas.microsoft.com/office/drawing/2014/main" id="{BD9CD672-2FC3-470D-ABD9-ED4F6E9DC5FC}"/>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 xmlns:a16="http://schemas.microsoft.com/office/drawing/2014/main" id="{0FAC71F4-77E7-4A64-9B0E-2461AFB04207}"/>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 xmlns:a16="http://schemas.microsoft.com/office/drawing/2014/main" id="{5417BF74-6651-4175-9887-B5D3D364666B}"/>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 xmlns:a16="http://schemas.microsoft.com/office/drawing/2014/main" id="{E2697A27-E4D6-41C7-A306-80744C86CEA6}"/>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 xmlns:a16="http://schemas.microsoft.com/office/drawing/2014/main" id="{176576A1-6368-410B-B583-0839491A4669}"/>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 xmlns:a16="http://schemas.microsoft.com/office/drawing/2014/main" id="{21A1A91A-0C73-4F02-B625-7D163CBD84D7}"/>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 xmlns:a16="http://schemas.microsoft.com/office/drawing/2014/main" id="{98BF566C-B0B4-459B-B8C1-A94AD710C643}"/>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 xmlns:a16="http://schemas.microsoft.com/office/drawing/2014/main" id="{C6594CE8-9D5B-493B-A156-C9B074CFB758}"/>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 xmlns:a16="http://schemas.microsoft.com/office/drawing/2014/main" id="{957E9372-31AC-4EA9-9700-14AA98B78F7A}"/>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 xmlns:a16="http://schemas.microsoft.com/office/drawing/2014/main" id="{DB9F41F8-6D58-4D26-83A5-56008FB53DD1}"/>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 xmlns:a16="http://schemas.microsoft.com/office/drawing/2014/main" id="{CCD936BF-362D-48C6-9E87-12A37CCAC2B6}"/>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 xmlns:a16="http://schemas.microsoft.com/office/drawing/2014/main" id="{8907331F-F29A-478F-B6BC-97C56DDAA13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 xmlns:a16="http://schemas.microsoft.com/office/drawing/2014/main" id="{7C80669B-68A2-4FB4-9486-45E30C6D5E3E}"/>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 xmlns:a16="http://schemas.microsoft.com/office/drawing/2014/main" id="{C5E3ACC5-F8D8-44E2-B906-22B9FAC33EC5}"/>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 xmlns:a16="http://schemas.microsoft.com/office/drawing/2014/main" id="{1D24BA3D-39E8-47D4-944D-2627D4B76056}"/>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 xmlns:a16="http://schemas.microsoft.com/office/drawing/2014/main" id="{B49C4A27-162F-47D4-B4F6-A4F2F5D6F7D0}"/>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 xmlns:a16="http://schemas.microsoft.com/office/drawing/2014/main" id="{CE9FC0F0-BE2E-4B43-9E39-2121645E9096}"/>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 xmlns:a16="http://schemas.microsoft.com/office/drawing/2014/main" id="{B8DA27EA-3B66-4DA6-9AB0-A0F570E52F1A}"/>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 xmlns:a16="http://schemas.microsoft.com/office/drawing/2014/main" id="{1A7023CF-AEF1-440C-9BDD-C604AC40477B}"/>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 xmlns:a16="http://schemas.microsoft.com/office/drawing/2014/main" id="{60DFFBEC-D2A5-47CD-84C4-948E0A896643}"/>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 xmlns:a16="http://schemas.microsoft.com/office/drawing/2014/main" id="{6AA9DF4F-488B-4C92-A750-704C1A1125AE}"/>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 xmlns:a16="http://schemas.microsoft.com/office/drawing/2014/main" id="{EB62AC6D-A350-4C27-AE78-136BA8657614}"/>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 xmlns:a16="http://schemas.microsoft.com/office/drawing/2014/main" id="{7662C9CB-6844-406D-A32A-3F4F15A1F1F5}"/>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 xmlns:a16="http://schemas.microsoft.com/office/drawing/2014/main" id="{A5F92E3C-6C0B-4516-A784-5D09D465A9E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 xmlns:a16="http://schemas.microsoft.com/office/drawing/2014/main" id="{5AA22C70-FBFB-4DDB-B4EE-9C18D7695C50}"/>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 xmlns:a16="http://schemas.microsoft.com/office/drawing/2014/main" id="{E59D2EDF-A341-40F8-90C6-0D4AA3DF8857}"/>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 xmlns:a16="http://schemas.microsoft.com/office/drawing/2014/main" id="{0E26EB17-A21F-4584-A703-1BD86C517B8A}"/>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 xmlns:a16="http://schemas.microsoft.com/office/drawing/2014/main" id="{56AD309E-7DBA-4F10-BFC9-5B5ADEFDFBD4}"/>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 xmlns:a16="http://schemas.microsoft.com/office/drawing/2014/main" id="{73AAE13E-38D2-4AB7-A294-F928A2BE2F88}"/>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 xmlns:a16="http://schemas.microsoft.com/office/drawing/2014/main" id="{024238D8-E146-4EB6-87F0-499260BD1BA1}"/>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 xmlns:a16="http://schemas.microsoft.com/office/drawing/2014/main" id="{B1694A8B-C34E-41C5-8CDB-1BE66C9CE3E3}"/>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 xmlns:a16="http://schemas.microsoft.com/office/drawing/2014/main" id="{A61F76A6-D85E-4B55-BF86-EE52741631FD}"/>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 xmlns:a16="http://schemas.microsoft.com/office/drawing/2014/main" id="{EFCFECA5-F368-443B-87CA-AD49FE3ED7F9}"/>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 xmlns:a16="http://schemas.microsoft.com/office/drawing/2014/main" id="{3D1CFE15-FF29-4DE6-8633-58529F044A82}"/>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 xmlns:a16="http://schemas.microsoft.com/office/drawing/2014/main" id="{3260D066-C47C-4525-B40D-79148CE92269}"/>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 xmlns:a16="http://schemas.microsoft.com/office/drawing/2014/main" id="{0CF6A352-E7CA-4523-91E3-B556ADD25F1D}"/>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 xmlns:a16="http://schemas.microsoft.com/office/drawing/2014/main" id="{9D5F0556-AA10-49D6-B24A-D86D7B093EBA}"/>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 xmlns:a16="http://schemas.microsoft.com/office/drawing/2014/main" id="{EBDACA9C-BFA2-49C6-8A54-6E8C09B72CF8}"/>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 xmlns:a16="http://schemas.microsoft.com/office/drawing/2014/main" id="{E6062895-1BBD-4EE5-912F-795CE64299A8}"/>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 xmlns:a16="http://schemas.microsoft.com/office/drawing/2014/main" id="{0E2DC05E-56B6-4649-AC32-71D979DF1BAF}"/>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 xmlns:a16="http://schemas.microsoft.com/office/drawing/2014/main" id="{4AE3A857-61A0-4178-B92E-38B1CA887BAB}"/>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 xmlns:a16="http://schemas.microsoft.com/office/drawing/2014/main" id="{7BDC89F5-EB5E-48D4-8214-BB091E20BA8B}"/>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 xmlns:a16="http://schemas.microsoft.com/office/drawing/2014/main" id="{AE2F2D41-06E0-4BF5-A6A0-80B61DB2D238}"/>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 xmlns:a16="http://schemas.microsoft.com/office/drawing/2014/main" id="{C1FE1AF2-2CDC-4707-A8EE-81482C2888A2}"/>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 xmlns:a16="http://schemas.microsoft.com/office/drawing/2014/main" id="{A6A7632A-1F12-45E4-88D4-A74EB81387B1}"/>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 xmlns:a16="http://schemas.microsoft.com/office/drawing/2014/main" id="{FA20017D-8380-49EC-B810-425ECE1C4C96}"/>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 xmlns:a16="http://schemas.microsoft.com/office/drawing/2014/main" id="{7E15606A-13AF-4838-B2EC-69A43B49FFCE}"/>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 xmlns:a16="http://schemas.microsoft.com/office/drawing/2014/main" id="{ED9F12C7-7CEA-4306-88E8-2D56B7C9935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 xmlns:a16="http://schemas.microsoft.com/office/drawing/2014/main" id="{CCFA6801-9A0F-4DF1-A132-6BBDE4B9AA9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 xmlns:a16="http://schemas.microsoft.com/office/drawing/2014/main" id="{723FF2AC-023A-402C-BE07-1ADC06AC2101}"/>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 xmlns:a16="http://schemas.microsoft.com/office/drawing/2014/main" id="{93284BBF-EF17-48CD-B94C-A6AB67EF9E92}"/>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 xmlns:a16="http://schemas.microsoft.com/office/drawing/2014/main" id="{A276E3FD-4E51-4A2B-9B37-A74E5037B7A9}"/>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 xmlns:a16="http://schemas.microsoft.com/office/drawing/2014/main" id="{DA77C638-7E6A-4EAF-9F5D-DDAAC8E2C363}"/>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 xmlns:a16="http://schemas.microsoft.com/office/drawing/2014/main" id="{E40D3E38-08B9-4D27-ADB3-8816050A03E9}"/>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 xmlns:a16="http://schemas.microsoft.com/office/drawing/2014/main" id="{29EE52CD-3FC7-46A1-8F63-B3FA79EC16A8}"/>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 xmlns:a16="http://schemas.microsoft.com/office/drawing/2014/main" id="{AC3A75D0-6870-4B59-860D-6A83A8DA3244}"/>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 xmlns:a16="http://schemas.microsoft.com/office/drawing/2014/main" id="{B398AB1B-C8B5-4347-987C-1A6F8F14EC76}"/>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 xmlns:a16="http://schemas.microsoft.com/office/drawing/2014/main" id="{1F1F1B81-4B49-4C64-9C7C-9EDEE3B6E702}"/>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 xmlns:a16="http://schemas.microsoft.com/office/drawing/2014/main" id="{59431D07-023A-432D-9239-3CED5F8B7706}"/>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 xmlns:a16="http://schemas.microsoft.com/office/drawing/2014/main" id="{A1AED34C-B442-474E-9D66-8A8D6C6DE9CF}"/>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 xmlns:a16="http://schemas.microsoft.com/office/drawing/2014/main" id="{5B674CAA-B075-4303-A9BF-E912D5F5A506}"/>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 xmlns:a16="http://schemas.microsoft.com/office/drawing/2014/main" id="{67DD45E9-46F2-4FCF-8FFD-634FBD808644}"/>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 xmlns:a16="http://schemas.microsoft.com/office/drawing/2014/main" id="{4274CCD2-5701-4108-B467-1CD27781F98B}"/>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 xmlns:a16="http://schemas.microsoft.com/office/drawing/2014/main" id="{0725BD98-95D3-40EF-A089-502ECC8B71A9}"/>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 xmlns:a16="http://schemas.microsoft.com/office/drawing/2014/main" id="{531B445E-91C0-4CB3-BD08-32101E13FD50}"/>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 xmlns:a16="http://schemas.microsoft.com/office/drawing/2014/main" id="{68E7CDDA-BCA7-4378-8AFC-49578F641B82}"/>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 xmlns:a16="http://schemas.microsoft.com/office/drawing/2014/main" id="{FFE64D89-0028-4A0C-88FE-C119892AA8AD}"/>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 xmlns:a16="http://schemas.microsoft.com/office/drawing/2014/main" id="{78599288-16E0-4973-B7EE-1289DB15F99C}"/>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 xmlns:a16="http://schemas.microsoft.com/office/drawing/2014/main" id="{66F3FD21-8629-4604-B1A5-FFD0621B485C}"/>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 xmlns:a16="http://schemas.microsoft.com/office/drawing/2014/main" id="{441AC1A4-37BD-4AD1-814B-FD8758E9227C}"/>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 xmlns:a16="http://schemas.microsoft.com/office/drawing/2014/main" id="{0AC086AD-819A-4AA4-9D56-151939E43FB3}"/>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 xmlns:a16="http://schemas.microsoft.com/office/drawing/2014/main" id="{8B5F2639-7161-4C9C-91F0-7A18C6ABC41F}"/>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 xmlns:a16="http://schemas.microsoft.com/office/drawing/2014/main" id="{533F2077-675D-4F74-BD00-AE9BE3F18412}"/>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 xmlns:a16="http://schemas.microsoft.com/office/drawing/2014/main" id="{4131ADD8-6405-4DEB-BCBF-CDF8EBFD6C27}"/>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 xmlns:a16="http://schemas.microsoft.com/office/drawing/2014/main" id="{7D322B4A-1384-4AC8-AEAB-A3681FA11BE4}"/>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 xmlns:a16="http://schemas.microsoft.com/office/drawing/2014/main" id="{B147E3CB-11BF-48E3-97CF-0C2D836A09C7}"/>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 xmlns:a16="http://schemas.microsoft.com/office/drawing/2014/main" id="{5B298911-FDBE-4111-97AF-E0257BEE3883}"/>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 xmlns:a16="http://schemas.microsoft.com/office/drawing/2014/main" id="{9503C08B-E122-423B-AEBC-E7FE910E36C0}"/>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 xmlns:a16="http://schemas.microsoft.com/office/drawing/2014/main" id="{B8710D53-BD0B-442F-90D7-3EF191234ED1}"/>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 xmlns:a16="http://schemas.microsoft.com/office/drawing/2014/main" id="{8228A5A6-0FCA-4332-BEDA-943713A33AF3}"/>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 xmlns:a16="http://schemas.microsoft.com/office/drawing/2014/main" id="{B78E8AF1-0560-4692-BD3E-E5D4362D1DC1}"/>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 xmlns:a16="http://schemas.microsoft.com/office/drawing/2014/main" id="{4AB8C3F9-9E67-43F5-9BDF-2E9C98358646}"/>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 xmlns:a16="http://schemas.microsoft.com/office/drawing/2014/main" id="{6A8E2900-A94B-4C4C-9398-6ECD3AE815F6}"/>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 xmlns:a16="http://schemas.microsoft.com/office/drawing/2014/main" id="{3AC5A04E-896A-4F63-8319-9BAE49D7F0B8}"/>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 xmlns:a16="http://schemas.microsoft.com/office/drawing/2014/main" id="{CC0AEB52-FC44-43D9-BBAD-733330B3ADB6}"/>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 xmlns:a16="http://schemas.microsoft.com/office/drawing/2014/main" id="{9015DFB7-AFFA-4DB0-A846-A72B6B013364}"/>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 xmlns:a16="http://schemas.microsoft.com/office/drawing/2014/main" id="{19BE46C4-61D1-4312-9C58-B0959493FF13}"/>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 xmlns:a16="http://schemas.microsoft.com/office/drawing/2014/main" id="{03F05A8E-A7B1-430A-A6F4-2315B41151B8}"/>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 xmlns:a16="http://schemas.microsoft.com/office/drawing/2014/main" id="{571B3044-3B80-4BE6-9352-DB182CBBB229}"/>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 xmlns:a16="http://schemas.microsoft.com/office/drawing/2014/main" id="{A0929178-3BFD-4590-838B-C249D319A1AA}"/>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 xmlns:a16="http://schemas.microsoft.com/office/drawing/2014/main" id="{C3FA1518-8435-4035-A295-A51BB1F2B32D}"/>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 xmlns:a16="http://schemas.microsoft.com/office/drawing/2014/main" id="{D375145B-ADA7-429B-A076-CE51F44AFB0E}"/>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 xmlns:a16="http://schemas.microsoft.com/office/drawing/2014/main" id="{51947924-FEA5-43AA-BEF0-6C9E6B330008}"/>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 xmlns:a16="http://schemas.microsoft.com/office/drawing/2014/main" id="{137DD91D-C447-47AD-8249-BCBF9306E721}"/>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 xmlns:a16="http://schemas.microsoft.com/office/drawing/2014/main" id="{F4CEB276-4FA2-4F2E-8918-46FEA746D387}"/>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 xmlns:a16="http://schemas.microsoft.com/office/drawing/2014/main" id="{FB155351-7BC1-4D1C-A604-E24D6BE0CE2C}"/>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 xmlns:a16="http://schemas.microsoft.com/office/drawing/2014/main" id="{A78B2EDE-A324-4082-AB0E-8BA8868E295C}"/>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 xmlns:a16="http://schemas.microsoft.com/office/drawing/2014/main" id="{A18AF74A-CD77-45F3-8AB1-B695481A64C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 xmlns:a16="http://schemas.microsoft.com/office/drawing/2014/main" id="{26A92668-F813-4D00-9E02-2B52B41CB695}"/>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 xmlns:a16="http://schemas.microsoft.com/office/drawing/2014/main" id="{65F9B873-2086-4683-9E84-0916C1E88628}"/>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 xmlns:a16="http://schemas.microsoft.com/office/drawing/2014/main" id="{5B235BAC-CB84-4288-92B0-F377FD13A775}"/>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 xmlns:a16="http://schemas.microsoft.com/office/drawing/2014/main" id="{91E934FE-BCA3-4D01-B118-E547AEC24A0A}"/>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 xmlns:a16="http://schemas.microsoft.com/office/drawing/2014/main" id="{658C798B-DF19-4639-89C4-AB9B5417F967}"/>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 xmlns:a16="http://schemas.microsoft.com/office/drawing/2014/main" id="{7597A9DF-1195-4A7E-BDFB-3183FAE19EF2}"/>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 xmlns:a16="http://schemas.microsoft.com/office/drawing/2014/main" id="{C37EEA07-2505-4B70-8B6C-58B630E790B0}"/>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 xmlns:a16="http://schemas.microsoft.com/office/drawing/2014/main" id="{F2A9F660-507F-4570-AF81-F211752D6C4F}"/>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 xmlns:a16="http://schemas.microsoft.com/office/drawing/2014/main" id="{F9F45BB7-24B5-4203-8B18-C764EE515A27}"/>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 xmlns:a16="http://schemas.microsoft.com/office/drawing/2014/main" id="{BBE511B4-1DA3-484B-BEC5-84FF6A7A05AD}"/>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 xmlns:a16="http://schemas.microsoft.com/office/drawing/2014/main" id="{15A5BCEF-E2C8-46F4-9487-E062D2C04E44}"/>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 xmlns:a16="http://schemas.microsoft.com/office/drawing/2014/main" id="{2A54ADF3-00EE-4060-8754-A54A0E9A9DD7}"/>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 xmlns:a16="http://schemas.microsoft.com/office/drawing/2014/main" id="{B1C67709-ACC5-4B52-805D-B674EAD46323}"/>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 xmlns:a16="http://schemas.microsoft.com/office/drawing/2014/main" id="{ED800195-1706-45A6-AF77-48B500B5AA36}"/>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 xmlns:a16="http://schemas.microsoft.com/office/drawing/2014/main" id="{9EF73508-1CB2-4950-8E08-D012B7C9FCC5}"/>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 xmlns:a16="http://schemas.microsoft.com/office/drawing/2014/main" id="{108AF262-3BA4-4C08-8A59-749B4DF265E8}"/>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 xmlns:a16="http://schemas.microsoft.com/office/drawing/2014/main" id="{DA36CB0F-51DE-4E69-9166-F6401AB808C2}"/>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 xmlns:a16="http://schemas.microsoft.com/office/drawing/2014/main" id="{CE5188F3-29A0-45C5-96FA-6A559040F50D}"/>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 xmlns:a16="http://schemas.microsoft.com/office/drawing/2014/main" id="{9DCEB1D4-6512-4480-830E-4A1311BBDB30}"/>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 xmlns:a16="http://schemas.microsoft.com/office/drawing/2014/main" id="{66BDFD1A-5F74-4CC3-9D34-A6F616A0A3AE}"/>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 xmlns:a16="http://schemas.microsoft.com/office/drawing/2014/main" id="{0AA004D9-E645-4E6A-95CA-9DF22D1CD27D}"/>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 xmlns:a16="http://schemas.microsoft.com/office/drawing/2014/main" id="{3F6472C0-64A3-47F2-80BB-B0909962BC83}"/>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 xmlns:a16="http://schemas.microsoft.com/office/drawing/2014/main" id="{CB15F388-A20C-40E9-A8EB-7CCB666D4708}"/>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 xmlns:a16="http://schemas.microsoft.com/office/drawing/2014/main" id="{1C965EAB-F1B1-4687-9BCC-6728C1EA349F}"/>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 xmlns:a16="http://schemas.microsoft.com/office/drawing/2014/main" id="{B465ECD4-6A9E-4442-A235-5ADA4DAD0901}"/>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 xmlns:a16="http://schemas.microsoft.com/office/drawing/2014/main" id="{2F8FBE0B-0445-432C-A3AA-8FABFBD8ED0D}"/>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 xmlns:a16="http://schemas.microsoft.com/office/drawing/2014/main" id="{01946C50-8F69-44E2-9D7E-8A0A06AA602D}"/>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 xmlns:a16="http://schemas.microsoft.com/office/drawing/2014/main" id="{F8121EB1-4FFE-40C2-B7E2-A90397A87855}"/>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 xmlns:a16="http://schemas.microsoft.com/office/drawing/2014/main" id="{46314C7C-421E-4B76-B2ED-7FE76FE0090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 xmlns:a16="http://schemas.microsoft.com/office/drawing/2014/main" id="{BC64A552-C7C7-4371-A6B3-DD302D5341D2}"/>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 xmlns:a16="http://schemas.microsoft.com/office/drawing/2014/main" id="{50338EBE-D26B-4AE0-A817-06215ED59F54}"/>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 xmlns:a16="http://schemas.microsoft.com/office/drawing/2014/main" id="{25CDB294-0EFD-4228-AE25-67E9B9D3531C}"/>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 xmlns:a16="http://schemas.microsoft.com/office/drawing/2014/main" id="{7A27B525-CAD3-40CC-A720-6C735729711F}"/>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 xmlns:a16="http://schemas.microsoft.com/office/drawing/2014/main" id="{D313E2BD-6D2E-424F-8867-317A387227BA}"/>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 xmlns:a16="http://schemas.microsoft.com/office/drawing/2014/main" id="{0A959CDC-5FEE-44F6-949A-85991EE915E6}"/>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 xmlns:a16="http://schemas.microsoft.com/office/drawing/2014/main" id="{1B73B66D-E31F-4A0D-A9FD-E4D4C6A1C3D2}"/>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 xmlns:a16="http://schemas.microsoft.com/office/drawing/2014/main" id="{3AAD5E49-94F8-4CC7-83D8-8F24A5BE3021}"/>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 xmlns:a16="http://schemas.microsoft.com/office/drawing/2014/main" id="{4161E7E0-DE9F-4AC8-9E26-00DAFC56DF1C}"/>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 xmlns:a16="http://schemas.microsoft.com/office/drawing/2014/main" id="{BB27C346-BB1D-4616-85BB-8DEAF02F3044}"/>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 xmlns:a16="http://schemas.microsoft.com/office/drawing/2014/main" id="{AA8D30DB-AA8D-47F6-B97E-7424868042D3}"/>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 xmlns:a16="http://schemas.microsoft.com/office/drawing/2014/main" id="{E66B6AFD-CF67-4E4D-B101-67917525430F}"/>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 xmlns:a16="http://schemas.microsoft.com/office/drawing/2014/main" id="{0088CEA9-5D34-4E12-A42F-33D1454B4CEC}"/>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 xmlns:a16="http://schemas.microsoft.com/office/drawing/2014/main" id="{D40D7A6B-E85D-4E45-9FB7-1D3F889A4FB1}"/>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 xmlns:a16="http://schemas.microsoft.com/office/drawing/2014/main" id="{6B347EDF-B23E-40E4-8C24-6C84821ED8E9}"/>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 xmlns:a16="http://schemas.microsoft.com/office/drawing/2014/main" id="{851C47DB-A11E-48E0-A2C0-73D70CDD5D00}"/>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 xmlns:a16="http://schemas.microsoft.com/office/drawing/2014/main" id="{81F1C154-6374-4182-A096-A0EB8792D17E}"/>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 xmlns:a16="http://schemas.microsoft.com/office/drawing/2014/main" id="{B519B353-2416-4597-BB92-85D23E8BA8F6}"/>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 xmlns:a16="http://schemas.microsoft.com/office/drawing/2014/main" id="{4C136D24-408B-4553-A073-76CEE6CEDBF4}"/>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 xmlns:a16="http://schemas.microsoft.com/office/drawing/2014/main" id="{43AB9EA8-E22C-4BC4-A2FF-66A05C651783}"/>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 xmlns:a16="http://schemas.microsoft.com/office/drawing/2014/main" id="{9B0DBE25-5A71-4C3C-9E3A-D260466ABA15}"/>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 xmlns:a16="http://schemas.microsoft.com/office/drawing/2014/main" id="{9F88F0D9-A968-4A13-8956-A506AFF2496B}"/>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 xmlns:a16="http://schemas.microsoft.com/office/drawing/2014/main" id="{E8CB9104-9454-45DD-BA3D-F284F6ECAF41}"/>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 xmlns:a16="http://schemas.microsoft.com/office/drawing/2014/main" id="{7564F1AA-2F60-4F6E-8088-639A5FD76EE4}"/>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 xmlns:a16="http://schemas.microsoft.com/office/drawing/2014/main" id="{0472647C-A8B1-4EE6-A1F7-A7974C00ECDC}"/>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 xmlns:a16="http://schemas.microsoft.com/office/drawing/2014/main" id="{0A0BC2EB-6559-4DD8-8331-2619A4F69F60}"/>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 xmlns:a16="http://schemas.microsoft.com/office/drawing/2014/main" id="{5FC08856-C60F-4CC2-9670-7B26465B0B8F}"/>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 xmlns:a16="http://schemas.microsoft.com/office/drawing/2014/main" id="{160C9131-1168-407A-96C7-F076D60FC433}"/>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 xmlns:a16="http://schemas.microsoft.com/office/drawing/2014/main" id="{358957BB-5BFF-4EDD-8F24-5F5B3624B8A0}"/>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 xmlns:a16="http://schemas.microsoft.com/office/drawing/2014/main" id="{FB453775-8A90-404E-A853-32D74BBA4272}"/>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 xmlns:a16="http://schemas.microsoft.com/office/drawing/2014/main" id="{7BD989CC-CD6D-4201-B240-BFF03E012E5F}"/>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 xmlns:a16="http://schemas.microsoft.com/office/drawing/2014/main" id="{BD555FAF-5F5D-478D-A0CE-5CFE3183F3CD}"/>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 xmlns:a16="http://schemas.microsoft.com/office/drawing/2014/main" id="{E0002244-1B54-4F33-9120-A78D8CCEB8A4}"/>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 xmlns:a16="http://schemas.microsoft.com/office/drawing/2014/main" id="{CA9B7A3F-CB6E-4A45-8A2F-33C3E5B4B9CC}"/>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 xmlns:a16="http://schemas.microsoft.com/office/drawing/2014/main" id="{B1BACB10-2A5B-4F79-AE34-96E0C16B3111}"/>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 xmlns:a16="http://schemas.microsoft.com/office/drawing/2014/main" id="{7E191CA7-EAA7-4172-83D6-462C65F80DE2}"/>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 xmlns:a16="http://schemas.microsoft.com/office/drawing/2014/main" id="{2743F239-1BC2-424C-AB83-6BB4F4A2FFB1}"/>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 xmlns:a16="http://schemas.microsoft.com/office/drawing/2014/main" id="{B388724D-D070-4A9F-A7CE-51D37FBCE0CF}"/>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 xmlns:a16="http://schemas.microsoft.com/office/drawing/2014/main" id="{FB48898D-907B-428B-BBF1-E37E76B7189D}"/>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 xmlns:a16="http://schemas.microsoft.com/office/drawing/2014/main" id="{51F1CED7-B6CB-4D32-95FA-E29D37367395}"/>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 xmlns:a16="http://schemas.microsoft.com/office/drawing/2014/main" id="{A3498C9B-CBE1-4446-BB3E-7350B7C058BA}"/>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 xmlns:a16="http://schemas.microsoft.com/office/drawing/2014/main" id="{2F3E8B03-26D3-409B-95F7-CAB86CCEAECA}"/>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 xmlns:a16="http://schemas.microsoft.com/office/drawing/2014/main" id="{9094BEC4-D8B3-4E4C-B111-33F0913F58C3}"/>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 xmlns:a16="http://schemas.microsoft.com/office/drawing/2014/main" id="{C2D1EDD2-99B3-4DB9-A6F5-25606F444DF5}"/>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 xmlns:a16="http://schemas.microsoft.com/office/drawing/2014/main" id="{8669225F-0DB0-4626-9526-26A5D421A49E}"/>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 xmlns:a16="http://schemas.microsoft.com/office/drawing/2014/main" id="{352703DD-1F90-4270-9E8E-C442659ADB3B}"/>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 xmlns:a16="http://schemas.microsoft.com/office/drawing/2014/main" id="{685BB5D8-54CF-468D-8527-F326E3D51A92}"/>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 xmlns:a16="http://schemas.microsoft.com/office/drawing/2014/main" id="{46D39FDC-B419-4B08-A21E-F6A06BF32DAE}"/>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 xmlns:a16="http://schemas.microsoft.com/office/drawing/2014/main" id="{8C836D7E-E1F0-43AF-B5DF-F6287168CE3A}"/>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 xmlns:a16="http://schemas.microsoft.com/office/drawing/2014/main" id="{0556ADF8-98EE-4BB9-84C0-BF615AF5397A}"/>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 xmlns:a16="http://schemas.microsoft.com/office/drawing/2014/main" id="{BCD9F563-DC92-456A-83D1-54D88E0CA959}"/>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 xmlns:a16="http://schemas.microsoft.com/office/drawing/2014/main" id="{D0CA793E-A1F8-47D8-8898-6EF60B325403}"/>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 xmlns:a16="http://schemas.microsoft.com/office/drawing/2014/main" id="{9CBDEA38-4884-42AE-A116-CC7156792D96}"/>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 xmlns:a16="http://schemas.microsoft.com/office/drawing/2014/main" id="{4E6DCFBA-B67B-425C-9943-19AC8DC655B2}"/>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 xmlns:a16="http://schemas.microsoft.com/office/drawing/2014/main" id="{C8648735-97FD-450B-A6A7-E3CC0949042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 xmlns:a16="http://schemas.microsoft.com/office/drawing/2014/main" id="{AEB5FE40-31DA-4159-AE4E-3B7BEC920A2C}"/>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 xmlns:a16="http://schemas.microsoft.com/office/drawing/2014/main" id="{3CB91E35-3457-4B7B-89A6-8097FA8EADD9}"/>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 xmlns:a16="http://schemas.microsoft.com/office/drawing/2014/main" id="{46E8A15A-9DD7-4F41-BA9F-6A7CC4CA54A1}"/>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 xmlns:a16="http://schemas.microsoft.com/office/drawing/2014/main" id="{747620FF-C2AC-4E85-B069-05EA04BDD0AB}"/>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 xmlns:a16="http://schemas.microsoft.com/office/drawing/2014/main" id="{B1851553-60B4-4B13-A82A-5A54EBE053AA}"/>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 xmlns:a16="http://schemas.microsoft.com/office/drawing/2014/main" id="{584330B7-0005-4C04-A112-7553158D6A3C}"/>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 xmlns:a16="http://schemas.microsoft.com/office/drawing/2014/main" id="{FC2397CA-1865-4CFD-9B56-7D6E32E728D3}"/>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 xmlns:a16="http://schemas.microsoft.com/office/drawing/2014/main" id="{03BA8441-7458-4941-B3F5-7AE02DEC4B5E}"/>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 xmlns:a16="http://schemas.microsoft.com/office/drawing/2014/main" id="{CE911541-7F04-47DE-ADAE-8C68480F7203}"/>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 xmlns:a16="http://schemas.microsoft.com/office/drawing/2014/main" id="{A6AACE39-B8EC-4542-A3A9-74FE30BF2B30}"/>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 xmlns:a16="http://schemas.microsoft.com/office/drawing/2014/main" id="{EF9D89A7-D05C-4613-941D-EF5590A58CC6}"/>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 xmlns:a16="http://schemas.microsoft.com/office/drawing/2014/main" id="{4EE86F08-527E-4CB7-AA73-78E2CDD39E9C}"/>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 xmlns:a16="http://schemas.microsoft.com/office/drawing/2014/main" id="{A6F72CD8-5B1A-48CE-AB10-6B2174E403C3}"/>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 xmlns:a16="http://schemas.microsoft.com/office/drawing/2014/main" id="{5B589B5D-D5B0-41B5-91BF-C4904FF1D594}"/>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 xmlns:a16="http://schemas.microsoft.com/office/drawing/2014/main" id="{979393D9-E6BD-47F1-A3E2-46A0864CD9D0}"/>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 xmlns:a16="http://schemas.microsoft.com/office/drawing/2014/main" id="{CF8E0289-E95F-4EC2-82B1-1515F49CF67C}"/>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 xmlns:a16="http://schemas.microsoft.com/office/drawing/2014/main" id="{FB288D80-5009-44BF-BD06-5C70C3C3F79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 xmlns:a16="http://schemas.microsoft.com/office/drawing/2014/main" id="{1CC43E7A-B3E7-4899-8F11-04CF12DCDA02}"/>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 xmlns:a16="http://schemas.microsoft.com/office/drawing/2014/main" id="{F187D1D9-B930-4B03-B570-1DAFE9E2D9EE}"/>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 xmlns:a16="http://schemas.microsoft.com/office/drawing/2014/main" id="{83DA7800-0789-42B9-A2F9-FFA8FAE4E8C1}"/>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 xmlns:a16="http://schemas.microsoft.com/office/drawing/2014/main" id="{3CD18AE6-5123-4095-985F-4C9D9B664FF8}"/>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 xmlns:a16="http://schemas.microsoft.com/office/drawing/2014/main" id="{C9878FAF-7871-46AD-8932-FA3735324D34}"/>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 xmlns:a16="http://schemas.microsoft.com/office/drawing/2014/main" id="{9B768330-029F-4411-8CC8-4AF71FF43A1D}"/>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 xmlns:a16="http://schemas.microsoft.com/office/drawing/2014/main" id="{3BD78DEB-040E-4A0F-B767-3F26DB57BCF0}"/>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 xmlns:a16="http://schemas.microsoft.com/office/drawing/2014/main" id="{0B1FCCEC-2408-4D5B-9E26-6F7968AEA45F}"/>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 xmlns:a16="http://schemas.microsoft.com/office/drawing/2014/main" id="{458613A0-E869-4D76-B09E-4C6B76BE3AF3}"/>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 xmlns:a16="http://schemas.microsoft.com/office/drawing/2014/main" id="{4F4A0394-B01D-45E6-8784-C5BA9377CA62}"/>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 xmlns:a16="http://schemas.microsoft.com/office/drawing/2014/main" id="{E9ABF57E-02C9-4BEC-9B08-ABA9ACF466A4}"/>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 xmlns:a16="http://schemas.microsoft.com/office/drawing/2014/main" id="{5F9F88CC-4A46-4741-8EC8-6FD79E76967A}"/>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 xmlns:a16="http://schemas.microsoft.com/office/drawing/2014/main" id="{3892CC71-10CF-410E-9ECC-32435415AC2E}"/>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 xmlns:a16="http://schemas.microsoft.com/office/drawing/2014/main" id="{74E4E8D6-9BF8-4AB0-A721-3DBBAB107ACB}"/>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 xmlns:a16="http://schemas.microsoft.com/office/drawing/2014/main" id="{2A746667-2C55-45F1-A442-891A427C5475}"/>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 xmlns:a16="http://schemas.microsoft.com/office/drawing/2014/main" id="{7C55DDBC-14F2-42A8-A97E-99FBEDDBFBAC}"/>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 xmlns:a16="http://schemas.microsoft.com/office/drawing/2014/main" id="{CE0EAB94-B0A7-45B9-9017-8270392B6193}"/>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 xmlns:a16="http://schemas.microsoft.com/office/drawing/2014/main" id="{0F1DED38-15C8-4735-924A-802C38C24127}"/>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 xmlns:a16="http://schemas.microsoft.com/office/drawing/2014/main" id="{477832B4-5E5E-4B85-A573-742B520095D8}"/>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 xmlns:a16="http://schemas.microsoft.com/office/drawing/2014/main" id="{6ABADCD0-0D16-40CD-92DE-B91369547BB4}"/>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 xmlns:a16="http://schemas.microsoft.com/office/drawing/2014/main" id="{F2A5CD34-70A7-4076-9875-F654CAAE032A}"/>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 xmlns:a16="http://schemas.microsoft.com/office/drawing/2014/main" id="{E81DDE7D-BA0B-496F-BCBE-610EDE5E83AA}"/>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 xmlns:a16="http://schemas.microsoft.com/office/drawing/2014/main" id="{6616B93B-553C-4E68-ACF0-14AA6D8299C9}"/>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 xmlns:a16="http://schemas.microsoft.com/office/drawing/2014/main" id="{216652A2-967F-4200-8D04-B70476303AA3}"/>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 xmlns:a16="http://schemas.microsoft.com/office/drawing/2014/main" id="{9032E750-4AA9-4618-A5F9-36234AFEB71C}"/>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 xmlns:a16="http://schemas.microsoft.com/office/drawing/2014/main" id="{8D83E7AC-C0BB-4A04-94BB-FCE1A6116005}"/>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 xmlns:a16="http://schemas.microsoft.com/office/drawing/2014/main" id="{A20FC6A8-E8BB-4DAD-A590-5EB10FF273C1}"/>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 xmlns:a16="http://schemas.microsoft.com/office/drawing/2014/main" id="{2C552037-ACEC-43AB-8C24-A89C0D20475F}"/>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 xmlns:a16="http://schemas.microsoft.com/office/drawing/2014/main" id="{F3499100-68AB-4024-AC91-7EB2E6E10E04}"/>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 xmlns:a16="http://schemas.microsoft.com/office/drawing/2014/main" id="{29F8E2DC-134E-40D0-89D2-4FD99B45A583}"/>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 xmlns:a16="http://schemas.microsoft.com/office/drawing/2014/main" id="{B0E4E854-1656-4F48-BB96-F291ACCD08D1}"/>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 xmlns:a16="http://schemas.microsoft.com/office/drawing/2014/main" id="{3CD49B14-E362-42E6-B31B-087B3B7C2496}"/>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 xmlns:a16="http://schemas.microsoft.com/office/drawing/2014/main" id="{C60EA64D-7FE4-4B66-A8E9-54CD1F1B2F2D}"/>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 xmlns:a16="http://schemas.microsoft.com/office/drawing/2014/main" id="{407D8C75-8587-414F-9EF2-5295B40F8E28}"/>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 xmlns:a16="http://schemas.microsoft.com/office/drawing/2014/main" id="{EDF0F359-F17D-443E-8B1E-0EE733533B56}"/>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 xmlns:a16="http://schemas.microsoft.com/office/drawing/2014/main" id="{07C520B5-9F77-4997-A086-1E6A13FBB28D}"/>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 xmlns:a16="http://schemas.microsoft.com/office/drawing/2014/main" id="{CB2DC7FC-EEAE-4BD7-8E10-9866C860EADC}"/>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 xmlns:a16="http://schemas.microsoft.com/office/drawing/2014/main" id="{29C44742-94EC-4FEF-89DC-CE6EF6A1586C}"/>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 xmlns:a16="http://schemas.microsoft.com/office/drawing/2014/main" id="{8BC3EDE8-E5CE-49A0-A971-6A309642928C}"/>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 xmlns:a16="http://schemas.microsoft.com/office/drawing/2014/main" id="{4682954A-F4E2-4697-ABE5-0FDF08CB9D00}"/>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 xmlns:a16="http://schemas.microsoft.com/office/drawing/2014/main" id="{143348EB-C6B2-4891-B932-819292FDD3D4}"/>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 xmlns:a16="http://schemas.microsoft.com/office/drawing/2014/main" id="{8D855952-E1A7-4478-B9DA-AFA44CD2753F}"/>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 xmlns:a16="http://schemas.microsoft.com/office/drawing/2014/main" id="{06F97274-D4D4-4F34-9D57-080457484EF8}"/>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 xmlns:a16="http://schemas.microsoft.com/office/drawing/2014/main" id="{2191E943-722B-4B5B-B899-E52F4D8B675B}"/>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 xmlns:a16="http://schemas.microsoft.com/office/drawing/2014/main" id="{6EECFBE6-2F3C-48AA-8C1F-865778E9802F}"/>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 xmlns:a16="http://schemas.microsoft.com/office/drawing/2014/main" id="{8903F25C-A5F1-4332-9AA5-A6AFE17AA29C}"/>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 xmlns:a16="http://schemas.microsoft.com/office/drawing/2014/main" id="{2DB741E3-94FC-4F15-9210-F1A970695581}"/>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 xmlns:a16="http://schemas.microsoft.com/office/drawing/2014/main" id="{0291D752-18C4-4DCE-8F18-C91B95B064C9}"/>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 xmlns:a16="http://schemas.microsoft.com/office/drawing/2014/main" id="{6B167414-56C0-40DF-9731-61D738AD1A26}"/>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 xmlns:a16="http://schemas.microsoft.com/office/drawing/2014/main" id="{A84C0CCE-C0CD-48D9-8F0A-57D2842AD192}"/>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 xmlns:a16="http://schemas.microsoft.com/office/drawing/2014/main" id="{035251BD-E356-461C-AE98-EC37932EEC07}"/>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 xmlns:a16="http://schemas.microsoft.com/office/drawing/2014/main" id="{71E388B4-2E49-4CF3-BC67-8BCE5A218A4A}"/>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 xmlns:a16="http://schemas.microsoft.com/office/drawing/2014/main" id="{C7178143-32FF-42D6-97C2-2BE4A5AA4C53}"/>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 xmlns:a16="http://schemas.microsoft.com/office/drawing/2014/main" id="{B3032421-8573-45B1-9DB8-A6A96347447A}"/>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 xmlns:a16="http://schemas.microsoft.com/office/drawing/2014/main" id="{F07CEE9F-0FCB-4F20-8FE3-6A8934EF034C}"/>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 xmlns:a16="http://schemas.microsoft.com/office/drawing/2014/main" id="{228FC236-B0A5-4061-8C17-2D001D3C308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 xmlns:a16="http://schemas.microsoft.com/office/drawing/2014/main" id="{FF69E0ED-E677-4B22-B40F-B2303E4721E3}"/>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 xmlns:a16="http://schemas.microsoft.com/office/drawing/2014/main" id="{F65F487B-AE0D-4DF1-B2D7-850E558AC59E}"/>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 xmlns:a16="http://schemas.microsoft.com/office/drawing/2014/main" id="{09F9B663-36E3-4F29-880B-BBC9761009E4}"/>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 xmlns:a16="http://schemas.microsoft.com/office/drawing/2014/main" id="{FF3A779A-211D-498E-AC0B-A37996107A2E}"/>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 xmlns:a16="http://schemas.microsoft.com/office/drawing/2014/main" id="{FCF34AB2-153C-49D7-A89F-24F861B3B5C0}"/>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 xmlns:a16="http://schemas.microsoft.com/office/drawing/2014/main" id="{A34B819D-B97C-4743-8665-6267CE6CB68D}"/>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 xmlns:a16="http://schemas.microsoft.com/office/drawing/2014/main" id="{A5076223-582E-4693-9DD5-5193623388D6}"/>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 xmlns:a16="http://schemas.microsoft.com/office/drawing/2014/main" id="{53F68AF3-9833-4163-B5C2-BEBD6388CA22}"/>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 xmlns:a16="http://schemas.microsoft.com/office/drawing/2014/main" id="{55D818D1-D52A-402A-B8E3-21B32C2826F4}"/>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 xmlns:a16="http://schemas.microsoft.com/office/drawing/2014/main" id="{1006D2F5-A203-4AF6-A8A7-A70E7059ED23}"/>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 xmlns:a16="http://schemas.microsoft.com/office/drawing/2014/main" id="{8EFC26BF-398D-4E89-9E89-C59BFA334AE1}"/>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 xmlns:a16="http://schemas.microsoft.com/office/drawing/2014/main" id="{C554BA7C-039C-49BA-979F-690FE4BD66F2}"/>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 xmlns:a16="http://schemas.microsoft.com/office/drawing/2014/main" id="{7A0ABB8D-DB2B-48CE-9713-F67C325FC8AB}"/>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 xmlns:a16="http://schemas.microsoft.com/office/drawing/2014/main" id="{BC6F6EC8-6F1F-4FE8-8C24-37DED616332E}"/>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 xmlns:a16="http://schemas.microsoft.com/office/drawing/2014/main" id="{9B2C4CE8-FDCB-415A-A6CF-076676DA17C1}"/>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 xmlns:a16="http://schemas.microsoft.com/office/drawing/2014/main" id="{87FEF78E-5D0B-4024-803B-5F8896ADEB4B}"/>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 xmlns:a16="http://schemas.microsoft.com/office/drawing/2014/main" id="{CF943020-5B77-4BC7-9DFC-A86229A47084}"/>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 xmlns:a16="http://schemas.microsoft.com/office/drawing/2014/main" id="{1208BBD3-4A9B-4E99-B962-DB78625C7704}"/>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 xmlns:a16="http://schemas.microsoft.com/office/drawing/2014/main" id="{D5C247BD-C1A0-4141-A5C6-40F7ECDE8456}"/>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 xmlns:a16="http://schemas.microsoft.com/office/drawing/2014/main" id="{A9B4581C-3871-4A86-8C32-AB4F37A52C7D}"/>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 xmlns:a16="http://schemas.microsoft.com/office/drawing/2014/main" id="{8E14CB2B-0316-4D15-9C73-F5D25B62694A}"/>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 xmlns:a16="http://schemas.microsoft.com/office/drawing/2014/main" id="{672D4072-9D38-4BD6-9F90-303225DD9F2D}"/>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 xmlns:a16="http://schemas.microsoft.com/office/drawing/2014/main" id="{EB9BD185-263B-4259-BE4B-F1CC5B449EAA}"/>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 xmlns:a16="http://schemas.microsoft.com/office/drawing/2014/main" id="{8AD40F77-98DE-4407-94E7-017556A9DE42}"/>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 xmlns:a16="http://schemas.microsoft.com/office/drawing/2014/main" id="{3289BFA6-6047-4EEA-87E3-50E6B7ED0574}"/>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 xmlns:a16="http://schemas.microsoft.com/office/drawing/2014/main" id="{A476B678-8729-471E-B60E-D91F3C14C343}"/>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 xmlns:a16="http://schemas.microsoft.com/office/drawing/2014/main" id="{065CB2E6-560B-42B9-AB29-FB8DF85E7A54}"/>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 xmlns:a16="http://schemas.microsoft.com/office/drawing/2014/main" id="{B27166AD-8226-4ECA-8C14-25126A0E83FA}"/>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 xmlns:a16="http://schemas.microsoft.com/office/drawing/2014/main" id="{3782B180-CA31-4C34-BA07-7B33064CEDC3}"/>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 xmlns:a16="http://schemas.microsoft.com/office/drawing/2014/main" id="{C17768A6-6082-4D7C-B425-9C4353F29C5B}"/>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 xmlns:a16="http://schemas.microsoft.com/office/drawing/2014/main" id="{73736F79-AA86-4653-9C2F-7D0CE589087D}"/>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 xmlns:a16="http://schemas.microsoft.com/office/drawing/2014/main" id="{89B8874F-C10A-488B-A428-29F061A20FB0}"/>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 xmlns:a16="http://schemas.microsoft.com/office/drawing/2014/main" id="{844E857F-F93A-43C8-BE04-123FE99205B8}"/>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 xmlns:a16="http://schemas.microsoft.com/office/drawing/2014/main" id="{DE05731F-A69B-4FB1-9E70-1B12CB079F55}"/>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 xmlns:a16="http://schemas.microsoft.com/office/drawing/2014/main" id="{D16FD0E2-DDF1-47FA-A10A-F88D0E07513A}"/>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 xmlns:a16="http://schemas.microsoft.com/office/drawing/2014/main" id="{6E1BA6C2-1A11-4589-8C03-20E4E51C3C06}"/>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 xmlns:a16="http://schemas.microsoft.com/office/drawing/2014/main" id="{59C969DE-BA7E-4791-A52E-9F8E546AC838}"/>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 xmlns:a16="http://schemas.microsoft.com/office/drawing/2014/main" id="{6D023819-91D9-43A5-B919-F05E99E92646}"/>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 xmlns:a16="http://schemas.microsoft.com/office/drawing/2014/main" id="{697A008D-BBA8-49B8-A78E-0A84C70446AC}"/>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 xmlns:a16="http://schemas.microsoft.com/office/drawing/2014/main" id="{CE6DBD32-F7DB-4135-9264-225417AEC2CB}"/>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 xmlns:a16="http://schemas.microsoft.com/office/drawing/2014/main" id="{D6C90BE6-3005-40A7-B0CC-6C3F19AACACE}"/>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 xmlns:a16="http://schemas.microsoft.com/office/drawing/2014/main" id="{32D4217F-13CB-4513-86FE-B8299ADAEA04}"/>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 xmlns:a16="http://schemas.microsoft.com/office/drawing/2014/main" id="{EFF894A0-55DA-441E-BE56-3FE0D594DBFF}"/>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 xmlns:a16="http://schemas.microsoft.com/office/drawing/2014/main" id="{85941915-3996-47FA-BE62-0EF67051EAFD}"/>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 xmlns:a16="http://schemas.microsoft.com/office/drawing/2014/main" id="{BDFDCC4C-370B-4272-B91C-DC8B4458DA3D}"/>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 xmlns:a16="http://schemas.microsoft.com/office/drawing/2014/main" id="{0C8914BD-B4F3-4766-8461-7281FE0149E5}"/>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 xmlns:a16="http://schemas.microsoft.com/office/drawing/2014/main" id="{08ECC342-5184-4F07-910A-132F1F92638E}"/>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 xmlns:a16="http://schemas.microsoft.com/office/drawing/2014/main" id="{225E39F2-0162-44D4-9151-11DA0648C38B}"/>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 xmlns:a16="http://schemas.microsoft.com/office/drawing/2014/main" id="{CCFAFE1D-8CF1-445B-A6DA-801693AD75A7}"/>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 xmlns:a16="http://schemas.microsoft.com/office/drawing/2014/main" id="{B54DD778-101B-4BB1-89E0-98554CA62838}"/>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 xmlns:a16="http://schemas.microsoft.com/office/drawing/2014/main" id="{3D8A584A-CEC2-4E29-91CF-90A9089BF65E}"/>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 xmlns:a16="http://schemas.microsoft.com/office/drawing/2014/main" id="{C2949875-771B-48CE-AC5C-4831C6859FCF}"/>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 xmlns:a16="http://schemas.microsoft.com/office/drawing/2014/main" id="{E5758C89-EB22-45A0-8D24-8B60B269BA89}"/>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 xmlns:a16="http://schemas.microsoft.com/office/drawing/2014/main" id="{D684F557-EC24-4D89-833F-59E9AE684DDA}"/>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 xmlns:a16="http://schemas.microsoft.com/office/drawing/2014/main" id="{722CA69D-6657-42B5-9E16-2AC1FFCD970C}"/>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 xmlns:a16="http://schemas.microsoft.com/office/drawing/2014/main" id="{FBE4CACC-F3F0-4EA0-9035-D770AF7510AD}"/>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 xmlns:a16="http://schemas.microsoft.com/office/drawing/2014/main" id="{B88DFAF7-2CE8-4CDB-9562-B187C7CF7A73}"/>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 xmlns:a16="http://schemas.microsoft.com/office/drawing/2014/main" id="{E81E90A3-9131-4993-B4E8-F251FD190089}"/>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 xmlns:a16="http://schemas.microsoft.com/office/drawing/2014/main" id="{71166FEB-6B7B-4D39-BE00-167683CBBBAA}"/>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 xmlns:a16="http://schemas.microsoft.com/office/drawing/2014/main" id="{97AD2BD4-5845-414F-A480-A92CA2A774E9}"/>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 xmlns:a16="http://schemas.microsoft.com/office/drawing/2014/main" id="{3EF917FA-57BA-4431-B723-F8E38B9B0E4B}"/>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 xmlns:a16="http://schemas.microsoft.com/office/drawing/2014/main" id="{E6874C77-E4C6-44C8-ABD8-4118591EB533}"/>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 xmlns:a16="http://schemas.microsoft.com/office/drawing/2014/main" id="{D59F70E1-92D1-46A2-B373-37B059AB817E}"/>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 xmlns:a16="http://schemas.microsoft.com/office/drawing/2014/main" id="{52E54C2E-BB62-4CC5-BFE6-B31DC30C7B96}"/>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 xmlns:a16="http://schemas.microsoft.com/office/drawing/2014/main" id="{F4113147-8D7C-42F9-A36B-BA7E1544EE10}"/>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 xmlns:a16="http://schemas.microsoft.com/office/drawing/2014/main" id="{E4786491-A9B0-48A0-92F1-E875F4B59AFE}"/>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 xmlns:a16="http://schemas.microsoft.com/office/drawing/2014/main" id="{EDB15F03-E373-4723-8DA9-F4DBB8DB5FC2}"/>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 xmlns:a16="http://schemas.microsoft.com/office/drawing/2014/main" id="{20702620-7B6B-4A6B-B39C-844BDF407F51}"/>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 xmlns:a16="http://schemas.microsoft.com/office/drawing/2014/main" id="{505FA271-C2B3-45B5-BC76-BDC37DE7B526}"/>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 xmlns:a16="http://schemas.microsoft.com/office/drawing/2014/main" id="{B89C4B6E-8D9D-4AD5-B0D3-F781E909CFA7}"/>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 xmlns:a16="http://schemas.microsoft.com/office/drawing/2014/main" id="{8AB99C2B-A2A9-4115-9AD6-D665A956D501}"/>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 xmlns:a16="http://schemas.microsoft.com/office/drawing/2014/main" id="{E301F3FD-4A85-42BB-9BE4-76B3D1B043F6}"/>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 xmlns:a16="http://schemas.microsoft.com/office/drawing/2014/main" id="{0BA6F8A1-B6A8-4FD8-B068-3A6EE1004B82}"/>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 xmlns:a16="http://schemas.microsoft.com/office/drawing/2014/main" id="{6601DF7D-913E-4ECC-A7FD-BCEE0FF19F8E}"/>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 xmlns:a16="http://schemas.microsoft.com/office/drawing/2014/main" id="{4A9112C3-2C3A-4E3D-9429-05CC984E88DA}"/>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 xmlns:a16="http://schemas.microsoft.com/office/drawing/2014/main" id="{6BD9120C-9F88-4819-8EF5-C1C5AC0D3A71}"/>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 xmlns:a16="http://schemas.microsoft.com/office/drawing/2014/main" id="{0F06E36F-002A-49BF-9065-4CB6DC10DFEC}"/>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 xmlns:a16="http://schemas.microsoft.com/office/drawing/2014/main" id="{5ACF9667-181B-4FB9-951E-46D25BB09BD5}"/>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 xmlns:a16="http://schemas.microsoft.com/office/drawing/2014/main" id="{EC72F625-068B-43B7-ACA1-8F3DF366A4FF}"/>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 xmlns:a16="http://schemas.microsoft.com/office/drawing/2014/main" id="{F6B98C50-3623-47EB-BEBD-6E50396D68F3}"/>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 xmlns:a16="http://schemas.microsoft.com/office/drawing/2014/main" id="{6EE3BA2A-EAD4-420E-93D4-E754D7427F5F}"/>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 xmlns:a16="http://schemas.microsoft.com/office/drawing/2014/main" id="{F2958000-EDAF-496A-8344-738946538B9F}"/>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 xmlns:a16="http://schemas.microsoft.com/office/drawing/2014/main" id="{F5CC9D75-72B6-480B-AEAE-69CE74548F5D}"/>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 xmlns:a16="http://schemas.microsoft.com/office/drawing/2014/main" id="{7AC13A54-25CC-41F7-968F-C3684B42B672}"/>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 xmlns:a16="http://schemas.microsoft.com/office/drawing/2014/main" id="{F0073D0B-0208-4CD1-BE84-205A720124A9}"/>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 xmlns:a16="http://schemas.microsoft.com/office/drawing/2014/main" id="{08739CC4-D1BD-4294-98D0-B85A8C63798B}"/>
            </a:ext>
          </a:extLst>
        </xdr:cNvPr>
        <xdr:cNvSpPr>
          <a:spLocks noChangeArrowheads="1" noChangeShapeType="1" noTextEdit="1"/>
        </xdr:cNvSpPr>
      </xdr:nvSpPr>
      <xdr:spPr bwMode="auto">
        <a:xfrm>
          <a:off x="695325" y="657225"/>
          <a:ext cx="20574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3</xdr:row>
      <xdr:rowOff>114300</xdr:rowOff>
    </xdr:from>
    <xdr:to>
      <xdr:col>4</xdr:col>
      <xdr:colOff>0</xdr:colOff>
      <xdr:row>3</xdr:row>
      <xdr:rowOff>114300</xdr:rowOff>
    </xdr:to>
    <xdr:sp macro="" textlink="">
      <xdr:nvSpPr>
        <xdr:cNvPr id="2" name="Line 56">
          <a:extLst>
            <a:ext uri="{FF2B5EF4-FFF2-40B4-BE49-F238E27FC236}">
              <a16:creationId xmlns="" xmlns:a16="http://schemas.microsoft.com/office/drawing/2014/main" id="{3CE426DF-98F5-49A2-BF59-B08DFC4566EB}"/>
            </a:ext>
          </a:extLst>
        </xdr:cNvPr>
        <xdr:cNvSpPr>
          <a:spLocks noChangeShapeType="1"/>
        </xdr:cNvSpPr>
      </xdr:nvSpPr>
      <xdr:spPr bwMode="auto">
        <a:xfrm>
          <a:off x="1181100" y="742950"/>
          <a:ext cx="16859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20</xdr:row>
      <xdr:rowOff>104775</xdr:rowOff>
    </xdr:from>
    <xdr:to>
      <xdr:col>4</xdr:col>
      <xdr:colOff>0</xdr:colOff>
      <xdr:row>20</xdr:row>
      <xdr:rowOff>104775</xdr:rowOff>
    </xdr:to>
    <xdr:sp macro="" textlink="">
      <xdr:nvSpPr>
        <xdr:cNvPr id="3" name="Line 62">
          <a:extLst>
            <a:ext uri="{FF2B5EF4-FFF2-40B4-BE49-F238E27FC236}">
              <a16:creationId xmlns="" xmlns:a16="http://schemas.microsoft.com/office/drawing/2014/main" id="{1B6DB3A4-3BFA-4395-ACAF-555ACD0CFCE8}"/>
            </a:ext>
          </a:extLst>
        </xdr:cNvPr>
        <xdr:cNvSpPr>
          <a:spLocks noChangeShapeType="1"/>
        </xdr:cNvSpPr>
      </xdr:nvSpPr>
      <xdr:spPr bwMode="auto">
        <a:xfrm>
          <a:off x="2314575" y="3838575"/>
          <a:ext cx="5524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18</xdr:row>
      <xdr:rowOff>85725</xdr:rowOff>
    </xdr:from>
    <xdr:to>
      <xdr:col>3</xdr:col>
      <xdr:colOff>447675</xdr:colOff>
      <xdr:row>23</xdr:row>
      <xdr:rowOff>104775</xdr:rowOff>
    </xdr:to>
    <xdr:sp macro="" textlink="">
      <xdr:nvSpPr>
        <xdr:cNvPr id="4" name="Line 63">
          <a:extLst>
            <a:ext uri="{FF2B5EF4-FFF2-40B4-BE49-F238E27FC236}">
              <a16:creationId xmlns="" xmlns:a16="http://schemas.microsoft.com/office/drawing/2014/main" id="{3F75ED8C-C85C-4325-8A76-D3C1B78166DF}"/>
            </a:ext>
          </a:extLst>
        </xdr:cNvPr>
        <xdr:cNvSpPr>
          <a:spLocks noChangeShapeType="1"/>
        </xdr:cNvSpPr>
      </xdr:nvSpPr>
      <xdr:spPr bwMode="auto">
        <a:xfrm>
          <a:off x="2552700" y="3400425"/>
          <a:ext cx="0" cy="10096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23</xdr:row>
      <xdr:rowOff>104775</xdr:rowOff>
    </xdr:from>
    <xdr:to>
      <xdr:col>3</xdr:col>
      <xdr:colOff>723900</xdr:colOff>
      <xdr:row>23</xdr:row>
      <xdr:rowOff>104775</xdr:rowOff>
    </xdr:to>
    <xdr:sp macro="" textlink="">
      <xdr:nvSpPr>
        <xdr:cNvPr id="5" name="Line 65">
          <a:extLst>
            <a:ext uri="{FF2B5EF4-FFF2-40B4-BE49-F238E27FC236}">
              <a16:creationId xmlns="" xmlns:a16="http://schemas.microsoft.com/office/drawing/2014/main" id="{7A7B47AB-6BF0-456B-83B6-9AD4588A4F0D}"/>
            </a:ext>
          </a:extLst>
        </xdr:cNvPr>
        <xdr:cNvSpPr>
          <a:spLocks noChangeShapeType="1"/>
        </xdr:cNvSpPr>
      </xdr:nvSpPr>
      <xdr:spPr bwMode="auto">
        <a:xfrm>
          <a:off x="2562225" y="4410075"/>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18</xdr:row>
      <xdr:rowOff>95250</xdr:rowOff>
    </xdr:from>
    <xdr:to>
      <xdr:col>6</xdr:col>
      <xdr:colOff>238125</xdr:colOff>
      <xdr:row>18</xdr:row>
      <xdr:rowOff>95250</xdr:rowOff>
    </xdr:to>
    <xdr:sp macro="" textlink="">
      <xdr:nvSpPr>
        <xdr:cNvPr id="6" name="Line 66">
          <a:extLst>
            <a:ext uri="{FF2B5EF4-FFF2-40B4-BE49-F238E27FC236}">
              <a16:creationId xmlns="" xmlns:a16="http://schemas.microsoft.com/office/drawing/2014/main" id="{05F0C3C4-51B7-498F-BF70-A7E836E8D25A}"/>
            </a:ext>
          </a:extLst>
        </xdr:cNvPr>
        <xdr:cNvSpPr>
          <a:spLocks noChangeShapeType="1"/>
        </xdr:cNvSpPr>
      </xdr:nvSpPr>
      <xdr:spPr bwMode="auto">
        <a:xfrm flipV="1">
          <a:off x="4057650" y="340995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7" name="Line 70">
          <a:extLst>
            <a:ext uri="{FF2B5EF4-FFF2-40B4-BE49-F238E27FC236}">
              <a16:creationId xmlns="" xmlns:a16="http://schemas.microsoft.com/office/drawing/2014/main" id="{10CFBA37-7F77-4433-B614-E0C0E11E1096}"/>
            </a:ext>
          </a:extLst>
        </xdr:cNvPr>
        <xdr:cNvSpPr>
          <a:spLocks noChangeShapeType="1"/>
        </xdr:cNvSpPr>
      </xdr:nvSpPr>
      <xdr:spPr bwMode="auto">
        <a:xfrm>
          <a:off x="2581275"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8" name="Line 71">
          <a:extLst>
            <a:ext uri="{FF2B5EF4-FFF2-40B4-BE49-F238E27FC236}">
              <a16:creationId xmlns="" xmlns:a16="http://schemas.microsoft.com/office/drawing/2014/main" id="{9C6221CA-9B93-42B7-ADE3-1B42526124D0}"/>
            </a:ext>
          </a:extLst>
        </xdr:cNvPr>
        <xdr:cNvSpPr>
          <a:spLocks noChangeShapeType="1"/>
        </xdr:cNvSpPr>
      </xdr:nvSpPr>
      <xdr:spPr bwMode="auto">
        <a:xfrm>
          <a:off x="2581275" y="64579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9" name="Line 72">
          <a:extLst>
            <a:ext uri="{FF2B5EF4-FFF2-40B4-BE49-F238E27FC236}">
              <a16:creationId xmlns="" xmlns:a16="http://schemas.microsoft.com/office/drawing/2014/main" id="{B45081AE-85AC-4E7B-8C53-D729EC742584}"/>
            </a:ext>
          </a:extLst>
        </xdr:cNvPr>
        <xdr:cNvSpPr>
          <a:spLocks noChangeShapeType="1"/>
        </xdr:cNvSpPr>
      </xdr:nvSpPr>
      <xdr:spPr bwMode="auto">
        <a:xfrm>
          <a:off x="2581275" y="529590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114300</xdr:rowOff>
    </xdr:from>
    <xdr:to>
      <xdr:col>4</xdr:col>
      <xdr:colOff>0</xdr:colOff>
      <xdr:row>39</xdr:row>
      <xdr:rowOff>114300</xdr:rowOff>
    </xdr:to>
    <xdr:sp macro="" textlink="">
      <xdr:nvSpPr>
        <xdr:cNvPr id="10" name="Line 73">
          <a:extLst>
            <a:ext uri="{FF2B5EF4-FFF2-40B4-BE49-F238E27FC236}">
              <a16:creationId xmlns="" xmlns:a16="http://schemas.microsoft.com/office/drawing/2014/main" id="{2677259B-8FE8-4592-BA6F-4D42BA47AA13}"/>
            </a:ext>
          </a:extLst>
        </xdr:cNvPr>
        <xdr:cNvSpPr>
          <a:spLocks noChangeShapeType="1"/>
        </xdr:cNvSpPr>
      </xdr:nvSpPr>
      <xdr:spPr bwMode="auto">
        <a:xfrm>
          <a:off x="2333625" y="7334250"/>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41</xdr:row>
      <xdr:rowOff>104775</xdr:rowOff>
    </xdr:from>
    <xdr:to>
      <xdr:col>4</xdr:col>
      <xdr:colOff>0</xdr:colOff>
      <xdr:row>41</xdr:row>
      <xdr:rowOff>104775</xdr:rowOff>
    </xdr:to>
    <xdr:sp macro="" textlink="">
      <xdr:nvSpPr>
        <xdr:cNvPr id="11" name="Line 75">
          <a:extLst>
            <a:ext uri="{FF2B5EF4-FFF2-40B4-BE49-F238E27FC236}">
              <a16:creationId xmlns="" xmlns:a16="http://schemas.microsoft.com/office/drawing/2014/main" id="{D665EA2F-6F65-4967-B250-049E35A69A1B}"/>
            </a:ext>
          </a:extLst>
        </xdr:cNvPr>
        <xdr:cNvSpPr>
          <a:spLocks noChangeShapeType="1"/>
        </xdr:cNvSpPr>
      </xdr:nvSpPr>
      <xdr:spPr bwMode="auto">
        <a:xfrm>
          <a:off x="2571750" y="7705725"/>
          <a:ext cx="2952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4</xdr:col>
      <xdr:colOff>9525</xdr:colOff>
      <xdr:row>37</xdr:row>
      <xdr:rowOff>85725</xdr:rowOff>
    </xdr:to>
    <xdr:sp macro="" textlink="">
      <xdr:nvSpPr>
        <xdr:cNvPr id="12" name="Line 76">
          <a:extLst>
            <a:ext uri="{FF2B5EF4-FFF2-40B4-BE49-F238E27FC236}">
              <a16:creationId xmlns="" xmlns:a16="http://schemas.microsoft.com/office/drawing/2014/main" id="{E0AD7D2A-F7D4-4F67-8E41-A27D86477869}"/>
            </a:ext>
          </a:extLst>
        </xdr:cNvPr>
        <xdr:cNvSpPr>
          <a:spLocks noChangeShapeType="1"/>
        </xdr:cNvSpPr>
      </xdr:nvSpPr>
      <xdr:spPr bwMode="auto">
        <a:xfrm>
          <a:off x="2571750" y="6924675"/>
          <a:ext cx="3048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49</xdr:row>
      <xdr:rowOff>95250</xdr:rowOff>
    </xdr:from>
    <xdr:to>
      <xdr:col>3</xdr:col>
      <xdr:colOff>619125</xdr:colOff>
      <xdr:row>49</xdr:row>
      <xdr:rowOff>95250</xdr:rowOff>
    </xdr:to>
    <xdr:sp macro="" textlink="">
      <xdr:nvSpPr>
        <xdr:cNvPr id="13" name="Line 78">
          <a:extLst>
            <a:ext uri="{FF2B5EF4-FFF2-40B4-BE49-F238E27FC236}">
              <a16:creationId xmlns="" xmlns:a16="http://schemas.microsoft.com/office/drawing/2014/main" id="{CEA568DE-E8F7-4B30-A8BA-199FC16689AD}"/>
            </a:ext>
          </a:extLst>
        </xdr:cNvPr>
        <xdr:cNvSpPr>
          <a:spLocks noChangeShapeType="1"/>
        </xdr:cNvSpPr>
      </xdr:nvSpPr>
      <xdr:spPr bwMode="auto">
        <a:xfrm>
          <a:off x="2247900" y="9048750"/>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3</xdr:col>
      <xdr:colOff>466725</xdr:colOff>
      <xdr:row>41</xdr:row>
      <xdr:rowOff>104775</xdr:rowOff>
    </xdr:to>
    <xdr:sp macro="" textlink="">
      <xdr:nvSpPr>
        <xdr:cNvPr id="14" name="Line 81">
          <a:extLst>
            <a:ext uri="{FF2B5EF4-FFF2-40B4-BE49-F238E27FC236}">
              <a16:creationId xmlns="" xmlns:a16="http://schemas.microsoft.com/office/drawing/2014/main" id="{A87C0D84-82B0-4657-B2CA-B3E7F19ADCDB}"/>
            </a:ext>
          </a:extLst>
        </xdr:cNvPr>
        <xdr:cNvSpPr>
          <a:spLocks noChangeShapeType="1"/>
        </xdr:cNvSpPr>
      </xdr:nvSpPr>
      <xdr:spPr bwMode="auto">
        <a:xfrm>
          <a:off x="2571750" y="6924675"/>
          <a:ext cx="0"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9</xdr:row>
      <xdr:rowOff>104775</xdr:rowOff>
    </xdr:to>
    <xdr:sp macro="" textlink="">
      <xdr:nvSpPr>
        <xdr:cNvPr id="15" name="Line 57">
          <a:extLst>
            <a:ext uri="{FF2B5EF4-FFF2-40B4-BE49-F238E27FC236}">
              <a16:creationId xmlns="" xmlns:a16="http://schemas.microsoft.com/office/drawing/2014/main" id="{14154713-7BC4-4153-87E8-82FEC7F1EC79}"/>
            </a:ext>
          </a:extLst>
        </xdr:cNvPr>
        <xdr:cNvSpPr>
          <a:spLocks noChangeShapeType="1"/>
        </xdr:cNvSpPr>
      </xdr:nvSpPr>
      <xdr:spPr bwMode="auto">
        <a:xfrm>
          <a:off x="1885950" y="742950"/>
          <a:ext cx="0" cy="11334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4</xdr:row>
      <xdr:rowOff>95250</xdr:rowOff>
    </xdr:from>
    <xdr:to>
      <xdr:col>8</xdr:col>
      <xdr:colOff>1038225</xdr:colOff>
      <xdr:row>4</xdr:row>
      <xdr:rowOff>95250</xdr:rowOff>
    </xdr:to>
    <xdr:sp macro="" textlink="">
      <xdr:nvSpPr>
        <xdr:cNvPr id="16" name="Line 24">
          <a:extLst>
            <a:ext uri="{FF2B5EF4-FFF2-40B4-BE49-F238E27FC236}">
              <a16:creationId xmlns="" xmlns:a16="http://schemas.microsoft.com/office/drawing/2014/main" id="{A5C14416-176D-4AC6-81FF-D76285411109}"/>
            </a:ext>
          </a:extLst>
        </xdr:cNvPr>
        <xdr:cNvSpPr>
          <a:spLocks noChangeShapeType="1"/>
        </xdr:cNvSpPr>
      </xdr:nvSpPr>
      <xdr:spPr bwMode="auto">
        <a:xfrm>
          <a:off x="6553200" y="9144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xdr:row>
      <xdr:rowOff>114300</xdr:rowOff>
    </xdr:from>
    <xdr:to>
      <xdr:col>10</xdr:col>
      <xdr:colOff>238125</xdr:colOff>
      <xdr:row>4</xdr:row>
      <xdr:rowOff>114300</xdr:rowOff>
    </xdr:to>
    <xdr:sp macro="" textlink="">
      <xdr:nvSpPr>
        <xdr:cNvPr id="17" name="Line 25">
          <a:extLst>
            <a:ext uri="{FF2B5EF4-FFF2-40B4-BE49-F238E27FC236}">
              <a16:creationId xmlns="" xmlns:a16="http://schemas.microsoft.com/office/drawing/2014/main" id="{88C40A75-7431-4504-B971-6A4FEFA08D3C}"/>
            </a:ext>
          </a:extLst>
        </xdr:cNvPr>
        <xdr:cNvSpPr>
          <a:spLocks noChangeShapeType="1"/>
        </xdr:cNvSpPr>
      </xdr:nvSpPr>
      <xdr:spPr bwMode="auto">
        <a:xfrm>
          <a:off x="7962900" y="9334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4</xdr:row>
      <xdr:rowOff>95250</xdr:rowOff>
    </xdr:from>
    <xdr:to>
      <xdr:col>6</xdr:col>
      <xdr:colOff>276225</xdr:colOff>
      <xdr:row>4</xdr:row>
      <xdr:rowOff>95250</xdr:rowOff>
    </xdr:to>
    <xdr:sp macro="" textlink="">
      <xdr:nvSpPr>
        <xdr:cNvPr id="18" name="Line 26">
          <a:extLst>
            <a:ext uri="{FF2B5EF4-FFF2-40B4-BE49-F238E27FC236}">
              <a16:creationId xmlns="" xmlns:a16="http://schemas.microsoft.com/office/drawing/2014/main" id="{519CD20B-7BD0-408B-BE38-E0BAA57D5794}"/>
            </a:ext>
          </a:extLst>
        </xdr:cNvPr>
        <xdr:cNvSpPr>
          <a:spLocks noChangeShapeType="1"/>
        </xdr:cNvSpPr>
      </xdr:nvSpPr>
      <xdr:spPr bwMode="auto">
        <a:xfrm>
          <a:off x="4733925" y="9144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1085849</xdr:colOff>
      <xdr:row>6</xdr:row>
      <xdr:rowOff>104775</xdr:rowOff>
    </xdr:from>
    <xdr:to>
      <xdr:col>9</xdr:col>
      <xdr:colOff>76199</xdr:colOff>
      <xdr:row>6</xdr:row>
      <xdr:rowOff>104775</xdr:rowOff>
    </xdr:to>
    <xdr:sp macro="" textlink="">
      <xdr:nvSpPr>
        <xdr:cNvPr id="19" name="Line 27">
          <a:extLst>
            <a:ext uri="{FF2B5EF4-FFF2-40B4-BE49-F238E27FC236}">
              <a16:creationId xmlns="" xmlns:a16="http://schemas.microsoft.com/office/drawing/2014/main" id="{1B20DB59-4032-48F9-AFB4-9FB645DF5BA1}"/>
            </a:ext>
          </a:extLst>
        </xdr:cNvPr>
        <xdr:cNvSpPr>
          <a:spLocks noChangeShapeType="1"/>
        </xdr:cNvSpPr>
      </xdr:nvSpPr>
      <xdr:spPr bwMode="auto">
        <a:xfrm>
          <a:off x="6857999" y="1304925"/>
          <a:ext cx="2000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20" name="Line 69">
          <a:extLst>
            <a:ext uri="{FF2B5EF4-FFF2-40B4-BE49-F238E27FC236}">
              <a16:creationId xmlns="" xmlns:a16="http://schemas.microsoft.com/office/drawing/2014/main" id="{1A0EA06C-ED1B-46D4-A1FD-E59CD27DA35B}"/>
            </a:ext>
          </a:extLst>
        </xdr:cNvPr>
        <xdr:cNvSpPr>
          <a:spLocks noChangeShapeType="1"/>
        </xdr:cNvSpPr>
      </xdr:nvSpPr>
      <xdr:spPr bwMode="auto">
        <a:xfrm>
          <a:off x="2286000" y="5676900"/>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21" name="Line 70">
          <a:extLst>
            <a:ext uri="{FF2B5EF4-FFF2-40B4-BE49-F238E27FC236}">
              <a16:creationId xmlns="" xmlns:a16="http://schemas.microsoft.com/office/drawing/2014/main" id="{56692716-A706-4437-8E44-DA42C216F796}"/>
            </a:ext>
          </a:extLst>
        </xdr:cNvPr>
        <xdr:cNvSpPr>
          <a:spLocks noChangeShapeType="1"/>
        </xdr:cNvSpPr>
      </xdr:nvSpPr>
      <xdr:spPr bwMode="auto">
        <a:xfrm>
          <a:off x="2581275"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22" name="Line 71">
          <a:extLst>
            <a:ext uri="{FF2B5EF4-FFF2-40B4-BE49-F238E27FC236}">
              <a16:creationId xmlns="" xmlns:a16="http://schemas.microsoft.com/office/drawing/2014/main" id="{DA81D10E-BCBF-4EBF-9B2F-59C145702DFD}"/>
            </a:ext>
          </a:extLst>
        </xdr:cNvPr>
        <xdr:cNvSpPr>
          <a:spLocks noChangeShapeType="1"/>
        </xdr:cNvSpPr>
      </xdr:nvSpPr>
      <xdr:spPr bwMode="auto">
        <a:xfrm>
          <a:off x="2581275" y="64579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6</xdr:row>
      <xdr:rowOff>85725</xdr:rowOff>
    </xdr:from>
    <xdr:to>
      <xdr:col>6</xdr:col>
      <xdr:colOff>276225</xdr:colOff>
      <xdr:row>6</xdr:row>
      <xdr:rowOff>85725</xdr:rowOff>
    </xdr:to>
    <xdr:sp macro="" textlink="">
      <xdr:nvSpPr>
        <xdr:cNvPr id="23" name="Line 26">
          <a:extLst>
            <a:ext uri="{FF2B5EF4-FFF2-40B4-BE49-F238E27FC236}">
              <a16:creationId xmlns="" xmlns:a16="http://schemas.microsoft.com/office/drawing/2014/main" id="{789EC847-CF07-42C2-95B3-1EF62F20F8BF}"/>
            </a:ext>
          </a:extLst>
        </xdr:cNvPr>
        <xdr:cNvSpPr>
          <a:spLocks noChangeShapeType="1"/>
        </xdr:cNvSpPr>
      </xdr:nvSpPr>
      <xdr:spPr bwMode="auto">
        <a:xfrm>
          <a:off x="4733925" y="128587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20</xdr:row>
      <xdr:rowOff>95250</xdr:rowOff>
    </xdr:from>
    <xdr:to>
      <xdr:col>6</xdr:col>
      <xdr:colOff>238125</xdr:colOff>
      <xdr:row>20</xdr:row>
      <xdr:rowOff>95250</xdr:rowOff>
    </xdr:to>
    <xdr:sp macro="" textlink="">
      <xdr:nvSpPr>
        <xdr:cNvPr id="24" name="Line 66">
          <a:extLst>
            <a:ext uri="{FF2B5EF4-FFF2-40B4-BE49-F238E27FC236}">
              <a16:creationId xmlns="" xmlns:a16="http://schemas.microsoft.com/office/drawing/2014/main" id="{0690B0FA-09F4-4A14-B9D2-57C821C7E112}"/>
            </a:ext>
          </a:extLst>
        </xdr:cNvPr>
        <xdr:cNvSpPr>
          <a:spLocks noChangeShapeType="1"/>
        </xdr:cNvSpPr>
      </xdr:nvSpPr>
      <xdr:spPr bwMode="auto">
        <a:xfrm flipV="1">
          <a:off x="4057650" y="382905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22</xdr:row>
      <xdr:rowOff>95250</xdr:rowOff>
    </xdr:from>
    <xdr:to>
      <xdr:col>6</xdr:col>
      <xdr:colOff>238125</xdr:colOff>
      <xdr:row>22</xdr:row>
      <xdr:rowOff>95250</xdr:rowOff>
    </xdr:to>
    <xdr:sp macro="" textlink="">
      <xdr:nvSpPr>
        <xdr:cNvPr id="25" name="Line 66">
          <a:extLst>
            <a:ext uri="{FF2B5EF4-FFF2-40B4-BE49-F238E27FC236}">
              <a16:creationId xmlns="" xmlns:a16="http://schemas.microsoft.com/office/drawing/2014/main" id="{596EFBEA-C1A3-4F6B-A81E-0CAF4DEF1C19}"/>
            </a:ext>
          </a:extLst>
        </xdr:cNvPr>
        <xdr:cNvSpPr>
          <a:spLocks noChangeShapeType="1"/>
        </xdr:cNvSpPr>
      </xdr:nvSpPr>
      <xdr:spPr bwMode="auto">
        <a:xfrm flipV="1">
          <a:off x="4057650" y="421005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23</xdr:row>
      <xdr:rowOff>104775</xdr:rowOff>
    </xdr:from>
    <xdr:to>
      <xdr:col>6</xdr:col>
      <xdr:colOff>247650</xdr:colOff>
      <xdr:row>23</xdr:row>
      <xdr:rowOff>104775</xdr:rowOff>
    </xdr:to>
    <xdr:sp macro="" textlink="">
      <xdr:nvSpPr>
        <xdr:cNvPr id="26" name="Line 66">
          <a:extLst>
            <a:ext uri="{FF2B5EF4-FFF2-40B4-BE49-F238E27FC236}">
              <a16:creationId xmlns="" xmlns:a16="http://schemas.microsoft.com/office/drawing/2014/main" id="{434766A3-3AF6-4EBD-AEB7-4CE52BE49C0A}"/>
            </a:ext>
          </a:extLst>
        </xdr:cNvPr>
        <xdr:cNvSpPr>
          <a:spLocks noChangeShapeType="1"/>
        </xdr:cNvSpPr>
      </xdr:nvSpPr>
      <xdr:spPr bwMode="auto">
        <a:xfrm flipV="1">
          <a:off x="4067175" y="4410075"/>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18</xdr:row>
      <xdr:rowOff>76200</xdr:rowOff>
    </xdr:from>
    <xdr:to>
      <xdr:col>3</xdr:col>
      <xdr:colOff>714375</xdr:colOff>
      <xdr:row>18</xdr:row>
      <xdr:rowOff>76200</xdr:rowOff>
    </xdr:to>
    <xdr:sp macro="" textlink="">
      <xdr:nvSpPr>
        <xdr:cNvPr id="27" name="Line 65">
          <a:extLst>
            <a:ext uri="{FF2B5EF4-FFF2-40B4-BE49-F238E27FC236}">
              <a16:creationId xmlns="" xmlns:a16="http://schemas.microsoft.com/office/drawing/2014/main" id="{1D518169-91E9-4841-863D-F4747CFBD007}"/>
            </a:ext>
          </a:extLst>
        </xdr:cNvPr>
        <xdr:cNvSpPr>
          <a:spLocks noChangeShapeType="1"/>
        </xdr:cNvSpPr>
      </xdr:nvSpPr>
      <xdr:spPr bwMode="auto">
        <a:xfrm>
          <a:off x="2552700" y="3390900"/>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22</xdr:row>
      <xdr:rowOff>85725</xdr:rowOff>
    </xdr:from>
    <xdr:to>
      <xdr:col>3</xdr:col>
      <xdr:colOff>714375</xdr:colOff>
      <xdr:row>22</xdr:row>
      <xdr:rowOff>85725</xdr:rowOff>
    </xdr:to>
    <xdr:sp macro="" textlink="">
      <xdr:nvSpPr>
        <xdr:cNvPr id="28" name="Line 65">
          <a:extLst>
            <a:ext uri="{FF2B5EF4-FFF2-40B4-BE49-F238E27FC236}">
              <a16:creationId xmlns="" xmlns:a16="http://schemas.microsoft.com/office/drawing/2014/main" id="{732E9B90-AE8E-4D59-8E8B-63210F2875A3}"/>
            </a:ext>
          </a:extLst>
        </xdr:cNvPr>
        <xdr:cNvSpPr>
          <a:spLocks noChangeShapeType="1"/>
        </xdr:cNvSpPr>
      </xdr:nvSpPr>
      <xdr:spPr bwMode="auto">
        <a:xfrm>
          <a:off x="2552700" y="4200525"/>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29" name="Line 71">
          <a:extLst>
            <a:ext uri="{FF2B5EF4-FFF2-40B4-BE49-F238E27FC236}">
              <a16:creationId xmlns="" xmlns:a16="http://schemas.microsoft.com/office/drawing/2014/main" id="{320D505D-6AEE-4B51-91D4-EC3AFC792E10}"/>
            </a:ext>
          </a:extLst>
        </xdr:cNvPr>
        <xdr:cNvSpPr>
          <a:spLocks noChangeShapeType="1"/>
        </xdr:cNvSpPr>
      </xdr:nvSpPr>
      <xdr:spPr bwMode="auto">
        <a:xfrm>
          <a:off x="2590800" y="6067425"/>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3</xdr:row>
      <xdr:rowOff>114300</xdr:rowOff>
    </xdr:from>
    <xdr:to>
      <xdr:col>4</xdr:col>
      <xdr:colOff>0</xdr:colOff>
      <xdr:row>3</xdr:row>
      <xdr:rowOff>114300</xdr:rowOff>
    </xdr:to>
    <xdr:sp macro="" textlink="">
      <xdr:nvSpPr>
        <xdr:cNvPr id="30" name="Line 56">
          <a:extLst>
            <a:ext uri="{FF2B5EF4-FFF2-40B4-BE49-F238E27FC236}">
              <a16:creationId xmlns="" xmlns:a16="http://schemas.microsoft.com/office/drawing/2014/main" id="{E4D102D9-934A-4A58-A0F1-42B84DA1C756}"/>
            </a:ext>
          </a:extLst>
        </xdr:cNvPr>
        <xdr:cNvSpPr>
          <a:spLocks noChangeShapeType="1"/>
        </xdr:cNvSpPr>
      </xdr:nvSpPr>
      <xdr:spPr bwMode="auto">
        <a:xfrm>
          <a:off x="1181100" y="742950"/>
          <a:ext cx="16859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10</xdr:row>
      <xdr:rowOff>104775</xdr:rowOff>
    </xdr:from>
    <xdr:to>
      <xdr:col>4</xdr:col>
      <xdr:colOff>0</xdr:colOff>
      <xdr:row>10</xdr:row>
      <xdr:rowOff>104775</xdr:rowOff>
    </xdr:to>
    <xdr:sp macro="" textlink="">
      <xdr:nvSpPr>
        <xdr:cNvPr id="31" name="Line 58">
          <a:extLst>
            <a:ext uri="{FF2B5EF4-FFF2-40B4-BE49-F238E27FC236}">
              <a16:creationId xmlns="" xmlns:a16="http://schemas.microsoft.com/office/drawing/2014/main" id="{0F86DFD0-2029-4193-A41E-1823C6151289}"/>
            </a:ext>
          </a:extLst>
        </xdr:cNvPr>
        <xdr:cNvSpPr>
          <a:spLocks noChangeShapeType="1"/>
        </xdr:cNvSpPr>
      </xdr:nvSpPr>
      <xdr:spPr bwMode="auto">
        <a:xfrm>
          <a:off x="1885950" y="2066925"/>
          <a:ext cx="981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104775</xdr:rowOff>
    </xdr:from>
    <xdr:to>
      <xdr:col>6</xdr:col>
      <xdr:colOff>276225</xdr:colOff>
      <xdr:row>10</xdr:row>
      <xdr:rowOff>104775</xdr:rowOff>
    </xdr:to>
    <xdr:sp macro="" textlink="">
      <xdr:nvSpPr>
        <xdr:cNvPr id="32" name="Line 59">
          <a:extLst>
            <a:ext uri="{FF2B5EF4-FFF2-40B4-BE49-F238E27FC236}">
              <a16:creationId xmlns="" xmlns:a16="http://schemas.microsoft.com/office/drawing/2014/main" id="{2F398B47-6BEF-4BA8-8809-678B27E1B69C}"/>
            </a:ext>
          </a:extLst>
        </xdr:cNvPr>
        <xdr:cNvSpPr>
          <a:spLocks noChangeShapeType="1"/>
        </xdr:cNvSpPr>
      </xdr:nvSpPr>
      <xdr:spPr bwMode="auto">
        <a:xfrm>
          <a:off x="3743325" y="2066925"/>
          <a:ext cx="1247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10</xdr:row>
      <xdr:rowOff>104775</xdr:rowOff>
    </xdr:to>
    <xdr:sp macro="" textlink="">
      <xdr:nvSpPr>
        <xdr:cNvPr id="33" name="Line 57">
          <a:extLst>
            <a:ext uri="{FF2B5EF4-FFF2-40B4-BE49-F238E27FC236}">
              <a16:creationId xmlns="" xmlns:a16="http://schemas.microsoft.com/office/drawing/2014/main" id="{E6D30EF2-310F-4FB8-B767-03806EAE3272}"/>
            </a:ext>
          </a:extLst>
        </xdr:cNvPr>
        <xdr:cNvSpPr>
          <a:spLocks noChangeShapeType="1"/>
        </xdr:cNvSpPr>
      </xdr:nvSpPr>
      <xdr:spPr bwMode="auto">
        <a:xfrm>
          <a:off x="1885950" y="742950"/>
          <a:ext cx="0" cy="1323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666750</xdr:colOff>
      <xdr:row>4</xdr:row>
      <xdr:rowOff>95250</xdr:rowOff>
    </xdr:from>
    <xdr:to>
      <xdr:col>8</xdr:col>
      <xdr:colOff>981075</xdr:colOff>
      <xdr:row>4</xdr:row>
      <xdr:rowOff>95250</xdr:rowOff>
    </xdr:to>
    <xdr:sp macro="" textlink="">
      <xdr:nvSpPr>
        <xdr:cNvPr id="34" name="Line 24">
          <a:extLst>
            <a:ext uri="{FF2B5EF4-FFF2-40B4-BE49-F238E27FC236}">
              <a16:creationId xmlns="" xmlns:a16="http://schemas.microsoft.com/office/drawing/2014/main" id="{A7B35765-41B5-4F53-9327-84B7D8A9961E}"/>
            </a:ext>
          </a:extLst>
        </xdr:cNvPr>
        <xdr:cNvSpPr>
          <a:spLocks noChangeShapeType="1"/>
        </xdr:cNvSpPr>
      </xdr:nvSpPr>
      <xdr:spPr bwMode="auto">
        <a:xfrm>
          <a:off x="6438900" y="914400"/>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800100</xdr:colOff>
      <xdr:row>6</xdr:row>
      <xdr:rowOff>114300</xdr:rowOff>
    </xdr:from>
    <xdr:to>
      <xdr:col>10</xdr:col>
      <xdr:colOff>200025</xdr:colOff>
      <xdr:row>6</xdr:row>
      <xdr:rowOff>114300</xdr:rowOff>
    </xdr:to>
    <xdr:sp macro="" textlink="">
      <xdr:nvSpPr>
        <xdr:cNvPr id="35" name="Line 25">
          <a:extLst>
            <a:ext uri="{FF2B5EF4-FFF2-40B4-BE49-F238E27FC236}">
              <a16:creationId xmlns="" xmlns:a16="http://schemas.microsoft.com/office/drawing/2014/main" id="{50F3B2F7-2F86-4088-8883-A0250F767FF5}"/>
            </a:ext>
          </a:extLst>
        </xdr:cNvPr>
        <xdr:cNvSpPr>
          <a:spLocks noChangeShapeType="1"/>
        </xdr:cNvSpPr>
      </xdr:nvSpPr>
      <xdr:spPr bwMode="auto">
        <a:xfrm>
          <a:off x="7781925" y="1314450"/>
          <a:ext cx="3714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xdr:row>
      <xdr:rowOff>95250</xdr:rowOff>
    </xdr:from>
    <xdr:to>
      <xdr:col>6</xdr:col>
      <xdr:colOff>228600</xdr:colOff>
      <xdr:row>4</xdr:row>
      <xdr:rowOff>95250</xdr:rowOff>
    </xdr:to>
    <xdr:sp macro="" textlink="">
      <xdr:nvSpPr>
        <xdr:cNvPr id="36" name="Line 26">
          <a:extLst>
            <a:ext uri="{FF2B5EF4-FFF2-40B4-BE49-F238E27FC236}">
              <a16:creationId xmlns="" xmlns:a16="http://schemas.microsoft.com/office/drawing/2014/main" id="{77429443-BB31-46B7-8BBF-4EA2A208B886}"/>
            </a:ext>
          </a:extLst>
        </xdr:cNvPr>
        <xdr:cNvSpPr>
          <a:spLocks noChangeShapeType="1"/>
        </xdr:cNvSpPr>
      </xdr:nvSpPr>
      <xdr:spPr bwMode="auto">
        <a:xfrm>
          <a:off x="4781550" y="914400"/>
          <a:ext cx="1619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10</xdr:row>
      <xdr:rowOff>123825</xdr:rowOff>
    </xdr:from>
    <xdr:to>
      <xdr:col>10</xdr:col>
      <xdr:colOff>104775</xdr:colOff>
      <xdr:row>10</xdr:row>
      <xdr:rowOff>123825</xdr:rowOff>
    </xdr:to>
    <xdr:sp macro="" textlink="">
      <xdr:nvSpPr>
        <xdr:cNvPr id="37" name="Line 24">
          <a:extLst>
            <a:ext uri="{FF2B5EF4-FFF2-40B4-BE49-F238E27FC236}">
              <a16:creationId xmlns="" xmlns:a16="http://schemas.microsoft.com/office/drawing/2014/main" id="{205DF835-F268-4D8D-AD30-693E640AE08E}"/>
            </a:ext>
          </a:extLst>
        </xdr:cNvPr>
        <xdr:cNvSpPr>
          <a:spLocks noChangeShapeType="1"/>
        </xdr:cNvSpPr>
      </xdr:nvSpPr>
      <xdr:spPr bwMode="auto">
        <a:xfrm>
          <a:off x="6162675" y="2085975"/>
          <a:ext cx="18954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6</xdr:row>
      <xdr:rowOff>95250</xdr:rowOff>
    </xdr:from>
    <xdr:to>
      <xdr:col>4</xdr:col>
      <xdr:colOff>0</xdr:colOff>
      <xdr:row>6</xdr:row>
      <xdr:rowOff>95250</xdr:rowOff>
    </xdr:to>
    <xdr:sp macro="" textlink="">
      <xdr:nvSpPr>
        <xdr:cNvPr id="38" name="Line 58">
          <a:extLst>
            <a:ext uri="{FF2B5EF4-FFF2-40B4-BE49-F238E27FC236}">
              <a16:creationId xmlns="" xmlns:a16="http://schemas.microsoft.com/office/drawing/2014/main" id="{38D37B86-81DD-4568-916E-382C155945C2}"/>
            </a:ext>
          </a:extLst>
        </xdr:cNvPr>
        <xdr:cNvSpPr>
          <a:spLocks noChangeShapeType="1"/>
        </xdr:cNvSpPr>
      </xdr:nvSpPr>
      <xdr:spPr bwMode="auto">
        <a:xfrm>
          <a:off x="1885950" y="1295400"/>
          <a:ext cx="981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28</xdr:row>
      <xdr:rowOff>85725</xdr:rowOff>
    </xdr:from>
    <xdr:to>
      <xdr:col>6</xdr:col>
      <xdr:colOff>238125</xdr:colOff>
      <xdr:row>28</xdr:row>
      <xdr:rowOff>85725</xdr:rowOff>
    </xdr:to>
    <xdr:sp macro="" textlink="">
      <xdr:nvSpPr>
        <xdr:cNvPr id="39" name="Line 66">
          <a:extLst>
            <a:ext uri="{FF2B5EF4-FFF2-40B4-BE49-F238E27FC236}">
              <a16:creationId xmlns="" xmlns:a16="http://schemas.microsoft.com/office/drawing/2014/main" id="{31F7BEE6-8C61-450B-A690-4B899EFB34C2}"/>
            </a:ext>
          </a:extLst>
        </xdr:cNvPr>
        <xdr:cNvSpPr>
          <a:spLocks noChangeShapeType="1"/>
        </xdr:cNvSpPr>
      </xdr:nvSpPr>
      <xdr:spPr bwMode="auto">
        <a:xfrm flipV="1">
          <a:off x="4057650" y="529590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30</xdr:row>
      <xdr:rowOff>85725</xdr:rowOff>
    </xdr:from>
    <xdr:to>
      <xdr:col>6</xdr:col>
      <xdr:colOff>238125</xdr:colOff>
      <xdr:row>30</xdr:row>
      <xdr:rowOff>85725</xdr:rowOff>
    </xdr:to>
    <xdr:sp macro="" textlink="">
      <xdr:nvSpPr>
        <xdr:cNvPr id="40" name="Line 66">
          <a:extLst>
            <a:ext uri="{FF2B5EF4-FFF2-40B4-BE49-F238E27FC236}">
              <a16:creationId xmlns="" xmlns:a16="http://schemas.microsoft.com/office/drawing/2014/main" id="{2D1144C2-D2AF-4D0A-8186-201794E49F68}"/>
            </a:ext>
          </a:extLst>
        </xdr:cNvPr>
        <xdr:cNvSpPr>
          <a:spLocks noChangeShapeType="1"/>
        </xdr:cNvSpPr>
      </xdr:nvSpPr>
      <xdr:spPr bwMode="auto">
        <a:xfrm flipV="1">
          <a:off x="4057650" y="567690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32</xdr:row>
      <xdr:rowOff>104775</xdr:rowOff>
    </xdr:from>
    <xdr:to>
      <xdr:col>6</xdr:col>
      <xdr:colOff>228600</xdr:colOff>
      <xdr:row>32</xdr:row>
      <xdr:rowOff>104775</xdr:rowOff>
    </xdr:to>
    <xdr:sp macro="" textlink="">
      <xdr:nvSpPr>
        <xdr:cNvPr id="41" name="Line 66">
          <a:extLst>
            <a:ext uri="{FF2B5EF4-FFF2-40B4-BE49-F238E27FC236}">
              <a16:creationId xmlns="" xmlns:a16="http://schemas.microsoft.com/office/drawing/2014/main" id="{E3EE476F-3951-4570-B39A-1311E19D90E9}"/>
            </a:ext>
          </a:extLst>
        </xdr:cNvPr>
        <xdr:cNvSpPr>
          <a:spLocks noChangeShapeType="1"/>
        </xdr:cNvSpPr>
      </xdr:nvSpPr>
      <xdr:spPr bwMode="auto">
        <a:xfrm flipV="1">
          <a:off x="4048125" y="607695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34</xdr:row>
      <xdr:rowOff>95250</xdr:rowOff>
    </xdr:from>
    <xdr:to>
      <xdr:col>6</xdr:col>
      <xdr:colOff>219075</xdr:colOff>
      <xdr:row>34</xdr:row>
      <xdr:rowOff>95250</xdr:rowOff>
    </xdr:to>
    <xdr:sp macro="" textlink="">
      <xdr:nvSpPr>
        <xdr:cNvPr id="42" name="Line 66">
          <a:extLst>
            <a:ext uri="{FF2B5EF4-FFF2-40B4-BE49-F238E27FC236}">
              <a16:creationId xmlns="" xmlns:a16="http://schemas.microsoft.com/office/drawing/2014/main" id="{6620DCDF-76F0-4AEA-AC0F-E8229796A62E}"/>
            </a:ext>
          </a:extLst>
        </xdr:cNvPr>
        <xdr:cNvSpPr>
          <a:spLocks noChangeShapeType="1"/>
        </xdr:cNvSpPr>
      </xdr:nvSpPr>
      <xdr:spPr bwMode="auto">
        <a:xfrm flipV="1">
          <a:off x="4038600" y="6448425"/>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37</xdr:row>
      <xdr:rowOff>104775</xdr:rowOff>
    </xdr:from>
    <xdr:to>
      <xdr:col>6</xdr:col>
      <xdr:colOff>238125</xdr:colOff>
      <xdr:row>37</xdr:row>
      <xdr:rowOff>104775</xdr:rowOff>
    </xdr:to>
    <xdr:sp macro="" textlink="">
      <xdr:nvSpPr>
        <xdr:cNvPr id="43" name="Line 66">
          <a:extLst>
            <a:ext uri="{FF2B5EF4-FFF2-40B4-BE49-F238E27FC236}">
              <a16:creationId xmlns="" xmlns:a16="http://schemas.microsoft.com/office/drawing/2014/main" id="{76E1C8D8-873A-4DC6-BBE5-2EC9B486E01B}"/>
            </a:ext>
          </a:extLst>
        </xdr:cNvPr>
        <xdr:cNvSpPr>
          <a:spLocks noChangeShapeType="1"/>
        </xdr:cNvSpPr>
      </xdr:nvSpPr>
      <xdr:spPr bwMode="auto">
        <a:xfrm flipV="1">
          <a:off x="4057650" y="6943725"/>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39</xdr:row>
      <xdr:rowOff>104775</xdr:rowOff>
    </xdr:from>
    <xdr:to>
      <xdr:col>6</xdr:col>
      <xdr:colOff>209550</xdr:colOff>
      <xdr:row>39</xdr:row>
      <xdr:rowOff>104775</xdr:rowOff>
    </xdr:to>
    <xdr:sp macro="" textlink="">
      <xdr:nvSpPr>
        <xdr:cNvPr id="44" name="Line 66">
          <a:extLst>
            <a:ext uri="{FF2B5EF4-FFF2-40B4-BE49-F238E27FC236}">
              <a16:creationId xmlns="" xmlns:a16="http://schemas.microsoft.com/office/drawing/2014/main" id="{92F9FB50-B15F-4117-A01D-F18DB4E94846}"/>
            </a:ext>
          </a:extLst>
        </xdr:cNvPr>
        <xdr:cNvSpPr>
          <a:spLocks noChangeShapeType="1"/>
        </xdr:cNvSpPr>
      </xdr:nvSpPr>
      <xdr:spPr bwMode="auto">
        <a:xfrm flipV="1">
          <a:off x="4029075" y="7324725"/>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41</xdr:row>
      <xdr:rowOff>104775</xdr:rowOff>
    </xdr:from>
    <xdr:to>
      <xdr:col>6</xdr:col>
      <xdr:colOff>228600</xdr:colOff>
      <xdr:row>41</xdr:row>
      <xdr:rowOff>104775</xdr:rowOff>
    </xdr:to>
    <xdr:sp macro="" textlink="">
      <xdr:nvSpPr>
        <xdr:cNvPr id="45" name="Line 66">
          <a:extLst>
            <a:ext uri="{FF2B5EF4-FFF2-40B4-BE49-F238E27FC236}">
              <a16:creationId xmlns="" xmlns:a16="http://schemas.microsoft.com/office/drawing/2014/main" id="{3E4C8111-13A2-4621-834D-FEB2D9C28A9D}"/>
            </a:ext>
          </a:extLst>
        </xdr:cNvPr>
        <xdr:cNvSpPr>
          <a:spLocks noChangeShapeType="1"/>
        </xdr:cNvSpPr>
      </xdr:nvSpPr>
      <xdr:spPr bwMode="auto">
        <a:xfrm flipV="1">
          <a:off x="4048125" y="7705725"/>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44</xdr:row>
      <xdr:rowOff>95250</xdr:rowOff>
    </xdr:from>
    <xdr:to>
      <xdr:col>6</xdr:col>
      <xdr:colOff>219075</xdr:colOff>
      <xdr:row>44</xdr:row>
      <xdr:rowOff>95250</xdr:rowOff>
    </xdr:to>
    <xdr:sp macro="" textlink="">
      <xdr:nvSpPr>
        <xdr:cNvPr id="46" name="Line 66">
          <a:extLst>
            <a:ext uri="{FF2B5EF4-FFF2-40B4-BE49-F238E27FC236}">
              <a16:creationId xmlns="" xmlns:a16="http://schemas.microsoft.com/office/drawing/2014/main" id="{D9B984D5-0F88-44F7-9A04-553F332D999E}"/>
            </a:ext>
          </a:extLst>
        </xdr:cNvPr>
        <xdr:cNvSpPr>
          <a:spLocks noChangeShapeType="1"/>
        </xdr:cNvSpPr>
      </xdr:nvSpPr>
      <xdr:spPr bwMode="auto">
        <a:xfrm flipV="1">
          <a:off x="4038600" y="8181975"/>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49</xdr:row>
      <xdr:rowOff>95250</xdr:rowOff>
    </xdr:from>
    <xdr:to>
      <xdr:col>6</xdr:col>
      <xdr:colOff>209550</xdr:colOff>
      <xdr:row>49</xdr:row>
      <xdr:rowOff>95250</xdr:rowOff>
    </xdr:to>
    <xdr:sp macro="" textlink="">
      <xdr:nvSpPr>
        <xdr:cNvPr id="47" name="Line 66">
          <a:extLst>
            <a:ext uri="{FF2B5EF4-FFF2-40B4-BE49-F238E27FC236}">
              <a16:creationId xmlns="" xmlns:a16="http://schemas.microsoft.com/office/drawing/2014/main" id="{1D1E793F-4315-4CEE-A6B6-05C808A9E251}"/>
            </a:ext>
          </a:extLst>
        </xdr:cNvPr>
        <xdr:cNvSpPr>
          <a:spLocks noChangeShapeType="1"/>
        </xdr:cNvSpPr>
      </xdr:nvSpPr>
      <xdr:spPr bwMode="auto">
        <a:xfrm flipV="1">
          <a:off x="4029075" y="9048750"/>
          <a:ext cx="89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44</xdr:row>
      <xdr:rowOff>85725</xdr:rowOff>
    </xdr:from>
    <xdr:to>
      <xdr:col>3</xdr:col>
      <xdr:colOff>647700</xdr:colOff>
      <xdr:row>44</xdr:row>
      <xdr:rowOff>85725</xdr:rowOff>
    </xdr:to>
    <xdr:sp macro="" textlink="">
      <xdr:nvSpPr>
        <xdr:cNvPr id="48" name="Line 78">
          <a:extLst>
            <a:ext uri="{FF2B5EF4-FFF2-40B4-BE49-F238E27FC236}">
              <a16:creationId xmlns="" xmlns:a16="http://schemas.microsoft.com/office/drawing/2014/main" id="{FAA087F1-50E0-4B4F-A86B-A046CF91C25F}"/>
            </a:ext>
          </a:extLst>
        </xdr:cNvPr>
        <xdr:cNvSpPr>
          <a:spLocks noChangeShapeType="1"/>
        </xdr:cNvSpPr>
      </xdr:nvSpPr>
      <xdr:spPr bwMode="auto">
        <a:xfrm>
          <a:off x="2276475" y="8172450"/>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49" name="Line 70">
          <a:extLst>
            <a:ext uri="{FF2B5EF4-FFF2-40B4-BE49-F238E27FC236}">
              <a16:creationId xmlns="" xmlns:a16="http://schemas.microsoft.com/office/drawing/2014/main" id="{0FF6E0EE-6360-4A49-9A64-DDFF2C6044AD}"/>
            </a:ext>
          </a:extLst>
        </xdr:cNvPr>
        <xdr:cNvSpPr>
          <a:spLocks noChangeShapeType="1"/>
        </xdr:cNvSpPr>
      </xdr:nvSpPr>
      <xdr:spPr bwMode="auto">
        <a:xfrm>
          <a:off x="2581275"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0" name="Line 71">
          <a:extLst>
            <a:ext uri="{FF2B5EF4-FFF2-40B4-BE49-F238E27FC236}">
              <a16:creationId xmlns="" xmlns:a16="http://schemas.microsoft.com/office/drawing/2014/main" id="{B30B51CD-BE6A-47E6-8F99-1FC8514A229D}"/>
            </a:ext>
          </a:extLst>
        </xdr:cNvPr>
        <xdr:cNvSpPr>
          <a:spLocks noChangeShapeType="1"/>
        </xdr:cNvSpPr>
      </xdr:nvSpPr>
      <xdr:spPr bwMode="auto">
        <a:xfrm>
          <a:off x="2581275" y="64579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51" name="Line 72">
          <a:extLst>
            <a:ext uri="{FF2B5EF4-FFF2-40B4-BE49-F238E27FC236}">
              <a16:creationId xmlns="" xmlns:a16="http://schemas.microsoft.com/office/drawing/2014/main" id="{9DF4E747-C36C-40E0-9B9D-E45B38F4C4D0}"/>
            </a:ext>
          </a:extLst>
        </xdr:cNvPr>
        <xdr:cNvSpPr>
          <a:spLocks noChangeShapeType="1"/>
        </xdr:cNvSpPr>
      </xdr:nvSpPr>
      <xdr:spPr bwMode="auto">
        <a:xfrm>
          <a:off x="2581275" y="529590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52" name="Line 69">
          <a:extLst>
            <a:ext uri="{FF2B5EF4-FFF2-40B4-BE49-F238E27FC236}">
              <a16:creationId xmlns="" xmlns:a16="http://schemas.microsoft.com/office/drawing/2014/main" id="{3CE78187-39BE-417F-BDCA-E2609D0BD93C}"/>
            </a:ext>
          </a:extLst>
        </xdr:cNvPr>
        <xdr:cNvSpPr>
          <a:spLocks noChangeShapeType="1"/>
        </xdr:cNvSpPr>
      </xdr:nvSpPr>
      <xdr:spPr bwMode="auto">
        <a:xfrm>
          <a:off x="2286000" y="5676900"/>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53" name="Line 70">
          <a:extLst>
            <a:ext uri="{FF2B5EF4-FFF2-40B4-BE49-F238E27FC236}">
              <a16:creationId xmlns="" xmlns:a16="http://schemas.microsoft.com/office/drawing/2014/main" id="{ED0FABF4-EEDB-46BF-9D19-90FC61FEF661}"/>
            </a:ext>
          </a:extLst>
        </xdr:cNvPr>
        <xdr:cNvSpPr>
          <a:spLocks noChangeShapeType="1"/>
        </xdr:cNvSpPr>
      </xdr:nvSpPr>
      <xdr:spPr bwMode="auto">
        <a:xfrm>
          <a:off x="2581275"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4" name="Line 71">
          <a:extLst>
            <a:ext uri="{FF2B5EF4-FFF2-40B4-BE49-F238E27FC236}">
              <a16:creationId xmlns="" xmlns:a16="http://schemas.microsoft.com/office/drawing/2014/main" id="{0492F989-9D1D-4EF0-BD9A-250098F9BF87}"/>
            </a:ext>
          </a:extLst>
        </xdr:cNvPr>
        <xdr:cNvSpPr>
          <a:spLocks noChangeShapeType="1"/>
        </xdr:cNvSpPr>
      </xdr:nvSpPr>
      <xdr:spPr bwMode="auto">
        <a:xfrm>
          <a:off x="2581275" y="64579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55" name="Line 71">
          <a:extLst>
            <a:ext uri="{FF2B5EF4-FFF2-40B4-BE49-F238E27FC236}">
              <a16:creationId xmlns="" xmlns:a16="http://schemas.microsoft.com/office/drawing/2014/main" id="{D96A6E9C-C496-4185-92E1-A79E6E1C17E0}"/>
            </a:ext>
          </a:extLst>
        </xdr:cNvPr>
        <xdr:cNvSpPr>
          <a:spLocks noChangeShapeType="1"/>
        </xdr:cNvSpPr>
      </xdr:nvSpPr>
      <xdr:spPr bwMode="auto">
        <a:xfrm>
          <a:off x="2590800" y="6067425"/>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56" name="Line 70">
          <a:extLst>
            <a:ext uri="{FF2B5EF4-FFF2-40B4-BE49-F238E27FC236}">
              <a16:creationId xmlns:a16="http://schemas.microsoft.com/office/drawing/2014/main" xmlns="" id="{95E12B44-FD8F-46E2-8EA8-434DBDCA7DEC}"/>
            </a:ext>
          </a:extLst>
        </xdr:cNvPr>
        <xdr:cNvSpPr>
          <a:spLocks noChangeShapeType="1"/>
        </xdr:cNvSpPr>
      </xdr:nvSpPr>
      <xdr:spPr bwMode="auto">
        <a:xfrm>
          <a:off x="2581275"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7" name="Line 71">
          <a:extLst>
            <a:ext uri="{FF2B5EF4-FFF2-40B4-BE49-F238E27FC236}">
              <a16:creationId xmlns:a16="http://schemas.microsoft.com/office/drawing/2014/main" xmlns="" id="{5DBF5491-A876-47D9-B7AB-2E6930115A3C}"/>
            </a:ext>
          </a:extLst>
        </xdr:cNvPr>
        <xdr:cNvSpPr>
          <a:spLocks noChangeShapeType="1"/>
        </xdr:cNvSpPr>
      </xdr:nvSpPr>
      <xdr:spPr bwMode="auto">
        <a:xfrm>
          <a:off x="2581275" y="64579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58" name="Line 72">
          <a:extLst>
            <a:ext uri="{FF2B5EF4-FFF2-40B4-BE49-F238E27FC236}">
              <a16:creationId xmlns:a16="http://schemas.microsoft.com/office/drawing/2014/main" xmlns="" id="{42672CBE-9104-4F9F-8515-618295F9C0F0}"/>
            </a:ext>
          </a:extLst>
        </xdr:cNvPr>
        <xdr:cNvSpPr>
          <a:spLocks noChangeShapeType="1"/>
        </xdr:cNvSpPr>
      </xdr:nvSpPr>
      <xdr:spPr bwMode="auto">
        <a:xfrm>
          <a:off x="2581275" y="529590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59" name="Line 69">
          <a:extLst>
            <a:ext uri="{FF2B5EF4-FFF2-40B4-BE49-F238E27FC236}">
              <a16:creationId xmlns:a16="http://schemas.microsoft.com/office/drawing/2014/main" xmlns="" id="{F1754058-064B-48A8-B67D-9BC11B5B0029}"/>
            </a:ext>
          </a:extLst>
        </xdr:cNvPr>
        <xdr:cNvSpPr>
          <a:spLocks noChangeShapeType="1"/>
        </xdr:cNvSpPr>
      </xdr:nvSpPr>
      <xdr:spPr bwMode="auto">
        <a:xfrm>
          <a:off x="2286000" y="5676900"/>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60" name="Line 70">
          <a:extLst>
            <a:ext uri="{FF2B5EF4-FFF2-40B4-BE49-F238E27FC236}">
              <a16:creationId xmlns:a16="http://schemas.microsoft.com/office/drawing/2014/main" xmlns="" id="{D0FDBF24-682D-409D-97F9-0BD48646AE47}"/>
            </a:ext>
          </a:extLst>
        </xdr:cNvPr>
        <xdr:cNvSpPr>
          <a:spLocks noChangeShapeType="1"/>
        </xdr:cNvSpPr>
      </xdr:nvSpPr>
      <xdr:spPr bwMode="auto">
        <a:xfrm>
          <a:off x="2581275"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61" name="Line 71">
          <a:extLst>
            <a:ext uri="{FF2B5EF4-FFF2-40B4-BE49-F238E27FC236}">
              <a16:creationId xmlns:a16="http://schemas.microsoft.com/office/drawing/2014/main" xmlns="" id="{F6AE4A99-250F-4866-8241-A578E1148685}"/>
            </a:ext>
          </a:extLst>
        </xdr:cNvPr>
        <xdr:cNvSpPr>
          <a:spLocks noChangeShapeType="1"/>
        </xdr:cNvSpPr>
      </xdr:nvSpPr>
      <xdr:spPr bwMode="auto">
        <a:xfrm>
          <a:off x="2581275" y="64579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62" name="Line 71">
          <a:extLst>
            <a:ext uri="{FF2B5EF4-FFF2-40B4-BE49-F238E27FC236}">
              <a16:creationId xmlns:a16="http://schemas.microsoft.com/office/drawing/2014/main" xmlns="" id="{1BA23828-9FD9-436A-B865-A7FD0D135D8C}"/>
            </a:ext>
          </a:extLst>
        </xdr:cNvPr>
        <xdr:cNvSpPr>
          <a:spLocks noChangeShapeType="1"/>
        </xdr:cNvSpPr>
      </xdr:nvSpPr>
      <xdr:spPr bwMode="auto">
        <a:xfrm>
          <a:off x="2590800" y="6067425"/>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114300</xdr:rowOff>
    </xdr:from>
    <xdr:to>
      <xdr:col>4</xdr:col>
      <xdr:colOff>0</xdr:colOff>
      <xdr:row>39</xdr:row>
      <xdr:rowOff>114300</xdr:rowOff>
    </xdr:to>
    <xdr:sp macro="" textlink="">
      <xdr:nvSpPr>
        <xdr:cNvPr id="63" name="Line 73">
          <a:extLst>
            <a:ext uri="{FF2B5EF4-FFF2-40B4-BE49-F238E27FC236}">
              <a16:creationId xmlns:a16="http://schemas.microsoft.com/office/drawing/2014/main" xmlns="" id="{5E85CDAD-4667-4AAF-B109-D634DECE035E}"/>
            </a:ext>
          </a:extLst>
        </xdr:cNvPr>
        <xdr:cNvSpPr>
          <a:spLocks noChangeShapeType="1"/>
        </xdr:cNvSpPr>
      </xdr:nvSpPr>
      <xdr:spPr bwMode="auto">
        <a:xfrm>
          <a:off x="2333625" y="7334250"/>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41</xdr:row>
      <xdr:rowOff>104775</xdr:rowOff>
    </xdr:from>
    <xdr:to>
      <xdr:col>4</xdr:col>
      <xdr:colOff>0</xdr:colOff>
      <xdr:row>41</xdr:row>
      <xdr:rowOff>104775</xdr:rowOff>
    </xdr:to>
    <xdr:sp macro="" textlink="">
      <xdr:nvSpPr>
        <xdr:cNvPr id="64" name="Line 75">
          <a:extLst>
            <a:ext uri="{FF2B5EF4-FFF2-40B4-BE49-F238E27FC236}">
              <a16:creationId xmlns:a16="http://schemas.microsoft.com/office/drawing/2014/main" xmlns="" id="{6F91DB34-3657-4BE5-8DBB-C8C4DDCC917D}"/>
            </a:ext>
          </a:extLst>
        </xdr:cNvPr>
        <xdr:cNvSpPr>
          <a:spLocks noChangeShapeType="1"/>
        </xdr:cNvSpPr>
      </xdr:nvSpPr>
      <xdr:spPr bwMode="auto">
        <a:xfrm>
          <a:off x="2571750" y="7705725"/>
          <a:ext cx="2952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4</xdr:col>
      <xdr:colOff>9525</xdr:colOff>
      <xdr:row>37</xdr:row>
      <xdr:rowOff>85725</xdr:rowOff>
    </xdr:to>
    <xdr:sp macro="" textlink="">
      <xdr:nvSpPr>
        <xdr:cNvPr id="65" name="Line 76">
          <a:extLst>
            <a:ext uri="{FF2B5EF4-FFF2-40B4-BE49-F238E27FC236}">
              <a16:creationId xmlns:a16="http://schemas.microsoft.com/office/drawing/2014/main" xmlns="" id="{14B3E436-2960-4B41-9DC0-7F5F5E6F7435}"/>
            </a:ext>
          </a:extLst>
        </xdr:cNvPr>
        <xdr:cNvSpPr>
          <a:spLocks noChangeShapeType="1"/>
        </xdr:cNvSpPr>
      </xdr:nvSpPr>
      <xdr:spPr bwMode="auto">
        <a:xfrm>
          <a:off x="2571750" y="6924675"/>
          <a:ext cx="3048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3</xdr:col>
      <xdr:colOff>466725</xdr:colOff>
      <xdr:row>41</xdr:row>
      <xdr:rowOff>104775</xdr:rowOff>
    </xdr:to>
    <xdr:sp macro="" textlink="">
      <xdr:nvSpPr>
        <xdr:cNvPr id="66" name="Line 81">
          <a:extLst>
            <a:ext uri="{FF2B5EF4-FFF2-40B4-BE49-F238E27FC236}">
              <a16:creationId xmlns:a16="http://schemas.microsoft.com/office/drawing/2014/main" xmlns="" id="{1982F759-EDC5-4388-8E87-F5C87F9551A4}"/>
            </a:ext>
          </a:extLst>
        </xdr:cNvPr>
        <xdr:cNvSpPr>
          <a:spLocks noChangeShapeType="1"/>
        </xdr:cNvSpPr>
      </xdr:nvSpPr>
      <xdr:spPr bwMode="auto">
        <a:xfrm>
          <a:off x="2571750" y="6924675"/>
          <a:ext cx="0"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19050</xdr:colOff>
      <xdr:row>7</xdr:row>
      <xdr:rowOff>9525</xdr:rowOff>
    </xdr:from>
    <xdr:to>
      <xdr:col>53</xdr:col>
      <xdr:colOff>0</xdr:colOff>
      <xdr:row>7</xdr:row>
      <xdr:rowOff>257176</xdr:rowOff>
    </xdr:to>
    <xdr:cxnSp macro="">
      <xdr:nvCxnSpPr>
        <xdr:cNvPr id="2" name="直線コネクタ 1"/>
        <xdr:cNvCxnSpPr/>
      </xdr:nvCxnSpPr>
      <xdr:spPr>
        <a:xfrm flipV="1">
          <a:off x="8972550" y="1819275"/>
          <a:ext cx="1438275" cy="247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xdr:colOff>
      <xdr:row>17</xdr:row>
      <xdr:rowOff>9528</xdr:rowOff>
    </xdr:from>
    <xdr:to>
      <xdr:col>8</xdr:col>
      <xdr:colOff>0</xdr:colOff>
      <xdr:row>19</xdr:row>
      <xdr:rowOff>9525</xdr:rowOff>
    </xdr:to>
    <xdr:cxnSp macro="">
      <xdr:nvCxnSpPr>
        <xdr:cNvPr id="2" name="直線コネクタ 1">
          <a:extLst>
            <a:ext uri="{FF2B5EF4-FFF2-40B4-BE49-F238E27FC236}">
              <a16:creationId xmlns:a16="http://schemas.microsoft.com/office/drawing/2014/main" xmlns="" id="{AC5B195D-ADA9-4F29-BDAF-61231B343A06}"/>
            </a:ext>
          </a:extLst>
        </xdr:cNvPr>
        <xdr:cNvCxnSpPr/>
      </xdr:nvCxnSpPr>
      <xdr:spPr>
        <a:xfrm flipH="1" flipV="1">
          <a:off x="28576" y="5343528"/>
          <a:ext cx="1504949"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xdr:row>
      <xdr:rowOff>3</xdr:rowOff>
    </xdr:from>
    <xdr:to>
      <xdr:col>8</xdr:col>
      <xdr:colOff>0</xdr:colOff>
      <xdr:row>11</xdr:row>
      <xdr:rowOff>0</xdr:rowOff>
    </xdr:to>
    <xdr:cxnSp macro="">
      <xdr:nvCxnSpPr>
        <xdr:cNvPr id="3" name="直線コネクタ 2">
          <a:extLst>
            <a:ext uri="{FF2B5EF4-FFF2-40B4-BE49-F238E27FC236}">
              <a16:creationId xmlns:a16="http://schemas.microsoft.com/office/drawing/2014/main" xmlns="" id="{07078AE3-6726-499D-877E-3C9F26E0CBC9}"/>
            </a:ext>
          </a:extLst>
        </xdr:cNvPr>
        <xdr:cNvCxnSpPr/>
      </xdr:nvCxnSpPr>
      <xdr:spPr>
        <a:xfrm flipH="1" flipV="1">
          <a:off x="1" y="2867028"/>
          <a:ext cx="1533524"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17</xdr:row>
      <xdr:rowOff>3</xdr:rowOff>
    </xdr:from>
    <xdr:to>
      <xdr:col>8</xdr:col>
      <xdr:colOff>0</xdr:colOff>
      <xdr:row>19</xdr:row>
      <xdr:rowOff>0</xdr:rowOff>
    </xdr:to>
    <xdr:cxnSp macro="">
      <xdr:nvCxnSpPr>
        <xdr:cNvPr id="4" name="直線コネクタ 3">
          <a:extLst>
            <a:ext uri="{FF2B5EF4-FFF2-40B4-BE49-F238E27FC236}">
              <a16:creationId xmlns:a16="http://schemas.microsoft.com/office/drawing/2014/main" xmlns="" id="{07078AE3-6726-499D-877E-3C9F26E0CBC9}"/>
            </a:ext>
          </a:extLst>
        </xdr:cNvPr>
        <xdr:cNvCxnSpPr/>
      </xdr:nvCxnSpPr>
      <xdr:spPr>
        <a:xfrm flipH="1" flipV="1">
          <a:off x="1" y="2867028"/>
          <a:ext cx="1381124"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13</xdr:col>
      <xdr:colOff>533400</xdr:colOff>
      <xdr:row>40</xdr:row>
      <xdr:rowOff>28575</xdr:rowOff>
    </xdr:to>
    <xdr:grpSp>
      <xdr:nvGrpSpPr>
        <xdr:cNvPr id="2" name="Group 413">
          <a:extLst>
            <a:ext uri="{FF2B5EF4-FFF2-40B4-BE49-F238E27FC236}">
              <a16:creationId xmlns="" xmlns:a16="http://schemas.microsoft.com/office/drawing/2014/main" id="{7C44109B-EA6A-444C-82A8-4EC80BF4422B}"/>
            </a:ext>
          </a:extLst>
        </xdr:cNvPr>
        <xdr:cNvGrpSpPr>
          <a:grpSpLocks noChangeAspect="1"/>
        </xdr:cNvGrpSpPr>
      </xdr:nvGrpSpPr>
      <xdr:grpSpPr bwMode="auto">
        <a:xfrm>
          <a:off x="161925" y="104775"/>
          <a:ext cx="8543925" cy="7162800"/>
          <a:chOff x="753" y="710"/>
          <a:chExt cx="15337" cy="10366"/>
        </a:xfrm>
      </xdr:grpSpPr>
      <xdr:sp macro="" textlink="">
        <xdr:nvSpPr>
          <xdr:cNvPr id="3" name="Freeform 414">
            <a:extLst>
              <a:ext uri="{FF2B5EF4-FFF2-40B4-BE49-F238E27FC236}">
                <a16:creationId xmlns=""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19050</xdr:colOff>
      <xdr:row>8</xdr:row>
      <xdr:rowOff>180975</xdr:rowOff>
    </xdr:from>
    <xdr:to>
      <xdr:col>48</xdr:col>
      <xdr:colOff>123825</xdr:colOff>
      <xdr:row>10</xdr:row>
      <xdr:rowOff>95250</xdr:rowOff>
    </xdr:to>
    <xdr:sp macro="" textlink="">
      <xdr:nvSpPr>
        <xdr:cNvPr id="2" name="AutoShape 1">
          <a:extLst>
            <a:ext uri="{FF2B5EF4-FFF2-40B4-BE49-F238E27FC236}">
              <a16:creationId xmlns="" xmlns:a16="http://schemas.microsoft.com/office/drawing/2014/main" id="{8CD233C8-898D-43FD-B578-0E643C9FCB65}"/>
            </a:ext>
          </a:extLst>
        </xdr:cNvPr>
        <xdr:cNvSpPr>
          <a:spLocks noChangeArrowheads="1"/>
        </xdr:cNvSpPr>
      </xdr:nvSpPr>
      <xdr:spPr bwMode="auto">
        <a:xfrm>
          <a:off x="6019800" y="2943225"/>
          <a:ext cx="504825"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28575</xdr:colOff>
      <xdr:row>7</xdr:row>
      <xdr:rowOff>104775</xdr:rowOff>
    </xdr:from>
    <xdr:to>
      <xdr:col>94</xdr:col>
      <xdr:colOff>85725</xdr:colOff>
      <xdr:row>10</xdr:row>
      <xdr:rowOff>104775</xdr:rowOff>
    </xdr:to>
    <xdr:sp macro="" textlink="">
      <xdr:nvSpPr>
        <xdr:cNvPr id="3" name="AutoShape 2">
          <a:extLst>
            <a:ext uri="{FF2B5EF4-FFF2-40B4-BE49-F238E27FC236}">
              <a16:creationId xmlns="" xmlns:a16="http://schemas.microsoft.com/office/drawing/2014/main" id="{840545D6-C98F-403A-A957-3259C737356D}"/>
            </a:ext>
          </a:extLst>
        </xdr:cNvPr>
        <xdr:cNvSpPr>
          <a:spLocks/>
        </xdr:cNvSpPr>
      </xdr:nvSpPr>
      <xdr:spPr bwMode="auto">
        <a:xfrm>
          <a:off x="13049250" y="25431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885825</xdr:colOff>
      <xdr:row>4</xdr:row>
      <xdr:rowOff>9525</xdr:rowOff>
    </xdr:to>
    <xdr:sp macro="" textlink="">
      <xdr:nvSpPr>
        <xdr:cNvPr id="2" name="Line 3">
          <a:extLst>
            <a:ext uri="{FF2B5EF4-FFF2-40B4-BE49-F238E27FC236}">
              <a16:creationId xmlns:a16="http://schemas.microsoft.com/office/drawing/2014/main" xmlns="" id="{43C09539-310A-4B7C-B0DC-742518093959}"/>
            </a:ext>
          </a:extLst>
        </xdr:cNvPr>
        <xdr:cNvSpPr>
          <a:spLocks noChangeShapeType="1"/>
        </xdr:cNvSpPr>
      </xdr:nvSpPr>
      <xdr:spPr bwMode="auto">
        <a:xfrm>
          <a:off x="0" y="714375"/>
          <a:ext cx="12001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485775</xdr:colOff>
      <xdr:row>4</xdr:row>
      <xdr:rowOff>247650</xdr:rowOff>
    </xdr:to>
    <xdr:sp macro="" textlink="">
      <xdr:nvSpPr>
        <xdr:cNvPr id="3" name="Line 4">
          <a:extLst>
            <a:ext uri="{FF2B5EF4-FFF2-40B4-BE49-F238E27FC236}">
              <a16:creationId xmlns:a16="http://schemas.microsoft.com/office/drawing/2014/main" xmlns="" id="{7F63D01D-0140-4449-9DD4-53AA4C3CD95E}"/>
            </a:ext>
          </a:extLst>
        </xdr:cNvPr>
        <xdr:cNvSpPr>
          <a:spLocks noChangeShapeType="1"/>
        </xdr:cNvSpPr>
      </xdr:nvSpPr>
      <xdr:spPr bwMode="auto">
        <a:xfrm>
          <a:off x="0" y="714375"/>
          <a:ext cx="8001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9525</xdr:rowOff>
    </xdr:to>
    <xdr:sp macro="" textlink="">
      <xdr:nvSpPr>
        <xdr:cNvPr id="4" name="Line 5">
          <a:extLst>
            <a:ext uri="{FF2B5EF4-FFF2-40B4-BE49-F238E27FC236}">
              <a16:creationId xmlns:a16="http://schemas.microsoft.com/office/drawing/2014/main" xmlns="" id="{83823572-27AA-4B2B-988B-316BF244F52D}"/>
            </a:ext>
          </a:extLst>
        </xdr:cNvPr>
        <xdr:cNvSpPr>
          <a:spLocks noChangeShapeType="1"/>
        </xdr:cNvSpPr>
      </xdr:nvSpPr>
      <xdr:spPr bwMode="auto">
        <a:xfrm>
          <a:off x="0" y="714375"/>
          <a:ext cx="3143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0</xdr:rowOff>
    </xdr:from>
    <xdr:to>
      <xdr:col>1</xdr:col>
      <xdr:colOff>19050</xdr:colOff>
      <xdr:row>18</xdr:row>
      <xdr:rowOff>9525</xdr:rowOff>
    </xdr:to>
    <xdr:sp macro="" textlink="">
      <xdr:nvSpPr>
        <xdr:cNvPr id="5" name="Line 6">
          <a:extLst>
            <a:ext uri="{FF2B5EF4-FFF2-40B4-BE49-F238E27FC236}">
              <a16:creationId xmlns:a16="http://schemas.microsoft.com/office/drawing/2014/main" xmlns="" id="{E8174AFD-C9B6-4AA5-8899-1529AE8430B8}"/>
            </a:ext>
          </a:extLst>
        </xdr:cNvPr>
        <xdr:cNvSpPr>
          <a:spLocks noChangeShapeType="1"/>
        </xdr:cNvSpPr>
      </xdr:nvSpPr>
      <xdr:spPr bwMode="auto">
        <a:xfrm>
          <a:off x="9525" y="4419600"/>
          <a:ext cx="3238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xdr:row>
      <xdr:rowOff>247650</xdr:rowOff>
    </xdr:from>
    <xdr:to>
      <xdr:col>1</xdr:col>
      <xdr:colOff>876300</xdr:colOff>
      <xdr:row>4</xdr:row>
      <xdr:rowOff>314325</xdr:rowOff>
    </xdr:to>
    <xdr:sp macro="" textlink="">
      <xdr:nvSpPr>
        <xdr:cNvPr id="6" name="Line 7">
          <a:extLst>
            <a:ext uri="{FF2B5EF4-FFF2-40B4-BE49-F238E27FC236}">
              <a16:creationId xmlns:a16="http://schemas.microsoft.com/office/drawing/2014/main" xmlns="" id="{B0CD1489-4F0E-42F0-AAA8-277531F3D9FB}"/>
            </a:ext>
          </a:extLst>
        </xdr:cNvPr>
        <xdr:cNvSpPr>
          <a:spLocks noChangeShapeType="1"/>
        </xdr:cNvSpPr>
      </xdr:nvSpPr>
      <xdr:spPr bwMode="auto">
        <a:xfrm>
          <a:off x="809625" y="1276350"/>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885825</xdr:colOff>
      <xdr:row>17</xdr:row>
      <xdr:rowOff>9525</xdr:rowOff>
    </xdr:to>
    <xdr:sp macro="" textlink="">
      <xdr:nvSpPr>
        <xdr:cNvPr id="7" name="Line 9">
          <a:extLst>
            <a:ext uri="{FF2B5EF4-FFF2-40B4-BE49-F238E27FC236}">
              <a16:creationId xmlns:a16="http://schemas.microsoft.com/office/drawing/2014/main" xmlns="" id="{4C5B43D6-4B77-42D8-AEA7-2352B0F45610}"/>
            </a:ext>
          </a:extLst>
        </xdr:cNvPr>
        <xdr:cNvSpPr>
          <a:spLocks noChangeShapeType="1"/>
        </xdr:cNvSpPr>
      </xdr:nvSpPr>
      <xdr:spPr bwMode="auto">
        <a:xfrm>
          <a:off x="0" y="4419600"/>
          <a:ext cx="12001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495300</xdr:colOff>
      <xdr:row>17</xdr:row>
      <xdr:rowOff>238125</xdr:rowOff>
    </xdr:to>
    <xdr:sp macro="" textlink="">
      <xdr:nvSpPr>
        <xdr:cNvPr id="8" name="Line 10">
          <a:extLst>
            <a:ext uri="{FF2B5EF4-FFF2-40B4-BE49-F238E27FC236}">
              <a16:creationId xmlns:a16="http://schemas.microsoft.com/office/drawing/2014/main" xmlns="" id="{4101DF48-380E-463F-87E9-7B0AFB13D594}"/>
            </a:ext>
          </a:extLst>
        </xdr:cNvPr>
        <xdr:cNvSpPr>
          <a:spLocks noChangeShapeType="1"/>
        </xdr:cNvSpPr>
      </xdr:nvSpPr>
      <xdr:spPr bwMode="auto">
        <a:xfrm>
          <a:off x="0" y="4419600"/>
          <a:ext cx="8096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238125</xdr:rowOff>
    </xdr:from>
    <xdr:to>
      <xdr:col>1</xdr:col>
      <xdr:colOff>885825</xdr:colOff>
      <xdr:row>17</xdr:row>
      <xdr:rowOff>314325</xdr:rowOff>
    </xdr:to>
    <xdr:sp macro="" textlink="">
      <xdr:nvSpPr>
        <xdr:cNvPr id="9" name="Line 12">
          <a:extLst>
            <a:ext uri="{FF2B5EF4-FFF2-40B4-BE49-F238E27FC236}">
              <a16:creationId xmlns:a16="http://schemas.microsoft.com/office/drawing/2014/main" xmlns="" id="{22B7E1E3-6D44-4245-8ADD-2CDC278E3D4A}"/>
            </a:ext>
          </a:extLst>
        </xdr:cNvPr>
        <xdr:cNvSpPr>
          <a:spLocks noChangeShapeType="1"/>
        </xdr:cNvSpPr>
      </xdr:nvSpPr>
      <xdr:spPr bwMode="auto">
        <a:xfrm>
          <a:off x="819150" y="4972050"/>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 xmlns:a16="http://schemas.microsoft.com/office/drawing/2014/main" id="{03781A32-24D2-401E-B2EA-854262216FA6}"/>
            </a:ext>
          </a:extLst>
        </xdr:cNvPr>
        <xdr:cNvSpPr>
          <a:spLocks noChangeShapeType="1"/>
        </xdr:cNvSpPr>
      </xdr:nvSpPr>
      <xdr:spPr bwMode="auto">
        <a:xfrm>
          <a:off x="9524" y="1466850"/>
          <a:ext cx="685801" cy="14763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 xmlns:a16="http://schemas.microsoft.com/office/drawing/2014/main" id="{0A3B1802-6FC8-4DEC-952B-184B704D6699}"/>
            </a:ext>
          </a:extLst>
        </xdr:cNvPr>
        <xdr:cNvSpPr>
          <a:spLocks noChangeShapeType="1"/>
        </xdr:cNvSpPr>
      </xdr:nvSpPr>
      <xdr:spPr bwMode="auto">
        <a:xfrm>
          <a:off x="0" y="4038600"/>
          <a:ext cx="714375" cy="7620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 xmlns:a16="http://schemas.microsoft.com/office/drawing/2014/main" id="{8B6D3116-6E5F-4BE3-BF53-BB74A82A277C}"/>
            </a:ext>
          </a:extLst>
        </xdr:cNvPr>
        <xdr:cNvSpPr>
          <a:spLocks noChangeShapeType="1"/>
        </xdr:cNvSpPr>
      </xdr:nvSpPr>
      <xdr:spPr bwMode="auto">
        <a:xfrm>
          <a:off x="19050" y="5915025"/>
          <a:ext cx="685800" cy="7334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5"/>
  <sheetViews>
    <sheetView tabSelected="1" view="pageLayout" zoomScaleNormal="100" workbookViewId="0"/>
  </sheetViews>
  <sheetFormatPr defaultRowHeight="34.5"/>
  <cols>
    <col min="1" max="16384" width="9" style="117"/>
  </cols>
  <sheetData>
    <row r="4" spans="1:13" ht="33.75" customHeight="1">
      <c r="D4" s="388" t="s">
        <v>1041</v>
      </c>
      <c r="E4" s="388"/>
      <c r="F4" s="388"/>
      <c r="G4" s="388"/>
      <c r="H4" s="388"/>
      <c r="I4" s="388"/>
      <c r="J4" s="388"/>
    </row>
    <row r="7" spans="1:13" ht="55.5" customHeight="1">
      <c r="A7" s="389" t="s">
        <v>1042</v>
      </c>
      <c r="B7" s="390"/>
      <c r="C7" s="390"/>
      <c r="D7" s="390"/>
      <c r="E7" s="390"/>
      <c r="F7" s="390"/>
      <c r="G7" s="390"/>
      <c r="H7" s="390"/>
      <c r="I7" s="390"/>
      <c r="J7" s="390"/>
      <c r="K7" s="390"/>
      <c r="L7" s="390"/>
      <c r="M7" s="390"/>
    </row>
    <row r="10" spans="1:13" ht="32.25" customHeight="1">
      <c r="D10" s="388" t="s">
        <v>1043</v>
      </c>
      <c r="E10" s="391"/>
      <c r="F10" s="391"/>
      <c r="G10" s="391"/>
      <c r="H10" s="391"/>
      <c r="I10" s="391"/>
      <c r="J10" s="391"/>
    </row>
    <row r="13" spans="1:13" ht="32.25" customHeight="1">
      <c r="D13" s="392" t="s">
        <v>1044</v>
      </c>
      <c r="E13" s="393"/>
      <c r="F13" s="393"/>
      <c r="G13" s="393"/>
      <c r="H13" s="393"/>
      <c r="I13" s="393"/>
      <c r="J13" s="393"/>
    </row>
    <row r="14" spans="1:13" ht="32.25" customHeight="1"/>
    <row r="15" spans="1:13" ht="32.25" customHeight="1"/>
  </sheetData>
  <mergeCells count="4">
    <mergeCell ref="D4:J4"/>
    <mergeCell ref="A7:M7"/>
    <mergeCell ref="D10:J10"/>
    <mergeCell ref="D13:J13"/>
  </mergeCells>
  <phoneticPr fontId="3"/>
  <pageMargins left="0.78740157480314965" right="0.19685039370078741" top="0.19685039370078741" bottom="0.39370078740157483" header="0.31496062992125984" footer="0.31496062992125984"/>
  <pageSetup paperSize="9"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35"/>
  <sheetViews>
    <sheetView view="pageLayout" zoomScaleNormal="100" workbookViewId="0"/>
  </sheetViews>
  <sheetFormatPr defaultRowHeight="12.75"/>
  <cols>
    <col min="1" max="1" width="39.875" style="118" customWidth="1"/>
    <col min="2" max="2" width="5.625" style="120" customWidth="1"/>
    <col min="3" max="3" width="39.875" style="118" customWidth="1"/>
    <col min="4" max="4" width="5.625" style="120" customWidth="1"/>
    <col min="5" max="5" width="39.875" style="118" customWidth="1"/>
    <col min="6" max="6" width="5.625" style="120" customWidth="1"/>
    <col min="7" max="16384" width="9" style="118"/>
  </cols>
  <sheetData>
    <row r="4" spans="1:6" ht="16.5" customHeight="1">
      <c r="A4" s="394" t="s">
        <v>1045</v>
      </c>
      <c r="B4" s="394"/>
      <c r="C4" s="394"/>
      <c r="D4" s="394"/>
      <c r="E4" s="394"/>
      <c r="F4" s="394"/>
    </row>
    <row r="5" spans="1:6" ht="16.5" customHeight="1">
      <c r="A5" s="394"/>
      <c r="B5" s="394"/>
      <c r="C5" s="394"/>
      <c r="D5" s="394"/>
      <c r="E5" s="394"/>
      <c r="F5" s="394"/>
    </row>
    <row r="6" spans="1:6" ht="16.5" customHeight="1">
      <c r="A6" s="119"/>
      <c r="B6" s="119"/>
      <c r="C6" s="119"/>
      <c r="D6" s="119"/>
      <c r="E6" s="119"/>
    </row>
    <row r="7" spans="1:6" ht="16.5" customHeight="1">
      <c r="A7" s="121" t="s">
        <v>1046</v>
      </c>
      <c r="B7" s="122">
        <v>1</v>
      </c>
      <c r="C7" s="121" t="s">
        <v>1047</v>
      </c>
      <c r="D7" s="122">
        <v>21</v>
      </c>
      <c r="E7" s="121" t="s">
        <v>1048</v>
      </c>
      <c r="F7" s="122">
        <v>34</v>
      </c>
    </row>
    <row r="8" spans="1:6" ht="16.5" customHeight="1">
      <c r="A8" s="121" t="s">
        <v>1049</v>
      </c>
      <c r="B8" s="122">
        <v>2</v>
      </c>
      <c r="C8" s="121" t="s">
        <v>1050</v>
      </c>
      <c r="D8" s="122">
        <v>22</v>
      </c>
      <c r="E8" s="121" t="s">
        <v>1051</v>
      </c>
      <c r="F8" s="122"/>
    </row>
    <row r="9" spans="1:6" ht="16.5" customHeight="1">
      <c r="A9" s="121" t="s">
        <v>1052</v>
      </c>
      <c r="B9" s="122">
        <v>3</v>
      </c>
      <c r="C9" s="121" t="s">
        <v>1053</v>
      </c>
      <c r="D9" s="122"/>
      <c r="E9" s="121" t="s">
        <v>1054</v>
      </c>
      <c r="F9" s="122">
        <v>35</v>
      </c>
    </row>
    <row r="10" spans="1:6" ht="16.5" customHeight="1">
      <c r="A10" s="121" t="s">
        <v>1055</v>
      </c>
      <c r="B10" s="122">
        <v>3</v>
      </c>
      <c r="C10" s="121" t="s">
        <v>1056</v>
      </c>
      <c r="D10" s="122">
        <v>23</v>
      </c>
      <c r="E10" s="123" t="s">
        <v>1586</v>
      </c>
      <c r="F10" s="122">
        <v>36</v>
      </c>
    </row>
    <row r="11" spans="1:6" ht="16.5" customHeight="1">
      <c r="A11" s="121" t="s">
        <v>1057</v>
      </c>
      <c r="B11" s="122">
        <v>4</v>
      </c>
      <c r="C11" s="121" t="s">
        <v>1058</v>
      </c>
      <c r="D11" s="122"/>
      <c r="E11" s="123" t="s">
        <v>1587</v>
      </c>
      <c r="F11" s="122">
        <v>36</v>
      </c>
    </row>
    <row r="12" spans="1:6" ht="16.5" customHeight="1">
      <c r="A12" s="121" t="s">
        <v>1059</v>
      </c>
      <c r="B12" s="122">
        <v>5</v>
      </c>
      <c r="C12" s="121" t="s">
        <v>1060</v>
      </c>
      <c r="D12" s="122">
        <v>24</v>
      </c>
      <c r="E12" s="121" t="s">
        <v>1061</v>
      </c>
      <c r="F12" s="122"/>
    </row>
    <row r="13" spans="1:6" ht="16.5" customHeight="1">
      <c r="A13" s="121" t="s">
        <v>1062</v>
      </c>
      <c r="B13" s="122">
        <v>5</v>
      </c>
      <c r="C13" s="121" t="s">
        <v>1063</v>
      </c>
      <c r="D13" s="122">
        <v>25</v>
      </c>
      <c r="E13" s="121" t="s">
        <v>1064</v>
      </c>
      <c r="F13" s="122">
        <v>37</v>
      </c>
    </row>
    <row r="14" spans="1:6" ht="16.5" customHeight="1">
      <c r="A14" s="121" t="s">
        <v>1065</v>
      </c>
      <c r="B14" s="122">
        <v>6</v>
      </c>
      <c r="C14" s="121" t="s">
        <v>1066</v>
      </c>
      <c r="D14" s="122">
        <v>26</v>
      </c>
      <c r="E14" s="121" t="s">
        <v>1067</v>
      </c>
      <c r="F14" s="122" t="s">
        <v>1068</v>
      </c>
    </row>
    <row r="15" spans="1:6" ht="16.5" customHeight="1">
      <c r="A15" s="121" t="s">
        <v>1069</v>
      </c>
      <c r="B15" s="122"/>
      <c r="C15" s="121" t="s">
        <v>1070</v>
      </c>
      <c r="D15" s="122">
        <v>26</v>
      </c>
      <c r="E15" s="121"/>
      <c r="F15" s="122"/>
    </row>
    <row r="16" spans="1:6" ht="16.5" customHeight="1">
      <c r="A16" s="121" t="s">
        <v>1071</v>
      </c>
      <c r="B16" s="122"/>
      <c r="C16" s="121" t="s">
        <v>1072</v>
      </c>
      <c r="D16" s="122">
        <v>26</v>
      </c>
      <c r="E16" s="124"/>
      <c r="F16" s="122"/>
    </row>
    <row r="17" spans="1:6" ht="16.5" customHeight="1">
      <c r="A17" s="121" t="s">
        <v>1073</v>
      </c>
      <c r="B17" s="122" t="s">
        <v>1074</v>
      </c>
      <c r="C17" s="121" t="s">
        <v>1075</v>
      </c>
      <c r="D17" s="122">
        <v>26</v>
      </c>
      <c r="E17" s="121"/>
      <c r="F17" s="122"/>
    </row>
    <row r="18" spans="1:6" ht="16.5" customHeight="1">
      <c r="A18" s="121" t="s">
        <v>1076</v>
      </c>
      <c r="B18" s="122" t="s">
        <v>1077</v>
      </c>
      <c r="C18" s="121" t="s">
        <v>1078</v>
      </c>
      <c r="D18" s="122"/>
      <c r="E18" s="121"/>
      <c r="F18" s="122"/>
    </row>
    <row r="19" spans="1:6" ht="16.5" customHeight="1">
      <c r="A19" s="121" t="s">
        <v>1079</v>
      </c>
      <c r="B19" s="122">
        <v>11</v>
      </c>
      <c r="C19" s="121" t="s">
        <v>1080</v>
      </c>
      <c r="D19" s="122">
        <v>27</v>
      </c>
      <c r="E19" s="121"/>
      <c r="F19" s="122"/>
    </row>
    <row r="20" spans="1:6" ht="16.5" customHeight="1">
      <c r="A20" s="121" t="s">
        <v>1081</v>
      </c>
      <c r="B20" s="122">
        <v>12</v>
      </c>
      <c r="C20" s="121" t="s">
        <v>1082</v>
      </c>
      <c r="D20" s="122">
        <v>27</v>
      </c>
      <c r="E20" s="121"/>
      <c r="F20" s="122"/>
    </row>
    <row r="21" spans="1:6" ht="16.5" customHeight="1">
      <c r="A21" s="121" t="s">
        <v>1083</v>
      </c>
      <c r="B21" s="122">
        <v>13</v>
      </c>
      <c r="C21" s="121" t="s">
        <v>1084</v>
      </c>
      <c r="D21" s="122">
        <v>27</v>
      </c>
      <c r="E21" s="121"/>
      <c r="F21" s="122"/>
    </row>
    <row r="22" spans="1:6" ht="16.5" customHeight="1">
      <c r="A22" s="121" t="s">
        <v>1085</v>
      </c>
      <c r="B22" s="122">
        <v>14</v>
      </c>
      <c r="C22" s="121" t="s">
        <v>1086</v>
      </c>
      <c r="D22" s="122">
        <v>27</v>
      </c>
      <c r="E22" s="121"/>
      <c r="F22" s="122"/>
    </row>
    <row r="23" spans="1:6" ht="16.5" customHeight="1">
      <c r="A23" s="121" t="s">
        <v>1087</v>
      </c>
      <c r="B23" s="122"/>
      <c r="C23" s="121" t="s">
        <v>1088</v>
      </c>
      <c r="D23" s="122"/>
      <c r="E23" s="121"/>
      <c r="F23" s="122"/>
    </row>
    <row r="24" spans="1:6" ht="16.5" customHeight="1">
      <c r="A24" s="121" t="s">
        <v>1089</v>
      </c>
      <c r="B24" s="122">
        <v>15</v>
      </c>
      <c r="C24" s="121" t="s">
        <v>1090</v>
      </c>
      <c r="D24" s="122">
        <v>28</v>
      </c>
      <c r="E24" s="121"/>
      <c r="F24" s="122"/>
    </row>
    <row r="25" spans="1:6" ht="16.5" customHeight="1">
      <c r="A25" s="121" t="s">
        <v>1091</v>
      </c>
      <c r="B25" s="122">
        <v>16</v>
      </c>
      <c r="C25" s="121" t="s">
        <v>1092</v>
      </c>
      <c r="D25" s="122">
        <v>29</v>
      </c>
      <c r="E25" s="121"/>
      <c r="F25" s="122"/>
    </row>
    <row r="26" spans="1:6" ht="16.5" customHeight="1">
      <c r="A26" s="121" t="s">
        <v>1093</v>
      </c>
      <c r="B26" s="122"/>
      <c r="C26" s="121" t="s">
        <v>1094</v>
      </c>
      <c r="D26" s="122">
        <v>29</v>
      </c>
      <c r="E26" s="121"/>
      <c r="F26" s="122"/>
    </row>
    <row r="27" spans="1:6" ht="16.5" customHeight="1">
      <c r="A27" s="121" t="s">
        <v>1095</v>
      </c>
      <c r="B27" s="122">
        <v>17</v>
      </c>
      <c r="C27" s="121" t="s">
        <v>1096</v>
      </c>
      <c r="D27" s="122"/>
      <c r="E27" s="121"/>
      <c r="F27" s="122"/>
    </row>
    <row r="28" spans="1:6" ht="16.5" customHeight="1">
      <c r="A28" s="121" t="s">
        <v>1097</v>
      </c>
      <c r="B28" s="122">
        <v>17</v>
      </c>
      <c r="C28" s="121" t="s">
        <v>1098</v>
      </c>
      <c r="D28" s="122">
        <v>30</v>
      </c>
      <c r="E28" s="121"/>
      <c r="F28" s="122"/>
    </row>
    <row r="29" spans="1:6" ht="16.5" customHeight="1">
      <c r="A29" s="121" t="s">
        <v>1099</v>
      </c>
      <c r="B29" s="122">
        <v>18</v>
      </c>
      <c r="C29" s="121" t="s">
        <v>1100</v>
      </c>
      <c r="D29" s="122">
        <v>31</v>
      </c>
      <c r="E29" s="121"/>
      <c r="F29" s="122"/>
    </row>
    <row r="30" spans="1:6" ht="16.5" customHeight="1">
      <c r="A30" s="121" t="s">
        <v>1101</v>
      </c>
      <c r="B30" s="122">
        <v>18</v>
      </c>
      <c r="C30" s="121" t="s">
        <v>1102</v>
      </c>
      <c r="D30" s="122">
        <v>32</v>
      </c>
      <c r="E30" s="121"/>
      <c r="F30" s="122"/>
    </row>
    <row r="31" spans="1:6" ht="16.5" customHeight="1">
      <c r="A31" s="121" t="s">
        <v>1103</v>
      </c>
      <c r="B31" s="122">
        <v>19</v>
      </c>
      <c r="C31" s="121" t="s">
        <v>1104</v>
      </c>
      <c r="D31" s="122">
        <v>32</v>
      </c>
      <c r="E31" s="121"/>
      <c r="F31" s="122"/>
    </row>
    <row r="32" spans="1:6" ht="16.5" customHeight="1">
      <c r="A32" s="121" t="s">
        <v>1105</v>
      </c>
      <c r="B32" s="122">
        <v>19</v>
      </c>
      <c r="C32" s="121" t="s">
        <v>1106</v>
      </c>
      <c r="D32" s="122">
        <v>33</v>
      </c>
      <c r="E32" s="121"/>
      <c r="F32" s="122"/>
    </row>
    <row r="33" spans="1:6" ht="16.5" customHeight="1">
      <c r="A33" s="121" t="s">
        <v>1107</v>
      </c>
      <c r="B33" s="122">
        <v>19</v>
      </c>
      <c r="C33" s="123" t="s">
        <v>1108</v>
      </c>
      <c r="D33" s="122">
        <v>33</v>
      </c>
      <c r="E33" s="121"/>
      <c r="F33" s="122"/>
    </row>
    <row r="34" spans="1:6" ht="16.5" customHeight="1">
      <c r="A34" s="121" t="s">
        <v>1109</v>
      </c>
      <c r="B34" s="122">
        <v>20</v>
      </c>
      <c r="C34" s="123" t="s">
        <v>1110</v>
      </c>
      <c r="D34" s="122">
        <v>33</v>
      </c>
      <c r="E34" s="121"/>
      <c r="F34" s="122"/>
    </row>
    <row r="35" spans="1:6" ht="16.5" customHeight="1">
      <c r="A35" s="121" t="s">
        <v>1111</v>
      </c>
      <c r="B35" s="122"/>
      <c r="C35" s="121" t="s">
        <v>1112</v>
      </c>
      <c r="D35" s="122">
        <v>34</v>
      </c>
      <c r="E35" s="121"/>
      <c r="F35" s="122"/>
    </row>
  </sheetData>
  <mergeCells count="1">
    <mergeCell ref="A4:F5"/>
  </mergeCells>
  <phoneticPr fontId="3"/>
  <pageMargins left="0.78740157480314965" right="0.19685039370078741" top="0.19685039370078741" bottom="0.39370078740157483"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view="pageLayout" zoomScaleNormal="100" workbookViewId="0"/>
  </sheetViews>
  <sheetFormatPr defaultRowHeight="14.25"/>
  <cols>
    <col min="1" max="16384" width="9" style="40"/>
  </cols>
  <sheetData>
    <row r="1" spans="1:15">
      <c r="A1" s="387"/>
      <c r="B1" s="387"/>
      <c r="C1" s="387"/>
      <c r="D1" s="387"/>
      <c r="E1" s="387"/>
      <c r="F1" s="387"/>
      <c r="G1" s="387"/>
      <c r="H1" s="387"/>
      <c r="I1" s="387"/>
      <c r="J1" s="387"/>
      <c r="K1" s="387"/>
      <c r="L1" s="387"/>
      <c r="M1" s="387"/>
      <c r="N1" s="387"/>
      <c r="O1" s="387"/>
    </row>
    <row r="2" spans="1:15">
      <c r="A2" s="387"/>
      <c r="B2" s="387"/>
      <c r="C2" s="387"/>
      <c r="D2" s="387"/>
      <c r="E2" s="387"/>
      <c r="F2" s="387"/>
      <c r="G2" s="387"/>
      <c r="H2" s="387"/>
      <c r="I2" s="387"/>
      <c r="J2" s="387"/>
      <c r="K2" s="387"/>
      <c r="L2" s="387"/>
      <c r="M2" s="387"/>
      <c r="N2" s="387"/>
      <c r="O2" s="387"/>
    </row>
    <row r="3" spans="1:15">
      <c r="A3" s="387"/>
      <c r="B3" s="387"/>
      <c r="C3" s="387"/>
      <c r="D3" s="387"/>
      <c r="E3" s="387"/>
      <c r="F3" s="387"/>
      <c r="G3" s="387"/>
      <c r="H3" s="387"/>
      <c r="I3" s="387"/>
      <c r="J3" s="387"/>
      <c r="K3" s="387"/>
      <c r="L3" s="387"/>
      <c r="M3" s="387"/>
      <c r="N3" s="387"/>
      <c r="O3" s="387"/>
    </row>
    <row r="4" spans="1:15">
      <c r="A4" s="387"/>
      <c r="B4" s="387"/>
      <c r="C4" s="387"/>
      <c r="D4" s="387"/>
      <c r="E4" s="387"/>
      <c r="F4" s="387"/>
      <c r="G4" s="387"/>
      <c r="H4" s="387"/>
      <c r="I4" s="387"/>
      <c r="J4" s="387"/>
      <c r="K4" s="387"/>
      <c r="L4" s="387"/>
      <c r="M4" s="387"/>
      <c r="N4" s="387"/>
      <c r="O4" s="387"/>
    </row>
    <row r="5" spans="1:15">
      <c r="A5" s="387"/>
      <c r="B5" s="387"/>
      <c r="C5" s="387"/>
      <c r="D5" s="387"/>
      <c r="E5" s="387"/>
      <c r="F5" s="387"/>
      <c r="G5" s="387"/>
      <c r="H5" s="387"/>
      <c r="I5" s="387"/>
      <c r="J5" s="387"/>
      <c r="K5" s="387"/>
      <c r="L5" s="387"/>
      <c r="M5" s="387"/>
      <c r="N5" s="387"/>
      <c r="O5" s="387"/>
    </row>
    <row r="6" spans="1:15">
      <c r="A6" s="387"/>
      <c r="B6" s="387"/>
      <c r="C6" s="387"/>
      <c r="D6" s="387"/>
      <c r="E6" s="387"/>
      <c r="F6" s="387"/>
      <c r="G6" s="387"/>
      <c r="H6" s="387"/>
      <c r="I6" s="387"/>
      <c r="J6" s="387"/>
      <c r="K6" s="387"/>
      <c r="L6" s="387"/>
      <c r="M6" s="387"/>
      <c r="N6" s="387"/>
      <c r="O6" s="387"/>
    </row>
    <row r="7" spans="1:15">
      <c r="A7" s="387"/>
      <c r="B7" s="387"/>
      <c r="C7" s="387"/>
      <c r="D7" s="387"/>
      <c r="E7" s="387"/>
      <c r="F7" s="387"/>
      <c r="G7" s="387"/>
      <c r="H7" s="387"/>
      <c r="I7" s="387"/>
      <c r="J7" s="387"/>
      <c r="K7" s="387"/>
      <c r="L7" s="387"/>
      <c r="M7" s="387"/>
      <c r="N7" s="387"/>
      <c r="O7" s="387"/>
    </row>
    <row r="8" spans="1:15">
      <c r="A8" s="387"/>
      <c r="B8" s="387"/>
      <c r="C8" s="387"/>
      <c r="D8" s="387"/>
      <c r="E8" s="387"/>
      <c r="F8" s="387"/>
      <c r="G8" s="387"/>
      <c r="H8" s="387"/>
      <c r="I8" s="387"/>
      <c r="J8" s="387"/>
      <c r="K8" s="387"/>
      <c r="L8" s="387"/>
      <c r="M8" s="387"/>
      <c r="N8" s="387"/>
      <c r="O8" s="387"/>
    </row>
    <row r="9" spans="1:15">
      <c r="A9" s="387"/>
      <c r="B9" s="387"/>
      <c r="C9" s="387"/>
      <c r="D9" s="387"/>
      <c r="E9" s="387"/>
      <c r="F9" s="387"/>
      <c r="G9" s="387"/>
      <c r="H9" s="387"/>
      <c r="I9" s="387"/>
      <c r="J9" s="387"/>
      <c r="K9" s="387"/>
      <c r="L9" s="387"/>
      <c r="M9" s="387"/>
      <c r="N9" s="387"/>
      <c r="O9" s="387"/>
    </row>
    <row r="10" spans="1:15">
      <c r="A10" s="387"/>
      <c r="B10" s="387"/>
      <c r="C10" s="387"/>
      <c r="D10" s="387"/>
      <c r="E10" s="387"/>
      <c r="F10" s="387"/>
      <c r="G10" s="387"/>
      <c r="H10" s="387"/>
      <c r="I10" s="387"/>
      <c r="J10" s="387"/>
      <c r="K10" s="387"/>
      <c r="L10" s="387"/>
      <c r="M10" s="387"/>
      <c r="N10" s="387"/>
      <c r="O10" s="387"/>
    </row>
    <row r="11" spans="1:15">
      <c r="A11" s="387"/>
      <c r="B11" s="387"/>
      <c r="C11" s="387"/>
      <c r="D11" s="387"/>
      <c r="E11" s="387"/>
      <c r="F11" s="387"/>
      <c r="G11" s="387"/>
      <c r="H11" s="387"/>
      <c r="I11" s="387"/>
      <c r="J11" s="387"/>
      <c r="K11" s="387"/>
      <c r="L11" s="387"/>
      <c r="M11" s="387"/>
      <c r="N11" s="387"/>
      <c r="O11" s="387"/>
    </row>
    <row r="12" spans="1:15">
      <c r="A12" s="387"/>
      <c r="B12" s="387"/>
      <c r="C12" s="387"/>
      <c r="D12" s="387"/>
      <c r="E12" s="387"/>
      <c r="F12" s="387"/>
      <c r="G12" s="387"/>
      <c r="H12" s="387"/>
      <c r="I12" s="387"/>
      <c r="J12" s="387"/>
      <c r="K12" s="387"/>
      <c r="L12" s="387"/>
      <c r="M12" s="387"/>
      <c r="N12" s="387"/>
      <c r="O12" s="387"/>
    </row>
    <row r="13" spans="1:15">
      <c r="A13" s="387"/>
      <c r="B13" s="387"/>
      <c r="C13" s="387"/>
      <c r="D13" s="387"/>
      <c r="E13" s="387"/>
      <c r="F13" s="387"/>
      <c r="G13" s="387"/>
      <c r="H13" s="387"/>
      <c r="I13" s="387"/>
      <c r="J13" s="387"/>
      <c r="K13" s="387"/>
      <c r="L13" s="387"/>
      <c r="M13" s="387"/>
      <c r="N13" s="387"/>
      <c r="O13" s="387"/>
    </row>
    <row r="14" spans="1:15">
      <c r="A14" s="387"/>
      <c r="B14" s="387"/>
      <c r="C14" s="387"/>
      <c r="D14" s="387"/>
      <c r="E14" s="387"/>
      <c r="F14" s="387"/>
      <c r="G14" s="387"/>
      <c r="H14" s="387"/>
      <c r="I14" s="387"/>
      <c r="J14" s="387"/>
      <c r="K14" s="387"/>
      <c r="L14" s="387"/>
      <c r="M14" s="387"/>
      <c r="N14" s="387"/>
      <c r="O14" s="387"/>
    </row>
    <row r="15" spans="1:15">
      <c r="A15" s="387"/>
      <c r="B15" s="387"/>
      <c r="C15" s="387"/>
      <c r="D15" s="387"/>
      <c r="E15" s="387"/>
      <c r="F15" s="387"/>
      <c r="G15" s="387"/>
      <c r="H15" s="387"/>
      <c r="I15" s="387"/>
      <c r="J15" s="387"/>
      <c r="K15" s="387"/>
      <c r="L15" s="387"/>
      <c r="M15" s="387"/>
      <c r="N15" s="387"/>
      <c r="O15" s="387"/>
    </row>
    <row r="16" spans="1:15">
      <c r="A16" s="387"/>
      <c r="B16" s="387"/>
      <c r="C16" s="387"/>
      <c r="D16" s="387"/>
      <c r="E16" s="387"/>
      <c r="F16" s="387"/>
      <c r="G16" s="387"/>
      <c r="H16" s="387"/>
      <c r="I16" s="387"/>
      <c r="J16" s="387"/>
      <c r="K16" s="387"/>
      <c r="L16" s="387"/>
      <c r="M16" s="387"/>
      <c r="N16" s="387"/>
      <c r="O16" s="387"/>
    </row>
    <row r="17" spans="1:15">
      <c r="A17" s="387"/>
      <c r="B17" s="387"/>
      <c r="C17" s="387"/>
      <c r="D17" s="387"/>
      <c r="E17" s="387"/>
      <c r="F17" s="387"/>
      <c r="G17" s="387"/>
      <c r="H17" s="387"/>
      <c r="I17" s="387"/>
      <c r="J17" s="387"/>
      <c r="K17" s="387"/>
      <c r="L17" s="387"/>
      <c r="M17" s="387"/>
      <c r="N17" s="387"/>
      <c r="O17" s="387"/>
    </row>
    <row r="18" spans="1:15">
      <c r="A18" s="387"/>
      <c r="B18" s="387"/>
      <c r="C18" s="387"/>
      <c r="D18" s="387"/>
      <c r="E18" s="387"/>
      <c r="F18" s="387"/>
      <c r="G18" s="387"/>
      <c r="H18" s="387"/>
      <c r="I18" s="387"/>
      <c r="J18" s="387"/>
      <c r="K18" s="387"/>
      <c r="L18" s="387"/>
      <c r="M18" s="387"/>
      <c r="N18" s="387"/>
      <c r="O18" s="387"/>
    </row>
    <row r="19" spans="1:15">
      <c r="A19" s="387"/>
      <c r="B19" s="387"/>
      <c r="C19" s="387"/>
      <c r="D19" s="387"/>
      <c r="E19" s="387"/>
      <c r="F19" s="387"/>
      <c r="G19" s="387"/>
      <c r="H19" s="387"/>
      <c r="I19" s="387"/>
      <c r="J19" s="387"/>
      <c r="K19" s="387"/>
      <c r="L19" s="387"/>
      <c r="M19" s="387"/>
      <c r="N19" s="387"/>
      <c r="O19" s="387"/>
    </row>
    <row r="20" spans="1:15">
      <c r="A20" s="387"/>
      <c r="B20" s="387"/>
      <c r="C20" s="387"/>
      <c r="D20" s="387"/>
      <c r="E20" s="387"/>
      <c r="F20" s="387"/>
      <c r="G20" s="387"/>
      <c r="H20" s="387"/>
      <c r="I20" s="387"/>
      <c r="J20" s="387"/>
      <c r="K20" s="387"/>
      <c r="L20" s="387"/>
      <c r="M20" s="387"/>
      <c r="N20" s="387"/>
      <c r="O20" s="387"/>
    </row>
    <row r="21" spans="1:15">
      <c r="A21" s="387"/>
      <c r="B21" s="387"/>
      <c r="C21" s="387"/>
      <c r="D21" s="387"/>
      <c r="E21" s="387"/>
      <c r="F21" s="387"/>
      <c r="G21" s="387"/>
      <c r="H21" s="387"/>
      <c r="I21" s="387"/>
      <c r="J21" s="387"/>
      <c r="K21" s="387"/>
      <c r="L21" s="387"/>
      <c r="M21" s="387"/>
      <c r="N21" s="387"/>
      <c r="O21" s="387"/>
    </row>
    <row r="22" spans="1:15">
      <c r="A22" s="387"/>
      <c r="B22" s="387"/>
      <c r="C22" s="387"/>
      <c r="D22" s="387"/>
      <c r="E22" s="387"/>
      <c r="F22" s="387"/>
      <c r="G22" s="387"/>
      <c r="H22" s="387"/>
      <c r="I22" s="387"/>
      <c r="J22" s="387"/>
      <c r="K22" s="387"/>
      <c r="L22" s="387"/>
      <c r="M22" s="387"/>
      <c r="N22" s="387"/>
      <c r="O22" s="387"/>
    </row>
    <row r="23" spans="1:15">
      <c r="A23" s="387"/>
      <c r="B23" s="387"/>
      <c r="C23" s="387"/>
      <c r="D23" s="387"/>
      <c r="E23" s="387"/>
      <c r="F23" s="387"/>
      <c r="G23" s="387"/>
      <c r="H23" s="387"/>
      <c r="I23" s="387"/>
      <c r="J23" s="387"/>
      <c r="K23" s="387"/>
      <c r="L23" s="387"/>
      <c r="M23" s="387"/>
      <c r="N23" s="387"/>
      <c r="O23" s="387"/>
    </row>
    <row r="24" spans="1:15">
      <c r="A24" s="387"/>
      <c r="B24" s="387"/>
      <c r="C24" s="387"/>
      <c r="D24" s="387"/>
      <c r="E24" s="387"/>
      <c r="F24" s="387"/>
      <c r="G24" s="387"/>
      <c r="H24" s="387"/>
      <c r="I24" s="387"/>
      <c r="J24" s="387"/>
      <c r="K24" s="387"/>
      <c r="L24" s="387"/>
      <c r="M24" s="387"/>
      <c r="N24" s="387"/>
      <c r="O24" s="387"/>
    </row>
    <row r="25" spans="1:15">
      <c r="A25" s="387"/>
      <c r="B25" s="387"/>
      <c r="C25" s="387"/>
      <c r="D25" s="387"/>
      <c r="E25" s="387"/>
      <c r="F25" s="387"/>
      <c r="G25" s="387"/>
      <c r="H25" s="387"/>
      <c r="I25" s="387"/>
      <c r="J25" s="387"/>
      <c r="K25" s="387"/>
      <c r="L25" s="387"/>
      <c r="M25" s="387"/>
      <c r="N25" s="387"/>
      <c r="O25" s="387"/>
    </row>
    <row r="26" spans="1:15">
      <c r="A26" s="387"/>
      <c r="B26" s="387"/>
      <c r="C26" s="387"/>
      <c r="D26" s="387"/>
      <c r="E26" s="387"/>
      <c r="F26" s="387"/>
      <c r="G26" s="387"/>
      <c r="H26" s="387"/>
      <c r="I26" s="387"/>
      <c r="J26" s="387"/>
      <c r="K26" s="387"/>
      <c r="L26" s="387"/>
      <c r="M26" s="387"/>
      <c r="N26" s="387"/>
      <c r="O26" s="387"/>
    </row>
    <row r="27" spans="1:15">
      <c r="A27" s="387"/>
      <c r="B27" s="387"/>
      <c r="C27" s="387"/>
      <c r="D27" s="387"/>
      <c r="E27" s="387"/>
      <c r="F27" s="387"/>
      <c r="G27" s="387"/>
      <c r="H27" s="387"/>
      <c r="I27" s="387"/>
      <c r="J27" s="387"/>
      <c r="K27" s="387"/>
      <c r="L27" s="387"/>
      <c r="M27" s="387"/>
      <c r="N27" s="387"/>
      <c r="O27" s="387"/>
    </row>
    <row r="28" spans="1:15">
      <c r="A28" s="387"/>
      <c r="B28" s="387"/>
      <c r="C28" s="387"/>
      <c r="D28" s="387"/>
      <c r="E28" s="387"/>
      <c r="F28" s="387"/>
      <c r="G28" s="387"/>
      <c r="H28" s="387"/>
      <c r="I28" s="387"/>
      <c r="J28" s="387"/>
      <c r="K28" s="387"/>
      <c r="L28" s="387"/>
      <c r="M28" s="387"/>
      <c r="N28" s="387"/>
      <c r="O28" s="387"/>
    </row>
    <row r="29" spans="1:15">
      <c r="A29" s="387"/>
      <c r="B29" s="387"/>
      <c r="C29" s="387"/>
      <c r="D29" s="387"/>
      <c r="E29" s="387"/>
      <c r="F29" s="387"/>
      <c r="G29" s="387"/>
      <c r="H29" s="387"/>
      <c r="I29" s="387"/>
      <c r="J29" s="387"/>
      <c r="K29" s="387"/>
      <c r="L29" s="387"/>
      <c r="M29" s="387"/>
      <c r="N29" s="387"/>
      <c r="O29" s="387"/>
    </row>
    <row r="30" spans="1:15">
      <c r="A30" s="387"/>
      <c r="B30" s="387"/>
      <c r="C30" s="387"/>
      <c r="D30" s="387"/>
      <c r="E30" s="387"/>
      <c r="F30" s="387"/>
      <c r="G30" s="387"/>
      <c r="H30" s="387"/>
      <c r="I30" s="387"/>
      <c r="J30" s="387"/>
      <c r="K30" s="387"/>
      <c r="L30" s="387"/>
      <c r="M30" s="387"/>
      <c r="N30" s="387"/>
      <c r="O30" s="387"/>
    </row>
    <row r="31" spans="1:15">
      <c r="A31" s="387"/>
      <c r="B31" s="387"/>
      <c r="C31" s="387"/>
      <c r="D31" s="387"/>
      <c r="E31" s="387"/>
      <c r="F31" s="387"/>
      <c r="G31" s="387"/>
      <c r="H31" s="387"/>
      <c r="I31" s="387"/>
      <c r="J31" s="387"/>
      <c r="K31" s="387"/>
      <c r="L31" s="387"/>
      <c r="M31" s="387"/>
      <c r="N31" s="387"/>
      <c r="O31" s="387"/>
    </row>
    <row r="32" spans="1:15">
      <c r="A32" s="387"/>
      <c r="B32" s="387"/>
      <c r="C32" s="387"/>
      <c r="D32" s="387"/>
      <c r="E32" s="387"/>
      <c r="F32" s="387"/>
      <c r="G32" s="387"/>
      <c r="H32" s="387"/>
      <c r="I32" s="387"/>
      <c r="J32" s="387"/>
      <c r="K32" s="387"/>
      <c r="L32" s="387"/>
      <c r="M32" s="387"/>
      <c r="N32" s="387"/>
      <c r="O32" s="387"/>
    </row>
    <row r="33" spans="1:15">
      <c r="A33" s="387"/>
      <c r="B33" s="387"/>
      <c r="C33" s="387"/>
      <c r="D33" s="387"/>
      <c r="E33" s="387"/>
      <c r="F33" s="387"/>
      <c r="G33" s="387"/>
      <c r="H33" s="387"/>
      <c r="I33" s="387"/>
      <c r="J33" s="387"/>
      <c r="K33" s="387"/>
      <c r="L33" s="387"/>
      <c r="M33" s="387"/>
      <c r="N33" s="387"/>
      <c r="O33" s="387"/>
    </row>
    <row r="34" spans="1:15">
      <c r="A34" s="387"/>
      <c r="B34" s="387"/>
      <c r="C34" s="387"/>
      <c r="D34" s="387"/>
      <c r="E34" s="387"/>
      <c r="F34" s="387"/>
      <c r="G34" s="387"/>
      <c r="H34" s="387"/>
      <c r="I34" s="387"/>
      <c r="J34" s="387"/>
      <c r="K34" s="387"/>
      <c r="L34" s="387"/>
      <c r="M34" s="387"/>
      <c r="N34" s="387"/>
      <c r="O34" s="387"/>
    </row>
    <row r="35" spans="1:15">
      <c r="A35" s="387"/>
      <c r="B35" s="387"/>
      <c r="C35" s="387"/>
      <c r="D35" s="387"/>
      <c r="E35" s="387"/>
      <c r="F35" s="387"/>
      <c r="G35" s="387"/>
      <c r="H35" s="387"/>
      <c r="I35" s="387"/>
      <c r="J35" s="387"/>
      <c r="K35" s="387"/>
      <c r="L35" s="387"/>
      <c r="M35" s="387"/>
      <c r="N35" s="387"/>
      <c r="O35" s="387"/>
    </row>
    <row r="36" spans="1:15">
      <c r="A36" s="387"/>
      <c r="B36" s="387"/>
      <c r="C36" s="387"/>
      <c r="D36" s="387"/>
      <c r="E36" s="387"/>
      <c r="F36" s="387"/>
      <c r="G36" s="387"/>
      <c r="H36" s="387"/>
      <c r="I36" s="387"/>
      <c r="J36" s="387"/>
      <c r="K36" s="387"/>
      <c r="L36" s="387"/>
      <c r="M36" s="387"/>
      <c r="N36" s="387"/>
      <c r="O36" s="387"/>
    </row>
    <row r="37" spans="1:15">
      <c r="A37" s="387"/>
      <c r="B37" s="387"/>
      <c r="C37" s="387"/>
      <c r="D37" s="387"/>
      <c r="E37" s="387"/>
      <c r="F37" s="387"/>
      <c r="G37" s="387"/>
      <c r="H37" s="387"/>
      <c r="I37" s="387"/>
      <c r="J37" s="387"/>
      <c r="K37" s="387"/>
      <c r="L37" s="387"/>
      <c r="M37" s="387"/>
      <c r="N37" s="387"/>
      <c r="O37" s="387"/>
    </row>
    <row r="38" spans="1:15">
      <c r="A38" s="387"/>
      <c r="B38" s="387"/>
      <c r="C38" s="387"/>
      <c r="D38" s="387"/>
      <c r="E38" s="387"/>
      <c r="F38" s="387"/>
      <c r="G38" s="387"/>
      <c r="H38" s="387"/>
      <c r="I38" s="387"/>
      <c r="J38" s="387"/>
      <c r="K38" s="387"/>
      <c r="L38" s="387"/>
      <c r="M38" s="387"/>
      <c r="N38" s="387"/>
      <c r="O38" s="387"/>
    </row>
    <row r="39" spans="1:15">
      <c r="A39" s="387"/>
      <c r="B39" s="387"/>
      <c r="C39" s="387"/>
      <c r="D39" s="387"/>
      <c r="E39" s="387"/>
      <c r="F39" s="387"/>
      <c r="G39" s="387"/>
      <c r="H39" s="387"/>
      <c r="I39" s="387"/>
      <c r="J39" s="387"/>
      <c r="K39" s="387"/>
      <c r="L39" s="387"/>
      <c r="M39" s="387"/>
      <c r="N39" s="387"/>
      <c r="O39" s="387"/>
    </row>
    <row r="40" spans="1:15">
      <c r="A40" s="387"/>
      <c r="B40" s="387"/>
      <c r="C40" s="387"/>
      <c r="D40" s="387"/>
      <c r="E40" s="387"/>
      <c r="F40" s="387"/>
      <c r="G40" s="387"/>
      <c r="H40" s="387"/>
      <c r="I40" s="387"/>
      <c r="J40" s="387"/>
      <c r="K40" s="387"/>
      <c r="L40" s="387"/>
      <c r="M40" s="387"/>
      <c r="N40" s="387"/>
      <c r="O40" s="387"/>
    </row>
    <row r="41" spans="1:15">
      <c r="A41" s="387"/>
      <c r="B41" s="387"/>
      <c r="C41" s="387"/>
      <c r="D41" s="387"/>
      <c r="E41" s="387"/>
      <c r="F41" s="387"/>
      <c r="G41" s="387"/>
      <c r="H41" s="387"/>
      <c r="I41" s="387"/>
      <c r="J41" s="387"/>
      <c r="K41" s="387"/>
      <c r="L41" s="387"/>
      <c r="M41" s="387"/>
      <c r="N41" s="387"/>
      <c r="O41" s="387"/>
    </row>
    <row r="42" spans="1:15" ht="11.25" customHeight="1">
      <c r="A42" s="387"/>
      <c r="B42" s="387"/>
      <c r="C42" s="387"/>
      <c r="D42" s="387"/>
      <c r="E42" s="387"/>
      <c r="F42" s="387"/>
      <c r="G42" s="387"/>
      <c r="H42" s="387"/>
      <c r="I42" s="387"/>
      <c r="J42" s="387"/>
      <c r="K42" s="387"/>
      <c r="L42" s="387"/>
      <c r="M42" s="387"/>
      <c r="N42" s="387"/>
      <c r="O42" s="387"/>
    </row>
    <row r="43" spans="1:15">
      <c r="A43" s="387"/>
      <c r="B43" s="387"/>
      <c r="C43" s="387"/>
      <c r="D43" s="387"/>
      <c r="E43" s="387"/>
      <c r="F43" s="387"/>
      <c r="G43" s="387"/>
      <c r="H43" s="387"/>
      <c r="I43" s="387"/>
      <c r="J43" s="387"/>
      <c r="K43" s="387"/>
      <c r="L43" s="387"/>
      <c r="M43" s="387"/>
      <c r="N43" s="387"/>
      <c r="O43" s="387"/>
    </row>
  </sheetData>
  <phoneticPr fontId="3"/>
  <pageMargins left="0.78740157480314965" right="0.19685039370078741" top="0.19685039370078741" bottom="0.39370078740157483" header="0" footer="0"/>
  <pageSetup paperSize="9"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3"/>
  <sheetViews>
    <sheetView view="pageLayout" zoomScaleNormal="100" zoomScaleSheetLayoutView="100" workbookViewId="0"/>
  </sheetViews>
  <sheetFormatPr defaultRowHeight="14.25"/>
  <cols>
    <col min="1" max="1" width="9" style="99"/>
    <col min="2" max="2" width="7.875" style="99" customWidth="1"/>
    <col min="3" max="4" width="9.625" style="99" customWidth="1"/>
    <col min="5" max="5" width="9" style="99"/>
    <col min="6" max="6" width="15.625" style="99" customWidth="1"/>
    <col min="7" max="7" width="4.375" style="99" customWidth="1"/>
    <col min="8" max="8" width="9" style="99"/>
    <col min="9" max="9" width="15.25" style="99" customWidth="1"/>
    <col min="10" max="10" width="12.25" style="99" customWidth="1"/>
    <col min="11" max="11" width="3.625" style="99" customWidth="1"/>
    <col min="12" max="13" width="9" style="99"/>
    <col min="14" max="14" width="5.25" style="99" customWidth="1"/>
    <col min="15" max="15" width="17.875" style="99" customWidth="1"/>
    <col min="16" max="16" width="22" style="108" customWidth="1"/>
    <col min="17" max="16384" width="9" style="99"/>
  </cols>
  <sheetData>
    <row r="2" spans="1:16" s="97" customFormat="1" ht="21" customHeight="1">
      <c r="A2" s="396" t="s">
        <v>940</v>
      </c>
      <c r="B2" s="396"/>
      <c r="C2" s="396"/>
      <c r="D2" s="396"/>
      <c r="F2" s="397" t="s">
        <v>941</v>
      </c>
      <c r="G2" s="397"/>
      <c r="H2" s="397"/>
    </row>
    <row r="3" spans="1:16">
      <c r="A3" s="98"/>
      <c r="B3" s="98"/>
      <c r="C3" s="98"/>
      <c r="D3" s="98"/>
      <c r="E3" s="98"/>
      <c r="F3" s="98"/>
      <c r="G3" s="98"/>
      <c r="H3" s="98"/>
      <c r="I3" s="98"/>
      <c r="J3" s="98"/>
      <c r="K3" s="98"/>
      <c r="L3" s="98"/>
      <c r="M3" s="98"/>
      <c r="N3" s="98"/>
      <c r="O3" s="98"/>
      <c r="P3" s="99"/>
    </row>
    <row r="4" spans="1:16" ht="15" customHeight="1">
      <c r="A4" s="98" t="s">
        <v>942</v>
      </c>
      <c r="B4" s="98"/>
      <c r="C4" s="98"/>
      <c r="D4" s="98"/>
      <c r="E4" s="398" t="s">
        <v>943</v>
      </c>
      <c r="F4" s="398"/>
      <c r="G4" s="98"/>
      <c r="H4" s="395"/>
      <c r="I4" s="395"/>
      <c r="J4" s="98"/>
      <c r="K4" s="98"/>
      <c r="L4" s="395"/>
      <c r="M4" s="395"/>
      <c r="N4" s="395"/>
      <c r="O4" s="395"/>
      <c r="P4" s="100" t="s">
        <v>944</v>
      </c>
    </row>
    <row r="5" spans="1:16" ht="15" customHeight="1">
      <c r="A5" s="98"/>
      <c r="B5" s="98"/>
      <c r="C5" s="98"/>
      <c r="D5" s="98"/>
      <c r="E5" s="399" t="s">
        <v>945</v>
      </c>
      <c r="F5" s="399"/>
      <c r="G5" s="98"/>
      <c r="H5" s="98" t="s">
        <v>946</v>
      </c>
      <c r="I5" s="98"/>
      <c r="J5" s="101" t="s">
        <v>947</v>
      </c>
      <c r="K5" s="98"/>
      <c r="L5" s="395" t="s">
        <v>948</v>
      </c>
      <c r="M5" s="395"/>
      <c r="N5" s="395"/>
      <c r="O5" s="395"/>
      <c r="P5" s="102" t="s">
        <v>949</v>
      </c>
    </row>
    <row r="6" spans="1:16" ht="15" customHeight="1">
      <c r="A6" s="98"/>
      <c r="B6" s="98"/>
      <c r="C6" s="98"/>
      <c r="D6" s="98"/>
      <c r="E6" s="98"/>
      <c r="F6" s="98"/>
      <c r="G6" s="98"/>
      <c r="H6" s="98" t="s">
        <v>950</v>
      </c>
      <c r="I6" s="98"/>
      <c r="J6" s="98"/>
      <c r="K6" s="98"/>
      <c r="P6" s="103" t="s">
        <v>951</v>
      </c>
    </row>
    <row r="7" spans="1:16" ht="15" customHeight="1">
      <c r="A7" s="98"/>
      <c r="B7" s="98"/>
      <c r="C7" s="98"/>
      <c r="D7" s="98"/>
      <c r="E7" s="400" t="s">
        <v>952</v>
      </c>
      <c r="F7" s="398"/>
      <c r="G7" s="98"/>
      <c r="H7" s="104" t="s">
        <v>953</v>
      </c>
      <c r="I7" s="98"/>
      <c r="J7" s="98" t="s">
        <v>954</v>
      </c>
      <c r="K7" s="98"/>
      <c r="L7" s="395" t="s">
        <v>955</v>
      </c>
      <c r="M7" s="395"/>
      <c r="N7" s="395"/>
      <c r="O7" s="395"/>
      <c r="P7" s="102" t="s">
        <v>956</v>
      </c>
    </row>
    <row r="8" spans="1:16" ht="15" customHeight="1">
      <c r="A8" s="98"/>
      <c r="B8" s="98"/>
      <c r="C8" s="98"/>
      <c r="D8" s="98"/>
      <c r="E8" s="98"/>
      <c r="F8" s="98"/>
      <c r="G8" s="98"/>
      <c r="H8" s="104" t="s">
        <v>957</v>
      </c>
      <c r="I8" s="98"/>
      <c r="J8" s="98"/>
      <c r="K8" s="98"/>
      <c r="M8" s="98"/>
      <c r="N8" s="98"/>
      <c r="O8" s="98"/>
      <c r="P8" s="102" t="s">
        <v>958</v>
      </c>
    </row>
    <row r="9" spans="1:16" ht="15" customHeight="1">
      <c r="A9" s="98"/>
      <c r="B9" s="98"/>
      <c r="C9" s="98"/>
      <c r="D9" s="98"/>
      <c r="E9" s="105"/>
      <c r="F9" s="98"/>
      <c r="G9" s="98"/>
      <c r="H9" s="98"/>
      <c r="I9" s="98"/>
      <c r="J9" s="98"/>
      <c r="K9" s="98"/>
      <c r="L9" s="98"/>
      <c r="M9" s="98"/>
      <c r="N9" s="98"/>
      <c r="O9" s="98"/>
      <c r="P9" s="102" t="s">
        <v>959</v>
      </c>
    </row>
    <row r="10" spans="1:16" ht="15" customHeight="1">
      <c r="A10" s="98"/>
      <c r="B10" s="98"/>
      <c r="C10" s="98"/>
      <c r="D10" s="98"/>
      <c r="E10" s="98"/>
      <c r="F10" s="98"/>
      <c r="G10" s="98"/>
      <c r="I10" s="98"/>
      <c r="J10" s="98"/>
      <c r="K10" s="98"/>
      <c r="L10" s="98"/>
      <c r="M10" s="98"/>
      <c r="N10" s="98"/>
      <c r="O10" s="98"/>
      <c r="P10" s="102" t="s">
        <v>960</v>
      </c>
    </row>
    <row r="11" spans="1:16" ht="15" customHeight="1">
      <c r="A11" s="98"/>
      <c r="B11" s="98"/>
      <c r="C11" s="98"/>
      <c r="D11" s="98"/>
      <c r="E11" s="398" t="s">
        <v>961</v>
      </c>
      <c r="F11" s="398"/>
      <c r="G11" s="98"/>
      <c r="H11" s="98" t="s">
        <v>962</v>
      </c>
      <c r="I11" s="98"/>
      <c r="J11" s="98"/>
      <c r="K11" s="98"/>
      <c r="L11" s="98" t="s">
        <v>963</v>
      </c>
      <c r="M11" s="98"/>
      <c r="N11" s="98"/>
      <c r="O11" s="98"/>
      <c r="P11" s="106" t="s">
        <v>964</v>
      </c>
    </row>
    <row r="12" spans="1:16" ht="15" customHeight="1">
      <c r="A12" s="98"/>
      <c r="B12" s="98"/>
      <c r="C12" s="98"/>
      <c r="D12" s="98"/>
      <c r="E12" s="98" t="s">
        <v>965</v>
      </c>
      <c r="F12" s="98"/>
      <c r="G12" s="98"/>
      <c r="H12" s="98" t="s">
        <v>966</v>
      </c>
      <c r="I12" s="98"/>
      <c r="J12" s="98"/>
      <c r="K12" s="98"/>
      <c r="L12" s="98" t="s">
        <v>967</v>
      </c>
      <c r="M12" s="98"/>
      <c r="N12" s="98"/>
      <c r="O12" s="98"/>
      <c r="P12" s="102" t="s">
        <v>968</v>
      </c>
    </row>
    <row r="13" spans="1:16" ht="15" customHeight="1">
      <c r="A13" s="98"/>
      <c r="B13" s="98"/>
      <c r="C13" s="98"/>
      <c r="D13" s="98"/>
      <c r="E13" s="98"/>
      <c r="F13" s="98"/>
      <c r="G13" s="98"/>
      <c r="H13" s="98" t="s">
        <v>969</v>
      </c>
      <c r="I13" s="98"/>
      <c r="J13" s="98"/>
      <c r="K13" s="98"/>
      <c r="L13" s="98" t="s">
        <v>970</v>
      </c>
      <c r="M13" s="98"/>
      <c r="N13" s="98"/>
      <c r="O13" s="98"/>
      <c r="P13" s="102" t="s">
        <v>971</v>
      </c>
    </row>
    <row r="14" spans="1:16" ht="15" customHeight="1">
      <c r="A14" s="98"/>
      <c r="B14" s="98"/>
      <c r="C14" s="98"/>
      <c r="D14" s="98"/>
      <c r="E14" s="98"/>
      <c r="F14" s="98"/>
      <c r="G14" s="98"/>
      <c r="H14" s="98"/>
      <c r="I14" s="98"/>
      <c r="J14" s="98"/>
      <c r="K14" s="98"/>
      <c r="L14" s="98" t="s">
        <v>972</v>
      </c>
      <c r="M14" s="98"/>
      <c r="N14" s="98"/>
      <c r="O14" s="98"/>
      <c r="P14" s="107" t="s">
        <v>973</v>
      </c>
    </row>
    <row r="15" spans="1:16" ht="15" customHeight="1">
      <c r="A15" s="98"/>
      <c r="B15" s="98"/>
      <c r="C15" s="98"/>
      <c r="D15" s="98"/>
      <c r="E15" s="98"/>
      <c r="F15" s="98"/>
      <c r="G15" s="98"/>
      <c r="H15" s="98"/>
      <c r="I15" s="98"/>
      <c r="J15" s="98"/>
      <c r="K15" s="98"/>
      <c r="L15" s="98" t="s">
        <v>974</v>
      </c>
      <c r="M15" s="98"/>
      <c r="N15" s="98"/>
      <c r="O15" s="98"/>
    </row>
    <row r="16" spans="1:16" ht="15" customHeight="1">
      <c r="A16" s="98"/>
      <c r="B16" s="98"/>
      <c r="C16" s="98"/>
      <c r="D16" s="98"/>
      <c r="E16" s="98"/>
      <c r="F16" s="98"/>
      <c r="G16" s="98"/>
      <c r="H16" s="98"/>
      <c r="I16" s="98"/>
      <c r="J16" s="98"/>
      <c r="K16" s="98"/>
      <c r="L16" s="98" t="s">
        <v>975</v>
      </c>
      <c r="M16" s="98"/>
      <c r="N16" s="98"/>
      <c r="O16" s="98"/>
    </row>
    <row r="17" spans="1:16" ht="8.25" customHeight="1" thickBot="1">
      <c r="A17" s="98"/>
      <c r="B17" s="98"/>
      <c r="C17" s="98"/>
      <c r="D17" s="109"/>
      <c r="E17" s="109"/>
      <c r="F17" s="109"/>
      <c r="G17" s="109"/>
      <c r="H17" s="109"/>
      <c r="I17" s="109"/>
      <c r="J17" s="109"/>
      <c r="K17" s="109"/>
      <c r="L17" s="109" t="s">
        <v>965</v>
      </c>
      <c r="M17" s="109"/>
      <c r="N17" s="109"/>
      <c r="O17" s="109"/>
      <c r="P17" s="110"/>
    </row>
    <row r="18" spans="1:16" ht="8.25" customHeight="1">
      <c r="A18" s="98"/>
      <c r="B18" s="98"/>
      <c r="C18" s="98"/>
      <c r="D18" s="98"/>
      <c r="E18" s="98"/>
      <c r="F18" s="98"/>
      <c r="G18" s="98"/>
      <c r="H18" s="98"/>
      <c r="I18" s="98"/>
      <c r="J18" s="98"/>
      <c r="K18" s="98"/>
      <c r="L18" s="98"/>
      <c r="M18" s="98"/>
      <c r="N18" s="98"/>
      <c r="O18" s="98"/>
    </row>
    <row r="19" spans="1:16" ht="16.5" customHeight="1">
      <c r="A19" s="98"/>
      <c r="B19" s="98"/>
      <c r="C19" s="98"/>
      <c r="D19" s="98"/>
      <c r="E19" s="399" t="s">
        <v>976</v>
      </c>
      <c r="F19" s="399"/>
      <c r="G19" s="98"/>
      <c r="H19" s="395" t="s">
        <v>977</v>
      </c>
      <c r="I19" s="395"/>
      <c r="J19" s="395"/>
      <c r="K19" s="395"/>
      <c r="L19" s="395"/>
      <c r="M19" s="395"/>
      <c r="N19" s="395"/>
      <c r="O19" s="395"/>
      <c r="P19" s="100" t="s">
        <v>978</v>
      </c>
    </row>
    <row r="20" spans="1:16" ht="16.5" customHeight="1">
      <c r="A20" s="98"/>
      <c r="B20" s="98"/>
      <c r="C20" s="98"/>
      <c r="D20" s="98"/>
      <c r="E20" s="98"/>
      <c r="F20" s="98"/>
      <c r="G20" s="98"/>
      <c r="H20" s="395" t="s">
        <v>979</v>
      </c>
      <c r="I20" s="395"/>
      <c r="J20" s="395"/>
      <c r="K20" s="395"/>
      <c r="L20" s="395"/>
      <c r="M20" s="395"/>
      <c r="N20" s="395"/>
      <c r="O20" s="395"/>
      <c r="P20" s="111" t="s">
        <v>980</v>
      </c>
    </row>
    <row r="21" spans="1:16" ht="15" customHeight="1">
      <c r="A21" s="98" t="s">
        <v>981</v>
      </c>
      <c r="B21" s="98"/>
      <c r="C21" s="98"/>
      <c r="D21" s="98"/>
      <c r="E21" s="398" t="s">
        <v>982</v>
      </c>
      <c r="F21" s="398"/>
      <c r="G21" s="98"/>
      <c r="H21" s="395" t="s">
        <v>983</v>
      </c>
      <c r="I21" s="395"/>
      <c r="J21" s="395"/>
      <c r="K21" s="395"/>
      <c r="L21" s="395"/>
      <c r="M21" s="395"/>
      <c r="N21" s="395"/>
      <c r="O21" s="395"/>
      <c r="P21" s="102" t="s">
        <v>984</v>
      </c>
    </row>
    <row r="22" spans="1:16" ht="15" customHeight="1">
      <c r="A22" s="98" t="s">
        <v>985</v>
      </c>
      <c r="B22" s="98"/>
      <c r="C22" s="104" t="s">
        <v>986</v>
      </c>
      <c r="D22" s="98"/>
      <c r="H22" s="98" t="s">
        <v>987</v>
      </c>
      <c r="P22" s="102" t="s">
        <v>988</v>
      </c>
    </row>
    <row r="23" spans="1:16" ht="15" customHeight="1">
      <c r="A23" s="98" t="s">
        <v>989</v>
      </c>
      <c r="B23" s="112"/>
      <c r="C23" s="112" t="s">
        <v>990</v>
      </c>
      <c r="D23" s="98"/>
      <c r="E23" s="398" t="s">
        <v>991</v>
      </c>
      <c r="F23" s="398"/>
      <c r="G23" s="98"/>
      <c r="H23" s="395" t="s">
        <v>992</v>
      </c>
      <c r="I23" s="395"/>
      <c r="J23" s="395"/>
      <c r="K23" s="395"/>
      <c r="L23" s="395"/>
      <c r="M23" s="395"/>
      <c r="P23" s="102" t="s">
        <v>993</v>
      </c>
    </row>
    <row r="24" spans="1:16" ht="15" customHeight="1">
      <c r="A24" s="98"/>
      <c r="B24" s="98"/>
      <c r="D24" s="98"/>
      <c r="E24" s="398" t="s">
        <v>994</v>
      </c>
      <c r="F24" s="398"/>
      <c r="G24" s="98"/>
      <c r="H24" s="395" t="s">
        <v>995</v>
      </c>
      <c r="I24" s="395"/>
      <c r="J24" s="395"/>
      <c r="K24" s="395"/>
      <c r="L24" s="395"/>
      <c r="M24" s="395"/>
      <c r="N24" s="395"/>
      <c r="O24" s="395"/>
      <c r="P24" s="102" t="s">
        <v>996</v>
      </c>
    </row>
    <row r="25" spans="1:16" ht="15" customHeight="1">
      <c r="A25" s="98"/>
      <c r="B25" s="98"/>
      <c r="D25" s="98"/>
      <c r="E25" s="98"/>
      <c r="F25" s="98"/>
      <c r="G25" s="98"/>
      <c r="H25" s="395" t="s">
        <v>997</v>
      </c>
      <c r="I25" s="395"/>
      <c r="J25" s="395"/>
      <c r="K25" s="395"/>
      <c r="L25" s="395"/>
      <c r="M25" s="395"/>
      <c r="N25" s="395"/>
      <c r="O25" s="395"/>
      <c r="P25" s="107" t="s">
        <v>998</v>
      </c>
    </row>
    <row r="26" spans="1:16" ht="18.75" customHeight="1">
      <c r="A26" s="98"/>
      <c r="B26" s="98"/>
      <c r="C26" s="98"/>
      <c r="D26" s="98"/>
      <c r="E26" s="98"/>
      <c r="F26" s="98"/>
      <c r="G26" s="98"/>
      <c r="H26" s="395" t="s">
        <v>999</v>
      </c>
      <c r="I26" s="395"/>
      <c r="J26" s="395"/>
      <c r="K26" s="395"/>
      <c r="L26" s="395"/>
      <c r="M26" s="395"/>
      <c r="N26" s="395"/>
      <c r="O26" s="395"/>
      <c r="P26" s="99"/>
    </row>
    <row r="27" spans="1:16" ht="15" customHeight="1" thickBot="1">
      <c r="A27" s="98"/>
      <c r="B27" s="98"/>
      <c r="C27" s="98"/>
      <c r="D27" s="109"/>
      <c r="E27" s="109"/>
      <c r="F27" s="109"/>
      <c r="G27" s="109"/>
      <c r="H27" s="109"/>
      <c r="I27" s="109"/>
      <c r="J27" s="109"/>
      <c r="K27" s="109"/>
      <c r="L27" s="109"/>
      <c r="M27" s="109"/>
      <c r="N27" s="109"/>
      <c r="O27" s="109"/>
      <c r="P27" s="110"/>
    </row>
    <row r="28" spans="1:16" ht="7.5" customHeight="1">
      <c r="A28" s="98"/>
      <c r="C28" s="98"/>
      <c r="D28" s="98"/>
      <c r="E28" s="98"/>
      <c r="F28" s="98"/>
      <c r="G28" s="98"/>
      <c r="H28" s="98"/>
      <c r="I28" s="98"/>
      <c r="J28" s="98"/>
      <c r="K28" s="98"/>
      <c r="L28" s="98"/>
      <c r="M28" s="98"/>
      <c r="N28" s="98"/>
      <c r="O28" s="98"/>
    </row>
    <row r="29" spans="1:16" ht="15" customHeight="1">
      <c r="A29" s="98"/>
      <c r="B29" s="98"/>
      <c r="C29" s="98"/>
      <c r="D29" s="98"/>
      <c r="E29" s="398" t="s">
        <v>1000</v>
      </c>
      <c r="F29" s="398"/>
      <c r="G29" s="98"/>
      <c r="H29" s="98" t="s">
        <v>1001</v>
      </c>
      <c r="I29" s="98"/>
      <c r="J29" s="98"/>
      <c r="K29" s="98"/>
      <c r="L29" s="98"/>
      <c r="M29" s="98"/>
      <c r="N29" s="98"/>
      <c r="O29" s="98"/>
      <c r="P29" s="113" t="s">
        <v>1002</v>
      </c>
    </row>
    <row r="30" spans="1:16" ht="15" customHeight="1">
      <c r="A30" s="98"/>
      <c r="B30" s="98"/>
      <c r="C30" s="98"/>
      <c r="D30" s="98"/>
      <c r="E30" s="98"/>
      <c r="F30" s="98"/>
      <c r="G30" s="98"/>
      <c r="H30" s="98"/>
      <c r="I30" s="98"/>
      <c r="J30" s="98"/>
      <c r="K30" s="98"/>
      <c r="L30" s="98"/>
      <c r="M30" s="98"/>
      <c r="N30" s="98"/>
      <c r="O30" s="98"/>
      <c r="P30" s="102" t="s">
        <v>1003</v>
      </c>
    </row>
    <row r="31" spans="1:16" ht="15" customHeight="1">
      <c r="A31" s="98" t="s">
        <v>1004</v>
      </c>
      <c r="B31" s="98"/>
      <c r="C31" s="104" t="s">
        <v>1005</v>
      </c>
      <c r="D31" s="98"/>
      <c r="E31" s="400" t="s">
        <v>1006</v>
      </c>
      <c r="F31" s="398"/>
      <c r="G31" s="98"/>
      <c r="H31" s="98" t="s">
        <v>1007</v>
      </c>
      <c r="I31" s="98"/>
      <c r="J31" s="98"/>
      <c r="K31" s="98"/>
      <c r="L31" s="98"/>
      <c r="M31" s="98"/>
      <c r="N31" s="98"/>
      <c r="O31" s="98"/>
      <c r="P31" s="114" t="s">
        <v>1008</v>
      </c>
    </row>
    <row r="32" spans="1:16" ht="15" customHeight="1">
      <c r="A32" s="98"/>
      <c r="B32" s="98"/>
      <c r="C32" s="104" t="s">
        <v>1009</v>
      </c>
      <c r="D32" s="98"/>
      <c r="E32" s="98"/>
      <c r="F32" s="98"/>
      <c r="G32" s="98"/>
      <c r="H32" s="98"/>
      <c r="I32" s="98"/>
      <c r="J32" s="98"/>
      <c r="K32" s="98"/>
      <c r="L32" s="98"/>
      <c r="M32" s="98"/>
      <c r="N32" s="98"/>
      <c r="O32" s="98"/>
      <c r="P32" s="102" t="s">
        <v>1010</v>
      </c>
    </row>
    <row r="33" spans="1:16" ht="15" customHeight="1">
      <c r="A33" s="98"/>
      <c r="B33" s="98"/>
      <c r="C33" s="98"/>
      <c r="D33" s="98"/>
      <c r="E33" s="115" t="s">
        <v>1011</v>
      </c>
      <c r="F33" s="98"/>
      <c r="G33" s="98"/>
      <c r="H33" s="115" t="s">
        <v>1012</v>
      </c>
      <c r="I33" s="98"/>
      <c r="J33" s="98"/>
      <c r="K33" s="98"/>
      <c r="L33" s="98"/>
      <c r="M33" s="98"/>
      <c r="N33" s="98"/>
      <c r="O33" s="98"/>
      <c r="P33" s="102" t="s">
        <v>1013</v>
      </c>
    </row>
    <row r="34" spans="1:16" ht="15" customHeight="1">
      <c r="A34" s="98"/>
      <c r="B34" s="98"/>
      <c r="C34" s="98"/>
      <c r="D34" s="98"/>
      <c r="E34" s="98"/>
      <c r="F34" s="98"/>
      <c r="G34" s="98"/>
      <c r="H34" s="98"/>
      <c r="I34" s="98"/>
      <c r="J34" s="98"/>
      <c r="K34" s="98"/>
      <c r="L34" s="98"/>
      <c r="M34" s="98"/>
      <c r="N34" s="98"/>
      <c r="O34" s="98"/>
      <c r="P34" s="107" t="s">
        <v>1014</v>
      </c>
    </row>
    <row r="35" spans="1:16" ht="15" customHeight="1">
      <c r="A35" s="98"/>
      <c r="B35" s="98"/>
      <c r="C35" s="98"/>
      <c r="D35" s="98"/>
      <c r="E35" s="398" t="s">
        <v>1015</v>
      </c>
      <c r="F35" s="398"/>
      <c r="G35" s="98"/>
      <c r="H35" s="98" t="s">
        <v>1016</v>
      </c>
      <c r="I35" s="98"/>
      <c r="J35" s="98"/>
      <c r="K35" s="98"/>
      <c r="L35" s="98"/>
      <c r="M35" s="98"/>
      <c r="N35" s="98"/>
      <c r="O35" s="98"/>
    </row>
    <row r="36" spans="1:16" ht="15" customHeight="1" thickBot="1">
      <c r="A36" s="98"/>
      <c r="B36" s="98"/>
      <c r="C36" s="98"/>
      <c r="D36" s="109"/>
      <c r="E36" s="109"/>
      <c r="F36" s="109"/>
      <c r="G36" s="109"/>
      <c r="H36" s="109"/>
      <c r="I36" s="109"/>
      <c r="J36" s="109"/>
      <c r="K36" s="109"/>
      <c r="L36" s="109"/>
      <c r="M36" s="109"/>
      <c r="N36" s="109"/>
      <c r="O36" s="109"/>
      <c r="P36" s="110"/>
    </row>
    <row r="37" spans="1:16" ht="8.25" customHeight="1">
      <c r="A37" s="98"/>
      <c r="B37" s="98"/>
      <c r="C37" s="98"/>
      <c r="D37" s="98"/>
      <c r="E37" s="98"/>
      <c r="F37" s="98"/>
      <c r="G37" s="98"/>
      <c r="H37" s="98"/>
      <c r="I37" s="98"/>
      <c r="J37" s="98"/>
      <c r="K37" s="98"/>
      <c r="L37" s="98"/>
      <c r="M37" s="98"/>
      <c r="N37" s="98"/>
      <c r="O37" s="98"/>
    </row>
    <row r="38" spans="1:16" ht="15" customHeight="1">
      <c r="A38" s="98"/>
      <c r="B38" s="98"/>
      <c r="C38" s="98"/>
      <c r="D38" s="98"/>
      <c r="E38" s="398" t="s">
        <v>1017</v>
      </c>
      <c r="F38" s="398"/>
      <c r="G38" s="98"/>
      <c r="H38" s="98" t="s">
        <v>1018</v>
      </c>
      <c r="I38" s="98"/>
      <c r="J38" s="98"/>
      <c r="K38" s="98"/>
      <c r="L38" s="98"/>
      <c r="M38" s="98"/>
      <c r="N38" s="98"/>
      <c r="O38" s="98"/>
      <c r="P38" s="113" t="s">
        <v>1019</v>
      </c>
    </row>
    <row r="39" spans="1:16" ht="15" customHeight="1">
      <c r="A39" s="98"/>
      <c r="B39" s="98"/>
      <c r="C39" s="98"/>
      <c r="D39" s="98"/>
      <c r="E39" s="98"/>
      <c r="F39" s="98"/>
      <c r="G39" s="98"/>
      <c r="H39" s="98"/>
      <c r="I39" s="98"/>
      <c r="J39" s="98"/>
      <c r="K39" s="98"/>
      <c r="L39" s="98"/>
      <c r="M39" s="98"/>
      <c r="N39" s="98"/>
      <c r="O39" s="98"/>
      <c r="P39" s="102" t="s">
        <v>1020</v>
      </c>
    </row>
    <row r="40" spans="1:16" ht="15" customHeight="1">
      <c r="A40" s="98" t="s">
        <v>1021</v>
      </c>
      <c r="B40" s="98"/>
      <c r="C40" s="98"/>
      <c r="D40" s="98"/>
      <c r="E40" s="398" t="s">
        <v>1022</v>
      </c>
      <c r="F40" s="398"/>
      <c r="G40" s="98"/>
      <c r="H40" s="98" t="s">
        <v>1023</v>
      </c>
      <c r="I40" s="98"/>
      <c r="J40" s="98"/>
      <c r="K40" s="98"/>
      <c r="L40" s="98"/>
      <c r="M40" s="98"/>
      <c r="N40" s="98"/>
      <c r="O40" s="98"/>
      <c r="P40" s="107" t="s">
        <v>1024</v>
      </c>
    </row>
    <row r="41" spans="1:16" ht="15" customHeight="1">
      <c r="A41" s="98" t="s">
        <v>1025</v>
      </c>
      <c r="B41" s="98"/>
      <c r="D41" s="98"/>
      <c r="E41" s="98"/>
      <c r="F41" s="98"/>
      <c r="G41" s="98"/>
      <c r="H41" s="98"/>
      <c r="I41" s="98"/>
      <c r="J41" s="98"/>
      <c r="K41" s="98"/>
      <c r="L41" s="98"/>
      <c r="M41" s="98"/>
      <c r="N41" s="98"/>
      <c r="O41" s="98"/>
    </row>
    <row r="42" spans="1:16" ht="15" customHeight="1">
      <c r="A42" s="98" t="s">
        <v>1026</v>
      </c>
      <c r="B42" s="98"/>
      <c r="D42" s="98"/>
      <c r="E42" s="398" t="s">
        <v>1027</v>
      </c>
      <c r="F42" s="398"/>
      <c r="G42" s="98"/>
      <c r="H42" s="98" t="s">
        <v>1028</v>
      </c>
      <c r="I42" s="98"/>
      <c r="J42" s="98"/>
      <c r="K42" s="98"/>
      <c r="L42" s="98"/>
      <c r="M42" s="98"/>
      <c r="N42" s="98"/>
      <c r="O42" s="98"/>
    </row>
    <row r="43" spans="1:16" ht="15" customHeight="1" thickBot="1">
      <c r="A43" s="98"/>
      <c r="B43" s="98"/>
      <c r="C43" s="98"/>
      <c r="D43" s="109"/>
      <c r="E43" s="109"/>
      <c r="F43" s="109"/>
      <c r="G43" s="109"/>
      <c r="H43" s="109"/>
      <c r="I43" s="109"/>
      <c r="J43" s="109"/>
      <c r="K43" s="109"/>
      <c r="L43" s="109"/>
      <c r="M43" s="109"/>
      <c r="N43" s="109"/>
      <c r="O43" s="109"/>
      <c r="P43" s="110"/>
    </row>
    <row r="44" spans="1:16" ht="8.25" customHeight="1">
      <c r="A44" s="98"/>
      <c r="B44" s="98"/>
      <c r="C44" s="98"/>
      <c r="D44" s="98"/>
      <c r="E44" s="98"/>
      <c r="F44" s="98"/>
      <c r="G44" s="98"/>
      <c r="H44" s="98"/>
      <c r="I44" s="98"/>
      <c r="J44" s="98"/>
      <c r="K44" s="98"/>
      <c r="L44" s="98"/>
      <c r="M44" s="98"/>
      <c r="N44" s="98"/>
      <c r="O44" s="98"/>
    </row>
    <row r="45" spans="1:16" ht="15" customHeight="1">
      <c r="A45" s="98" t="s">
        <v>1029</v>
      </c>
      <c r="B45" s="98"/>
      <c r="C45" s="98"/>
      <c r="D45" s="98"/>
      <c r="E45" s="398" t="s">
        <v>1030</v>
      </c>
      <c r="F45" s="398"/>
      <c r="G45" s="98"/>
      <c r="H45" s="98" t="s">
        <v>1031</v>
      </c>
      <c r="J45" s="98"/>
      <c r="K45" s="98"/>
      <c r="L45" s="98"/>
      <c r="M45" s="98"/>
      <c r="N45" s="98"/>
      <c r="O45" s="98"/>
      <c r="P45" s="113" t="s">
        <v>1032</v>
      </c>
    </row>
    <row r="46" spans="1:16" ht="15" customHeight="1">
      <c r="A46" s="98"/>
      <c r="B46" s="98"/>
      <c r="C46" s="98" t="s">
        <v>1033</v>
      </c>
      <c r="D46" s="98"/>
      <c r="E46" s="398" t="s">
        <v>1034</v>
      </c>
      <c r="F46" s="398"/>
      <c r="G46" s="98"/>
      <c r="I46" s="98"/>
      <c r="K46" s="98"/>
      <c r="L46" s="98"/>
      <c r="M46" s="98"/>
      <c r="N46" s="98"/>
      <c r="O46" s="98"/>
      <c r="P46" s="102" t="s">
        <v>1020</v>
      </c>
    </row>
    <row r="47" spans="1:16" ht="15" customHeight="1">
      <c r="D47" s="98"/>
      <c r="F47" s="98"/>
      <c r="G47" s="98"/>
      <c r="J47" s="98"/>
      <c r="K47" s="98"/>
      <c r="L47" s="98"/>
      <c r="M47" s="98"/>
      <c r="N47" s="98"/>
      <c r="O47" s="98"/>
      <c r="P47" s="107" t="s">
        <v>1035</v>
      </c>
    </row>
    <row r="48" spans="1:16" ht="15" customHeight="1" thickBot="1">
      <c r="A48" s="98"/>
      <c r="B48" s="98"/>
      <c r="C48" s="98"/>
      <c r="D48" s="109"/>
      <c r="E48" s="109"/>
      <c r="F48" s="109"/>
      <c r="G48" s="109"/>
      <c r="H48" s="109"/>
      <c r="I48" s="109"/>
      <c r="J48" s="109"/>
      <c r="K48" s="109"/>
      <c r="L48" s="109"/>
      <c r="M48" s="109"/>
      <c r="N48" s="109"/>
      <c r="O48" s="109"/>
      <c r="P48" s="110"/>
    </row>
    <row r="49" spans="1:16" ht="8.25" customHeight="1">
      <c r="A49" s="98"/>
      <c r="B49" s="98"/>
      <c r="C49" s="98"/>
      <c r="D49" s="98"/>
      <c r="E49" s="98"/>
      <c r="F49" s="98"/>
      <c r="G49" s="98"/>
      <c r="H49" s="98"/>
      <c r="I49" s="98"/>
      <c r="J49" s="98"/>
      <c r="K49" s="98"/>
      <c r="L49" s="98"/>
      <c r="M49" s="98"/>
      <c r="N49" s="98"/>
      <c r="O49" s="98"/>
    </row>
    <row r="50" spans="1:16" ht="15" customHeight="1">
      <c r="A50" s="98" t="s">
        <v>1036</v>
      </c>
      <c r="B50" s="98"/>
      <c r="C50" s="98"/>
      <c r="D50" s="98"/>
      <c r="E50" s="98" t="s">
        <v>1030</v>
      </c>
      <c r="F50" s="98"/>
      <c r="G50" s="98"/>
      <c r="H50" s="98" t="s">
        <v>1037</v>
      </c>
      <c r="I50" s="98"/>
      <c r="J50" s="98"/>
      <c r="K50" s="98"/>
      <c r="L50" s="98"/>
      <c r="M50" s="98"/>
      <c r="N50" s="98"/>
      <c r="O50" s="98"/>
      <c r="P50" s="113" t="s">
        <v>1038</v>
      </c>
    </row>
    <row r="51" spans="1:16" ht="15" customHeight="1">
      <c r="A51" s="98"/>
      <c r="B51" s="98"/>
      <c r="C51" s="98" t="s">
        <v>1039</v>
      </c>
      <c r="D51" s="98"/>
      <c r="E51" s="98" t="s">
        <v>1034</v>
      </c>
      <c r="F51" s="98"/>
      <c r="G51" s="98"/>
      <c r="H51" s="98"/>
      <c r="I51" s="98"/>
      <c r="J51" s="98"/>
      <c r="K51" s="98"/>
      <c r="L51" s="98"/>
      <c r="M51" s="98"/>
      <c r="N51" s="98"/>
      <c r="O51" s="98"/>
      <c r="P51" s="102" t="s">
        <v>1020</v>
      </c>
    </row>
    <row r="52" spans="1:16" ht="15" customHeight="1">
      <c r="A52" s="98"/>
      <c r="B52" s="98"/>
      <c r="C52" s="98"/>
      <c r="D52" s="98"/>
      <c r="F52" s="98"/>
      <c r="G52" s="98"/>
      <c r="H52" s="98"/>
      <c r="I52" s="98"/>
      <c r="J52" s="98"/>
      <c r="K52" s="98"/>
      <c r="L52" s="98"/>
      <c r="M52" s="98"/>
      <c r="N52" s="98"/>
      <c r="O52" s="98"/>
      <c r="P52" s="107" t="s">
        <v>1040</v>
      </c>
    </row>
    <row r="53" spans="1:16" ht="12" customHeight="1">
      <c r="B53" s="116"/>
      <c r="C53" s="116"/>
      <c r="D53" s="116"/>
      <c r="E53" s="116"/>
      <c r="F53" s="116"/>
      <c r="G53" s="116"/>
      <c r="H53" s="116"/>
      <c r="I53" s="116"/>
      <c r="J53" s="116"/>
      <c r="K53" s="116"/>
      <c r="L53" s="116"/>
      <c r="M53" s="116"/>
      <c r="N53" s="116"/>
      <c r="O53" s="116"/>
      <c r="P53" s="116"/>
    </row>
  </sheetData>
  <sheetProtection selectLockedCells="1" selectUnlockedCells="1"/>
  <mergeCells count="29">
    <mergeCell ref="E40:F40"/>
    <mergeCell ref="E42:F42"/>
    <mergeCell ref="E45:F45"/>
    <mergeCell ref="E46:F46"/>
    <mergeCell ref="H25:O25"/>
    <mergeCell ref="H26:O26"/>
    <mergeCell ref="E29:F29"/>
    <mergeCell ref="E31:F31"/>
    <mergeCell ref="E35:F35"/>
    <mergeCell ref="E38:F38"/>
    <mergeCell ref="E21:F21"/>
    <mergeCell ref="H21:O21"/>
    <mergeCell ref="E23:F23"/>
    <mergeCell ref="H23:M23"/>
    <mergeCell ref="E24:F24"/>
    <mergeCell ref="H24:O24"/>
    <mergeCell ref="H20:O20"/>
    <mergeCell ref="A2:D2"/>
    <mergeCell ref="F2:H2"/>
    <mergeCell ref="E4:F4"/>
    <mergeCell ref="H4:I4"/>
    <mergeCell ref="L4:O4"/>
    <mergeCell ref="E5:F5"/>
    <mergeCell ref="L5:O5"/>
    <mergeCell ref="E7:F7"/>
    <mergeCell ref="L7:O7"/>
    <mergeCell ref="E11:F11"/>
    <mergeCell ref="E19:F19"/>
    <mergeCell ref="H19:O19"/>
  </mergeCells>
  <phoneticPr fontId="3"/>
  <printOptions horizontalCentered="1" verticalCentered="1"/>
  <pageMargins left="0.78740157480314965" right="0.19685039370078741" top="0.19685039370078741" bottom="0.39370078740157483" header="0" footer="0"/>
  <pageSetup paperSize="9" scale="79" firstPageNumber="0" orientation="landscape" horizontalDpi="300" verticalDpi="300" r:id="rId1"/>
  <headerFooter scaleWithDoc="0" alignWithMargins="0">
    <oddFooter>&amp;C&amp;"ＭＳ 明朝,標準"&amp;10－２－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Layout" zoomScaleNormal="100" workbookViewId="0">
      <selection sqref="A1:B2"/>
    </sheetView>
  </sheetViews>
  <sheetFormatPr defaultRowHeight="15" customHeight="1"/>
  <cols>
    <col min="1" max="1" width="16.5" style="181" customWidth="1"/>
    <col min="2" max="2" width="9.875" style="181" customWidth="1"/>
    <col min="3" max="3" width="7" style="181" customWidth="1"/>
    <col min="4" max="4" width="33.375" style="181" customWidth="1"/>
    <col min="5" max="5" width="5.375" style="181" customWidth="1"/>
    <col min="6" max="6" width="6.125" style="181" customWidth="1"/>
    <col min="7" max="7" width="13.625" style="181" customWidth="1"/>
    <col min="8" max="8" width="9.75" style="181" customWidth="1"/>
    <col min="9" max="9" width="16.125" style="181" customWidth="1"/>
    <col min="10" max="10" width="15.375" style="181" customWidth="1"/>
    <col min="11" max="16384" width="9" style="181"/>
  </cols>
  <sheetData>
    <row r="1" spans="1:10" ht="15" customHeight="1">
      <c r="A1" s="401" t="s">
        <v>1644</v>
      </c>
      <c r="B1" s="401"/>
    </row>
    <row r="2" spans="1:10" ht="15.75" customHeight="1">
      <c r="A2" s="402"/>
      <c r="B2" s="402"/>
      <c r="I2" s="403" t="s">
        <v>1389</v>
      </c>
      <c r="J2" s="403"/>
    </row>
    <row r="3" spans="1:10" ht="15.75" customHeight="1">
      <c r="A3" s="404" t="s">
        <v>1645</v>
      </c>
      <c r="B3" s="405"/>
      <c r="C3" s="404" t="s">
        <v>1626</v>
      </c>
      <c r="D3" s="405"/>
      <c r="E3" s="406" t="s">
        <v>1646</v>
      </c>
      <c r="F3" s="406"/>
      <c r="G3" s="182" t="s">
        <v>1647</v>
      </c>
      <c r="H3" s="182" t="s">
        <v>1390</v>
      </c>
      <c r="I3" s="182" t="s">
        <v>1391</v>
      </c>
      <c r="J3" s="182" t="s">
        <v>1392</v>
      </c>
    </row>
    <row r="4" spans="1:10" ht="15.75" customHeight="1">
      <c r="A4" s="411" t="s">
        <v>1393</v>
      </c>
      <c r="B4" s="412"/>
      <c r="C4" s="194" t="s">
        <v>1627</v>
      </c>
      <c r="D4" s="195"/>
      <c r="E4" s="411" t="s">
        <v>1628</v>
      </c>
      <c r="F4" s="412"/>
      <c r="G4" s="417" t="s">
        <v>1394</v>
      </c>
      <c r="H4" s="406" t="s">
        <v>1670</v>
      </c>
      <c r="I4" s="406" t="s">
        <v>1648</v>
      </c>
      <c r="J4" s="407" t="s">
        <v>1396</v>
      </c>
    </row>
    <row r="5" spans="1:10" ht="15.75" customHeight="1">
      <c r="A5" s="413"/>
      <c r="B5" s="414"/>
      <c r="C5" s="409" t="s">
        <v>1397</v>
      </c>
      <c r="D5" s="410"/>
      <c r="E5" s="413"/>
      <c r="F5" s="414"/>
      <c r="G5" s="418"/>
      <c r="H5" s="406"/>
      <c r="I5" s="406"/>
      <c r="J5" s="408"/>
    </row>
    <row r="6" spans="1:10" ht="15.75" customHeight="1">
      <c r="A6" s="411" t="s">
        <v>1398</v>
      </c>
      <c r="B6" s="412"/>
      <c r="C6" s="415" t="s">
        <v>1399</v>
      </c>
      <c r="D6" s="416"/>
      <c r="E6" s="411" t="s">
        <v>1649</v>
      </c>
      <c r="F6" s="412"/>
      <c r="G6" s="191" t="s">
        <v>1400</v>
      </c>
      <c r="H6" s="406" t="s">
        <v>1395</v>
      </c>
      <c r="I6" s="406" t="s">
        <v>1650</v>
      </c>
      <c r="J6" s="407" t="s">
        <v>173</v>
      </c>
    </row>
    <row r="7" spans="1:10" ht="15.75" customHeight="1">
      <c r="A7" s="413"/>
      <c r="B7" s="414"/>
      <c r="C7" s="409" t="s">
        <v>1401</v>
      </c>
      <c r="D7" s="410"/>
      <c r="E7" s="413"/>
      <c r="F7" s="414"/>
      <c r="G7" s="192" t="s">
        <v>1402</v>
      </c>
      <c r="H7" s="406"/>
      <c r="I7" s="406"/>
      <c r="J7" s="408"/>
    </row>
    <row r="8" spans="1:10" ht="15.75" customHeight="1">
      <c r="A8" s="411" t="s">
        <v>1403</v>
      </c>
      <c r="B8" s="412"/>
      <c r="C8" s="415" t="s">
        <v>1404</v>
      </c>
      <c r="D8" s="416"/>
      <c r="E8" s="411" t="s">
        <v>1405</v>
      </c>
      <c r="F8" s="412"/>
      <c r="G8" s="191" t="s">
        <v>1406</v>
      </c>
      <c r="H8" s="406" t="s">
        <v>1651</v>
      </c>
      <c r="I8" s="406" t="s">
        <v>1652</v>
      </c>
      <c r="J8" s="407" t="s">
        <v>1407</v>
      </c>
    </row>
    <row r="9" spans="1:10" ht="15.75" customHeight="1">
      <c r="A9" s="413"/>
      <c r="B9" s="414"/>
      <c r="C9" s="409" t="s">
        <v>1397</v>
      </c>
      <c r="D9" s="410"/>
      <c r="E9" s="413"/>
      <c r="F9" s="414"/>
      <c r="G9" s="192" t="s">
        <v>1653</v>
      </c>
      <c r="H9" s="406"/>
      <c r="I9" s="406"/>
      <c r="J9" s="408"/>
    </row>
    <row r="10" spans="1:10" ht="15.75" customHeight="1"/>
    <row r="11" spans="1:10" ht="15.75" customHeight="1">
      <c r="A11" s="401" t="s">
        <v>1408</v>
      </c>
      <c r="B11" s="401"/>
      <c r="C11" s="401"/>
      <c r="D11" s="401"/>
      <c r="I11" s="419" t="s">
        <v>2001</v>
      </c>
      <c r="J11" s="419"/>
    </row>
    <row r="12" spans="1:10" ht="15.75" customHeight="1">
      <c r="A12" s="402"/>
      <c r="B12" s="402"/>
      <c r="C12" s="402"/>
      <c r="D12" s="402"/>
      <c r="I12" s="419"/>
      <c r="J12" s="419"/>
    </row>
    <row r="13" spans="1:10" ht="15.75" customHeight="1">
      <c r="A13" s="182" t="s">
        <v>1654</v>
      </c>
      <c r="B13" s="182" t="s">
        <v>1655</v>
      </c>
      <c r="C13" s="404" t="s">
        <v>1656</v>
      </c>
      <c r="D13" s="405"/>
      <c r="F13" s="406" t="s">
        <v>1629</v>
      </c>
      <c r="G13" s="406"/>
      <c r="H13" s="182" t="s">
        <v>1657</v>
      </c>
      <c r="I13" s="406" t="s">
        <v>1658</v>
      </c>
      <c r="J13" s="406"/>
    </row>
    <row r="14" spans="1:10" ht="15.75" customHeight="1">
      <c r="A14" s="183" t="s">
        <v>1631</v>
      </c>
      <c r="B14" s="421">
        <v>436476</v>
      </c>
      <c r="C14" s="423" t="s">
        <v>1409</v>
      </c>
      <c r="D14" s="424"/>
      <c r="F14" s="431" t="s">
        <v>1410</v>
      </c>
      <c r="G14" s="406" t="s">
        <v>1659</v>
      </c>
      <c r="H14" s="427">
        <v>428808</v>
      </c>
      <c r="I14" s="417" t="s">
        <v>1411</v>
      </c>
      <c r="J14" s="417"/>
    </row>
    <row r="15" spans="1:10" ht="15.75" customHeight="1">
      <c r="A15" s="184" t="s">
        <v>1632</v>
      </c>
      <c r="B15" s="428"/>
      <c r="C15" s="429"/>
      <c r="D15" s="430"/>
      <c r="F15" s="431"/>
      <c r="G15" s="406"/>
      <c r="H15" s="427"/>
      <c r="I15" s="152" t="s">
        <v>1412</v>
      </c>
      <c r="J15" s="152"/>
    </row>
    <row r="16" spans="1:10" ht="15.75" customHeight="1">
      <c r="A16" s="407" t="s">
        <v>1413</v>
      </c>
      <c r="B16" s="421">
        <v>107696</v>
      </c>
      <c r="C16" s="423" t="s">
        <v>1414</v>
      </c>
      <c r="D16" s="424"/>
      <c r="F16" s="431"/>
      <c r="G16" s="406"/>
      <c r="H16" s="427"/>
      <c r="I16" s="418" t="s">
        <v>1415</v>
      </c>
      <c r="J16" s="418"/>
    </row>
    <row r="17" spans="1:10" ht="15.75" customHeight="1">
      <c r="A17" s="420"/>
      <c r="B17" s="422"/>
      <c r="C17" s="425" t="s">
        <v>1416</v>
      </c>
      <c r="D17" s="426"/>
      <c r="F17" s="431"/>
      <c r="G17" s="406" t="s">
        <v>1660</v>
      </c>
      <c r="H17" s="427">
        <v>69334</v>
      </c>
      <c r="I17" s="417" t="s">
        <v>1411</v>
      </c>
      <c r="J17" s="417"/>
    </row>
    <row r="18" spans="1:10" ht="15.75" customHeight="1">
      <c r="A18" s="420"/>
      <c r="B18" s="422"/>
      <c r="C18" s="425" t="s">
        <v>1417</v>
      </c>
      <c r="D18" s="426"/>
      <c r="F18" s="431"/>
      <c r="G18" s="406"/>
      <c r="H18" s="427"/>
      <c r="I18" s="152" t="s">
        <v>1418</v>
      </c>
      <c r="J18" s="152"/>
    </row>
    <row r="19" spans="1:10" ht="15.75" customHeight="1">
      <c r="A19" s="420"/>
      <c r="B19" s="422"/>
      <c r="C19" s="425" t="s">
        <v>1419</v>
      </c>
      <c r="D19" s="426"/>
      <c r="F19" s="431"/>
      <c r="G19" s="406"/>
      <c r="H19" s="427"/>
      <c r="I19" s="192" t="s">
        <v>1420</v>
      </c>
      <c r="J19" s="192"/>
    </row>
    <row r="20" spans="1:10" ht="15.75" customHeight="1">
      <c r="A20" s="420"/>
      <c r="B20" s="422"/>
      <c r="C20" s="425" t="s">
        <v>1421</v>
      </c>
      <c r="D20" s="426"/>
      <c r="F20" s="431"/>
      <c r="G20" s="406" t="s">
        <v>1661</v>
      </c>
      <c r="H20" s="427">
        <v>0</v>
      </c>
      <c r="I20" s="185"/>
      <c r="J20" s="186"/>
    </row>
    <row r="21" spans="1:10" ht="15.75" customHeight="1">
      <c r="A21" s="420"/>
      <c r="B21" s="422"/>
      <c r="C21" s="425" t="s">
        <v>1422</v>
      </c>
      <c r="D21" s="426"/>
      <c r="F21" s="431"/>
      <c r="G21" s="406"/>
      <c r="H21" s="427"/>
      <c r="I21" s="189"/>
      <c r="J21" s="190"/>
    </row>
    <row r="22" spans="1:10" ht="15.75" customHeight="1">
      <c r="A22" s="420"/>
      <c r="B22" s="422"/>
      <c r="C22" s="187" t="s">
        <v>1423</v>
      </c>
      <c r="D22" s="188"/>
      <c r="F22" s="431"/>
      <c r="G22" s="182" t="s">
        <v>19</v>
      </c>
      <c r="H22" s="193">
        <v>498142</v>
      </c>
      <c r="I22" s="404"/>
      <c r="J22" s="405"/>
    </row>
    <row r="23" spans="1:10" ht="15.75" customHeight="1">
      <c r="A23" s="420"/>
      <c r="B23" s="422"/>
      <c r="C23" s="187" t="s">
        <v>1420</v>
      </c>
      <c r="D23" s="188"/>
      <c r="F23" s="406" t="s">
        <v>1662</v>
      </c>
      <c r="G23" s="406"/>
      <c r="H23" s="193">
        <v>0</v>
      </c>
      <c r="I23" s="404"/>
      <c r="J23" s="405"/>
    </row>
    <row r="24" spans="1:10" ht="15.75" customHeight="1">
      <c r="A24" s="420"/>
      <c r="B24" s="422"/>
      <c r="C24" s="425" t="s">
        <v>1424</v>
      </c>
      <c r="D24" s="426"/>
      <c r="F24" s="406" t="s">
        <v>1633</v>
      </c>
      <c r="G24" s="406"/>
      <c r="H24" s="193">
        <v>1276436</v>
      </c>
      <c r="I24" s="404"/>
      <c r="J24" s="405"/>
    </row>
    <row r="25" spans="1:10" ht="15.75" customHeight="1">
      <c r="A25" s="420"/>
      <c r="B25" s="422"/>
      <c r="C25" s="429" t="s">
        <v>1425</v>
      </c>
      <c r="D25" s="430"/>
    </row>
    <row r="26" spans="1:10" ht="15.75" customHeight="1">
      <c r="A26" s="182" t="s">
        <v>1426</v>
      </c>
      <c r="B26" s="153">
        <v>22915</v>
      </c>
      <c r="C26" s="432" t="s">
        <v>1421</v>
      </c>
      <c r="D26" s="433"/>
    </row>
    <row r="27" spans="1:10" ht="15.75" customHeight="1">
      <c r="A27" s="407" t="s">
        <v>1663</v>
      </c>
      <c r="B27" s="434">
        <v>211207</v>
      </c>
      <c r="C27" s="423" t="s">
        <v>1427</v>
      </c>
      <c r="D27" s="424"/>
    </row>
    <row r="28" spans="1:10" ht="15.75" customHeight="1">
      <c r="A28" s="420"/>
      <c r="B28" s="435"/>
      <c r="C28" s="437" t="s">
        <v>1428</v>
      </c>
      <c r="D28" s="438"/>
      <c r="F28" s="396" t="s">
        <v>1664</v>
      </c>
      <c r="G28" s="396"/>
      <c r="H28" s="396"/>
      <c r="I28" s="419" t="s">
        <v>2002</v>
      </c>
      <c r="J28" s="419"/>
    </row>
    <row r="29" spans="1:10" ht="15.75" customHeight="1">
      <c r="A29" s="420"/>
      <c r="B29" s="435"/>
      <c r="C29" s="437" t="s">
        <v>1429</v>
      </c>
      <c r="D29" s="438"/>
      <c r="F29" s="439"/>
      <c r="G29" s="439"/>
      <c r="H29" s="439"/>
      <c r="I29" s="403"/>
      <c r="J29" s="403"/>
    </row>
    <row r="30" spans="1:10" ht="15.75" customHeight="1">
      <c r="A30" s="420"/>
      <c r="B30" s="435"/>
      <c r="C30" s="437" t="s">
        <v>1430</v>
      </c>
      <c r="D30" s="438"/>
      <c r="F30" s="406" t="s">
        <v>1665</v>
      </c>
      <c r="G30" s="406"/>
      <c r="H30" s="182" t="s">
        <v>1666</v>
      </c>
      <c r="I30" s="406" t="s">
        <v>1630</v>
      </c>
      <c r="J30" s="406"/>
    </row>
    <row r="31" spans="1:10" ht="15.75" customHeight="1">
      <c r="A31" s="420"/>
      <c r="B31" s="435"/>
      <c r="C31" s="437" t="s">
        <v>1431</v>
      </c>
      <c r="D31" s="438"/>
      <c r="F31" s="440" t="s">
        <v>1669</v>
      </c>
      <c r="G31" s="243" t="s">
        <v>1667</v>
      </c>
      <c r="H31" s="193">
        <v>0</v>
      </c>
      <c r="I31" s="442" t="s">
        <v>1432</v>
      </c>
      <c r="J31" s="442"/>
    </row>
    <row r="32" spans="1:10" ht="15.75" customHeight="1">
      <c r="A32" s="420"/>
      <c r="B32" s="435"/>
      <c r="C32" s="437" t="s">
        <v>1433</v>
      </c>
      <c r="D32" s="438"/>
      <c r="F32" s="441"/>
      <c r="G32" s="243" t="s">
        <v>1668</v>
      </c>
      <c r="H32" s="193">
        <v>162</v>
      </c>
      <c r="I32" s="442" t="s">
        <v>1434</v>
      </c>
      <c r="J32" s="442"/>
    </row>
    <row r="33" spans="1:10" ht="15.75" customHeight="1">
      <c r="A33" s="420"/>
      <c r="B33" s="435"/>
      <c r="C33" s="437" t="s">
        <v>1415</v>
      </c>
      <c r="D33" s="438"/>
      <c r="F33" s="406" t="s">
        <v>19</v>
      </c>
      <c r="G33" s="406"/>
      <c r="H33" s="193">
        <v>162</v>
      </c>
      <c r="I33" s="442"/>
      <c r="J33" s="442"/>
    </row>
    <row r="34" spans="1:10" ht="15.75" customHeight="1">
      <c r="A34" s="420"/>
      <c r="B34" s="435"/>
      <c r="C34" s="437" t="s">
        <v>1435</v>
      </c>
      <c r="D34" s="438"/>
    </row>
    <row r="35" spans="1:10" ht="15.75" customHeight="1">
      <c r="A35" s="420"/>
      <c r="B35" s="435"/>
      <c r="C35" s="437" t="s">
        <v>1436</v>
      </c>
      <c r="D35" s="438"/>
    </row>
    <row r="36" spans="1:10" ht="15" customHeight="1">
      <c r="A36" s="408"/>
      <c r="B36" s="436"/>
      <c r="C36" s="437" t="s">
        <v>1425</v>
      </c>
      <c r="D36" s="438"/>
    </row>
    <row r="37" spans="1:10" ht="15" customHeight="1">
      <c r="A37" s="182" t="s">
        <v>19</v>
      </c>
      <c r="B37" s="193">
        <v>341818</v>
      </c>
      <c r="C37" s="432"/>
      <c r="D37" s="433"/>
    </row>
    <row r="38" spans="1:10" ht="15" customHeight="1">
      <c r="A38" s="154"/>
      <c r="B38" s="155"/>
      <c r="E38" s="180"/>
      <c r="F38" s="180"/>
      <c r="G38" s="180"/>
      <c r="H38" s="180"/>
      <c r="I38" s="180"/>
      <c r="J38" s="180"/>
    </row>
  </sheetData>
  <mergeCells count="81">
    <mergeCell ref="C37:D37"/>
    <mergeCell ref="F31:F32"/>
    <mergeCell ref="I32:J32"/>
    <mergeCell ref="C33:D33"/>
    <mergeCell ref="F33:G33"/>
    <mergeCell ref="I33:J33"/>
    <mergeCell ref="C34:D34"/>
    <mergeCell ref="C35:D35"/>
    <mergeCell ref="C31:D31"/>
    <mergeCell ref="I31:J31"/>
    <mergeCell ref="I28:J29"/>
    <mergeCell ref="C29:D29"/>
    <mergeCell ref="C30:D30"/>
    <mergeCell ref="F30:G30"/>
    <mergeCell ref="I30:J30"/>
    <mergeCell ref="F28:H29"/>
    <mergeCell ref="A27:A36"/>
    <mergeCell ref="B27:B36"/>
    <mergeCell ref="C27:D27"/>
    <mergeCell ref="C28:D28"/>
    <mergeCell ref="C32:D32"/>
    <mergeCell ref="C36:D36"/>
    <mergeCell ref="I23:J23"/>
    <mergeCell ref="C24:D24"/>
    <mergeCell ref="F24:G24"/>
    <mergeCell ref="I24:J24"/>
    <mergeCell ref="C26:D26"/>
    <mergeCell ref="C25:D25"/>
    <mergeCell ref="F23:G23"/>
    <mergeCell ref="C19:D19"/>
    <mergeCell ref="C20:D20"/>
    <mergeCell ref="G20:G21"/>
    <mergeCell ref="H20:H21"/>
    <mergeCell ref="C21:D21"/>
    <mergeCell ref="I22:J22"/>
    <mergeCell ref="I14:J14"/>
    <mergeCell ref="A16:A25"/>
    <mergeCell ref="B16:B25"/>
    <mergeCell ref="C16:D16"/>
    <mergeCell ref="I16:J16"/>
    <mergeCell ref="C17:D17"/>
    <mergeCell ref="G17:G19"/>
    <mergeCell ref="H17:H19"/>
    <mergeCell ref="I17:J17"/>
    <mergeCell ref="C18:D18"/>
    <mergeCell ref="B14:B15"/>
    <mergeCell ref="C14:D15"/>
    <mergeCell ref="F14:F22"/>
    <mergeCell ref="G14:G16"/>
    <mergeCell ref="H14:H16"/>
    <mergeCell ref="A11:D12"/>
    <mergeCell ref="I11:J12"/>
    <mergeCell ref="C13:D13"/>
    <mergeCell ref="F13:G13"/>
    <mergeCell ref="I13:J13"/>
    <mergeCell ref="A8:B9"/>
    <mergeCell ref="C8:D8"/>
    <mergeCell ref="E8:F9"/>
    <mergeCell ref="H8:H9"/>
    <mergeCell ref="I8:I9"/>
    <mergeCell ref="J8:J9"/>
    <mergeCell ref="C9:D9"/>
    <mergeCell ref="J4:J5"/>
    <mergeCell ref="C5:D5"/>
    <mergeCell ref="A6:B7"/>
    <mergeCell ref="C6:D6"/>
    <mergeCell ref="E6:F7"/>
    <mergeCell ref="H6:H7"/>
    <mergeCell ref="I6:I7"/>
    <mergeCell ref="J6:J7"/>
    <mergeCell ref="C7:D7"/>
    <mergeCell ref="A4:B5"/>
    <mergeCell ref="E4:F5"/>
    <mergeCell ref="G4:G5"/>
    <mergeCell ref="H4:H5"/>
    <mergeCell ref="I4:I5"/>
    <mergeCell ref="A1:B2"/>
    <mergeCell ref="I2:J2"/>
    <mergeCell ref="A3:B3"/>
    <mergeCell ref="C3:D3"/>
    <mergeCell ref="E3:F3"/>
  </mergeCells>
  <phoneticPr fontId="3"/>
  <pageMargins left="0.78740157480314965" right="0.19685039370078741" top="0.39370078740157483" bottom="0.39370078740157483" header="0" footer="0"/>
  <pageSetup paperSize="9" orientation="landscape" horizontalDpi="4294967292" verticalDpi="1200" r:id="rId1"/>
  <headerFooter scaleWithDoc="0" alignWithMargins="0">
    <oddFooter>&amp;C&amp;"ＭＳ 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8"/>
  <sheetViews>
    <sheetView view="pageLayout" zoomScaleNormal="75" workbookViewId="0"/>
  </sheetViews>
  <sheetFormatPr defaultRowHeight="14.25"/>
  <cols>
    <col min="1" max="1" width="16.25" style="145" customWidth="1"/>
    <col min="2" max="2" width="10.625" style="146" customWidth="1"/>
    <col min="3" max="3" width="21.625" style="146" customWidth="1"/>
    <col min="4" max="4" width="32.75" style="146" customWidth="1"/>
    <col min="5" max="5" width="3.375" style="145" customWidth="1"/>
    <col min="6" max="6" width="16.5" style="145" customWidth="1"/>
    <col min="7" max="7" width="10.625" style="146" customWidth="1"/>
    <col min="8" max="8" width="21.625" style="146" customWidth="1"/>
    <col min="9" max="9" width="28.625" style="146" customWidth="1"/>
    <col min="10" max="16384" width="9" style="145"/>
  </cols>
  <sheetData>
    <row r="3" spans="1:11" s="147" customFormat="1" ht="21" customHeight="1">
      <c r="A3" s="151" t="s">
        <v>1437</v>
      </c>
      <c r="B3" s="148"/>
      <c r="C3" s="148"/>
      <c r="D3" s="156"/>
      <c r="E3" s="149"/>
      <c r="F3" s="149"/>
      <c r="G3" s="148"/>
      <c r="H3" s="148"/>
      <c r="I3" s="156"/>
      <c r="J3" s="149"/>
      <c r="K3" s="149"/>
    </row>
    <row r="4" spans="1:11" ht="24.95" customHeight="1">
      <c r="A4" s="157" t="s">
        <v>1438</v>
      </c>
      <c r="B4" s="157" t="s">
        <v>1439</v>
      </c>
      <c r="C4" s="157" t="s">
        <v>1440</v>
      </c>
      <c r="D4" s="157" t="s">
        <v>1441</v>
      </c>
      <c r="E4" s="150"/>
      <c r="F4" s="157" t="s">
        <v>1438</v>
      </c>
      <c r="G4" s="157" t="s">
        <v>1439</v>
      </c>
      <c r="H4" s="157" t="s">
        <v>1440</v>
      </c>
      <c r="I4" s="157" t="s">
        <v>1441</v>
      </c>
      <c r="J4" s="150"/>
      <c r="K4" s="150"/>
    </row>
    <row r="5" spans="1:11" ht="24.95" customHeight="1">
      <c r="A5" s="158" t="s">
        <v>1442</v>
      </c>
      <c r="B5" s="157" t="s">
        <v>1443</v>
      </c>
      <c r="C5" s="158" t="s">
        <v>928</v>
      </c>
      <c r="D5" s="159" t="s">
        <v>1444</v>
      </c>
      <c r="E5" s="150"/>
      <c r="F5" s="443" t="s">
        <v>1445</v>
      </c>
      <c r="G5" s="157" t="s">
        <v>1446</v>
      </c>
      <c r="H5" s="158" t="s">
        <v>1447</v>
      </c>
      <c r="I5" s="159" t="s">
        <v>1448</v>
      </c>
      <c r="J5" s="150"/>
      <c r="K5" s="150"/>
    </row>
    <row r="6" spans="1:11" ht="24.95" customHeight="1">
      <c r="A6" s="443" t="s">
        <v>1449</v>
      </c>
      <c r="B6" s="157" t="s">
        <v>1450</v>
      </c>
      <c r="C6" s="158" t="s">
        <v>1451</v>
      </c>
      <c r="D6" s="159" t="s">
        <v>1452</v>
      </c>
      <c r="E6" s="150"/>
      <c r="F6" s="443"/>
      <c r="G6" s="157" t="s">
        <v>1453</v>
      </c>
      <c r="H6" s="158" t="s">
        <v>1454</v>
      </c>
      <c r="I6" s="159" t="s">
        <v>1455</v>
      </c>
      <c r="J6" s="150"/>
      <c r="K6" s="150"/>
    </row>
    <row r="7" spans="1:11" ht="24.95" customHeight="1">
      <c r="A7" s="443"/>
      <c r="B7" s="157" t="s">
        <v>1456</v>
      </c>
      <c r="C7" s="158" t="s">
        <v>1457</v>
      </c>
      <c r="D7" s="159" t="s">
        <v>1458</v>
      </c>
      <c r="E7" s="150"/>
      <c r="F7" s="158" t="s">
        <v>1459</v>
      </c>
      <c r="G7" s="157" t="s">
        <v>1460</v>
      </c>
      <c r="H7" s="158" t="s">
        <v>1447</v>
      </c>
      <c r="I7" s="159" t="s">
        <v>1461</v>
      </c>
      <c r="J7" s="150"/>
      <c r="K7" s="150"/>
    </row>
    <row r="8" spans="1:11" ht="24.95" customHeight="1">
      <c r="A8" s="443"/>
      <c r="B8" s="157" t="s">
        <v>1462</v>
      </c>
      <c r="C8" s="158" t="s">
        <v>1463</v>
      </c>
      <c r="D8" s="159" t="s">
        <v>1444</v>
      </c>
      <c r="E8" s="150"/>
      <c r="F8" s="158" t="s">
        <v>1464</v>
      </c>
      <c r="G8" s="157" t="s">
        <v>1460</v>
      </c>
      <c r="H8" s="158" t="s">
        <v>1447</v>
      </c>
      <c r="I8" s="159" t="s">
        <v>1465</v>
      </c>
      <c r="J8" s="150"/>
      <c r="K8" s="150"/>
    </row>
    <row r="9" spans="1:11" ht="24.95" customHeight="1">
      <c r="A9" s="443" t="s">
        <v>1466</v>
      </c>
      <c r="B9" s="157" t="s">
        <v>1467</v>
      </c>
      <c r="C9" s="158" t="s">
        <v>1451</v>
      </c>
      <c r="D9" s="159" t="s">
        <v>1468</v>
      </c>
      <c r="E9" s="150"/>
      <c r="F9" s="443" t="s">
        <v>1469</v>
      </c>
      <c r="G9" s="157" t="s">
        <v>1470</v>
      </c>
      <c r="H9" s="158" t="s">
        <v>1447</v>
      </c>
      <c r="I9" s="159" t="s">
        <v>1471</v>
      </c>
      <c r="J9" s="150"/>
      <c r="K9" s="150"/>
    </row>
    <row r="10" spans="1:11" ht="24.95" customHeight="1">
      <c r="A10" s="443"/>
      <c r="B10" s="157" t="s">
        <v>1472</v>
      </c>
      <c r="C10" s="158" t="s">
        <v>1454</v>
      </c>
      <c r="D10" s="159" t="s">
        <v>1473</v>
      </c>
      <c r="E10" s="150"/>
      <c r="F10" s="443"/>
      <c r="G10" s="157" t="s">
        <v>1474</v>
      </c>
      <c r="H10" s="158" t="s">
        <v>1454</v>
      </c>
      <c r="I10" s="159" t="s">
        <v>1475</v>
      </c>
      <c r="J10" s="150"/>
      <c r="K10" s="150"/>
    </row>
    <row r="11" spans="1:11" ht="24.95" customHeight="1">
      <c r="A11" s="158" t="s">
        <v>1476</v>
      </c>
      <c r="B11" s="157" t="s">
        <v>1477</v>
      </c>
      <c r="C11" s="158" t="s">
        <v>928</v>
      </c>
      <c r="D11" s="159" t="s">
        <v>1444</v>
      </c>
      <c r="E11" s="150"/>
      <c r="F11" s="443"/>
      <c r="G11" s="157" t="s">
        <v>1478</v>
      </c>
      <c r="H11" s="158" t="s">
        <v>1479</v>
      </c>
      <c r="I11" s="159" t="s">
        <v>1480</v>
      </c>
      <c r="J11" s="150"/>
      <c r="K11" s="150"/>
    </row>
    <row r="12" spans="1:11" ht="24.95" customHeight="1">
      <c r="A12" s="443" t="s">
        <v>1481</v>
      </c>
      <c r="B12" s="160" t="s">
        <v>1482</v>
      </c>
      <c r="C12" s="161" t="s">
        <v>1483</v>
      </c>
      <c r="D12" s="162" t="s">
        <v>1484</v>
      </c>
      <c r="E12" s="150"/>
      <c r="F12" s="443" t="s">
        <v>1485</v>
      </c>
      <c r="G12" s="157" t="s">
        <v>1486</v>
      </c>
      <c r="H12" s="158" t="s">
        <v>1447</v>
      </c>
      <c r="I12" s="159" t="s">
        <v>929</v>
      </c>
      <c r="J12" s="150"/>
      <c r="K12" s="150"/>
    </row>
    <row r="13" spans="1:11" ht="24.95" customHeight="1">
      <c r="A13" s="443"/>
      <c r="B13" s="160" t="s">
        <v>1487</v>
      </c>
      <c r="C13" s="161" t="s">
        <v>1483</v>
      </c>
      <c r="D13" s="162" t="s">
        <v>1488</v>
      </c>
      <c r="E13" s="150"/>
      <c r="F13" s="443"/>
      <c r="G13" s="157" t="s">
        <v>1489</v>
      </c>
      <c r="H13" s="158" t="s">
        <v>1490</v>
      </c>
      <c r="I13" s="159" t="s">
        <v>1491</v>
      </c>
      <c r="J13" s="150"/>
      <c r="K13" s="150"/>
    </row>
    <row r="14" spans="1:11" ht="24.95" customHeight="1">
      <c r="A14" s="443"/>
      <c r="B14" s="157" t="s">
        <v>1482</v>
      </c>
      <c r="C14" s="158" t="s">
        <v>928</v>
      </c>
      <c r="D14" s="159" t="s">
        <v>1444</v>
      </c>
      <c r="E14" s="150"/>
      <c r="F14" s="443"/>
      <c r="G14" s="157" t="s">
        <v>1492</v>
      </c>
      <c r="H14" s="158" t="s">
        <v>1454</v>
      </c>
      <c r="I14" s="159" t="s">
        <v>1493</v>
      </c>
      <c r="J14" s="150"/>
      <c r="K14" s="150"/>
    </row>
    <row r="15" spans="1:11" ht="24.95" customHeight="1">
      <c r="A15" s="158" t="s">
        <v>1494</v>
      </c>
      <c r="B15" s="157" t="s">
        <v>1495</v>
      </c>
      <c r="C15" s="158" t="s">
        <v>1496</v>
      </c>
      <c r="D15" s="159" t="s">
        <v>1497</v>
      </c>
      <c r="E15" s="150"/>
      <c r="F15" s="443"/>
      <c r="G15" s="157" t="s">
        <v>1498</v>
      </c>
      <c r="H15" s="158" t="s">
        <v>1496</v>
      </c>
      <c r="I15" s="159" t="s">
        <v>1499</v>
      </c>
      <c r="J15" s="150"/>
      <c r="K15" s="150"/>
    </row>
    <row r="16" spans="1:11" ht="24.95" customHeight="1">
      <c r="A16" s="443" t="s">
        <v>1500</v>
      </c>
      <c r="B16" s="157" t="s">
        <v>1501</v>
      </c>
      <c r="C16" s="158" t="s">
        <v>1496</v>
      </c>
      <c r="D16" s="159" t="s">
        <v>1502</v>
      </c>
      <c r="E16" s="150"/>
      <c r="F16" s="443"/>
      <c r="G16" s="157" t="s">
        <v>1503</v>
      </c>
      <c r="H16" s="158" t="s">
        <v>1463</v>
      </c>
      <c r="I16" s="159" t="s">
        <v>1444</v>
      </c>
      <c r="J16" s="150"/>
      <c r="K16" s="150"/>
    </row>
    <row r="17" spans="1:11" ht="24.95" customHeight="1">
      <c r="A17" s="443"/>
      <c r="B17" s="157" t="s">
        <v>1504</v>
      </c>
      <c r="C17" s="158" t="s">
        <v>928</v>
      </c>
      <c r="D17" s="159" t="s">
        <v>1505</v>
      </c>
      <c r="E17" s="150"/>
      <c r="F17" s="158" t="s">
        <v>1506</v>
      </c>
      <c r="G17" s="157" t="s">
        <v>1507</v>
      </c>
      <c r="H17" s="158" t="s">
        <v>1479</v>
      </c>
      <c r="I17" s="159" t="s">
        <v>1508</v>
      </c>
      <c r="J17" s="150"/>
      <c r="K17" s="150"/>
    </row>
    <row r="18" spans="1:11" ht="24.95" customHeight="1">
      <c r="A18" s="443"/>
      <c r="B18" s="157" t="s">
        <v>1478</v>
      </c>
      <c r="C18" s="158" t="s">
        <v>1479</v>
      </c>
      <c r="D18" s="159" t="s">
        <v>1509</v>
      </c>
      <c r="E18" s="150"/>
      <c r="F18" s="158" t="s">
        <v>1510</v>
      </c>
      <c r="G18" s="157" t="s">
        <v>1511</v>
      </c>
      <c r="H18" s="158" t="s">
        <v>1479</v>
      </c>
      <c r="I18" s="159" t="s">
        <v>1512</v>
      </c>
      <c r="J18" s="150"/>
      <c r="K18" s="150"/>
    </row>
    <row r="19" spans="1:11" ht="24.95" customHeight="1">
      <c r="A19" s="443"/>
      <c r="B19" s="157" t="s">
        <v>1513</v>
      </c>
      <c r="C19" s="158" t="s">
        <v>1447</v>
      </c>
      <c r="D19" s="159" t="s">
        <v>1514</v>
      </c>
      <c r="E19" s="150"/>
      <c r="F19" s="443" t="s">
        <v>1515</v>
      </c>
      <c r="G19" s="157" t="s">
        <v>1516</v>
      </c>
      <c r="H19" s="158" t="s">
        <v>1479</v>
      </c>
      <c r="I19" s="159" t="s">
        <v>1517</v>
      </c>
      <c r="J19" s="150"/>
      <c r="K19" s="150"/>
    </row>
    <row r="20" spans="1:11" ht="24.95" customHeight="1">
      <c r="A20" s="443" t="s">
        <v>1518</v>
      </c>
      <c r="B20" s="157" t="s">
        <v>1460</v>
      </c>
      <c r="C20" s="158" t="s">
        <v>1447</v>
      </c>
      <c r="D20" s="159" t="s">
        <v>1519</v>
      </c>
      <c r="E20" s="150"/>
      <c r="F20" s="443"/>
      <c r="G20" s="157" t="s">
        <v>1520</v>
      </c>
      <c r="H20" s="158" t="s">
        <v>1496</v>
      </c>
      <c r="I20" s="159" t="s">
        <v>1521</v>
      </c>
      <c r="J20" s="150"/>
      <c r="K20" s="150"/>
    </row>
    <row r="21" spans="1:11" ht="24.95" customHeight="1">
      <c r="A21" s="443"/>
      <c r="B21" s="157" t="s">
        <v>1522</v>
      </c>
      <c r="C21" s="158" t="s">
        <v>1479</v>
      </c>
      <c r="D21" s="159" t="s">
        <v>1523</v>
      </c>
      <c r="E21" s="150"/>
      <c r="F21" s="158" t="s">
        <v>1524</v>
      </c>
      <c r="G21" s="163" t="s">
        <v>1525</v>
      </c>
      <c r="H21" s="158" t="s">
        <v>1454</v>
      </c>
      <c r="I21" s="159" t="s">
        <v>1526</v>
      </c>
      <c r="J21" s="150"/>
      <c r="K21" s="150"/>
    </row>
    <row r="22" spans="1:11" ht="24.95" customHeight="1">
      <c r="A22" s="443"/>
      <c r="B22" s="157" t="s">
        <v>1527</v>
      </c>
      <c r="C22" s="158" t="s">
        <v>1528</v>
      </c>
      <c r="D22" s="159" t="s">
        <v>1499</v>
      </c>
      <c r="E22" s="150"/>
      <c r="F22" s="164" t="s">
        <v>1529</v>
      </c>
      <c r="G22" s="157" t="s">
        <v>1460</v>
      </c>
      <c r="H22" s="158" t="s">
        <v>1447</v>
      </c>
      <c r="I22" s="159" t="s">
        <v>1530</v>
      </c>
      <c r="J22" s="150"/>
      <c r="K22" s="150"/>
    </row>
    <row r="23" spans="1:11" ht="24.95" customHeight="1">
      <c r="A23" s="443" t="s">
        <v>1531</v>
      </c>
      <c r="B23" s="157" t="s">
        <v>1501</v>
      </c>
      <c r="C23" s="158" t="s">
        <v>1447</v>
      </c>
      <c r="D23" s="159" t="s">
        <v>1532</v>
      </c>
      <c r="E23" s="150"/>
      <c r="F23" s="158" t="s">
        <v>1533</v>
      </c>
      <c r="G23" s="157" t="s">
        <v>1527</v>
      </c>
      <c r="H23" s="158" t="s">
        <v>1479</v>
      </c>
      <c r="I23" s="159" t="s">
        <v>1534</v>
      </c>
      <c r="J23" s="150"/>
      <c r="K23" s="150"/>
    </row>
    <row r="24" spans="1:11" ht="24.95" customHeight="1">
      <c r="A24" s="443"/>
      <c r="B24" s="157" t="s">
        <v>1535</v>
      </c>
      <c r="C24" s="158" t="s">
        <v>1454</v>
      </c>
      <c r="D24" s="159" t="s">
        <v>1455</v>
      </c>
      <c r="E24" s="150"/>
      <c r="F24" s="158" t="s">
        <v>1536</v>
      </c>
      <c r="G24" s="157" t="s">
        <v>1513</v>
      </c>
      <c r="H24" s="158" t="s">
        <v>1447</v>
      </c>
      <c r="I24" s="159" t="s">
        <v>1475</v>
      </c>
      <c r="J24" s="150"/>
      <c r="K24" s="150"/>
    </row>
    <row r="25" spans="1:11" ht="24.95" customHeight="1">
      <c r="A25" s="443"/>
      <c r="B25" s="157" t="s">
        <v>1537</v>
      </c>
      <c r="C25" s="158" t="s">
        <v>1479</v>
      </c>
      <c r="D25" s="159" t="s">
        <v>1538</v>
      </c>
      <c r="E25" s="150"/>
      <c r="F25" s="158" t="s">
        <v>1539</v>
      </c>
      <c r="G25" s="157" t="s">
        <v>1540</v>
      </c>
      <c r="H25" s="158" t="s">
        <v>1541</v>
      </c>
      <c r="I25" s="159" t="s">
        <v>1542</v>
      </c>
      <c r="J25" s="150"/>
      <c r="K25" s="150"/>
    </row>
    <row r="26" spans="1:11" ht="24.95" customHeight="1">
      <c r="A26" s="158" t="s">
        <v>1543</v>
      </c>
      <c r="B26" s="157" t="s">
        <v>1544</v>
      </c>
      <c r="C26" s="158" t="s">
        <v>1447</v>
      </c>
      <c r="D26" s="159" t="s">
        <v>1545</v>
      </c>
      <c r="E26" s="150"/>
      <c r="F26" s="158" t="s">
        <v>1546</v>
      </c>
      <c r="G26" s="157" t="s">
        <v>1507</v>
      </c>
      <c r="H26" s="158" t="s">
        <v>1479</v>
      </c>
      <c r="I26" s="159" t="s">
        <v>1547</v>
      </c>
      <c r="J26" s="150"/>
      <c r="K26" s="150"/>
    </row>
    <row r="27" spans="1:11" ht="24.95" customHeight="1">
      <c r="A27" s="443" t="s">
        <v>1548</v>
      </c>
      <c r="B27" s="157" t="s">
        <v>1549</v>
      </c>
      <c r="C27" s="158" t="s">
        <v>1454</v>
      </c>
      <c r="D27" s="159" t="s">
        <v>1550</v>
      </c>
      <c r="E27" s="150"/>
      <c r="F27" s="158" t="s">
        <v>1551</v>
      </c>
      <c r="G27" s="157" t="s">
        <v>1552</v>
      </c>
      <c r="H27" s="158" t="s">
        <v>1541</v>
      </c>
      <c r="I27" s="159" t="s">
        <v>1553</v>
      </c>
      <c r="J27" s="150"/>
      <c r="K27" s="150"/>
    </row>
    <row r="28" spans="1:11" ht="31.5" customHeight="1">
      <c r="A28" s="443"/>
      <c r="B28" s="163" t="s">
        <v>1554</v>
      </c>
      <c r="C28" s="158" t="s">
        <v>928</v>
      </c>
      <c r="D28" s="159" t="s">
        <v>1555</v>
      </c>
      <c r="E28" s="150"/>
      <c r="F28" s="158" t="s">
        <v>1556</v>
      </c>
      <c r="G28" s="157" t="s">
        <v>1552</v>
      </c>
      <c r="H28" s="158" t="s">
        <v>1557</v>
      </c>
      <c r="I28" s="159" t="s">
        <v>1444</v>
      </c>
    </row>
  </sheetData>
  <sheetProtection selectLockedCells="1" selectUnlockedCells="1"/>
  <mergeCells count="11">
    <mergeCell ref="A23:A25"/>
    <mergeCell ref="A27:A28"/>
    <mergeCell ref="F5:F6"/>
    <mergeCell ref="A6:A8"/>
    <mergeCell ref="A9:A10"/>
    <mergeCell ref="F9:F11"/>
    <mergeCell ref="A12:A14"/>
    <mergeCell ref="F12:F16"/>
    <mergeCell ref="A16:A19"/>
    <mergeCell ref="F19:F20"/>
    <mergeCell ref="A20:A22"/>
  </mergeCells>
  <phoneticPr fontId="3"/>
  <pageMargins left="0.78740157480314965" right="0.19685039370078741" top="0.19685039370078741" bottom="0.39370078740157483" header="0" footer="0"/>
  <pageSetup paperSize="9" scale="86" firstPageNumber="0" orientation="landscape" r:id="rId1"/>
  <headerFooter scaleWithDoc="0" alignWithMargins="0">
    <oddFooter>&amp;C&amp;"ＭＳ 明朝,標準"&amp;10－４－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P31"/>
  <sheetViews>
    <sheetView view="pageLayout" zoomScaleNormal="100" workbookViewId="0"/>
  </sheetViews>
  <sheetFormatPr defaultRowHeight="14.25"/>
  <cols>
    <col min="1" max="1" width="23.625" style="202" customWidth="1"/>
    <col min="2" max="4" width="8.25" style="210" customWidth="1"/>
    <col min="5" max="14" width="7.75" style="210" customWidth="1"/>
    <col min="15" max="16" width="9.625" style="210" customWidth="1"/>
    <col min="17" max="25" width="8.125" style="202" customWidth="1"/>
    <col min="26" max="16384" width="9" style="202"/>
  </cols>
  <sheetData>
    <row r="5" spans="1:16" ht="21" customHeight="1">
      <c r="A5" s="444" t="s">
        <v>1634</v>
      </c>
      <c r="B5" s="444"/>
      <c r="C5" s="444"/>
      <c r="D5" s="444"/>
      <c r="E5" s="445" t="s">
        <v>1671</v>
      </c>
      <c r="F5" s="446"/>
      <c r="G5" s="446"/>
      <c r="H5" s="446"/>
      <c r="I5" s="446"/>
      <c r="J5" s="446"/>
      <c r="K5" s="446"/>
      <c r="L5" s="446"/>
      <c r="M5" s="446"/>
      <c r="N5" s="446" t="s">
        <v>1635</v>
      </c>
      <c r="O5" s="446"/>
      <c r="P5" s="446"/>
    </row>
    <row r="6" spans="1:16" ht="20.25" customHeight="1">
      <c r="A6" s="447" t="s">
        <v>1558</v>
      </c>
      <c r="B6" s="448" t="s">
        <v>1636</v>
      </c>
      <c r="C6" s="450" t="s">
        <v>1559</v>
      </c>
      <c r="D6" s="449" t="s">
        <v>1560</v>
      </c>
      <c r="E6" s="447" t="s">
        <v>1561</v>
      </c>
      <c r="F6" s="447"/>
      <c r="G6" s="447"/>
      <c r="H6" s="447"/>
      <c r="I6" s="447"/>
      <c r="J6" s="447"/>
      <c r="K6" s="447"/>
      <c r="L6" s="447"/>
      <c r="M6" s="447"/>
      <c r="N6" s="447"/>
      <c r="O6" s="448" t="s">
        <v>1637</v>
      </c>
      <c r="P6" s="449" t="s">
        <v>1562</v>
      </c>
    </row>
    <row r="7" spans="1:16" ht="40.5" customHeight="1">
      <c r="A7" s="447"/>
      <c r="B7" s="449"/>
      <c r="C7" s="449"/>
      <c r="D7" s="449"/>
      <c r="E7" s="200" t="s">
        <v>1563</v>
      </c>
      <c r="F7" s="196" t="s">
        <v>1564</v>
      </c>
      <c r="G7" s="196" t="s">
        <v>1565</v>
      </c>
      <c r="H7" s="196" t="s">
        <v>1566</v>
      </c>
      <c r="I7" s="196" t="s">
        <v>1567</v>
      </c>
      <c r="J7" s="196" t="s">
        <v>1568</v>
      </c>
      <c r="K7" s="196" t="s">
        <v>1569</v>
      </c>
      <c r="L7" s="196" t="s">
        <v>929</v>
      </c>
      <c r="M7" s="197" t="s">
        <v>930</v>
      </c>
      <c r="N7" s="196" t="s">
        <v>931</v>
      </c>
      <c r="O7" s="448"/>
      <c r="P7" s="449"/>
    </row>
    <row r="8" spans="1:16" ht="21.95" customHeight="1">
      <c r="A8" s="165" t="s">
        <v>1570</v>
      </c>
      <c r="B8" s="241">
        <v>284</v>
      </c>
      <c r="C8" s="241">
        <v>5</v>
      </c>
      <c r="D8" s="241">
        <v>1</v>
      </c>
      <c r="E8" s="241">
        <v>133</v>
      </c>
      <c r="F8" s="241">
        <v>53</v>
      </c>
      <c r="G8" s="241">
        <v>47</v>
      </c>
      <c r="H8" s="241">
        <v>16</v>
      </c>
      <c r="I8" s="241">
        <v>22</v>
      </c>
      <c r="J8" s="241"/>
      <c r="K8" s="241"/>
      <c r="L8" s="241"/>
      <c r="M8" s="241">
        <v>4</v>
      </c>
      <c r="N8" s="241"/>
      <c r="O8" s="241">
        <v>2</v>
      </c>
      <c r="P8" s="241">
        <v>1</v>
      </c>
    </row>
    <row r="9" spans="1:16" ht="21.95" customHeight="1">
      <c r="A9" s="165" t="s">
        <v>1571</v>
      </c>
      <c r="B9" s="241">
        <v>17</v>
      </c>
      <c r="C9" s="241">
        <v>2</v>
      </c>
      <c r="D9" s="241"/>
      <c r="E9" s="241">
        <v>6</v>
      </c>
      <c r="F9" s="241">
        <v>4</v>
      </c>
      <c r="G9" s="241">
        <v>1</v>
      </c>
      <c r="H9" s="241">
        <v>2</v>
      </c>
      <c r="I9" s="241">
        <v>2</v>
      </c>
      <c r="J9" s="241"/>
      <c r="K9" s="241"/>
      <c r="L9" s="241"/>
      <c r="M9" s="241"/>
      <c r="N9" s="241"/>
      <c r="O9" s="241"/>
      <c r="P9" s="241"/>
    </row>
    <row r="10" spans="1:16" ht="21.95" customHeight="1">
      <c r="A10" s="166" t="s">
        <v>1638</v>
      </c>
      <c r="B10" s="241">
        <v>43</v>
      </c>
      <c r="C10" s="241"/>
      <c r="D10" s="241"/>
      <c r="E10" s="241">
        <v>7</v>
      </c>
      <c r="F10" s="241">
        <v>13</v>
      </c>
      <c r="G10" s="241">
        <v>13</v>
      </c>
      <c r="H10" s="241">
        <v>5</v>
      </c>
      <c r="I10" s="241">
        <v>3</v>
      </c>
      <c r="J10" s="241"/>
      <c r="K10" s="241"/>
      <c r="L10" s="241"/>
      <c r="M10" s="241">
        <v>2</v>
      </c>
      <c r="N10" s="241"/>
      <c r="O10" s="241"/>
      <c r="P10" s="241"/>
    </row>
    <row r="11" spans="1:16" ht="21.95" customHeight="1">
      <c r="A11" s="165" t="s">
        <v>1246</v>
      </c>
      <c r="B11" s="241">
        <v>42</v>
      </c>
      <c r="C11" s="241"/>
      <c r="D11" s="241"/>
      <c r="E11" s="241">
        <v>17</v>
      </c>
      <c r="F11" s="241">
        <v>4</v>
      </c>
      <c r="G11" s="241">
        <v>16</v>
      </c>
      <c r="H11" s="241">
        <v>5</v>
      </c>
      <c r="I11" s="241"/>
      <c r="J11" s="241"/>
      <c r="K11" s="241"/>
      <c r="L11" s="241"/>
      <c r="M11" s="241"/>
      <c r="N11" s="241"/>
      <c r="O11" s="241"/>
      <c r="P11" s="241"/>
    </row>
    <row r="12" spans="1:16" ht="21.95" customHeight="1">
      <c r="A12" s="165" t="s">
        <v>1572</v>
      </c>
      <c r="B12" s="241">
        <v>23</v>
      </c>
      <c r="C12" s="241"/>
      <c r="D12" s="241"/>
      <c r="E12" s="241">
        <v>13</v>
      </c>
      <c r="F12" s="241">
        <v>6</v>
      </c>
      <c r="G12" s="241">
        <v>3</v>
      </c>
      <c r="H12" s="241"/>
      <c r="I12" s="241"/>
      <c r="J12" s="241"/>
      <c r="K12" s="241"/>
      <c r="L12" s="241"/>
      <c r="M12" s="241">
        <v>1</v>
      </c>
      <c r="N12" s="241"/>
      <c r="O12" s="241"/>
      <c r="P12" s="241"/>
    </row>
    <row r="13" spans="1:16" ht="21.95" customHeight="1">
      <c r="A13" s="165" t="s">
        <v>1244</v>
      </c>
      <c r="B13" s="241">
        <v>29</v>
      </c>
      <c r="C13" s="241">
        <v>1</v>
      </c>
      <c r="D13" s="241"/>
      <c r="E13" s="241">
        <v>13</v>
      </c>
      <c r="F13" s="241">
        <v>4</v>
      </c>
      <c r="G13" s="241">
        <v>4</v>
      </c>
      <c r="H13" s="241">
        <v>2</v>
      </c>
      <c r="I13" s="241">
        <v>4</v>
      </c>
      <c r="J13" s="241"/>
      <c r="K13" s="241"/>
      <c r="L13" s="241"/>
      <c r="M13" s="241"/>
      <c r="N13" s="241"/>
      <c r="O13" s="241">
        <v>1</v>
      </c>
      <c r="P13" s="241"/>
    </row>
    <row r="14" spans="1:16" ht="21.95" customHeight="1">
      <c r="A14" s="165" t="s">
        <v>1573</v>
      </c>
      <c r="B14" s="241">
        <v>30</v>
      </c>
      <c r="C14" s="241"/>
      <c r="D14" s="241"/>
      <c r="E14" s="241">
        <v>14</v>
      </c>
      <c r="F14" s="241">
        <v>7</v>
      </c>
      <c r="G14" s="241">
        <v>3</v>
      </c>
      <c r="H14" s="241"/>
      <c r="I14" s="241">
        <v>3</v>
      </c>
      <c r="J14" s="241"/>
      <c r="K14" s="241"/>
      <c r="L14" s="241"/>
      <c r="M14" s="241">
        <v>1</v>
      </c>
      <c r="N14" s="241"/>
      <c r="O14" s="241">
        <v>1</v>
      </c>
      <c r="P14" s="241">
        <v>1</v>
      </c>
    </row>
    <row r="15" spans="1:16" ht="21.95" customHeight="1">
      <c r="A15" s="165" t="s">
        <v>1245</v>
      </c>
      <c r="B15" s="241">
        <v>35</v>
      </c>
      <c r="C15" s="241"/>
      <c r="D15" s="241"/>
      <c r="E15" s="241">
        <v>21</v>
      </c>
      <c r="F15" s="241">
        <v>10</v>
      </c>
      <c r="G15" s="241">
        <v>4</v>
      </c>
      <c r="H15" s="241"/>
      <c r="I15" s="241"/>
      <c r="J15" s="241"/>
      <c r="K15" s="241"/>
      <c r="L15" s="241"/>
      <c r="M15" s="241"/>
      <c r="N15" s="241"/>
      <c r="O15" s="241"/>
      <c r="P15" s="241"/>
    </row>
    <row r="16" spans="1:16" ht="21.95" customHeight="1">
      <c r="A16" s="165" t="s">
        <v>1574</v>
      </c>
      <c r="B16" s="241">
        <v>65</v>
      </c>
      <c r="C16" s="241">
        <v>2</v>
      </c>
      <c r="D16" s="241">
        <v>1</v>
      </c>
      <c r="E16" s="241">
        <v>42</v>
      </c>
      <c r="F16" s="241">
        <v>5</v>
      </c>
      <c r="G16" s="241">
        <v>3</v>
      </c>
      <c r="H16" s="241">
        <v>2</v>
      </c>
      <c r="I16" s="241">
        <v>10</v>
      </c>
      <c r="J16" s="241"/>
      <c r="K16" s="241"/>
      <c r="L16" s="241"/>
      <c r="M16" s="241"/>
      <c r="N16" s="241"/>
      <c r="O16" s="241"/>
      <c r="P16" s="241"/>
    </row>
    <row r="17" spans="1:16" ht="21" customHeight="1">
      <c r="A17" s="150"/>
      <c r="B17" s="199"/>
      <c r="C17" s="199"/>
      <c r="D17" s="199"/>
      <c r="E17" s="199"/>
      <c r="F17" s="199"/>
      <c r="G17" s="199"/>
      <c r="H17" s="199"/>
      <c r="I17" s="199"/>
      <c r="J17" s="199"/>
      <c r="K17" s="199"/>
      <c r="L17" s="202"/>
      <c r="M17" s="150"/>
      <c r="N17" s="451" t="s">
        <v>1672</v>
      </c>
      <c r="O17" s="451"/>
      <c r="P17" s="451"/>
    </row>
    <row r="18" spans="1:16" ht="21" customHeight="1">
      <c r="A18" s="150"/>
      <c r="B18" s="199"/>
      <c r="C18" s="199"/>
      <c r="D18" s="199"/>
      <c r="E18" s="199"/>
      <c r="F18" s="199"/>
      <c r="G18" s="199"/>
      <c r="H18" s="199"/>
      <c r="I18" s="199"/>
      <c r="J18" s="199"/>
      <c r="K18" s="199"/>
      <c r="L18" s="202"/>
      <c r="M18" s="150"/>
      <c r="N18" s="198"/>
      <c r="O18" s="198"/>
      <c r="P18" s="198"/>
    </row>
    <row r="19" spans="1:16" ht="15" customHeight="1">
      <c r="A19" s="150"/>
      <c r="B19" s="199"/>
      <c r="C19" s="199"/>
      <c r="D19" s="199"/>
      <c r="E19" s="199"/>
      <c r="F19" s="199"/>
      <c r="G19" s="199"/>
      <c r="H19" s="199"/>
      <c r="I19" s="199"/>
      <c r="J19" s="199"/>
      <c r="K19" s="199"/>
      <c r="L19" s="199"/>
      <c r="M19" s="199"/>
      <c r="N19" s="199"/>
      <c r="O19" s="199"/>
      <c r="P19" s="199"/>
    </row>
    <row r="20" spans="1:16" ht="21" customHeight="1">
      <c r="A20" s="444" t="s">
        <v>1575</v>
      </c>
      <c r="B20" s="444"/>
      <c r="C20" s="444"/>
      <c r="D20" s="199"/>
      <c r="E20" s="199"/>
      <c r="F20" s="199"/>
      <c r="G20" s="202"/>
      <c r="H20" s="202"/>
      <c r="I20" s="202"/>
      <c r="J20" s="199"/>
      <c r="K20" s="199"/>
      <c r="L20" s="199"/>
      <c r="M20" s="452" t="s">
        <v>1576</v>
      </c>
      <c r="N20" s="452"/>
      <c r="O20" s="452"/>
      <c r="P20" s="199"/>
    </row>
    <row r="21" spans="1:16" ht="21" customHeight="1">
      <c r="A21" s="447" t="s">
        <v>1577</v>
      </c>
      <c r="B21" s="447" t="s">
        <v>932</v>
      </c>
      <c r="C21" s="447"/>
      <c r="D21" s="453" t="s">
        <v>1673</v>
      </c>
      <c r="E21" s="447"/>
      <c r="F21" s="447"/>
      <c r="G21" s="447"/>
      <c r="H21" s="447"/>
      <c r="I21" s="447"/>
      <c r="J21" s="447"/>
      <c r="K21" s="447"/>
      <c r="L21" s="447"/>
      <c r="M21" s="447"/>
      <c r="N21" s="447"/>
      <c r="O21" s="447"/>
      <c r="P21" s="199"/>
    </row>
    <row r="22" spans="1:16" ht="21" customHeight="1">
      <c r="A22" s="447"/>
      <c r="B22" s="447"/>
      <c r="C22" s="447"/>
      <c r="D22" s="447" t="s">
        <v>933</v>
      </c>
      <c r="E22" s="447"/>
      <c r="F22" s="447"/>
      <c r="G22" s="447"/>
      <c r="H22" s="447"/>
      <c r="I22" s="447"/>
      <c r="J22" s="447"/>
      <c r="K22" s="447"/>
      <c r="L22" s="447"/>
      <c r="M22" s="447"/>
      <c r="N22" s="447" t="s">
        <v>934</v>
      </c>
      <c r="O22" s="447"/>
      <c r="P22" s="199"/>
    </row>
    <row r="23" spans="1:16" ht="21" customHeight="1">
      <c r="A23" s="447"/>
      <c r="B23" s="447"/>
      <c r="C23" s="447"/>
      <c r="D23" s="454" t="s">
        <v>935</v>
      </c>
      <c r="E23" s="454"/>
      <c r="F23" s="454" t="s">
        <v>936</v>
      </c>
      <c r="G23" s="454"/>
      <c r="H23" s="454" t="s">
        <v>937</v>
      </c>
      <c r="I23" s="454"/>
      <c r="J23" s="454" t="s">
        <v>938</v>
      </c>
      <c r="K23" s="454"/>
      <c r="L23" s="454" t="s">
        <v>1578</v>
      </c>
      <c r="M23" s="454"/>
      <c r="N23" s="447"/>
      <c r="O23" s="447"/>
      <c r="P23" s="199"/>
    </row>
    <row r="24" spans="1:16" ht="21" customHeight="1">
      <c r="A24" s="367" t="s">
        <v>1639</v>
      </c>
      <c r="B24" s="455">
        <v>368</v>
      </c>
      <c r="C24" s="455"/>
      <c r="D24" s="455">
        <v>358</v>
      </c>
      <c r="E24" s="455"/>
      <c r="F24" s="455">
        <v>10</v>
      </c>
      <c r="G24" s="455"/>
      <c r="H24" s="455">
        <v>41</v>
      </c>
      <c r="I24" s="455"/>
      <c r="J24" s="455">
        <v>80</v>
      </c>
      <c r="K24" s="455"/>
      <c r="L24" s="455">
        <v>227</v>
      </c>
      <c r="M24" s="455"/>
      <c r="N24" s="455">
        <v>10</v>
      </c>
      <c r="O24" s="455"/>
      <c r="P24" s="199"/>
    </row>
    <row r="25" spans="1:16" ht="21" customHeight="1">
      <c r="A25" s="369" t="s">
        <v>1640</v>
      </c>
      <c r="B25" s="455"/>
      <c r="C25" s="455"/>
      <c r="D25" s="455"/>
      <c r="E25" s="455"/>
      <c r="F25" s="455"/>
      <c r="G25" s="455"/>
      <c r="H25" s="455"/>
      <c r="I25" s="455"/>
      <c r="J25" s="455"/>
      <c r="K25" s="455"/>
      <c r="L25" s="455"/>
      <c r="M25" s="455"/>
      <c r="N25" s="455"/>
      <c r="O25" s="455"/>
      <c r="P25" s="199"/>
    </row>
    <row r="26" spans="1:16" ht="21" customHeight="1">
      <c r="A26" s="368" t="s">
        <v>1641</v>
      </c>
      <c r="B26" s="455"/>
      <c r="C26" s="455"/>
      <c r="D26" s="455"/>
      <c r="E26" s="455"/>
      <c r="F26" s="455"/>
      <c r="G26" s="455"/>
      <c r="H26" s="455"/>
      <c r="I26" s="455"/>
      <c r="J26" s="455"/>
      <c r="K26" s="455"/>
      <c r="L26" s="455"/>
      <c r="M26" s="455"/>
      <c r="N26" s="455"/>
      <c r="O26" s="455"/>
      <c r="P26" s="199"/>
    </row>
    <row r="27" spans="1:16" ht="21" customHeight="1">
      <c r="A27" s="150"/>
      <c r="B27" s="199"/>
      <c r="C27" s="199"/>
      <c r="D27" s="199"/>
      <c r="E27" s="199"/>
      <c r="F27" s="199"/>
      <c r="G27" s="199"/>
      <c r="H27" s="202"/>
      <c r="I27" s="202"/>
      <c r="J27" s="199"/>
      <c r="K27" s="199"/>
      <c r="L27" s="199"/>
      <c r="M27" s="456" t="s">
        <v>1579</v>
      </c>
      <c r="N27" s="456"/>
      <c r="O27" s="456"/>
      <c r="P27" s="199"/>
    </row>
    <row r="28" spans="1:16" ht="21" customHeight="1">
      <c r="A28" s="150"/>
      <c r="B28" s="199"/>
      <c r="C28" s="199"/>
      <c r="D28" s="199"/>
      <c r="E28" s="199"/>
      <c r="F28" s="199"/>
      <c r="G28" s="199"/>
    </row>
    <row r="29" spans="1:16" ht="21" customHeight="1"/>
    <row r="30" spans="1:16" ht="21" customHeight="1"/>
    <row r="31" spans="1:16" ht="21" customHeight="1"/>
  </sheetData>
  <sheetProtection selectLockedCells="1" selectUnlockedCells="1"/>
  <mergeCells count="31">
    <mergeCell ref="N24:O26"/>
    <mergeCell ref="M27:O27"/>
    <mergeCell ref="H23:I23"/>
    <mergeCell ref="J23:K23"/>
    <mergeCell ref="L23:M23"/>
    <mergeCell ref="L24:M26"/>
    <mergeCell ref="B24:C26"/>
    <mergeCell ref="D24:E26"/>
    <mergeCell ref="F24:G26"/>
    <mergeCell ref="H24:I26"/>
    <mergeCell ref="J24:K26"/>
    <mergeCell ref="N17:P17"/>
    <mergeCell ref="A20:C20"/>
    <mergeCell ref="M20:O20"/>
    <mergeCell ref="A21:A23"/>
    <mergeCell ref="B21:C23"/>
    <mergeCell ref="D21:O21"/>
    <mergeCell ref="D22:M22"/>
    <mergeCell ref="N22:O23"/>
    <mergeCell ref="D23:E23"/>
    <mergeCell ref="F23:G23"/>
    <mergeCell ref="A5:D5"/>
    <mergeCell ref="E5:M5"/>
    <mergeCell ref="N5:P5"/>
    <mergeCell ref="A6:A7"/>
    <mergeCell ref="B6:B7"/>
    <mergeCell ref="C6:C7"/>
    <mergeCell ref="D6:D7"/>
    <mergeCell ref="E6:N6"/>
    <mergeCell ref="O6:O7"/>
    <mergeCell ref="P6:P7"/>
  </mergeCells>
  <phoneticPr fontId="3"/>
  <pageMargins left="0.78740157480314965" right="0.19685039370078741" top="0.19685039370078741" bottom="0.39370078740157483" header="0" footer="0"/>
  <pageSetup paperSize="9" scale="96" firstPageNumber="0" orientation="landscape" horizontalDpi="300" verticalDpi="300" r:id="rId1"/>
  <headerFooter scaleWithDoc="0" alignWithMargins="0">
    <oddFooter>&amp;C&amp;"ＭＳ 明朝,標準"&amp;10－５－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T29"/>
  <sheetViews>
    <sheetView view="pageLayout" zoomScaleNormal="71" workbookViewId="0"/>
  </sheetViews>
  <sheetFormatPr defaultRowHeight="14.25"/>
  <cols>
    <col min="1" max="1" width="6.5" style="150" customWidth="1"/>
    <col min="2" max="14" width="8.125" style="150" customWidth="1"/>
    <col min="15" max="15" width="9.125" style="150" customWidth="1"/>
    <col min="16" max="16" width="9.625" style="150" customWidth="1"/>
    <col min="17" max="18" width="8.125" style="150" customWidth="1"/>
    <col min="19" max="16384" width="9" style="150"/>
  </cols>
  <sheetData>
    <row r="5" spans="1:20" ht="21" customHeight="1">
      <c r="A5" s="365"/>
      <c r="B5" s="365" t="s">
        <v>0</v>
      </c>
      <c r="C5" s="365"/>
      <c r="D5" s="365"/>
      <c r="E5" s="357"/>
      <c r="F5" s="357"/>
      <c r="G5" s="357"/>
      <c r="H5" s="357"/>
      <c r="I5" s="357"/>
      <c r="J5" s="357"/>
      <c r="K5" s="357"/>
      <c r="L5" s="357"/>
      <c r="M5" s="357"/>
      <c r="N5" s="357"/>
      <c r="O5" s="357"/>
      <c r="P5" s="357"/>
      <c r="Q5" s="357"/>
      <c r="R5" s="357"/>
      <c r="S5" s="357"/>
      <c r="T5" s="357"/>
    </row>
    <row r="6" spans="1:20" ht="20.100000000000001" customHeight="1">
      <c r="A6" s="458" t="s">
        <v>1</v>
      </c>
      <c r="B6" s="458"/>
      <c r="C6" s="458"/>
      <c r="D6" s="458"/>
      <c r="E6" s="458"/>
      <c r="F6" s="458"/>
      <c r="G6" s="458"/>
      <c r="H6" s="458"/>
      <c r="I6" s="458"/>
      <c r="J6" s="458"/>
      <c r="K6" s="458"/>
      <c r="L6" s="458"/>
      <c r="M6" s="458"/>
      <c r="N6" s="458"/>
      <c r="O6" s="458"/>
      <c r="P6" s="458"/>
      <c r="Q6" s="458"/>
      <c r="R6" s="458"/>
      <c r="S6" s="357"/>
      <c r="T6" s="357"/>
    </row>
    <row r="7" spans="1:20" ht="20.100000000000001" customHeight="1">
      <c r="A7" s="457" t="s">
        <v>2</v>
      </c>
      <c r="B7" s="457"/>
      <c r="C7" s="457"/>
      <c r="D7" s="457"/>
      <c r="E7" s="457"/>
      <c r="F7" s="457"/>
      <c r="G7" s="457"/>
      <c r="H7" s="457"/>
      <c r="I7" s="457"/>
      <c r="J7" s="457"/>
      <c r="K7" s="457"/>
      <c r="L7" s="457"/>
      <c r="M7" s="457"/>
      <c r="N7" s="457"/>
      <c r="O7" s="457"/>
      <c r="P7" s="457"/>
      <c r="Q7" s="457"/>
      <c r="R7" s="457"/>
      <c r="S7" s="357"/>
      <c r="T7" s="357"/>
    </row>
    <row r="8" spans="1:20" ht="20.100000000000001" customHeight="1">
      <c r="A8" s="457" t="s">
        <v>3</v>
      </c>
      <c r="B8" s="457"/>
      <c r="C8" s="457"/>
      <c r="D8" s="457"/>
      <c r="E8" s="457"/>
      <c r="F8" s="457"/>
      <c r="G8" s="457"/>
      <c r="H8" s="457"/>
      <c r="I8" s="457"/>
      <c r="J8" s="457"/>
      <c r="K8" s="457"/>
      <c r="L8" s="457"/>
      <c r="M8" s="457"/>
      <c r="N8" s="457"/>
      <c r="O8" s="457"/>
      <c r="P8" s="457"/>
      <c r="Q8" s="457"/>
      <c r="R8" s="457"/>
      <c r="S8" s="357"/>
      <c r="T8" s="357"/>
    </row>
    <row r="9" spans="1:20" ht="20.100000000000001" customHeight="1">
      <c r="A9" s="457" t="s">
        <v>4</v>
      </c>
      <c r="B9" s="457"/>
      <c r="C9" s="457"/>
      <c r="D9" s="457"/>
      <c r="E9" s="457"/>
      <c r="F9" s="457"/>
      <c r="G9" s="457"/>
      <c r="H9" s="457"/>
      <c r="I9" s="457"/>
      <c r="J9" s="457"/>
      <c r="K9" s="457"/>
      <c r="L9" s="457"/>
      <c r="M9" s="457"/>
      <c r="N9" s="457"/>
      <c r="O9" s="457"/>
      <c r="P9" s="457"/>
      <c r="Q9" s="457"/>
      <c r="R9" s="457"/>
      <c r="S9" s="357"/>
      <c r="T9" s="357"/>
    </row>
    <row r="10" spans="1:20" ht="20.100000000000001" customHeight="1">
      <c r="A10" s="457" t="s">
        <v>5</v>
      </c>
      <c r="B10" s="457"/>
      <c r="C10" s="457"/>
      <c r="D10" s="457"/>
      <c r="E10" s="457"/>
      <c r="F10" s="457"/>
      <c r="G10" s="457"/>
      <c r="H10" s="457"/>
      <c r="I10" s="457"/>
      <c r="J10" s="457"/>
      <c r="K10" s="457"/>
      <c r="L10" s="457"/>
      <c r="M10" s="457"/>
      <c r="N10" s="457"/>
      <c r="O10" s="457"/>
      <c r="P10" s="457"/>
      <c r="Q10" s="457"/>
      <c r="R10" s="457"/>
      <c r="S10" s="357"/>
      <c r="T10" s="357"/>
    </row>
    <row r="11" spans="1:20" ht="20.100000000000001" customHeight="1">
      <c r="A11" s="457" t="s">
        <v>6</v>
      </c>
      <c r="B11" s="457"/>
      <c r="C11" s="457"/>
      <c r="D11" s="457"/>
      <c r="E11" s="457"/>
      <c r="F11" s="457"/>
      <c r="G11" s="457"/>
      <c r="H11" s="457"/>
      <c r="I11" s="457"/>
      <c r="J11" s="457"/>
      <c r="K11" s="457"/>
      <c r="L11" s="457"/>
      <c r="M11" s="457"/>
      <c r="N11" s="457"/>
      <c r="O11" s="457"/>
      <c r="P11" s="457"/>
      <c r="Q11" s="457"/>
      <c r="R11" s="457"/>
      <c r="S11" s="357"/>
      <c r="T11" s="357"/>
    </row>
    <row r="12" spans="1:20" ht="21" customHeight="1">
      <c r="A12" s="357"/>
      <c r="B12" s="357"/>
      <c r="C12" s="357"/>
      <c r="D12" s="357"/>
      <c r="E12" s="357"/>
      <c r="F12" s="357"/>
      <c r="G12" s="357"/>
      <c r="H12" s="357"/>
      <c r="I12" s="357"/>
      <c r="J12" s="357"/>
      <c r="K12" s="357"/>
      <c r="L12" s="357"/>
      <c r="M12" s="357"/>
      <c r="N12" s="357"/>
      <c r="O12" s="357"/>
      <c r="P12" s="460" t="s">
        <v>7</v>
      </c>
      <c r="Q12" s="460"/>
      <c r="R12" s="460"/>
      <c r="S12" s="357"/>
      <c r="T12" s="357"/>
    </row>
    <row r="13" spans="1:20" ht="27" customHeight="1">
      <c r="A13" s="459" t="s">
        <v>2003</v>
      </c>
      <c r="B13" s="459" t="s">
        <v>2004</v>
      </c>
      <c r="C13" s="459" t="s">
        <v>8</v>
      </c>
      <c r="D13" s="459"/>
      <c r="E13" s="459"/>
      <c r="F13" s="459"/>
      <c r="G13" s="459"/>
      <c r="H13" s="459"/>
      <c r="I13" s="459"/>
      <c r="J13" s="459"/>
      <c r="K13" s="459"/>
      <c r="L13" s="459"/>
      <c r="M13" s="459"/>
      <c r="N13" s="459"/>
      <c r="O13" s="459"/>
      <c r="P13" s="459"/>
      <c r="Q13" s="459" t="s">
        <v>9</v>
      </c>
      <c r="R13" s="459"/>
      <c r="S13" s="357"/>
      <c r="T13" s="357"/>
    </row>
    <row r="14" spans="1:20" ht="32.25" customHeight="1">
      <c r="A14" s="459"/>
      <c r="B14" s="459"/>
      <c r="C14" s="240" t="s">
        <v>10</v>
      </c>
      <c r="D14" s="366" t="s">
        <v>1674</v>
      </c>
      <c r="E14" s="356" t="s">
        <v>11</v>
      </c>
      <c r="F14" s="356" t="s">
        <v>12</v>
      </c>
      <c r="G14" s="366" t="s">
        <v>2005</v>
      </c>
      <c r="H14" s="356" t="s">
        <v>13</v>
      </c>
      <c r="I14" s="356" t="s">
        <v>14</v>
      </c>
      <c r="J14" s="356" t="s">
        <v>15</v>
      </c>
      <c r="K14" s="356" t="s">
        <v>16</v>
      </c>
      <c r="L14" s="356" t="s">
        <v>17</v>
      </c>
      <c r="M14" s="356" t="s">
        <v>18</v>
      </c>
      <c r="N14" s="366" t="s">
        <v>2006</v>
      </c>
      <c r="O14" s="366" t="s">
        <v>2007</v>
      </c>
      <c r="P14" s="356" t="s">
        <v>19</v>
      </c>
      <c r="Q14" s="356" t="s">
        <v>10</v>
      </c>
      <c r="R14" s="356" t="s">
        <v>20</v>
      </c>
      <c r="S14" s="357"/>
      <c r="T14" s="357"/>
    </row>
    <row r="15" spans="1:20" ht="27" customHeight="1">
      <c r="A15" s="459" t="s">
        <v>1642</v>
      </c>
      <c r="B15" s="356" t="s">
        <v>2008</v>
      </c>
      <c r="C15" s="377"/>
      <c r="D15" s="377">
        <v>2</v>
      </c>
      <c r="E15" s="377"/>
      <c r="F15" s="377"/>
      <c r="G15" s="377">
        <v>2</v>
      </c>
      <c r="H15" s="377"/>
      <c r="I15" s="377"/>
      <c r="J15" s="377"/>
      <c r="K15" s="377"/>
      <c r="L15" s="377"/>
      <c r="M15" s="377"/>
      <c r="N15" s="377"/>
      <c r="O15" s="377">
        <v>0</v>
      </c>
      <c r="P15" s="377">
        <v>2</v>
      </c>
      <c r="Q15" s="377">
        <v>1</v>
      </c>
      <c r="R15" s="377">
        <v>6</v>
      </c>
      <c r="S15" s="357"/>
      <c r="T15" s="357"/>
    </row>
    <row r="16" spans="1:20" ht="27" customHeight="1">
      <c r="A16" s="459"/>
      <c r="B16" s="356" t="s">
        <v>2009</v>
      </c>
      <c r="C16" s="377"/>
      <c r="D16" s="377" t="s">
        <v>2010</v>
      </c>
      <c r="E16" s="377"/>
      <c r="F16" s="377"/>
      <c r="G16" s="377" t="s">
        <v>2011</v>
      </c>
      <c r="H16" s="377"/>
      <c r="I16" s="377"/>
      <c r="J16" s="377"/>
      <c r="K16" s="377"/>
      <c r="L16" s="377"/>
      <c r="M16" s="377"/>
      <c r="N16" s="377"/>
      <c r="O16" s="377" t="s">
        <v>2012</v>
      </c>
      <c r="P16" s="377" t="s">
        <v>2013</v>
      </c>
      <c r="Q16" s="377" t="s">
        <v>2014</v>
      </c>
      <c r="R16" s="377">
        <v>2.14</v>
      </c>
      <c r="S16" s="357"/>
      <c r="T16" s="357"/>
    </row>
    <row r="17" spans="1:20" ht="27" customHeight="1">
      <c r="A17" s="459"/>
      <c r="B17" s="356" t="s">
        <v>21</v>
      </c>
      <c r="C17" s="377"/>
      <c r="D17" s="377">
        <v>60</v>
      </c>
      <c r="E17" s="377"/>
      <c r="F17" s="377"/>
      <c r="G17" s="377">
        <v>60</v>
      </c>
      <c r="H17" s="377"/>
      <c r="I17" s="377"/>
      <c r="J17" s="377"/>
      <c r="K17" s="377"/>
      <c r="L17" s="377"/>
      <c r="M17" s="377"/>
      <c r="N17" s="377"/>
      <c r="O17" s="377">
        <v>0</v>
      </c>
      <c r="P17" s="377">
        <v>60</v>
      </c>
      <c r="Q17" s="377">
        <v>0</v>
      </c>
      <c r="R17" s="377">
        <v>180</v>
      </c>
      <c r="S17" s="357"/>
      <c r="T17" s="357"/>
    </row>
    <row r="18" spans="1:20" ht="27" customHeight="1">
      <c r="A18" s="459" t="s">
        <v>2015</v>
      </c>
      <c r="B18" s="356" t="s">
        <v>2016</v>
      </c>
      <c r="C18" s="377"/>
      <c r="D18" s="377"/>
      <c r="E18" s="377"/>
      <c r="F18" s="377">
        <v>2</v>
      </c>
      <c r="G18" s="377">
        <v>2</v>
      </c>
      <c r="H18" s="377"/>
      <c r="I18" s="377">
        <v>1</v>
      </c>
      <c r="J18" s="377"/>
      <c r="K18" s="377"/>
      <c r="L18" s="377">
        <v>2</v>
      </c>
      <c r="M18" s="377">
        <v>4</v>
      </c>
      <c r="N18" s="377">
        <v>1</v>
      </c>
      <c r="O18" s="377">
        <v>8</v>
      </c>
      <c r="P18" s="377">
        <v>10</v>
      </c>
      <c r="Q18" s="377"/>
      <c r="R18" s="377"/>
      <c r="S18" s="357"/>
      <c r="T18" s="357"/>
    </row>
    <row r="19" spans="1:20" ht="27" customHeight="1">
      <c r="A19" s="459"/>
      <c r="B19" s="356" t="s">
        <v>2017</v>
      </c>
      <c r="C19" s="377"/>
      <c r="D19" s="377"/>
      <c r="E19" s="377"/>
      <c r="F19" s="377" t="s">
        <v>2018</v>
      </c>
      <c r="G19" s="377" t="s">
        <v>2019</v>
      </c>
      <c r="H19" s="377"/>
      <c r="I19" s="377" t="s">
        <v>2020</v>
      </c>
      <c r="J19" s="377"/>
      <c r="K19" s="377"/>
      <c r="L19" s="377" t="s">
        <v>2021</v>
      </c>
      <c r="M19" s="377" t="s">
        <v>2022</v>
      </c>
      <c r="N19" s="377" t="s">
        <v>2023</v>
      </c>
      <c r="O19" s="377" t="s">
        <v>2024</v>
      </c>
      <c r="P19" s="377" t="s">
        <v>2025</v>
      </c>
      <c r="Q19" s="377"/>
      <c r="R19" s="377"/>
      <c r="S19" s="357"/>
      <c r="T19" s="357"/>
    </row>
    <row r="20" spans="1:20" ht="27" customHeight="1">
      <c r="A20" s="459"/>
      <c r="B20" s="356" t="s">
        <v>21</v>
      </c>
      <c r="C20" s="377"/>
      <c r="D20" s="377"/>
      <c r="E20" s="377"/>
      <c r="F20" s="377">
        <v>645</v>
      </c>
      <c r="G20" s="377">
        <v>645</v>
      </c>
      <c r="H20" s="377"/>
      <c r="I20" s="377">
        <v>515</v>
      </c>
      <c r="J20" s="377"/>
      <c r="K20" s="377"/>
      <c r="L20" s="377" t="s">
        <v>2026</v>
      </c>
      <c r="M20" s="377" t="s">
        <v>2027</v>
      </c>
      <c r="N20" s="377" t="s">
        <v>2028</v>
      </c>
      <c r="O20" s="377" t="s">
        <v>2029</v>
      </c>
      <c r="P20" s="377" t="s">
        <v>2030</v>
      </c>
      <c r="Q20" s="377"/>
      <c r="R20" s="377"/>
      <c r="S20" s="357"/>
      <c r="T20" s="357"/>
    </row>
    <row r="21" spans="1:20" ht="27" customHeight="1">
      <c r="A21" s="459" t="s">
        <v>2031</v>
      </c>
      <c r="B21" s="356" t="s">
        <v>1643</v>
      </c>
      <c r="C21" s="377">
        <v>1</v>
      </c>
      <c r="D21" s="377">
        <v>364</v>
      </c>
      <c r="E21" s="377">
        <v>166</v>
      </c>
      <c r="F21" s="377">
        <v>50</v>
      </c>
      <c r="G21" s="377">
        <v>581</v>
      </c>
      <c r="H21" s="377">
        <v>13</v>
      </c>
      <c r="I21" s="377">
        <v>21</v>
      </c>
      <c r="J21" s="377"/>
      <c r="K21" s="377"/>
      <c r="L21" s="377"/>
      <c r="M21" s="377"/>
      <c r="N21" s="377"/>
      <c r="O21" s="377">
        <v>34</v>
      </c>
      <c r="P21" s="377">
        <v>615</v>
      </c>
      <c r="Q21" s="377">
        <v>1</v>
      </c>
      <c r="R21" s="377">
        <v>21</v>
      </c>
      <c r="S21" s="357"/>
      <c r="T21" s="357"/>
    </row>
    <row r="22" spans="1:20" ht="27" customHeight="1">
      <c r="A22" s="459"/>
      <c r="B22" s="356" t="s">
        <v>2032</v>
      </c>
      <c r="C22" s="377">
        <v>0.4</v>
      </c>
      <c r="D22" s="377">
        <v>214.14</v>
      </c>
      <c r="E22" s="377">
        <v>359.6</v>
      </c>
      <c r="F22" s="377">
        <v>228.92</v>
      </c>
      <c r="G22" s="377">
        <v>803.06</v>
      </c>
      <c r="H22" s="377">
        <v>115.68</v>
      </c>
      <c r="I22" s="377">
        <v>306.19</v>
      </c>
      <c r="J22" s="377"/>
      <c r="K22" s="377"/>
      <c r="L22" s="377"/>
      <c r="M22" s="377"/>
      <c r="N22" s="377"/>
      <c r="O22" s="377">
        <v>421.87</v>
      </c>
      <c r="P22" s="377">
        <v>1224.93</v>
      </c>
      <c r="Q22" s="377">
        <v>0.7</v>
      </c>
      <c r="R22" s="377">
        <v>14.8</v>
      </c>
      <c r="S22" s="357"/>
      <c r="T22" s="357"/>
    </row>
    <row r="23" spans="1:20" ht="27" customHeight="1">
      <c r="A23" s="459"/>
      <c r="B23" s="356" t="s">
        <v>21</v>
      </c>
      <c r="C23" s="377">
        <v>0</v>
      </c>
      <c r="D23" s="377" t="s">
        <v>2033</v>
      </c>
      <c r="E23" s="378" t="s">
        <v>2034</v>
      </c>
      <c r="F23" s="377" t="s">
        <v>2035</v>
      </c>
      <c r="G23" s="377" t="s">
        <v>2036</v>
      </c>
      <c r="H23" s="377" t="s">
        <v>2037</v>
      </c>
      <c r="I23" s="377" t="s">
        <v>2038</v>
      </c>
      <c r="J23" s="377"/>
      <c r="K23" s="377"/>
      <c r="L23" s="377"/>
      <c r="M23" s="377"/>
      <c r="N23" s="377"/>
      <c r="O23" s="377" t="s">
        <v>2039</v>
      </c>
      <c r="P23" s="377" t="s">
        <v>2040</v>
      </c>
      <c r="Q23" s="377">
        <v>0</v>
      </c>
      <c r="R23" s="377">
        <v>630</v>
      </c>
      <c r="S23" s="357"/>
      <c r="T23" s="357"/>
    </row>
    <row r="24" spans="1:20" ht="27" customHeight="1">
      <c r="A24" s="459" t="s">
        <v>1675</v>
      </c>
      <c r="B24" s="356" t="s">
        <v>2041</v>
      </c>
      <c r="C24" s="377">
        <v>1</v>
      </c>
      <c r="D24" s="377">
        <v>366</v>
      </c>
      <c r="E24" s="377">
        <v>166</v>
      </c>
      <c r="F24" s="377">
        <v>52</v>
      </c>
      <c r="G24" s="377">
        <v>585</v>
      </c>
      <c r="H24" s="377">
        <v>13</v>
      </c>
      <c r="I24" s="377">
        <v>22</v>
      </c>
      <c r="J24" s="377">
        <v>0</v>
      </c>
      <c r="K24" s="377">
        <v>0</v>
      </c>
      <c r="L24" s="377">
        <v>2</v>
      </c>
      <c r="M24" s="377">
        <v>4</v>
      </c>
      <c r="N24" s="377">
        <v>1</v>
      </c>
      <c r="O24" s="377">
        <v>42</v>
      </c>
      <c r="P24" s="377">
        <v>627</v>
      </c>
      <c r="Q24" s="377">
        <v>2</v>
      </c>
      <c r="R24" s="377">
        <v>27</v>
      </c>
      <c r="S24" s="357"/>
      <c r="T24" s="357"/>
    </row>
    <row r="25" spans="1:20" ht="27" customHeight="1">
      <c r="A25" s="459"/>
      <c r="B25" s="356" t="s">
        <v>2032</v>
      </c>
      <c r="C25" s="377" t="s">
        <v>2042</v>
      </c>
      <c r="D25" s="377">
        <v>215.04</v>
      </c>
      <c r="E25" s="377" t="s">
        <v>2043</v>
      </c>
      <c r="F25" s="377">
        <v>238.72</v>
      </c>
      <c r="G25" s="377">
        <v>813.76</v>
      </c>
      <c r="H25" s="377">
        <v>115.68</v>
      </c>
      <c r="I25" s="377">
        <v>320.19</v>
      </c>
      <c r="J25" s="377" t="s">
        <v>2044</v>
      </c>
      <c r="K25" s="377" t="s">
        <v>2045</v>
      </c>
      <c r="L25" s="377" t="s">
        <v>2046</v>
      </c>
      <c r="M25" s="377" t="s">
        <v>2047</v>
      </c>
      <c r="N25" s="377" t="s">
        <v>2048</v>
      </c>
      <c r="O25" s="377" t="s">
        <v>2049</v>
      </c>
      <c r="P25" s="377" t="s">
        <v>2050</v>
      </c>
      <c r="Q25" s="377" t="s">
        <v>2051</v>
      </c>
      <c r="R25" s="377">
        <v>16.940000000000001</v>
      </c>
      <c r="S25" s="357"/>
      <c r="T25" s="357"/>
    </row>
    <row r="26" spans="1:20" ht="27" customHeight="1">
      <c r="A26" s="459"/>
      <c r="B26" s="356" t="s">
        <v>21</v>
      </c>
      <c r="C26" s="377">
        <v>0</v>
      </c>
      <c r="D26" s="377" t="s">
        <v>2052</v>
      </c>
      <c r="E26" s="377" t="s">
        <v>2053</v>
      </c>
      <c r="F26" s="377" t="s">
        <v>2054</v>
      </c>
      <c r="G26" s="377" t="s">
        <v>2055</v>
      </c>
      <c r="H26" s="377" t="s">
        <v>2056</v>
      </c>
      <c r="I26" s="377" t="s">
        <v>2057</v>
      </c>
      <c r="J26" s="377">
        <v>0</v>
      </c>
      <c r="K26" s="377">
        <v>0</v>
      </c>
      <c r="L26" s="377" t="s">
        <v>2058</v>
      </c>
      <c r="M26" s="377" t="s">
        <v>2059</v>
      </c>
      <c r="N26" s="377" t="s">
        <v>2060</v>
      </c>
      <c r="O26" s="377" t="s">
        <v>2061</v>
      </c>
      <c r="P26" s="377" t="s">
        <v>2062</v>
      </c>
      <c r="Q26" s="377">
        <v>0</v>
      </c>
      <c r="R26" s="377">
        <v>810</v>
      </c>
      <c r="S26" s="357"/>
      <c r="T26" s="357"/>
    </row>
    <row r="27" spans="1:20">
      <c r="A27" s="357"/>
      <c r="B27" s="357"/>
      <c r="C27" s="357"/>
      <c r="D27" s="357"/>
      <c r="E27" s="357"/>
      <c r="F27" s="357"/>
      <c r="G27" s="357"/>
      <c r="H27" s="357"/>
      <c r="I27" s="357"/>
      <c r="J27" s="357"/>
      <c r="K27" s="357"/>
      <c r="L27" s="357"/>
      <c r="M27" s="357"/>
      <c r="N27" s="357"/>
      <c r="O27" s="357"/>
      <c r="P27" s="357"/>
      <c r="Q27" s="357"/>
      <c r="R27" s="357"/>
      <c r="S27" s="357"/>
      <c r="T27" s="357"/>
    </row>
    <row r="28" spans="1:20">
      <c r="A28" s="357"/>
      <c r="B28" s="357"/>
      <c r="C28" s="357"/>
      <c r="D28" s="357"/>
      <c r="E28" s="357"/>
      <c r="F28" s="357"/>
      <c r="G28" s="357"/>
      <c r="H28" s="357"/>
      <c r="I28" s="357"/>
      <c r="J28" s="357"/>
      <c r="K28" s="357"/>
      <c r="L28" s="357"/>
      <c r="M28" s="357"/>
      <c r="N28" s="357"/>
      <c r="O28" s="357"/>
      <c r="P28" s="357"/>
      <c r="Q28" s="357"/>
      <c r="R28" s="357"/>
      <c r="S28" s="357"/>
      <c r="T28" s="357"/>
    </row>
    <row r="29" spans="1:20">
      <c r="A29" s="357"/>
      <c r="B29" s="357"/>
      <c r="C29" s="357"/>
      <c r="D29" s="357"/>
      <c r="E29" s="357"/>
      <c r="F29" s="357"/>
      <c r="G29" s="357"/>
      <c r="H29" s="357"/>
      <c r="I29" s="357"/>
      <c r="J29" s="357"/>
      <c r="K29" s="357"/>
      <c r="L29" s="357"/>
      <c r="M29" s="357"/>
      <c r="N29" s="357"/>
      <c r="O29" s="357"/>
      <c r="P29" s="357"/>
      <c r="Q29" s="357"/>
      <c r="R29" s="357"/>
      <c r="S29" s="357"/>
      <c r="T29" s="357"/>
    </row>
  </sheetData>
  <sheetProtection selectLockedCells="1" selectUnlockedCells="1"/>
  <mergeCells count="15">
    <mergeCell ref="A18:A20"/>
    <mergeCell ref="A21:A23"/>
    <mergeCell ref="A24:A26"/>
    <mergeCell ref="P12:R12"/>
    <mergeCell ref="A13:A14"/>
    <mergeCell ref="B13:B14"/>
    <mergeCell ref="C13:P13"/>
    <mergeCell ref="Q13:R13"/>
    <mergeCell ref="A15:A17"/>
    <mergeCell ref="A11:R11"/>
    <mergeCell ref="A6:R6"/>
    <mergeCell ref="A7:R7"/>
    <mergeCell ref="A8:R8"/>
    <mergeCell ref="A9:R9"/>
    <mergeCell ref="A10:R10"/>
  </mergeCells>
  <phoneticPr fontId="3"/>
  <pageMargins left="0.78740157480314965" right="0.19685039370078741" top="0.19685039370078741" bottom="0.39370078740157483" header="0" footer="0"/>
  <pageSetup paperSize="9" scale="94" firstPageNumber="0" orientation="landscape" r:id="rId1"/>
  <headerFooter scaleWithDoc="0" alignWithMargins="0">
    <oddFooter>&amp;C&amp;"ＭＳ 明朝,標準"&amp;10－６－</oddFooter>
  </headerFooter>
  <ignoredErrors>
    <ignoredError sqref="D16:R26 C2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7"/>
  <sheetViews>
    <sheetView view="pageLayout" zoomScaleNormal="100" workbookViewId="0"/>
  </sheetViews>
  <sheetFormatPr defaultRowHeight="14.25"/>
  <cols>
    <col min="1" max="1" width="4.25" style="15" customWidth="1"/>
    <col min="2" max="2" width="18.875" style="202" customWidth="1"/>
    <col min="3" max="17" width="8.5" style="202" customWidth="1"/>
    <col min="18" max="16384" width="9" style="202"/>
  </cols>
  <sheetData>
    <row r="3" spans="1:17" s="220" customFormat="1" ht="21" customHeight="1">
      <c r="A3" s="220" t="s">
        <v>1113</v>
      </c>
    </row>
    <row r="4" spans="1:17" ht="17.25" customHeight="1">
      <c r="A4" s="220" t="s">
        <v>1114</v>
      </c>
      <c r="B4" s="220"/>
      <c r="C4" s="220"/>
      <c r="D4" s="220"/>
      <c r="E4" s="220"/>
      <c r="F4" s="220"/>
      <c r="G4" s="220"/>
      <c r="H4" s="220"/>
      <c r="I4" s="220"/>
      <c r="J4" s="220"/>
      <c r="K4" s="220"/>
      <c r="L4" s="220"/>
      <c r="M4" s="220"/>
      <c r="N4" s="220"/>
      <c r="O4" s="220"/>
      <c r="P4" s="220"/>
      <c r="Q4" s="220"/>
    </row>
    <row r="5" spans="1:17" s="220" customFormat="1" ht="20.25" customHeight="1">
      <c r="A5" s="220" t="s">
        <v>1115</v>
      </c>
    </row>
    <row r="6" spans="1:17" ht="20.25" customHeight="1">
      <c r="A6" s="220"/>
      <c r="B6" s="202" t="s">
        <v>1116</v>
      </c>
      <c r="C6" s="220"/>
      <c r="D6" s="220"/>
      <c r="E6" s="220"/>
      <c r="F6" s="220"/>
      <c r="G6" s="220"/>
      <c r="H6" s="220"/>
      <c r="I6" s="220"/>
      <c r="J6" s="220"/>
      <c r="K6" s="220"/>
      <c r="L6" s="220"/>
      <c r="M6" s="220"/>
      <c r="N6" s="220"/>
      <c r="O6" s="220"/>
      <c r="P6" s="220"/>
      <c r="Q6" s="220"/>
    </row>
    <row r="7" spans="1:17" ht="20.25" customHeight="1">
      <c r="A7" s="220"/>
      <c r="B7" s="202" t="s">
        <v>1117</v>
      </c>
      <c r="C7" s="220"/>
      <c r="D7" s="220"/>
      <c r="E7" s="220"/>
      <c r="F7" s="220"/>
      <c r="G7" s="220"/>
      <c r="H7" s="220"/>
      <c r="I7" s="220"/>
      <c r="J7" s="220"/>
      <c r="K7" s="220"/>
      <c r="L7" s="220"/>
      <c r="M7" s="220"/>
      <c r="N7" s="220"/>
      <c r="O7" s="220"/>
      <c r="P7" s="220"/>
      <c r="Q7" s="220"/>
    </row>
    <row r="8" spans="1:17" ht="20.25" customHeight="1">
      <c r="A8" s="220"/>
      <c r="B8" s="202" t="s">
        <v>1118</v>
      </c>
      <c r="J8" s="220"/>
      <c r="K8" s="220"/>
      <c r="L8" s="220"/>
      <c r="M8" s="220"/>
      <c r="N8" s="220"/>
      <c r="O8" s="220"/>
      <c r="P8" s="220"/>
      <c r="Q8" s="220"/>
    </row>
    <row r="9" spans="1:17" ht="19.5" customHeight="1">
      <c r="P9" s="461" t="s">
        <v>714</v>
      </c>
      <c r="Q9" s="461"/>
    </row>
    <row r="10" spans="1:17" s="210" customFormat="1" ht="30" customHeight="1">
      <c r="A10" s="462" t="s">
        <v>1676</v>
      </c>
      <c r="B10" s="463"/>
      <c r="C10" s="225" t="s">
        <v>778</v>
      </c>
      <c r="D10" s="225" t="s">
        <v>804</v>
      </c>
      <c r="E10" s="225" t="s">
        <v>779</v>
      </c>
      <c r="F10" s="225" t="s">
        <v>805</v>
      </c>
      <c r="G10" s="225" t="s">
        <v>780</v>
      </c>
      <c r="H10" s="225" t="s">
        <v>781</v>
      </c>
      <c r="I10" s="225" t="s">
        <v>806</v>
      </c>
      <c r="J10" s="225" t="s">
        <v>782</v>
      </c>
      <c r="K10" s="225" t="s">
        <v>801</v>
      </c>
      <c r="L10" s="225" t="s">
        <v>802</v>
      </c>
      <c r="M10" s="225" t="s">
        <v>783</v>
      </c>
      <c r="N10" s="225" t="s">
        <v>784</v>
      </c>
      <c r="O10" s="225" t="s">
        <v>785</v>
      </c>
      <c r="P10" s="225" t="s">
        <v>775</v>
      </c>
      <c r="Q10" s="225" t="s">
        <v>786</v>
      </c>
    </row>
    <row r="11" spans="1:17" ht="26.1" customHeight="1">
      <c r="A11" s="244" t="s">
        <v>268</v>
      </c>
      <c r="B11" s="245" t="s">
        <v>787</v>
      </c>
      <c r="C11" s="84">
        <v>0</v>
      </c>
      <c r="D11" s="84">
        <v>0</v>
      </c>
      <c r="E11" s="84">
        <v>0</v>
      </c>
      <c r="F11" s="84">
        <v>0</v>
      </c>
      <c r="G11" s="84">
        <v>0</v>
      </c>
      <c r="H11" s="84">
        <v>0</v>
      </c>
      <c r="I11" s="84">
        <v>0</v>
      </c>
      <c r="J11" s="84">
        <v>0</v>
      </c>
      <c r="K11" s="84">
        <v>240</v>
      </c>
      <c r="L11" s="84">
        <v>48766</v>
      </c>
      <c r="M11" s="84">
        <v>184072</v>
      </c>
      <c r="N11" s="84">
        <v>26082</v>
      </c>
      <c r="O11" s="84">
        <f t="shared" ref="O11:O27" si="0">SUM(C11:N11)</f>
        <v>259160</v>
      </c>
      <c r="P11" s="84">
        <v>131448</v>
      </c>
      <c r="Q11" s="246">
        <f t="shared" ref="Q11:Q27" si="1">IF(O11*P11&lt;&gt;0,O11/P11,"0%")</f>
        <v>1.9715781145395899</v>
      </c>
    </row>
    <row r="12" spans="1:17" ht="26.1" customHeight="1">
      <c r="A12" s="244" t="s">
        <v>286</v>
      </c>
      <c r="B12" s="245" t="s">
        <v>788</v>
      </c>
      <c r="C12" s="84">
        <v>0</v>
      </c>
      <c r="D12" s="84">
        <v>10</v>
      </c>
      <c r="E12" s="84">
        <v>138</v>
      </c>
      <c r="F12" s="84">
        <v>849</v>
      </c>
      <c r="G12" s="84">
        <v>278</v>
      </c>
      <c r="H12" s="84">
        <v>43</v>
      </c>
      <c r="I12" s="84">
        <v>0</v>
      </c>
      <c r="J12" s="84">
        <v>0</v>
      </c>
      <c r="K12" s="84">
        <v>0</v>
      </c>
      <c r="L12" s="84">
        <v>0</v>
      </c>
      <c r="M12" s="84">
        <v>0</v>
      </c>
      <c r="N12" s="84">
        <v>0</v>
      </c>
      <c r="O12" s="84">
        <f t="shared" si="0"/>
        <v>1318</v>
      </c>
      <c r="P12" s="84">
        <v>5770</v>
      </c>
      <c r="Q12" s="246">
        <f t="shared" si="1"/>
        <v>0.22842287694974003</v>
      </c>
    </row>
    <row r="13" spans="1:17" ht="26.1" customHeight="1">
      <c r="A13" s="244" t="s">
        <v>284</v>
      </c>
      <c r="B13" s="245" t="s">
        <v>716</v>
      </c>
      <c r="C13" s="84">
        <v>21944</v>
      </c>
      <c r="D13" s="84">
        <v>10452</v>
      </c>
      <c r="E13" s="84">
        <v>28578</v>
      </c>
      <c r="F13" s="84">
        <v>21591</v>
      </c>
      <c r="G13" s="84">
        <v>28341</v>
      </c>
      <c r="H13" s="84">
        <v>22931</v>
      </c>
      <c r="I13" s="84">
        <v>30532</v>
      </c>
      <c r="J13" s="84">
        <v>21255</v>
      </c>
      <c r="K13" s="84">
        <v>34588</v>
      </c>
      <c r="L13" s="84">
        <v>29672</v>
      </c>
      <c r="M13" s="84">
        <v>34289</v>
      </c>
      <c r="N13" s="84">
        <v>25112</v>
      </c>
      <c r="O13" s="84">
        <f t="shared" si="0"/>
        <v>309285</v>
      </c>
      <c r="P13" s="84">
        <v>357856</v>
      </c>
      <c r="Q13" s="246">
        <f t="shared" si="1"/>
        <v>0.86427222122865066</v>
      </c>
    </row>
    <row r="14" spans="1:17" ht="26.1" customHeight="1">
      <c r="A14" s="244" t="s">
        <v>277</v>
      </c>
      <c r="B14" s="245" t="s">
        <v>789</v>
      </c>
      <c r="C14" s="84">
        <v>1475</v>
      </c>
      <c r="D14" s="84">
        <v>1973</v>
      </c>
      <c r="E14" s="84">
        <v>5977</v>
      </c>
      <c r="F14" s="84">
        <v>1868</v>
      </c>
      <c r="G14" s="84">
        <v>2018</v>
      </c>
      <c r="H14" s="84">
        <v>6041</v>
      </c>
      <c r="I14" s="84">
        <v>0</v>
      </c>
      <c r="J14" s="84">
        <v>0</v>
      </c>
      <c r="K14" s="84">
        <v>2822</v>
      </c>
      <c r="L14" s="84">
        <v>635</v>
      </c>
      <c r="M14" s="84">
        <v>934</v>
      </c>
      <c r="N14" s="84">
        <v>568</v>
      </c>
      <c r="O14" s="84">
        <f t="shared" si="0"/>
        <v>24311</v>
      </c>
      <c r="P14" s="84">
        <v>36803</v>
      </c>
      <c r="Q14" s="246">
        <f t="shared" si="1"/>
        <v>0.6605711490911067</v>
      </c>
    </row>
    <row r="15" spans="1:17" ht="26.1" customHeight="1">
      <c r="A15" s="244" t="s">
        <v>717</v>
      </c>
      <c r="B15" s="245" t="s">
        <v>718</v>
      </c>
      <c r="C15" s="84">
        <v>7250</v>
      </c>
      <c r="D15" s="84">
        <v>6843</v>
      </c>
      <c r="E15" s="84">
        <v>12515</v>
      </c>
      <c r="F15" s="84">
        <v>11550</v>
      </c>
      <c r="G15" s="84">
        <v>15620</v>
      </c>
      <c r="H15" s="84">
        <v>12326</v>
      </c>
      <c r="I15" s="84">
        <v>395</v>
      </c>
      <c r="J15" s="84">
        <v>390</v>
      </c>
      <c r="K15" s="84">
        <v>10247</v>
      </c>
      <c r="L15" s="84">
        <v>7772</v>
      </c>
      <c r="M15" s="84">
        <v>7031</v>
      </c>
      <c r="N15" s="84">
        <v>3667</v>
      </c>
      <c r="O15" s="84">
        <f t="shared" si="0"/>
        <v>95606</v>
      </c>
      <c r="P15" s="84">
        <v>100912</v>
      </c>
      <c r="Q15" s="246">
        <f t="shared" si="1"/>
        <v>0.94741953385127631</v>
      </c>
    </row>
    <row r="16" spans="1:17" ht="26.1" customHeight="1">
      <c r="A16" s="244" t="s">
        <v>275</v>
      </c>
      <c r="B16" s="245" t="s">
        <v>790</v>
      </c>
      <c r="C16" s="84">
        <v>1269</v>
      </c>
      <c r="D16" s="84">
        <v>1444</v>
      </c>
      <c r="E16" s="84">
        <v>2571</v>
      </c>
      <c r="F16" s="84">
        <v>4994</v>
      </c>
      <c r="G16" s="84">
        <v>10582</v>
      </c>
      <c r="H16" s="84">
        <v>6396</v>
      </c>
      <c r="I16" s="84">
        <v>291</v>
      </c>
      <c r="J16" s="84">
        <v>278</v>
      </c>
      <c r="K16" s="84">
        <v>880</v>
      </c>
      <c r="L16" s="84">
        <v>2598</v>
      </c>
      <c r="M16" s="84">
        <v>6228</v>
      </c>
      <c r="N16" s="84">
        <v>3305</v>
      </c>
      <c r="O16" s="84">
        <f t="shared" si="0"/>
        <v>40836</v>
      </c>
      <c r="P16" s="84">
        <v>47348</v>
      </c>
      <c r="Q16" s="246">
        <f t="shared" si="1"/>
        <v>0.86246515164315285</v>
      </c>
    </row>
    <row r="17" spans="1:17" ht="26.1" customHeight="1">
      <c r="A17" s="244" t="s">
        <v>273</v>
      </c>
      <c r="B17" s="245" t="s">
        <v>791</v>
      </c>
      <c r="C17" s="84">
        <v>809</v>
      </c>
      <c r="D17" s="84">
        <v>119</v>
      </c>
      <c r="E17" s="84">
        <v>388</v>
      </c>
      <c r="F17" s="84">
        <v>20</v>
      </c>
      <c r="G17" s="84">
        <v>471</v>
      </c>
      <c r="H17" s="84">
        <v>815</v>
      </c>
      <c r="I17" s="84">
        <v>0</v>
      </c>
      <c r="J17" s="84">
        <v>0</v>
      </c>
      <c r="K17" s="84">
        <v>2280</v>
      </c>
      <c r="L17" s="84">
        <v>1062</v>
      </c>
      <c r="M17" s="84">
        <v>863</v>
      </c>
      <c r="N17" s="84">
        <v>1673</v>
      </c>
      <c r="O17" s="84">
        <f t="shared" si="0"/>
        <v>8500</v>
      </c>
      <c r="P17" s="84">
        <v>18517</v>
      </c>
      <c r="Q17" s="246">
        <f t="shared" si="1"/>
        <v>0.45903764108656908</v>
      </c>
    </row>
    <row r="18" spans="1:17" ht="26.1" customHeight="1">
      <c r="A18" s="244" t="s">
        <v>719</v>
      </c>
      <c r="B18" s="245" t="s">
        <v>792</v>
      </c>
      <c r="C18" s="84">
        <v>94567</v>
      </c>
      <c r="D18" s="84">
        <v>181989</v>
      </c>
      <c r="E18" s="84">
        <v>71423</v>
      </c>
      <c r="F18" s="84">
        <v>20536</v>
      </c>
      <c r="G18" s="84">
        <v>18269</v>
      </c>
      <c r="H18" s="84">
        <v>10240</v>
      </c>
      <c r="I18" s="84">
        <v>53</v>
      </c>
      <c r="J18" s="84">
        <v>29</v>
      </c>
      <c r="K18" s="84">
        <v>11620</v>
      </c>
      <c r="L18" s="84">
        <v>17335</v>
      </c>
      <c r="M18" s="84">
        <v>16476</v>
      </c>
      <c r="N18" s="84">
        <v>11350</v>
      </c>
      <c r="O18" s="84">
        <f t="shared" si="0"/>
        <v>453887</v>
      </c>
      <c r="P18" s="84">
        <v>436810</v>
      </c>
      <c r="Q18" s="246">
        <f t="shared" si="1"/>
        <v>1.0390948009432019</v>
      </c>
    </row>
    <row r="19" spans="1:17" ht="26.1" customHeight="1">
      <c r="A19" s="244" t="s">
        <v>282</v>
      </c>
      <c r="B19" s="245" t="s">
        <v>793</v>
      </c>
      <c r="C19" s="84">
        <v>48</v>
      </c>
      <c r="D19" s="84">
        <v>43</v>
      </c>
      <c r="E19" s="84">
        <v>25</v>
      </c>
      <c r="F19" s="84">
        <v>5</v>
      </c>
      <c r="G19" s="84">
        <v>33</v>
      </c>
      <c r="H19" s="84">
        <v>0</v>
      </c>
      <c r="I19" s="84">
        <v>0</v>
      </c>
      <c r="J19" s="84">
        <v>0</v>
      </c>
      <c r="K19" s="84">
        <v>8</v>
      </c>
      <c r="L19" s="84">
        <v>150</v>
      </c>
      <c r="M19" s="84">
        <v>438</v>
      </c>
      <c r="N19" s="84">
        <v>68</v>
      </c>
      <c r="O19" s="84">
        <f t="shared" si="0"/>
        <v>818</v>
      </c>
      <c r="P19" s="84">
        <v>867</v>
      </c>
      <c r="Q19" s="246">
        <f t="shared" si="1"/>
        <v>0.94348327566320644</v>
      </c>
    </row>
    <row r="20" spans="1:17" ht="26.1" customHeight="1">
      <c r="A20" s="244" t="s">
        <v>289</v>
      </c>
      <c r="B20" s="245" t="s">
        <v>794</v>
      </c>
      <c r="C20" s="84">
        <v>6529</v>
      </c>
      <c r="D20" s="84">
        <v>558</v>
      </c>
      <c r="E20" s="84">
        <v>2290</v>
      </c>
      <c r="F20" s="84">
        <v>3274</v>
      </c>
      <c r="G20" s="84">
        <v>85060</v>
      </c>
      <c r="H20" s="84">
        <v>122563</v>
      </c>
      <c r="I20" s="84">
        <v>47</v>
      </c>
      <c r="J20" s="84">
        <v>0</v>
      </c>
      <c r="K20" s="84">
        <v>42354</v>
      </c>
      <c r="L20" s="84">
        <v>53028</v>
      </c>
      <c r="M20" s="84">
        <v>8569</v>
      </c>
      <c r="N20" s="84">
        <v>1726</v>
      </c>
      <c r="O20" s="84">
        <f t="shared" si="0"/>
        <v>325998</v>
      </c>
      <c r="P20" s="84">
        <v>217121</v>
      </c>
      <c r="Q20" s="246">
        <f t="shared" si="1"/>
        <v>1.501457712519747</v>
      </c>
    </row>
    <row r="21" spans="1:17" ht="26.1" customHeight="1">
      <c r="A21" s="244" t="s">
        <v>720</v>
      </c>
      <c r="B21" s="245" t="s">
        <v>795</v>
      </c>
      <c r="C21" s="84">
        <v>841</v>
      </c>
      <c r="D21" s="84">
        <v>4243</v>
      </c>
      <c r="E21" s="84">
        <v>18035</v>
      </c>
      <c r="F21" s="84">
        <v>3225</v>
      </c>
      <c r="G21" s="84">
        <v>54</v>
      </c>
      <c r="H21" s="84">
        <v>6</v>
      </c>
      <c r="I21" s="84">
        <v>0</v>
      </c>
      <c r="J21" s="84">
        <v>0</v>
      </c>
      <c r="K21" s="84">
        <v>0</v>
      </c>
      <c r="L21" s="84">
        <v>114</v>
      </c>
      <c r="M21" s="84">
        <v>122</v>
      </c>
      <c r="N21" s="84">
        <v>200</v>
      </c>
      <c r="O21" s="84">
        <f t="shared" si="0"/>
        <v>26840</v>
      </c>
      <c r="P21" s="84">
        <v>28389</v>
      </c>
      <c r="Q21" s="246">
        <f t="shared" si="1"/>
        <v>0.94543661277255275</v>
      </c>
    </row>
    <row r="22" spans="1:17" ht="26.1" customHeight="1">
      <c r="A22" s="244" t="s">
        <v>721</v>
      </c>
      <c r="B22" s="245" t="s">
        <v>796</v>
      </c>
      <c r="C22" s="84">
        <v>21022</v>
      </c>
      <c r="D22" s="84">
        <v>57198</v>
      </c>
      <c r="E22" s="84">
        <v>54415</v>
      </c>
      <c r="F22" s="84">
        <v>43265</v>
      </c>
      <c r="G22" s="84">
        <v>44181</v>
      </c>
      <c r="H22" s="84">
        <v>4009</v>
      </c>
      <c r="I22" s="84">
        <v>0</v>
      </c>
      <c r="J22" s="84">
        <v>0</v>
      </c>
      <c r="K22" s="84">
        <v>277</v>
      </c>
      <c r="L22" s="84">
        <v>6913</v>
      </c>
      <c r="M22" s="84">
        <v>32356</v>
      </c>
      <c r="N22" s="84">
        <v>24378</v>
      </c>
      <c r="O22" s="84">
        <f t="shared" si="0"/>
        <v>288014</v>
      </c>
      <c r="P22" s="84">
        <v>294113</v>
      </c>
      <c r="Q22" s="246">
        <f t="shared" si="1"/>
        <v>0.9792630723565432</v>
      </c>
    </row>
    <row r="23" spans="1:17" ht="26.1" customHeight="1">
      <c r="A23" s="244" t="s">
        <v>722</v>
      </c>
      <c r="B23" s="245" t="s">
        <v>797</v>
      </c>
      <c r="C23" s="84">
        <v>3026</v>
      </c>
      <c r="D23" s="84">
        <v>2641</v>
      </c>
      <c r="E23" s="84">
        <v>3110</v>
      </c>
      <c r="F23" s="84">
        <v>1983</v>
      </c>
      <c r="G23" s="84">
        <v>3233</v>
      </c>
      <c r="H23" s="84">
        <v>5016</v>
      </c>
      <c r="I23" s="84">
        <v>106</v>
      </c>
      <c r="J23" s="84">
        <v>39</v>
      </c>
      <c r="K23" s="84">
        <v>3349</v>
      </c>
      <c r="L23" s="84">
        <v>2548</v>
      </c>
      <c r="M23" s="84">
        <v>2636</v>
      </c>
      <c r="N23" s="84">
        <v>1683</v>
      </c>
      <c r="O23" s="84">
        <f t="shared" si="0"/>
        <v>29370</v>
      </c>
      <c r="P23" s="84">
        <v>26480</v>
      </c>
      <c r="Q23" s="246">
        <f t="shared" si="1"/>
        <v>1.1091389728096677</v>
      </c>
    </row>
    <row r="24" spans="1:17" ht="26.1" customHeight="1">
      <c r="A24" s="244" t="s">
        <v>723</v>
      </c>
      <c r="B24" s="245" t="s">
        <v>798</v>
      </c>
      <c r="C24" s="84">
        <v>0</v>
      </c>
      <c r="D24" s="84">
        <v>1</v>
      </c>
      <c r="E24" s="84">
        <v>247</v>
      </c>
      <c r="F24" s="84">
        <v>2644</v>
      </c>
      <c r="G24" s="84">
        <v>1961</v>
      </c>
      <c r="H24" s="84">
        <v>1273</v>
      </c>
      <c r="I24" s="84">
        <v>0</v>
      </c>
      <c r="J24" s="84">
        <v>8</v>
      </c>
      <c r="K24" s="84">
        <v>0</v>
      </c>
      <c r="L24" s="84">
        <v>8</v>
      </c>
      <c r="M24" s="84">
        <v>0</v>
      </c>
      <c r="N24" s="84">
        <v>0</v>
      </c>
      <c r="O24" s="84">
        <f t="shared" si="0"/>
        <v>6142</v>
      </c>
      <c r="P24" s="84">
        <v>12093</v>
      </c>
      <c r="Q24" s="246">
        <f t="shared" si="1"/>
        <v>0.50789713057140495</v>
      </c>
    </row>
    <row r="25" spans="1:17" ht="26.1" customHeight="1">
      <c r="A25" s="244" t="s">
        <v>285</v>
      </c>
      <c r="B25" s="245" t="s">
        <v>799</v>
      </c>
      <c r="C25" s="84">
        <v>599</v>
      </c>
      <c r="D25" s="84">
        <v>48</v>
      </c>
      <c r="E25" s="84">
        <v>447</v>
      </c>
      <c r="F25" s="84">
        <v>1030</v>
      </c>
      <c r="G25" s="84">
        <v>83804</v>
      </c>
      <c r="H25" s="84">
        <v>21344</v>
      </c>
      <c r="I25" s="84">
        <v>8500</v>
      </c>
      <c r="J25" s="84">
        <v>2256</v>
      </c>
      <c r="K25" s="84">
        <v>2818</v>
      </c>
      <c r="L25" s="84">
        <v>14163</v>
      </c>
      <c r="M25" s="84">
        <v>80060</v>
      </c>
      <c r="N25" s="84">
        <v>48608</v>
      </c>
      <c r="O25" s="84">
        <f t="shared" si="0"/>
        <v>263677</v>
      </c>
      <c r="P25" s="84">
        <v>85116</v>
      </c>
      <c r="Q25" s="246">
        <f t="shared" si="1"/>
        <v>3.0978546924197565</v>
      </c>
    </row>
    <row r="26" spans="1:17" ht="26.1" customHeight="1">
      <c r="A26" s="244" t="s">
        <v>724</v>
      </c>
      <c r="B26" s="245" t="s">
        <v>725</v>
      </c>
      <c r="C26" s="84">
        <v>1141</v>
      </c>
      <c r="D26" s="84">
        <v>1263</v>
      </c>
      <c r="E26" s="84">
        <v>1938</v>
      </c>
      <c r="F26" s="84">
        <v>2612</v>
      </c>
      <c r="G26" s="84">
        <v>5482</v>
      </c>
      <c r="H26" s="84">
        <v>3160</v>
      </c>
      <c r="I26" s="84">
        <v>2259</v>
      </c>
      <c r="J26" s="84">
        <v>3107</v>
      </c>
      <c r="K26" s="84">
        <v>6226</v>
      </c>
      <c r="L26" s="84">
        <v>1756</v>
      </c>
      <c r="M26" s="84">
        <v>1741</v>
      </c>
      <c r="N26" s="84">
        <v>860</v>
      </c>
      <c r="O26" s="84">
        <f t="shared" si="0"/>
        <v>31545</v>
      </c>
      <c r="P26" s="84">
        <v>38263</v>
      </c>
      <c r="Q26" s="246">
        <f t="shared" si="1"/>
        <v>0.82442568538797267</v>
      </c>
    </row>
    <row r="27" spans="1:17" ht="26.1" customHeight="1">
      <c r="A27" s="244" t="s">
        <v>726</v>
      </c>
      <c r="B27" s="245" t="s">
        <v>800</v>
      </c>
      <c r="C27" s="84">
        <v>0</v>
      </c>
      <c r="D27" s="84">
        <v>6</v>
      </c>
      <c r="E27" s="84">
        <v>0</v>
      </c>
      <c r="F27" s="84">
        <v>0</v>
      </c>
      <c r="G27" s="84">
        <v>515</v>
      </c>
      <c r="H27" s="84">
        <v>794</v>
      </c>
      <c r="I27" s="84">
        <v>518</v>
      </c>
      <c r="J27" s="84">
        <v>379</v>
      </c>
      <c r="K27" s="84">
        <v>89</v>
      </c>
      <c r="L27" s="84">
        <v>24</v>
      </c>
      <c r="M27" s="84">
        <v>1</v>
      </c>
      <c r="N27" s="84">
        <v>0</v>
      </c>
      <c r="O27" s="84">
        <f t="shared" si="0"/>
        <v>2326</v>
      </c>
      <c r="P27" s="84">
        <v>3373</v>
      </c>
      <c r="Q27" s="246">
        <f t="shared" si="1"/>
        <v>0.68959383338274538</v>
      </c>
    </row>
  </sheetData>
  <mergeCells count="2">
    <mergeCell ref="P9:Q9"/>
    <mergeCell ref="A10:B10"/>
  </mergeCells>
  <phoneticPr fontId="3"/>
  <pageMargins left="0.78740157480314965" right="0.19685039370078741" top="0.19685039370078741" bottom="0.39370078740157483" header="0" footer="0"/>
  <pageSetup paperSize="9" scale="92" orientation="landscape" r:id="rId1"/>
  <headerFooter>
    <oddFooter>&amp;C&amp;"ＭＳ 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2"/>
  <sheetViews>
    <sheetView view="pageLayout" zoomScaleNormal="100" workbookViewId="0"/>
  </sheetViews>
  <sheetFormatPr defaultRowHeight="14.25"/>
  <cols>
    <col min="1" max="1" width="4.75" style="202" customWidth="1"/>
    <col min="2" max="2" width="18" style="202" customWidth="1"/>
    <col min="3" max="13" width="9.375" style="202" customWidth="1"/>
    <col min="14" max="16" width="10.25" style="202" customWidth="1"/>
    <col min="17" max="17" width="8.375" style="202" customWidth="1"/>
    <col min="18" max="16384" width="9" style="202"/>
  </cols>
  <sheetData>
    <row r="2" spans="1:18" ht="17.25" customHeight="1"/>
    <row r="3" spans="1:18" ht="17.25" customHeight="1">
      <c r="P3" s="461" t="s">
        <v>777</v>
      </c>
      <c r="Q3" s="461"/>
      <c r="R3" s="83"/>
    </row>
    <row r="4" spans="1:18" s="210" customFormat="1" ht="30.6" customHeight="1">
      <c r="A4" s="465" t="s">
        <v>803</v>
      </c>
      <c r="B4" s="466"/>
      <c r="C4" s="225" t="s">
        <v>778</v>
      </c>
      <c r="D4" s="225" t="s">
        <v>804</v>
      </c>
      <c r="E4" s="225" t="s">
        <v>779</v>
      </c>
      <c r="F4" s="225" t="s">
        <v>805</v>
      </c>
      <c r="G4" s="225" t="s">
        <v>780</v>
      </c>
      <c r="H4" s="225" t="s">
        <v>781</v>
      </c>
      <c r="I4" s="225" t="s">
        <v>806</v>
      </c>
      <c r="J4" s="225" t="s">
        <v>782</v>
      </c>
      <c r="K4" s="225" t="s">
        <v>801</v>
      </c>
      <c r="L4" s="225" t="s">
        <v>802</v>
      </c>
      <c r="M4" s="225" t="s">
        <v>783</v>
      </c>
      <c r="N4" s="225" t="s">
        <v>784</v>
      </c>
      <c r="O4" s="225" t="s">
        <v>785</v>
      </c>
      <c r="P4" s="225" t="s">
        <v>715</v>
      </c>
      <c r="Q4" s="225" t="s">
        <v>786</v>
      </c>
    </row>
    <row r="5" spans="1:18" ht="23.45" customHeight="1">
      <c r="A5" s="244" t="s">
        <v>727</v>
      </c>
      <c r="B5" s="245" t="s">
        <v>807</v>
      </c>
      <c r="C5" s="84">
        <v>748</v>
      </c>
      <c r="D5" s="84">
        <v>1065</v>
      </c>
      <c r="E5" s="84">
        <v>2996</v>
      </c>
      <c r="F5" s="84">
        <v>1847</v>
      </c>
      <c r="G5" s="84">
        <v>2767</v>
      </c>
      <c r="H5" s="84">
        <v>1724</v>
      </c>
      <c r="I5" s="84">
        <v>660</v>
      </c>
      <c r="J5" s="84">
        <v>219</v>
      </c>
      <c r="K5" s="84">
        <v>2861</v>
      </c>
      <c r="L5" s="84">
        <v>1269</v>
      </c>
      <c r="M5" s="84">
        <v>1594</v>
      </c>
      <c r="N5" s="84">
        <v>1015</v>
      </c>
      <c r="O5" s="84">
        <f t="shared" ref="O5:O27" si="0">SUM(C5:N5)</f>
        <v>18765</v>
      </c>
      <c r="P5" s="84">
        <v>24928</v>
      </c>
      <c r="Q5" s="247">
        <f>IF(O5*P5&lt;&gt;0,O5/P5,"0%")</f>
        <v>0.75276797175866494</v>
      </c>
    </row>
    <row r="6" spans="1:18" ht="23.45" customHeight="1">
      <c r="A6" s="244" t="s">
        <v>728</v>
      </c>
      <c r="B6" s="245" t="s">
        <v>729</v>
      </c>
      <c r="C6" s="84">
        <v>1852</v>
      </c>
      <c r="D6" s="84">
        <v>1036</v>
      </c>
      <c r="E6" s="84">
        <v>1209</v>
      </c>
      <c r="F6" s="84">
        <v>6275</v>
      </c>
      <c r="G6" s="84">
        <v>30047</v>
      </c>
      <c r="H6" s="84">
        <v>20943</v>
      </c>
      <c r="I6" s="84">
        <v>3545</v>
      </c>
      <c r="J6" s="84">
        <v>1128</v>
      </c>
      <c r="K6" s="84">
        <v>1685</v>
      </c>
      <c r="L6" s="84">
        <v>4078</v>
      </c>
      <c r="M6" s="84">
        <v>5851</v>
      </c>
      <c r="N6" s="84">
        <v>2851</v>
      </c>
      <c r="O6" s="84">
        <f t="shared" si="0"/>
        <v>80500</v>
      </c>
      <c r="P6" s="84">
        <v>80213</v>
      </c>
      <c r="Q6" s="247">
        <f t="shared" ref="Q6:Q28" si="1">IF(O6*P6&lt;&gt;0,O6/P6,"0%")</f>
        <v>1.0035779736451698</v>
      </c>
    </row>
    <row r="7" spans="1:18" ht="23.45" customHeight="1">
      <c r="A7" s="244" t="s">
        <v>730</v>
      </c>
      <c r="B7" s="245" t="s">
        <v>731</v>
      </c>
      <c r="C7" s="84">
        <v>0</v>
      </c>
      <c r="D7" s="84">
        <v>0</v>
      </c>
      <c r="E7" s="84">
        <v>0</v>
      </c>
      <c r="F7" s="84">
        <v>0</v>
      </c>
      <c r="G7" s="84">
        <v>1898</v>
      </c>
      <c r="H7" s="84">
        <v>16891</v>
      </c>
      <c r="I7" s="84">
        <v>2399</v>
      </c>
      <c r="J7" s="84">
        <v>101</v>
      </c>
      <c r="K7" s="84">
        <v>2</v>
      </c>
      <c r="L7" s="84">
        <v>5140</v>
      </c>
      <c r="M7" s="84">
        <v>4762</v>
      </c>
      <c r="N7" s="84">
        <v>0</v>
      </c>
      <c r="O7" s="84">
        <f t="shared" si="0"/>
        <v>31193</v>
      </c>
      <c r="P7" s="84">
        <v>21472</v>
      </c>
      <c r="Q7" s="247">
        <f t="shared" si="1"/>
        <v>1.4527291356184799</v>
      </c>
    </row>
    <row r="8" spans="1:18" ht="23.45" customHeight="1">
      <c r="A8" s="244" t="s">
        <v>732</v>
      </c>
      <c r="B8" s="245" t="s">
        <v>733</v>
      </c>
      <c r="C8" s="84">
        <v>0</v>
      </c>
      <c r="D8" s="84">
        <v>0</v>
      </c>
      <c r="E8" s="84">
        <v>21</v>
      </c>
      <c r="F8" s="84">
        <v>87</v>
      </c>
      <c r="G8" s="84">
        <v>141</v>
      </c>
      <c r="H8" s="84">
        <v>23</v>
      </c>
      <c r="I8" s="84">
        <v>149</v>
      </c>
      <c r="J8" s="84">
        <v>1194</v>
      </c>
      <c r="K8" s="84">
        <v>6117</v>
      </c>
      <c r="L8" s="84">
        <v>26883</v>
      </c>
      <c r="M8" s="84">
        <v>22147</v>
      </c>
      <c r="N8" s="84">
        <v>3995</v>
      </c>
      <c r="O8" s="84">
        <f t="shared" si="0"/>
        <v>60757</v>
      </c>
      <c r="P8" s="84">
        <v>31721</v>
      </c>
      <c r="Q8" s="247">
        <f t="shared" si="1"/>
        <v>1.915355758015195</v>
      </c>
    </row>
    <row r="9" spans="1:18" ht="23.45" customHeight="1">
      <c r="A9" s="244" t="s">
        <v>290</v>
      </c>
      <c r="B9" s="248" t="s">
        <v>734</v>
      </c>
      <c r="C9" s="84">
        <v>10138</v>
      </c>
      <c r="D9" s="84">
        <v>6826</v>
      </c>
      <c r="E9" s="84">
        <v>28000</v>
      </c>
      <c r="F9" s="84">
        <v>16982</v>
      </c>
      <c r="G9" s="84">
        <v>54901</v>
      </c>
      <c r="H9" s="84">
        <v>51198</v>
      </c>
      <c r="I9" s="84">
        <v>27139</v>
      </c>
      <c r="J9" s="84">
        <v>13903</v>
      </c>
      <c r="K9" s="84">
        <v>18850</v>
      </c>
      <c r="L9" s="84">
        <v>21791</v>
      </c>
      <c r="M9" s="84">
        <v>19336</v>
      </c>
      <c r="N9" s="84">
        <v>12316</v>
      </c>
      <c r="O9" s="84">
        <f t="shared" si="0"/>
        <v>281380</v>
      </c>
      <c r="P9" s="84">
        <v>248361</v>
      </c>
      <c r="Q9" s="247">
        <f t="shared" si="1"/>
        <v>1.1329476044950697</v>
      </c>
    </row>
    <row r="10" spans="1:18" ht="23.45" customHeight="1">
      <c r="A10" s="244" t="s">
        <v>735</v>
      </c>
      <c r="B10" s="245" t="s">
        <v>736</v>
      </c>
      <c r="C10" s="84">
        <v>174268</v>
      </c>
      <c r="D10" s="84">
        <v>29382</v>
      </c>
      <c r="E10" s="84">
        <v>31628</v>
      </c>
      <c r="F10" s="84">
        <v>49</v>
      </c>
      <c r="G10" s="84">
        <v>55331</v>
      </c>
      <c r="H10" s="84">
        <v>402676</v>
      </c>
      <c r="I10" s="84">
        <v>371443</v>
      </c>
      <c r="J10" s="84">
        <v>330950</v>
      </c>
      <c r="K10" s="84">
        <v>251957</v>
      </c>
      <c r="L10" s="84">
        <v>500541</v>
      </c>
      <c r="M10" s="84">
        <v>258202</v>
      </c>
      <c r="N10" s="84">
        <v>126492</v>
      </c>
      <c r="O10" s="84">
        <f t="shared" si="0"/>
        <v>2532919</v>
      </c>
      <c r="P10" s="84">
        <v>1315702</v>
      </c>
      <c r="Q10" s="247">
        <f t="shared" si="1"/>
        <v>1.9251464237342499</v>
      </c>
    </row>
    <row r="11" spans="1:18" ht="23.45" customHeight="1">
      <c r="A11" s="244" t="s">
        <v>265</v>
      </c>
      <c r="B11" s="245" t="s">
        <v>737</v>
      </c>
      <c r="C11" s="84">
        <v>5682</v>
      </c>
      <c r="D11" s="84">
        <v>2456</v>
      </c>
      <c r="E11" s="84">
        <v>4022</v>
      </c>
      <c r="F11" s="84">
        <v>775</v>
      </c>
      <c r="G11" s="84">
        <v>463</v>
      </c>
      <c r="H11" s="84">
        <v>126</v>
      </c>
      <c r="I11" s="84">
        <v>3</v>
      </c>
      <c r="J11" s="84">
        <v>0</v>
      </c>
      <c r="K11" s="84">
        <v>530</v>
      </c>
      <c r="L11" s="84">
        <v>318</v>
      </c>
      <c r="M11" s="84">
        <v>791</v>
      </c>
      <c r="N11" s="84">
        <v>1792</v>
      </c>
      <c r="O11" s="84">
        <f t="shared" si="0"/>
        <v>16958</v>
      </c>
      <c r="P11" s="84">
        <v>15791</v>
      </c>
      <c r="Q11" s="247">
        <f t="shared" si="1"/>
        <v>1.0739028560572479</v>
      </c>
    </row>
    <row r="12" spans="1:18" ht="23.45" customHeight="1">
      <c r="A12" s="244" t="s">
        <v>738</v>
      </c>
      <c r="B12" s="245" t="s">
        <v>739</v>
      </c>
      <c r="C12" s="84">
        <v>22</v>
      </c>
      <c r="D12" s="84">
        <v>80</v>
      </c>
      <c r="E12" s="84">
        <v>453</v>
      </c>
      <c r="F12" s="84">
        <v>670</v>
      </c>
      <c r="G12" s="84">
        <v>2582</v>
      </c>
      <c r="H12" s="84">
        <v>1347</v>
      </c>
      <c r="I12" s="84">
        <v>1471</v>
      </c>
      <c r="J12" s="84">
        <v>613</v>
      </c>
      <c r="K12" s="84">
        <v>819</v>
      </c>
      <c r="L12" s="84">
        <v>2949</v>
      </c>
      <c r="M12" s="84">
        <v>1665</v>
      </c>
      <c r="N12" s="84">
        <v>129</v>
      </c>
      <c r="O12" s="84">
        <f t="shared" si="0"/>
        <v>12800</v>
      </c>
      <c r="P12" s="84">
        <v>5584</v>
      </c>
      <c r="Q12" s="247">
        <f t="shared" si="1"/>
        <v>2.2922636103151861</v>
      </c>
    </row>
    <row r="13" spans="1:18" ht="23.45" customHeight="1">
      <c r="A13" s="244" t="s">
        <v>740</v>
      </c>
      <c r="B13" s="245" t="s">
        <v>741</v>
      </c>
      <c r="C13" s="84">
        <v>0</v>
      </c>
      <c r="D13" s="84">
        <v>0</v>
      </c>
      <c r="E13" s="84">
        <v>0</v>
      </c>
      <c r="F13" s="84">
        <v>0</v>
      </c>
      <c r="G13" s="84">
        <v>0</v>
      </c>
      <c r="H13" s="84">
        <v>29</v>
      </c>
      <c r="I13" s="84">
        <v>134</v>
      </c>
      <c r="J13" s="84">
        <v>44</v>
      </c>
      <c r="K13" s="84">
        <v>5</v>
      </c>
      <c r="L13" s="84">
        <v>0</v>
      </c>
      <c r="M13" s="84">
        <v>0</v>
      </c>
      <c r="N13" s="84">
        <v>0</v>
      </c>
      <c r="O13" s="84">
        <f t="shared" si="0"/>
        <v>212</v>
      </c>
      <c r="P13" s="84">
        <v>314</v>
      </c>
      <c r="Q13" s="247">
        <f t="shared" si="1"/>
        <v>0.67515923566878977</v>
      </c>
    </row>
    <row r="14" spans="1:18" ht="23.45" customHeight="1">
      <c r="A14" s="244" t="s">
        <v>742</v>
      </c>
      <c r="B14" s="249" t="s">
        <v>743</v>
      </c>
      <c r="C14" s="84">
        <v>22129</v>
      </c>
      <c r="D14" s="84">
        <v>8606</v>
      </c>
      <c r="E14" s="84">
        <v>13160</v>
      </c>
      <c r="F14" s="84">
        <v>4986</v>
      </c>
      <c r="G14" s="84">
        <v>8984</v>
      </c>
      <c r="H14" s="84">
        <v>8500</v>
      </c>
      <c r="I14" s="84">
        <v>0</v>
      </c>
      <c r="J14" s="84">
        <v>0</v>
      </c>
      <c r="K14" s="84">
        <v>11064</v>
      </c>
      <c r="L14" s="84">
        <v>11797</v>
      </c>
      <c r="M14" s="84">
        <v>11267</v>
      </c>
      <c r="N14" s="84">
        <v>11735</v>
      </c>
      <c r="O14" s="84">
        <f t="shared" si="0"/>
        <v>112228</v>
      </c>
      <c r="P14" s="84">
        <v>114817</v>
      </c>
      <c r="Q14" s="247">
        <f t="shared" si="1"/>
        <v>0.97745107431826295</v>
      </c>
    </row>
    <row r="15" spans="1:18" ht="23.45" customHeight="1">
      <c r="A15" s="244" t="s">
        <v>744</v>
      </c>
      <c r="B15" s="245" t="s">
        <v>745</v>
      </c>
      <c r="C15" s="84">
        <v>1613</v>
      </c>
      <c r="D15" s="84">
        <v>1313</v>
      </c>
      <c r="E15" s="84">
        <v>1751</v>
      </c>
      <c r="F15" s="84">
        <v>725</v>
      </c>
      <c r="G15" s="84">
        <v>1822</v>
      </c>
      <c r="H15" s="84">
        <v>2527</v>
      </c>
      <c r="I15" s="84">
        <v>0</v>
      </c>
      <c r="J15" s="84">
        <v>0</v>
      </c>
      <c r="K15" s="84">
        <v>1917</v>
      </c>
      <c r="L15" s="84">
        <v>1764</v>
      </c>
      <c r="M15" s="84">
        <v>2327</v>
      </c>
      <c r="N15" s="84">
        <v>2633</v>
      </c>
      <c r="O15" s="84">
        <f t="shared" si="0"/>
        <v>18392</v>
      </c>
      <c r="P15" s="84">
        <v>16089</v>
      </c>
      <c r="Q15" s="247">
        <f t="shared" si="1"/>
        <v>1.143141276648642</v>
      </c>
    </row>
    <row r="16" spans="1:18" ht="23.45" customHeight="1">
      <c r="A16" s="244" t="s">
        <v>746</v>
      </c>
      <c r="B16" s="245" t="s">
        <v>747</v>
      </c>
      <c r="C16" s="84">
        <v>1326</v>
      </c>
      <c r="D16" s="84">
        <v>606</v>
      </c>
      <c r="E16" s="84">
        <v>1222</v>
      </c>
      <c r="F16" s="84">
        <v>610</v>
      </c>
      <c r="G16" s="84">
        <v>4</v>
      </c>
      <c r="H16" s="84">
        <v>1</v>
      </c>
      <c r="I16" s="84">
        <v>0</v>
      </c>
      <c r="J16" s="84">
        <v>0</v>
      </c>
      <c r="K16" s="84">
        <v>0</v>
      </c>
      <c r="L16" s="84">
        <v>9138</v>
      </c>
      <c r="M16" s="84">
        <v>3875</v>
      </c>
      <c r="N16" s="84">
        <v>1650</v>
      </c>
      <c r="O16" s="84">
        <f t="shared" si="0"/>
        <v>18432</v>
      </c>
      <c r="P16" s="84">
        <v>17032</v>
      </c>
      <c r="Q16" s="247">
        <f t="shared" si="1"/>
        <v>1.0821982151244716</v>
      </c>
    </row>
    <row r="17" spans="1:17" ht="23.45" customHeight="1">
      <c r="A17" s="244" t="s">
        <v>748</v>
      </c>
      <c r="B17" s="245" t="s">
        <v>749</v>
      </c>
      <c r="C17" s="84">
        <v>26013</v>
      </c>
      <c r="D17" s="84">
        <v>0</v>
      </c>
      <c r="E17" s="84">
        <v>0</v>
      </c>
      <c r="F17" s="84">
        <v>25740</v>
      </c>
      <c r="G17" s="84">
        <v>49620</v>
      </c>
      <c r="H17" s="84">
        <v>50520</v>
      </c>
      <c r="I17" s="84">
        <v>43500</v>
      </c>
      <c r="J17" s="84">
        <v>45150</v>
      </c>
      <c r="K17" s="84">
        <v>28200</v>
      </c>
      <c r="L17" s="84">
        <v>42090</v>
      </c>
      <c r="M17" s="84">
        <v>26370</v>
      </c>
      <c r="N17" s="84">
        <v>30960</v>
      </c>
      <c r="O17" s="84">
        <f t="shared" si="0"/>
        <v>368163</v>
      </c>
      <c r="P17" s="84">
        <v>428400</v>
      </c>
      <c r="Q17" s="247">
        <f t="shared" si="1"/>
        <v>0.85939075630252104</v>
      </c>
    </row>
    <row r="18" spans="1:17" ht="23.45" customHeight="1">
      <c r="A18" s="244" t="s">
        <v>750</v>
      </c>
      <c r="B18" s="245" t="s">
        <v>751</v>
      </c>
      <c r="C18" s="84">
        <v>0</v>
      </c>
      <c r="D18" s="84">
        <v>1</v>
      </c>
      <c r="E18" s="84">
        <v>4</v>
      </c>
      <c r="F18" s="84">
        <v>0</v>
      </c>
      <c r="G18" s="84">
        <v>7</v>
      </c>
      <c r="H18" s="84">
        <v>6</v>
      </c>
      <c r="I18" s="84">
        <v>10</v>
      </c>
      <c r="J18" s="84">
        <v>13</v>
      </c>
      <c r="K18" s="84">
        <v>57</v>
      </c>
      <c r="L18" s="84">
        <v>666</v>
      </c>
      <c r="M18" s="84">
        <v>556</v>
      </c>
      <c r="N18" s="84">
        <v>76</v>
      </c>
      <c r="O18" s="84">
        <f t="shared" si="0"/>
        <v>1396</v>
      </c>
      <c r="P18" s="84">
        <v>299</v>
      </c>
      <c r="Q18" s="247">
        <f t="shared" si="1"/>
        <v>4.6688963210702346</v>
      </c>
    </row>
    <row r="19" spans="1:17" ht="23.45" customHeight="1">
      <c r="A19" s="244" t="s">
        <v>752</v>
      </c>
      <c r="B19" s="250" t="s">
        <v>753</v>
      </c>
      <c r="C19" s="84">
        <v>6783</v>
      </c>
      <c r="D19" s="84">
        <v>5758</v>
      </c>
      <c r="E19" s="84">
        <v>5035</v>
      </c>
      <c r="F19" s="84">
        <v>5466</v>
      </c>
      <c r="G19" s="84">
        <v>10882</v>
      </c>
      <c r="H19" s="84">
        <v>4684</v>
      </c>
      <c r="I19" s="84">
        <v>100</v>
      </c>
      <c r="J19" s="84">
        <v>10</v>
      </c>
      <c r="K19" s="84">
        <v>1730</v>
      </c>
      <c r="L19" s="84">
        <v>3563</v>
      </c>
      <c r="M19" s="84">
        <v>4021</v>
      </c>
      <c r="N19" s="84">
        <v>2347</v>
      </c>
      <c r="O19" s="84">
        <f t="shared" si="0"/>
        <v>50379</v>
      </c>
      <c r="P19" s="84">
        <v>48460</v>
      </c>
      <c r="Q19" s="247">
        <f t="shared" si="1"/>
        <v>1.0395996698307883</v>
      </c>
    </row>
    <row r="20" spans="1:17" ht="23.45" customHeight="1">
      <c r="A20" s="244" t="s">
        <v>754</v>
      </c>
      <c r="B20" s="245" t="s">
        <v>755</v>
      </c>
      <c r="C20" s="84">
        <v>429</v>
      </c>
      <c r="D20" s="84">
        <v>248</v>
      </c>
      <c r="E20" s="84">
        <v>536</v>
      </c>
      <c r="F20" s="84">
        <v>448</v>
      </c>
      <c r="G20" s="84">
        <v>407</v>
      </c>
      <c r="H20" s="84">
        <v>266</v>
      </c>
      <c r="I20" s="84">
        <v>152</v>
      </c>
      <c r="J20" s="84">
        <v>183</v>
      </c>
      <c r="K20" s="84">
        <v>70</v>
      </c>
      <c r="L20" s="84">
        <v>0</v>
      </c>
      <c r="M20" s="84">
        <v>0</v>
      </c>
      <c r="N20" s="84">
        <v>264</v>
      </c>
      <c r="O20" s="84">
        <f t="shared" si="0"/>
        <v>3003</v>
      </c>
      <c r="P20" s="84">
        <v>3273</v>
      </c>
      <c r="Q20" s="247">
        <f t="shared" si="1"/>
        <v>0.91750687442713108</v>
      </c>
    </row>
    <row r="21" spans="1:17" ht="23.45" customHeight="1">
      <c r="A21" s="244" t="s">
        <v>756</v>
      </c>
      <c r="B21" s="245" t="s">
        <v>757</v>
      </c>
      <c r="C21" s="84">
        <v>1631</v>
      </c>
      <c r="D21" s="84">
        <v>761</v>
      </c>
      <c r="E21" s="84">
        <v>1315</v>
      </c>
      <c r="F21" s="84">
        <v>1371</v>
      </c>
      <c r="G21" s="84">
        <v>4561</v>
      </c>
      <c r="H21" s="84">
        <v>5045</v>
      </c>
      <c r="I21" s="84">
        <v>12462</v>
      </c>
      <c r="J21" s="84">
        <v>20064</v>
      </c>
      <c r="K21" s="84">
        <v>11152</v>
      </c>
      <c r="L21" s="84">
        <v>13681</v>
      </c>
      <c r="M21" s="84">
        <v>3677</v>
      </c>
      <c r="N21" s="84">
        <v>1946</v>
      </c>
      <c r="O21" s="84">
        <f t="shared" si="0"/>
        <v>77666</v>
      </c>
      <c r="P21" s="84">
        <v>79536</v>
      </c>
      <c r="Q21" s="247">
        <f t="shared" si="1"/>
        <v>0.97648863407765041</v>
      </c>
    </row>
    <row r="22" spans="1:17" ht="23.45" customHeight="1">
      <c r="A22" s="244" t="s">
        <v>758</v>
      </c>
      <c r="B22" s="245" t="s">
        <v>759</v>
      </c>
      <c r="C22" s="84">
        <v>0</v>
      </c>
      <c r="D22" s="84">
        <v>0</v>
      </c>
      <c r="E22" s="84">
        <v>0</v>
      </c>
      <c r="F22" s="84">
        <v>0</v>
      </c>
      <c r="G22" s="84">
        <v>320</v>
      </c>
      <c r="H22" s="84">
        <v>9254</v>
      </c>
      <c r="I22" s="84">
        <v>13360</v>
      </c>
      <c r="J22" s="84">
        <v>17110</v>
      </c>
      <c r="K22" s="84">
        <v>116</v>
      </c>
      <c r="L22" s="84">
        <v>0</v>
      </c>
      <c r="M22" s="84">
        <v>0</v>
      </c>
      <c r="N22" s="84">
        <v>0</v>
      </c>
      <c r="O22" s="84">
        <f t="shared" si="0"/>
        <v>40160</v>
      </c>
      <c r="P22" s="84">
        <v>65435</v>
      </c>
      <c r="Q22" s="247">
        <f t="shared" si="1"/>
        <v>0.61373882478795749</v>
      </c>
    </row>
    <row r="23" spans="1:17" ht="23.45" customHeight="1">
      <c r="A23" s="244" t="s">
        <v>760</v>
      </c>
      <c r="B23" s="245" t="s">
        <v>761</v>
      </c>
      <c r="C23" s="84">
        <v>0</v>
      </c>
      <c r="D23" s="84">
        <v>0</v>
      </c>
      <c r="E23" s="84">
        <v>0</v>
      </c>
      <c r="F23" s="84">
        <v>0</v>
      </c>
      <c r="G23" s="84">
        <v>75</v>
      </c>
      <c r="H23" s="84">
        <v>0</v>
      </c>
      <c r="I23" s="84">
        <v>0</v>
      </c>
      <c r="J23" s="84">
        <v>0</v>
      </c>
      <c r="K23" s="84">
        <v>0</v>
      </c>
      <c r="L23" s="84">
        <v>0</v>
      </c>
      <c r="M23" s="84">
        <v>0</v>
      </c>
      <c r="N23" s="84">
        <v>0</v>
      </c>
      <c r="O23" s="84">
        <f t="shared" si="0"/>
        <v>75</v>
      </c>
      <c r="P23" s="84">
        <v>905</v>
      </c>
      <c r="Q23" s="247">
        <f t="shared" si="1"/>
        <v>8.2872928176795577E-2</v>
      </c>
    </row>
    <row r="24" spans="1:17" ht="23.45" customHeight="1">
      <c r="A24" s="244" t="s">
        <v>762</v>
      </c>
      <c r="B24" s="245" t="s">
        <v>763</v>
      </c>
      <c r="C24" s="84">
        <v>63</v>
      </c>
      <c r="D24" s="84">
        <v>14</v>
      </c>
      <c r="E24" s="84">
        <v>46</v>
      </c>
      <c r="F24" s="84">
        <v>1381</v>
      </c>
      <c r="G24" s="84">
        <v>4286</v>
      </c>
      <c r="H24" s="84">
        <v>11150</v>
      </c>
      <c r="I24" s="84">
        <v>28107</v>
      </c>
      <c r="J24" s="84">
        <v>20339</v>
      </c>
      <c r="K24" s="84">
        <v>5867</v>
      </c>
      <c r="L24" s="84">
        <v>1653</v>
      </c>
      <c r="M24" s="84">
        <v>439</v>
      </c>
      <c r="N24" s="84">
        <v>174</v>
      </c>
      <c r="O24" s="84">
        <f t="shared" si="0"/>
        <v>73519</v>
      </c>
      <c r="P24" s="84">
        <v>75146</v>
      </c>
      <c r="Q24" s="247">
        <f t="shared" si="1"/>
        <v>0.9783488143081468</v>
      </c>
    </row>
    <row r="25" spans="1:17" ht="23.45" customHeight="1">
      <c r="A25" s="244" t="s">
        <v>764</v>
      </c>
      <c r="B25" s="245" t="s">
        <v>765</v>
      </c>
      <c r="C25" s="84">
        <v>0</v>
      </c>
      <c r="D25" s="84">
        <v>0</v>
      </c>
      <c r="E25" s="84">
        <v>45</v>
      </c>
      <c r="F25" s="84">
        <v>507</v>
      </c>
      <c r="G25" s="84">
        <v>361</v>
      </c>
      <c r="H25" s="84">
        <v>110</v>
      </c>
      <c r="I25" s="84">
        <v>9</v>
      </c>
      <c r="J25" s="84">
        <v>0</v>
      </c>
      <c r="K25" s="84">
        <v>0</v>
      </c>
      <c r="L25" s="84">
        <v>0</v>
      </c>
      <c r="M25" s="84">
        <v>0</v>
      </c>
      <c r="N25" s="84">
        <v>0</v>
      </c>
      <c r="O25" s="84">
        <f t="shared" si="0"/>
        <v>1032</v>
      </c>
      <c r="P25" s="84">
        <v>936</v>
      </c>
      <c r="Q25" s="247">
        <f t="shared" si="1"/>
        <v>1.1025641025641026</v>
      </c>
    </row>
    <row r="26" spans="1:17" ht="23.45" customHeight="1">
      <c r="A26" s="244" t="s">
        <v>766</v>
      </c>
      <c r="B26" s="245" t="s">
        <v>767</v>
      </c>
      <c r="C26" s="84">
        <v>228</v>
      </c>
      <c r="D26" s="84">
        <v>54</v>
      </c>
      <c r="E26" s="84">
        <v>36</v>
      </c>
      <c r="F26" s="84">
        <v>0</v>
      </c>
      <c r="G26" s="84">
        <v>0</v>
      </c>
      <c r="H26" s="84">
        <v>0</v>
      </c>
      <c r="I26" s="84">
        <v>0</v>
      </c>
      <c r="J26" s="84">
        <v>0</v>
      </c>
      <c r="K26" s="84">
        <v>0</v>
      </c>
      <c r="L26" s="84">
        <v>0</v>
      </c>
      <c r="M26" s="84">
        <v>0</v>
      </c>
      <c r="N26" s="84">
        <v>63</v>
      </c>
      <c r="O26" s="84">
        <f t="shared" si="0"/>
        <v>381</v>
      </c>
      <c r="P26" s="84">
        <v>381</v>
      </c>
      <c r="Q26" s="247">
        <f t="shared" si="1"/>
        <v>1</v>
      </c>
    </row>
    <row r="27" spans="1:17" ht="23.45" customHeight="1">
      <c r="A27" s="244" t="s">
        <v>768</v>
      </c>
      <c r="B27" s="245" t="s">
        <v>769</v>
      </c>
      <c r="C27" s="84">
        <v>61</v>
      </c>
      <c r="D27" s="84">
        <v>418</v>
      </c>
      <c r="E27" s="84">
        <v>223</v>
      </c>
      <c r="F27" s="84">
        <v>359</v>
      </c>
      <c r="G27" s="84">
        <v>1810</v>
      </c>
      <c r="H27" s="84">
        <v>3513</v>
      </c>
      <c r="I27" s="84">
        <v>2561</v>
      </c>
      <c r="J27" s="84">
        <v>1919</v>
      </c>
      <c r="K27" s="84">
        <v>17</v>
      </c>
      <c r="L27" s="84">
        <v>3</v>
      </c>
      <c r="M27" s="84">
        <v>22</v>
      </c>
      <c r="N27" s="84">
        <v>8</v>
      </c>
      <c r="O27" s="84">
        <f t="shared" si="0"/>
        <v>10914</v>
      </c>
      <c r="P27" s="84">
        <v>9734</v>
      </c>
      <c r="Q27" s="247">
        <f t="shared" si="1"/>
        <v>1.1212245736593385</v>
      </c>
    </row>
    <row r="28" spans="1:17" ht="23.45" customHeight="1">
      <c r="A28" s="467" t="s">
        <v>1677</v>
      </c>
      <c r="B28" s="468"/>
      <c r="C28" s="84">
        <v>413506</v>
      </c>
      <c r="D28" s="84">
        <v>327455</v>
      </c>
      <c r="E28" s="84">
        <v>293799</v>
      </c>
      <c r="F28" s="84">
        <v>187724</v>
      </c>
      <c r="G28" s="84">
        <v>531171</v>
      </c>
      <c r="H28" s="84">
        <v>807490</v>
      </c>
      <c r="I28" s="84">
        <v>549905</v>
      </c>
      <c r="J28" s="84">
        <v>480681</v>
      </c>
      <c r="K28" s="84">
        <v>460814</v>
      </c>
      <c r="L28" s="84">
        <v>833868</v>
      </c>
      <c r="M28" s="84">
        <v>742718</v>
      </c>
      <c r="N28" s="84">
        <v>349726</v>
      </c>
      <c r="O28" s="84">
        <v>5978857</v>
      </c>
      <c r="P28" s="84">
        <v>4445808</v>
      </c>
      <c r="Q28" s="247">
        <f t="shared" si="1"/>
        <v>1.344830231085103</v>
      </c>
    </row>
    <row r="29" spans="1:17" ht="23.45" customHeight="1">
      <c r="A29" s="469" t="s">
        <v>1678</v>
      </c>
      <c r="B29" s="470"/>
      <c r="C29" s="84">
        <v>233503</v>
      </c>
      <c r="D29" s="84">
        <v>318079</v>
      </c>
      <c r="E29" s="84">
        <v>110880</v>
      </c>
      <c r="F29" s="84">
        <v>249999</v>
      </c>
      <c r="G29" s="84">
        <v>357728</v>
      </c>
      <c r="H29" s="84">
        <v>404396</v>
      </c>
      <c r="I29" s="84">
        <v>300440</v>
      </c>
      <c r="J29" s="84">
        <v>355753</v>
      </c>
      <c r="K29" s="84">
        <v>647305</v>
      </c>
      <c r="L29" s="84">
        <v>663220</v>
      </c>
      <c r="M29" s="84">
        <v>368984</v>
      </c>
      <c r="N29" s="84">
        <v>435521</v>
      </c>
      <c r="O29" s="84">
        <f>SUM(C29:N29)</f>
        <v>4445808</v>
      </c>
      <c r="P29" s="471"/>
      <c r="Q29" s="472"/>
    </row>
    <row r="30" spans="1:17" ht="23.45" customHeight="1">
      <c r="A30" s="469" t="s">
        <v>1679</v>
      </c>
      <c r="B30" s="470"/>
      <c r="C30" s="247">
        <f t="shared" ref="C30:O30" si="2">C28/C29</f>
        <v>1.7708808880399824</v>
      </c>
      <c r="D30" s="247">
        <f t="shared" si="2"/>
        <v>1.0294769538385118</v>
      </c>
      <c r="E30" s="247">
        <f t="shared" si="2"/>
        <v>2.6497023809523808</v>
      </c>
      <c r="F30" s="247">
        <f t="shared" si="2"/>
        <v>0.75089900359601436</v>
      </c>
      <c r="G30" s="247">
        <f t="shared" si="2"/>
        <v>1.4848460282672868</v>
      </c>
      <c r="H30" s="247">
        <f t="shared" si="2"/>
        <v>1.9967803835844073</v>
      </c>
      <c r="I30" s="247">
        <f t="shared" si="2"/>
        <v>1.8303321794701104</v>
      </c>
      <c r="J30" s="247">
        <f t="shared" si="2"/>
        <v>1.3511649936894419</v>
      </c>
      <c r="K30" s="247">
        <f t="shared" si="2"/>
        <v>0.71189624674612428</v>
      </c>
      <c r="L30" s="247">
        <f t="shared" si="2"/>
        <v>1.2573022526461808</v>
      </c>
      <c r="M30" s="247">
        <f t="shared" si="2"/>
        <v>2.0128731869132537</v>
      </c>
      <c r="N30" s="247">
        <f t="shared" si="2"/>
        <v>0.80300605481710408</v>
      </c>
      <c r="O30" s="247">
        <f t="shared" si="2"/>
        <v>1.344830231085103</v>
      </c>
      <c r="P30" s="473"/>
      <c r="Q30" s="474"/>
    </row>
    <row r="31" spans="1:17" ht="22.5" customHeight="1">
      <c r="P31" s="464" t="s">
        <v>809</v>
      </c>
      <c r="Q31" s="464"/>
    </row>
    <row r="32" spans="1:17">
      <c r="N32" s="85"/>
    </row>
  </sheetData>
  <mergeCells count="7">
    <mergeCell ref="P31:Q31"/>
    <mergeCell ref="P3:Q3"/>
    <mergeCell ref="A4:B4"/>
    <mergeCell ref="A28:B28"/>
    <mergeCell ref="A29:B29"/>
    <mergeCell ref="P29:Q30"/>
    <mergeCell ref="A30:B30"/>
  </mergeCells>
  <phoneticPr fontId="3"/>
  <pageMargins left="0.78740157480314965" right="0.19685039370078741" top="0.19685039370078741" bottom="0.39370078740157483" header="0" footer="0"/>
  <pageSetup paperSize="9" scale="84" orientation="landscape" r:id="rId1"/>
  <headerFooter scaleWithDoc="0" alignWithMargins="0">
    <oddFooter>&amp;C&amp;"ＭＳ 明朝,標準"&amp;10－８－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Layout" zoomScaleNormal="100" workbookViewId="0"/>
  </sheetViews>
  <sheetFormatPr defaultRowHeight="14.25"/>
  <cols>
    <col min="1" max="1" width="4.25" style="15" customWidth="1"/>
    <col min="2" max="2" width="18.875" style="202" customWidth="1"/>
    <col min="3" max="17" width="8.5" style="202" customWidth="1"/>
    <col min="18" max="16384" width="9" style="202"/>
  </cols>
  <sheetData>
    <row r="1" spans="1:17" ht="21" customHeight="1"/>
    <row r="2" spans="1:17" ht="21" customHeight="1"/>
    <row r="3" spans="1:17" s="220" customFormat="1" ht="21" customHeight="1">
      <c r="A3" s="224" t="s">
        <v>770</v>
      </c>
    </row>
    <row r="4" spans="1:17" ht="21" customHeight="1">
      <c r="A4" s="3" t="s">
        <v>771</v>
      </c>
      <c r="C4" s="220"/>
      <c r="D4" s="220"/>
      <c r="E4" s="220"/>
      <c r="F4" s="220"/>
      <c r="G4" s="220"/>
      <c r="H4" s="220"/>
      <c r="I4" s="220"/>
      <c r="J4" s="220"/>
      <c r="K4" s="220"/>
      <c r="L4" s="220"/>
      <c r="M4" s="220"/>
      <c r="N4" s="220"/>
      <c r="O4" s="220"/>
      <c r="P4" s="220"/>
      <c r="Q4" s="220"/>
    </row>
    <row r="5" spans="1:17" s="220" customFormat="1" ht="21" customHeight="1">
      <c r="A5" s="3" t="s">
        <v>772</v>
      </c>
    </row>
    <row r="6" spans="1:17" ht="21" customHeight="1">
      <c r="A6" s="3" t="s">
        <v>773</v>
      </c>
      <c r="C6" s="220"/>
      <c r="D6" s="220"/>
      <c r="E6" s="220"/>
      <c r="F6" s="220"/>
      <c r="G6" s="220"/>
      <c r="H6" s="220"/>
      <c r="I6" s="220"/>
      <c r="J6" s="220"/>
      <c r="K6" s="220"/>
      <c r="L6" s="220"/>
      <c r="M6" s="220"/>
      <c r="N6" s="220"/>
      <c r="O6" s="220"/>
      <c r="P6" s="220"/>
      <c r="Q6" s="220"/>
    </row>
    <row r="7" spans="1:17" ht="20.25" customHeight="1">
      <c r="A7" s="220"/>
      <c r="C7" s="220"/>
      <c r="D7" s="220"/>
      <c r="E7" s="220"/>
      <c r="F7" s="220"/>
      <c r="G7" s="220"/>
      <c r="H7" s="220"/>
      <c r="I7" s="220"/>
      <c r="J7" s="220"/>
      <c r="K7" s="220"/>
      <c r="L7" s="220"/>
      <c r="M7" s="220"/>
      <c r="N7" s="220"/>
      <c r="O7" s="220"/>
      <c r="P7" s="220"/>
      <c r="Q7" s="220"/>
    </row>
    <row r="8" spans="1:17" ht="19.5" customHeight="1">
      <c r="O8" s="460" t="s">
        <v>774</v>
      </c>
      <c r="P8" s="460"/>
      <c r="Q8" s="460"/>
    </row>
    <row r="9" spans="1:17" s="210" customFormat="1" ht="30" customHeight="1">
      <c r="A9" s="462" t="s">
        <v>1676</v>
      </c>
      <c r="B9" s="463"/>
      <c r="C9" s="225" t="s">
        <v>778</v>
      </c>
      <c r="D9" s="225" t="s">
        <v>804</v>
      </c>
      <c r="E9" s="225" t="s">
        <v>779</v>
      </c>
      <c r="F9" s="225" t="s">
        <v>805</v>
      </c>
      <c r="G9" s="225" t="s">
        <v>780</v>
      </c>
      <c r="H9" s="225" t="s">
        <v>781</v>
      </c>
      <c r="I9" s="225" t="s">
        <v>806</v>
      </c>
      <c r="J9" s="225" t="s">
        <v>782</v>
      </c>
      <c r="K9" s="225" t="s">
        <v>801</v>
      </c>
      <c r="L9" s="225" t="s">
        <v>802</v>
      </c>
      <c r="M9" s="225" t="s">
        <v>783</v>
      </c>
      <c r="N9" s="225" t="s">
        <v>784</v>
      </c>
      <c r="O9" s="225" t="s">
        <v>785</v>
      </c>
      <c r="P9" s="225" t="s">
        <v>775</v>
      </c>
      <c r="Q9" s="225" t="s">
        <v>786</v>
      </c>
    </row>
    <row r="10" spans="1:17" ht="26.1" customHeight="1">
      <c r="A10" s="244" t="s">
        <v>268</v>
      </c>
      <c r="B10" s="245" t="s">
        <v>787</v>
      </c>
      <c r="C10" s="84">
        <v>0</v>
      </c>
      <c r="D10" s="84">
        <v>0</v>
      </c>
      <c r="E10" s="84">
        <v>0</v>
      </c>
      <c r="F10" s="84">
        <v>0</v>
      </c>
      <c r="G10" s="84">
        <v>0</v>
      </c>
      <c r="H10" s="84">
        <v>0</v>
      </c>
      <c r="I10" s="84">
        <v>0</v>
      </c>
      <c r="J10" s="84">
        <v>0</v>
      </c>
      <c r="K10" s="84">
        <v>147</v>
      </c>
      <c r="L10" s="84">
        <v>36651</v>
      </c>
      <c r="M10" s="84">
        <v>135408</v>
      </c>
      <c r="N10" s="84">
        <v>19296</v>
      </c>
      <c r="O10" s="84">
        <f t="shared" ref="O10:O26" si="0">SUM(C10:N10)</f>
        <v>191502</v>
      </c>
      <c r="P10" s="84">
        <v>82663</v>
      </c>
      <c r="Q10" s="246">
        <f>IF(O10*P10&lt;&gt;0,O10/P10,"0%")</f>
        <v>2.3166592066583598</v>
      </c>
    </row>
    <row r="11" spans="1:17" ht="26.1" customHeight="1">
      <c r="A11" s="244" t="s">
        <v>286</v>
      </c>
      <c r="B11" s="245" t="s">
        <v>788</v>
      </c>
      <c r="C11" s="84">
        <v>0</v>
      </c>
      <c r="D11" s="84">
        <v>35</v>
      </c>
      <c r="E11" s="84">
        <v>396</v>
      </c>
      <c r="F11" s="84">
        <v>1610</v>
      </c>
      <c r="G11" s="84">
        <v>588</v>
      </c>
      <c r="H11" s="84">
        <v>83</v>
      </c>
      <c r="I11" s="84">
        <v>0</v>
      </c>
      <c r="J11" s="84">
        <v>0</v>
      </c>
      <c r="K11" s="84">
        <v>0</v>
      </c>
      <c r="L11" s="84">
        <v>0</v>
      </c>
      <c r="M11" s="84">
        <v>0</v>
      </c>
      <c r="N11" s="84">
        <v>0</v>
      </c>
      <c r="O11" s="84">
        <f t="shared" si="0"/>
        <v>2712</v>
      </c>
      <c r="P11" s="84">
        <v>11292</v>
      </c>
      <c r="Q11" s="246">
        <f t="shared" ref="Q11:Q26" si="1">IF(O11*P11&lt;&gt;0,O11/P11,"0%")</f>
        <v>0.24017003188097769</v>
      </c>
    </row>
    <row r="12" spans="1:17" ht="26.1" customHeight="1">
      <c r="A12" s="244" t="s">
        <v>284</v>
      </c>
      <c r="B12" s="245" t="s">
        <v>716</v>
      </c>
      <c r="C12" s="84">
        <v>17167</v>
      </c>
      <c r="D12" s="84">
        <v>8411</v>
      </c>
      <c r="E12" s="84">
        <v>19456</v>
      </c>
      <c r="F12" s="84">
        <v>11285</v>
      </c>
      <c r="G12" s="84">
        <v>11871</v>
      </c>
      <c r="H12" s="84">
        <v>9929</v>
      </c>
      <c r="I12" s="84">
        <v>16653</v>
      </c>
      <c r="J12" s="84">
        <v>12934</v>
      </c>
      <c r="K12" s="84">
        <v>18658</v>
      </c>
      <c r="L12" s="84">
        <v>15537</v>
      </c>
      <c r="M12" s="84">
        <v>17362</v>
      </c>
      <c r="N12" s="84">
        <v>14233</v>
      </c>
      <c r="O12" s="84">
        <f t="shared" si="0"/>
        <v>173496</v>
      </c>
      <c r="P12" s="84">
        <v>228329</v>
      </c>
      <c r="Q12" s="246">
        <f t="shared" si="1"/>
        <v>0.75985091687871453</v>
      </c>
    </row>
    <row r="13" spans="1:17" ht="26.1" customHeight="1">
      <c r="A13" s="244" t="s">
        <v>277</v>
      </c>
      <c r="B13" s="245" t="s">
        <v>789</v>
      </c>
      <c r="C13" s="84">
        <v>1065</v>
      </c>
      <c r="D13" s="84">
        <v>1055</v>
      </c>
      <c r="E13" s="84">
        <v>2478</v>
      </c>
      <c r="F13" s="84">
        <v>695</v>
      </c>
      <c r="G13" s="84">
        <v>1010</v>
      </c>
      <c r="H13" s="84">
        <v>5146</v>
      </c>
      <c r="I13" s="84">
        <v>0</v>
      </c>
      <c r="J13" s="84">
        <v>0</v>
      </c>
      <c r="K13" s="84">
        <v>2759</v>
      </c>
      <c r="L13" s="84">
        <v>730</v>
      </c>
      <c r="M13" s="84">
        <v>913</v>
      </c>
      <c r="N13" s="84">
        <v>516</v>
      </c>
      <c r="O13" s="84">
        <f t="shared" si="0"/>
        <v>16367</v>
      </c>
      <c r="P13" s="84">
        <v>24301</v>
      </c>
      <c r="Q13" s="246">
        <f t="shared" si="1"/>
        <v>0.6735113781325871</v>
      </c>
    </row>
    <row r="14" spans="1:17" ht="26.1" customHeight="1">
      <c r="A14" s="244" t="s">
        <v>717</v>
      </c>
      <c r="B14" s="245" t="s">
        <v>718</v>
      </c>
      <c r="C14" s="84">
        <v>1889</v>
      </c>
      <c r="D14" s="84">
        <v>1757</v>
      </c>
      <c r="E14" s="84">
        <v>2954</v>
      </c>
      <c r="F14" s="84">
        <v>2403</v>
      </c>
      <c r="G14" s="84">
        <v>3287</v>
      </c>
      <c r="H14" s="84">
        <v>4146</v>
      </c>
      <c r="I14" s="84">
        <v>264</v>
      </c>
      <c r="J14" s="84">
        <v>278</v>
      </c>
      <c r="K14" s="84">
        <v>6391</v>
      </c>
      <c r="L14" s="84">
        <v>3483</v>
      </c>
      <c r="M14" s="84">
        <v>2568</v>
      </c>
      <c r="N14" s="84">
        <v>1114</v>
      </c>
      <c r="O14" s="84">
        <f t="shared" si="0"/>
        <v>30534</v>
      </c>
      <c r="P14" s="84">
        <v>37908</v>
      </c>
      <c r="Q14" s="246">
        <f t="shared" si="1"/>
        <v>0.80547641658752767</v>
      </c>
    </row>
    <row r="15" spans="1:17" ht="26.1" customHeight="1">
      <c r="A15" s="244" t="s">
        <v>275</v>
      </c>
      <c r="B15" s="245" t="s">
        <v>790</v>
      </c>
      <c r="C15" s="84">
        <v>1779</v>
      </c>
      <c r="D15" s="84">
        <v>1968</v>
      </c>
      <c r="E15" s="84">
        <v>2390</v>
      </c>
      <c r="F15" s="84">
        <v>3222</v>
      </c>
      <c r="G15" s="84">
        <v>5030</v>
      </c>
      <c r="H15" s="84">
        <v>3002</v>
      </c>
      <c r="I15" s="84">
        <v>370</v>
      </c>
      <c r="J15" s="84">
        <v>469</v>
      </c>
      <c r="K15" s="84">
        <v>1262</v>
      </c>
      <c r="L15" s="84">
        <v>2556</v>
      </c>
      <c r="M15" s="84">
        <v>4661</v>
      </c>
      <c r="N15" s="84">
        <v>3768</v>
      </c>
      <c r="O15" s="84">
        <f t="shared" si="0"/>
        <v>30477</v>
      </c>
      <c r="P15" s="84">
        <v>41695</v>
      </c>
      <c r="Q15" s="246">
        <f t="shared" si="1"/>
        <v>0.73095095335172078</v>
      </c>
    </row>
    <row r="16" spans="1:17" ht="26.1" customHeight="1">
      <c r="A16" s="244" t="s">
        <v>273</v>
      </c>
      <c r="B16" s="245" t="s">
        <v>791</v>
      </c>
      <c r="C16" s="84">
        <v>130</v>
      </c>
      <c r="D16" s="84">
        <v>20</v>
      </c>
      <c r="E16" s="84">
        <v>98</v>
      </c>
      <c r="F16" s="84">
        <v>6</v>
      </c>
      <c r="G16" s="84">
        <v>108</v>
      </c>
      <c r="H16" s="84">
        <v>162</v>
      </c>
      <c r="I16" s="84">
        <v>0</v>
      </c>
      <c r="J16" s="84">
        <v>0</v>
      </c>
      <c r="K16" s="84">
        <v>280</v>
      </c>
      <c r="L16" s="84">
        <v>128</v>
      </c>
      <c r="M16" s="84">
        <v>96</v>
      </c>
      <c r="N16" s="84">
        <v>138</v>
      </c>
      <c r="O16" s="84">
        <f t="shared" si="0"/>
        <v>1166</v>
      </c>
      <c r="P16" s="84">
        <v>2819</v>
      </c>
      <c r="Q16" s="246">
        <f t="shared" si="1"/>
        <v>0.41362185172046823</v>
      </c>
    </row>
    <row r="17" spans="1:17" ht="26.1" customHeight="1">
      <c r="A17" s="244" t="s">
        <v>719</v>
      </c>
      <c r="B17" s="245" t="s">
        <v>792</v>
      </c>
      <c r="C17" s="84">
        <v>27928</v>
      </c>
      <c r="D17" s="84">
        <v>32395</v>
      </c>
      <c r="E17" s="84">
        <v>12079</v>
      </c>
      <c r="F17" s="84">
        <v>3644</v>
      </c>
      <c r="G17" s="84">
        <v>2182</v>
      </c>
      <c r="H17" s="84">
        <v>1285</v>
      </c>
      <c r="I17" s="84">
        <v>14</v>
      </c>
      <c r="J17" s="84">
        <v>11</v>
      </c>
      <c r="K17" s="84">
        <v>3768</v>
      </c>
      <c r="L17" s="84">
        <v>5369</v>
      </c>
      <c r="M17" s="84">
        <v>4923</v>
      </c>
      <c r="N17" s="84">
        <v>4511</v>
      </c>
      <c r="O17" s="84">
        <f t="shared" si="0"/>
        <v>98109</v>
      </c>
      <c r="P17" s="84">
        <v>125321</v>
      </c>
      <c r="Q17" s="246">
        <f t="shared" si="1"/>
        <v>0.78286161138197108</v>
      </c>
    </row>
    <row r="18" spans="1:17" ht="26.1" customHeight="1">
      <c r="A18" s="244" t="s">
        <v>282</v>
      </c>
      <c r="B18" s="245" t="s">
        <v>793</v>
      </c>
      <c r="C18" s="84">
        <v>5</v>
      </c>
      <c r="D18" s="84">
        <v>6</v>
      </c>
      <c r="E18" s="84">
        <v>4</v>
      </c>
      <c r="F18" s="84">
        <v>1</v>
      </c>
      <c r="G18" s="84">
        <v>3</v>
      </c>
      <c r="H18" s="84">
        <v>0</v>
      </c>
      <c r="I18" s="84">
        <v>0</v>
      </c>
      <c r="J18" s="84">
        <v>0</v>
      </c>
      <c r="K18" s="84">
        <v>3</v>
      </c>
      <c r="L18" s="84">
        <v>25</v>
      </c>
      <c r="M18" s="84">
        <v>67</v>
      </c>
      <c r="N18" s="84">
        <v>11</v>
      </c>
      <c r="O18" s="84">
        <f t="shared" si="0"/>
        <v>125</v>
      </c>
      <c r="P18" s="84">
        <v>144</v>
      </c>
      <c r="Q18" s="246">
        <f t="shared" si="1"/>
        <v>0.86805555555555558</v>
      </c>
    </row>
    <row r="19" spans="1:17" ht="26.1" customHeight="1">
      <c r="A19" s="244" t="s">
        <v>289</v>
      </c>
      <c r="B19" s="245" t="s">
        <v>794</v>
      </c>
      <c r="C19" s="84">
        <v>527</v>
      </c>
      <c r="D19" s="84">
        <v>38</v>
      </c>
      <c r="E19" s="84">
        <v>193</v>
      </c>
      <c r="F19" s="84">
        <v>302</v>
      </c>
      <c r="G19" s="84">
        <v>6473</v>
      </c>
      <c r="H19" s="84">
        <v>10224</v>
      </c>
      <c r="I19" s="84">
        <v>10</v>
      </c>
      <c r="J19" s="84">
        <v>0</v>
      </c>
      <c r="K19" s="84">
        <v>4446</v>
      </c>
      <c r="L19" s="84">
        <v>6745</v>
      </c>
      <c r="M19" s="84">
        <v>900</v>
      </c>
      <c r="N19" s="84">
        <v>142</v>
      </c>
      <c r="O19" s="84">
        <f t="shared" si="0"/>
        <v>30000</v>
      </c>
      <c r="P19" s="84">
        <v>20546</v>
      </c>
      <c r="Q19" s="246">
        <f t="shared" si="1"/>
        <v>1.4601382264187677</v>
      </c>
    </row>
    <row r="20" spans="1:17" ht="26.1" customHeight="1">
      <c r="A20" s="244" t="s">
        <v>720</v>
      </c>
      <c r="B20" s="245" t="s">
        <v>795</v>
      </c>
      <c r="C20" s="84">
        <v>120</v>
      </c>
      <c r="D20" s="84">
        <v>681</v>
      </c>
      <c r="E20" s="84">
        <v>1319</v>
      </c>
      <c r="F20" s="84">
        <v>246</v>
      </c>
      <c r="G20" s="84">
        <v>1</v>
      </c>
      <c r="H20" s="84">
        <v>1</v>
      </c>
      <c r="I20" s="84">
        <v>0</v>
      </c>
      <c r="J20" s="84">
        <v>0</v>
      </c>
      <c r="K20" s="84">
        <v>0</v>
      </c>
      <c r="L20" s="84">
        <v>43</v>
      </c>
      <c r="M20" s="84">
        <v>27</v>
      </c>
      <c r="N20" s="84">
        <v>32</v>
      </c>
      <c r="O20" s="84">
        <f t="shared" si="0"/>
        <v>2470</v>
      </c>
      <c r="P20" s="84">
        <v>2565</v>
      </c>
      <c r="Q20" s="246">
        <f t="shared" si="1"/>
        <v>0.96296296296296291</v>
      </c>
    </row>
    <row r="21" spans="1:17" ht="26.1" customHeight="1">
      <c r="A21" s="244" t="s">
        <v>721</v>
      </c>
      <c r="B21" s="245" t="s">
        <v>796</v>
      </c>
      <c r="C21" s="84">
        <v>6710</v>
      </c>
      <c r="D21" s="84">
        <v>13492</v>
      </c>
      <c r="E21" s="84">
        <v>10107</v>
      </c>
      <c r="F21" s="84">
        <v>6488</v>
      </c>
      <c r="G21" s="84">
        <v>7534</v>
      </c>
      <c r="H21" s="84">
        <v>1586</v>
      </c>
      <c r="I21" s="84">
        <v>0</v>
      </c>
      <c r="J21" s="84">
        <v>0</v>
      </c>
      <c r="K21" s="84">
        <v>426</v>
      </c>
      <c r="L21" s="84">
        <v>8148</v>
      </c>
      <c r="M21" s="84">
        <v>37316</v>
      </c>
      <c r="N21" s="84">
        <v>20553</v>
      </c>
      <c r="O21" s="84">
        <f t="shared" si="0"/>
        <v>112360</v>
      </c>
      <c r="P21" s="84">
        <v>107319</v>
      </c>
      <c r="Q21" s="246">
        <f t="shared" si="1"/>
        <v>1.0469721111825492</v>
      </c>
    </row>
    <row r="22" spans="1:17" ht="26.1" customHeight="1">
      <c r="A22" s="244" t="s">
        <v>722</v>
      </c>
      <c r="B22" s="245" t="s">
        <v>797</v>
      </c>
      <c r="C22" s="84">
        <v>1392</v>
      </c>
      <c r="D22" s="84">
        <v>1255</v>
      </c>
      <c r="E22" s="84">
        <v>859</v>
      </c>
      <c r="F22" s="84">
        <v>383</v>
      </c>
      <c r="G22" s="84">
        <v>325</v>
      </c>
      <c r="H22" s="84">
        <v>409</v>
      </c>
      <c r="I22" s="84">
        <v>10</v>
      </c>
      <c r="J22" s="84">
        <v>4</v>
      </c>
      <c r="K22" s="84">
        <v>1470</v>
      </c>
      <c r="L22" s="84">
        <v>1352</v>
      </c>
      <c r="M22" s="84">
        <v>1439</v>
      </c>
      <c r="N22" s="84">
        <v>1003</v>
      </c>
      <c r="O22" s="84">
        <f t="shared" si="0"/>
        <v>9901</v>
      </c>
      <c r="P22" s="84">
        <v>8940</v>
      </c>
      <c r="Q22" s="246">
        <f t="shared" si="1"/>
        <v>1.1074944071588366</v>
      </c>
    </row>
    <row r="23" spans="1:17" ht="26.1" customHeight="1">
      <c r="A23" s="244" t="s">
        <v>723</v>
      </c>
      <c r="B23" s="245" t="s">
        <v>798</v>
      </c>
      <c r="C23" s="84">
        <v>0</v>
      </c>
      <c r="D23" s="84">
        <v>0</v>
      </c>
      <c r="E23" s="84">
        <v>67</v>
      </c>
      <c r="F23" s="84">
        <v>397</v>
      </c>
      <c r="G23" s="84">
        <v>224</v>
      </c>
      <c r="H23" s="84">
        <v>185</v>
      </c>
      <c r="I23" s="84">
        <v>0</v>
      </c>
      <c r="J23" s="84">
        <v>3</v>
      </c>
      <c r="K23" s="84">
        <v>0</v>
      </c>
      <c r="L23" s="84">
        <v>5</v>
      </c>
      <c r="M23" s="84">
        <v>0</v>
      </c>
      <c r="N23" s="84">
        <v>0</v>
      </c>
      <c r="O23" s="84">
        <f t="shared" si="0"/>
        <v>881</v>
      </c>
      <c r="P23" s="84">
        <v>642</v>
      </c>
      <c r="Q23" s="246">
        <f t="shared" si="1"/>
        <v>1.3722741433021808</v>
      </c>
    </row>
    <row r="24" spans="1:17" ht="26.1" customHeight="1">
      <c r="A24" s="244" t="s">
        <v>285</v>
      </c>
      <c r="B24" s="245" t="s">
        <v>799</v>
      </c>
      <c r="C24" s="84">
        <v>277</v>
      </c>
      <c r="D24" s="84">
        <v>30</v>
      </c>
      <c r="E24" s="84">
        <v>241</v>
      </c>
      <c r="F24" s="84">
        <v>306</v>
      </c>
      <c r="G24" s="84">
        <v>8955</v>
      </c>
      <c r="H24" s="84">
        <v>2928</v>
      </c>
      <c r="I24" s="84">
        <v>1987</v>
      </c>
      <c r="J24" s="84">
        <v>790</v>
      </c>
      <c r="K24" s="84">
        <v>784</v>
      </c>
      <c r="L24" s="84">
        <v>2560</v>
      </c>
      <c r="M24" s="84">
        <v>6643</v>
      </c>
      <c r="N24" s="84">
        <v>4402</v>
      </c>
      <c r="O24" s="84">
        <f t="shared" si="0"/>
        <v>29903</v>
      </c>
      <c r="P24" s="84">
        <v>22714</v>
      </c>
      <c r="Q24" s="246">
        <f t="shared" si="1"/>
        <v>1.3165008364885094</v>
      </c>
    </row>
    <row r="25" spans="1:17" ht="26.1" customHeight="1">
      <c r="A25" s="244" t="s">
        <v>724</v>
      </c>
      <c r="B25" s="245" t="s">
        <v>725</v>
      </c>
      <c r="C25" s="84">
        <v>806</v>
      </c>
      <c r="D25" s="84">
        <v>883</v>
      </c>
      <c r="E25" s="84">
        <v>1375</v>
      </c>
      <c r="F25" s="84">
        <v>1473</v>
      </c>
      <c r="G25" s="84">
        <v>2623</v>
      </c>
      <c r="H25" s="84">
        <v>1997</v>
      </c>
      <c r="I25" s="84">
        <v>2356</v>
      </c>
      <c r="J25" s="84">
        <v>3495</v>
      </c>
      <c r="K25" s="84">
        <v>5383</v>
      </c>
      <c r="L25" s="84">
        <v>1108</v>
      </c>
      <c r="M25" s="84">
        <v>1073</v>
      </c>
      <c r="N25" s="84">
        <v>606</v>
      </c>
      <c r="O25" s="84">
        <f t="shared" si="0"/>
        <v>23178</v>
      </c>
      <c r="P25" s="84">
        <v>24923</v>
      </c>
      <c r="Q25" s="246">
        <f t="shared" si="1"/>
        <v>0.92998435180355499</v>
      </c>
    </row>
    <row r="26" spans="1:17" ht="26.1" customHeight="1">
      <c r="A26" s="244" t="s">
        <v>726</v>
      </c>
      <c r="B26" s="245" t="s">
        <v>800</v>
      </c>
      <c r="C26" s="84">
        <v>0</v>
      </c>
      <c r="D26" s="84">
        <v>2</v>
      </c>
      <c r="E26" s="84">
        <v>0</v>
      </c>
      <c r="F26" s="84">
        <v>0</v>
      </c>
      <c r="G26" s="84">
        <v>604</v>
      </c>
      <c r="H26" s="84">
        <v>796</v>
      </c>
      <c r="I26" s="84">
        <v>614</v>
      </c>
      <c r="J26" s="84">
        <v>488</v>
      </c>
      <c r="K26" s="84">
        <v>120</v>
      </c>
      <c r="L26" s="84">
        <v>23</v>
      </c>
      <c r="M26" s="84">
        <v>0</v>
      </c>
      <c r="N26" s="84">
        <v>0</v>
      </c>
      <c r="O26" s="84">
        <f t="shared" si="0"/>
        <v>2647</v>
      </c>
      <c r="P26" s="84">
        <v>4691</v>
      </c>
      <c r="Q26" s="246">
        <f t="shared" si="1"/>
        <v>0.56427201023235984</v>
      </c>
    </row>
  </sheetData>
  <mergeCells count="2">
    <mergeCell ref="O8:Q8"/>
    <mergeCell ref="A9:B9"/>
  </mergeCells>
  <phoneticPr fontId="3"/>
  <pageMargins left="0.78740157480314965" right="0.19685039370078741" top="0.19685039370078741" bottom="0.39370078740157483" header="0" footer="0"/>
  <pageSetup paperSize="9" scale="92" orientation="landscape" r:id="rId1"/>
  <headerFooter>
    <oddFooter>&amp;C&amp;"ＭＳ 明朝,標準"&amp;10－９－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view="pageLayout" zoomScaleNormal="100" workbookViewId="0"/>
  </sheetViews>
  <sheetFormatPr defaultRowHeight="14.25"/>
  <cols>
    <col min="1" max="1" width="4.75" style="202" customWidth="1"/>
    <col min="2" max="2" width="18" style="202" customWidth="1"/>
    <col min="3" max="13" width="9.375" style="202" customWidth="1"/>
    <col min="14" max="16" width="10.25" style="202" customWidth="1"/>
    <col min="17" max="17" width="8.375" style="202" customWidth="1"/>
    <col min="18" max="16384" width="9" style="202"/>
  </cols>
  <sheetData>
    <row r="1" spans="1:17" ht="17.25" customHeight="1"/>
    <row r="2" spans="1:17" ht="17.25" customHeight="1"/>
    <row r="3" spans="1:17" ht="17.25" customHeight="1">
      <c r="O3" s="460" t="str">
        <f>'P9'!$O$8</f>
        <v>　令和2年 単位：千円</v>
      </c>
      <c r="P3" s="460"/>
      <c r="Q3" s="460"/>
    </row>
    <row r="4" spans="1:17" s="210" customFormat="1" ht="30.6" customHeight="1">
      <c r="A4" s="465" t="s">
        <v>1680</v>
      </c>
      <c r="B4" s="466"/>
      <c r="C4" s="225" t="s">
        <v>778</v>
      </c>
      <c r="D4" s="225" t="s">
        <v>804</v>
      </c>
      <c r="E4" s="225" t="s">
        <v>779</v>
      </c>
      <c r="F4" s="225" t="s">
        <v>805</v>
      </c>
      <c r="G4" s="225" t="s">
        <v>1681</v>
      </c>
      <c r="H4" s="225" t="s">
        <v>781</v>
      </c>
      <c r="I4" s="225" t="s">
        <v>1682</v>
      </c>
      <c r="J4" s="225" t="s">
        <v>782</v>
      </c>
      <c r="K4" s="225" t="s">
        <v>1683</v>
      </c>
      <c r="L4" s="225" t="s">
        <v>1684</v>
      </c>
      <c r="M4" s="225" t="s">
        <v>783</v>
      </c>
      <c r="N4" s="225" t="s">
        <v>1685</v>
      </c>
      <c r="O4" s="225" t="s">
        <v>785</v>
      </c>
      <c r="P4" s="225" t="s">
        <v>775</v>
      </c>
      <c r="Q4" s="225" t="s">
        <v>786</v>
      </c>
    </row>
    <row r="5" spans="1:17" ht="23.45" customHeight="1">
      <c r="A5" s="244" t="s">
        <v>1686</v>
      </c>
      <c r="B5" s="245" t="s">
        <v>807</v>
      </c>
      <c r="C5" s="84">
        <v>173</v>
      </c>
      <c r="D5" s="84">
        <v>427</v>
      </c>
      <c r="E5" s="84">
        <v>991</v>
      </c>
      <c r="F5" s="84">
        <v>452</v>
      </c>
      <c r="G5" s="84">
        <v>529</v>
      </c>
      <c r="H5" s="84">
        <v>275</v>
      </c>
      <c r="I5" s="84">
        <v>249</v>
      </c>
      <c r="J5" s="84">
        <v>108</v>
      </c>
      <c r="K5" s="84">
        <v>616</v>
      </c>
      <c r="L5" s="84">
        <v>397</v>
      </c>
      <c r="M5" s="84">
        <v>391</v>
      </c>
      <c r="N5" s="84">
        <v>190</v>
      </c>
      <c r="O5" s="84">
        <f t="shared" ref="O5:O27" si="0">SUM(C5:N5)</f>
        <v>4798</v>
      </c>
      <c r="P5" s="84">
        <v>6952</v>
      </c>
      <c r="Q5" s="247">
        <f>IF(O5*P5&lt;&gt;0,O5/P5,"0%")</f>
        <v>0.6901611047180668</v>
      </c>
    </row>
    <row r="6" spans="1:17" ht="23.45" customHeight="1">
      <c r="A6" s="244" t="s">
        <v>728</v>
      </c>
      <c r="B6" s="245" t="s">
        <v>729</v>
      </c>
      <c r="C6" s="84">
        <v>457</v>
      </c>
      <c r="D6" s="84">
        <v>376</v>
      </c>
      <c r="E6" s="84">
        <v>363</v>
      </c>
      <c r="F6" s="84">
        <v>2101</v>
      </c>
      <c r="G6" s="84">
        <v>6091</v>
      </c>
      <c r="H6" s="84">
        <v>4077</v>
      </c>
      <c r="I6" s="84">
        <v>972</v>
      </c>
      <c r="J6" s="84">
        <v>497</v>
      </c>
      <c r="K6" s="84">
        <v>582</v>
      </c>
      <c r="L6" s="84">
        <v>1018</v>
      </c>
      <c r="M6" s="84">
        <v>1477</v>
      </c>
      <c r="N6" s="84">
        <v>1535</v>
      </c>
      <c r="O6" s="84">
        <f t="shared" si="0"/>
        <v>19546</v>
      </c>
      <c r="P6" s="84">
        <v>19914</v>
      </c>
      <c r="Q6" s="247">
        <f t="shared" ref="Q6:Q28" si="1">IF(O6*P6&lt;&gt;0,O6/P6,"0%")</f>
        <v>0.98152053831475339</v>
      </c>
    </row>
    <row r="7" spans="1:17" ht="23.45" customHeight="1">
      <c r="A7" s="244" t="s">
        <v>730</v>
      </c>
      <c r="B7" s="245" t="s">
        <v>731</v>
      </c>
      <c r="C7" s="84">
        <v>0</v>
      </c>
      <c r="D7" s="84">
        <v>0</v>
      </c>
      <c r="E7" s="84">
        <v>0</v>
      </c>
      <c r="F7" s="84">
        <v>0</v>
      </c>
      <c r="G7" s="84">
        <v>2787</v>
      </c>
      <c r="H7" s="84">
        <v>25720</v>
      </c>
      <c r="I7" s="84">
        <v>2859</v>
      </c>
      <c r="J7" s="84">
        <v>86</v>
      </c>
      <c r="K7" s="84">
        <v>1</v>
      </c>
      <c r="L7" s="84">
        <v>6856</v>
      </c>
      <c r="M7" s="84">
        <v>9262</v>
      </c>
      <c r="N7" s="84">
        <v>0</v>
      </c>
      <c r="O7" s="84">
        <f t="shared" si="0"/>
        <v>47571</v>
      </c>
      <c r="P7" s="84">
        <v>29753</v>
      </c>
      <c r="Q7" s="247">
        <f t="shared" si="1"/>
        <v>1.5988639801028468</v>
      </c>
    </row>
    <row r="8" spans="1:17" ht="23.45" customHeight="1">
      <c r="A8" s="244" t="s">
        <v>732</v>
      </c>
      <c r="B8" s="245" t="s">
        <v>733</v>
      </c>
      <c r="C8" s="84">
        <v>0</v>
      </c>
      <c r="D8" s="84">
        <v>0</v>
      </c>
      <c r="E8" s="84">
        <v>16</v>
      </c>
      <c r="F8" s="84">
        <v>61</v>
      </c>
      <c r="G8" s="84">
        <v>92</v>
      </c>
      <c r="H8" s="84">
        <v>11</v>
      </c>
      <c r="I8" s="84">
        <v>92</v>
      </c>
      <c r="J8" s="84">
        <v>1002</v>
      </c>
      <c r="K8" s="84">
        <v>6404</v>
      </c>
      <c r="L8" s="84">
        <v>29931</v>
      </c>
      <c r="M8" s="84">
        <v>21462</v>
      </c>
      <c r="N8" s="84">
        <v>4527</v>
      </c>
      <c r="O8" s="84">
        <f t="shared" si="0"/>
        <v>63598</v>
      </c>
      <c r="P8" s="84">
        <v>29628</v>
      </c>
      <c r="Q8" s="247">
        <f t="shared" si="1"/>
        <v>2.1465505602808155</v>
      </c>
    </row>
    <row r="9" spans="1:17" ht="23.45" customHeight="1">
      <c r="A9" s="244" t="s">
        <v>290</v>
      </c>
      <c r="B9" s="245" t="s">
        <v>776</v>
      </c>
      <c r="C9" s="84">
        <v>13952</v>
      </c>
      <c r="D9" s="84">
        <v>6328</v>
      </c>
      <c r="E9" s="84">
        <v>9231</v>
      </c>
      <c r="F9" s="84">
        <v>6258</v>
      </c>
      <c r="G9" s="84">
        <v>14031</v>
      </c>
      <c r="H9" s="84">
        <v>14360</v>
      </c>
      <c r="I9" s="84">
        <v>19387</v>
      </c>
      <c r="J9" s="84">
        <v>25405</v>
      </c>
      <c r="K9" s="84">
        <v>17720</v>
      </c>
      <c r="L9" s="84">
        <v>24338</v>
      </c>
      <c r="M9" s="84">
        <v>21144</v>
      </c>
      <c r="N9" s="84">
        <v>12428</v>
      </c>
      <c r="O9" s="84">
        <f t="shared" si="0"/>
        <v>184582</v>
      </c>
      <c r="P9" s="84">
        <v>183239</v>
      </c>
      <c r="Q9" s="247">
        <f t="shared" si="1"/>
        <v>1.0073292257652573</v>
      </c>
    </row>
    <row r="10" spans="1:17" ht="23.45" customHeight="1">
      <c r="A10" s="244" t="s">
        <v>735</v>
      </c>
      <c r="B10" s="245" t="s">
        <v>736</v>
      </c>
      <c r="C10" s="84">
        <v>159077</v>
      </c>
      <c r="D10" s="84">
        <v>23784</v>
      </c>
      <c r="E10" s="84">
        <v>30417</v>
      </c>
      <c r="F10" s="84">
        <v>24</v>
      </c>
      <c r="G10" s="84">
        <v>22817</v>
      </c>
      <c r="H10" s="84">
        <v>138390</v>
      </c>
      <c r="I10" s="84">
        <v>196120</v>
      </c>
      <c r="J10" s="84">
        <v>229026</v>
      </c>
      <c r="K10" s="84">
        <v>168655</v>
      </c>
      <c r="L10" s="84">
        <v>349843</v>
      </c>
      <c r="M10" s="84">
        <v>183252</v>
      </c>
      <c r="N10" s="84">
        <v>89467</v>
      </c>
      <c r="O10" s="84">
        <f t="shared" si="0"/>
        <v>1590872</v>
      </c>
      <c r="P10" s="84">
        <v>1073564</v>
      </c>
      <c r="Q10" s="247">
        <f t="shared" si="1"/>
        <v>1.4818604200587948</v>
      </c>
    </row>
    <row r="11" spans="1:17" ht="23.45" customHeight="1">
      <c r="A11" s="244" t="s">
        <v>265</v>
      </c>
      <c r="B11" s="245" t="s">
        <v>737</v>
      </c>
      <c r="C11" s="84">
        <v>4577</v>
      </c>
      <c r="D11" s="84">
        <v>2708</v>
      </c>
      <c r="E11" s="84">
        <v>3728</v>
      </c>
      <c r="F11" s="84">
        <v>523</v>
      </c>
      <c r="G11" s="84">
        <v>246</v>
      </c>
      <c r="H11" s="84">
        <v>53</v>
      </c>
      <c r="I11" s="84">
        <v>2</v>
      </c>
      <c r="J11" s="84">
        <v>1</v>
      </c>
      <c r="K11" s="84">
        <v>336</v>
      </c>
      <c r="L11" s="84">
        <v>225</v>
      </c>
      <c r="M11" s="84">
        <v>532</v>
      </c>
      <c r="N11" s="84">
        <v>1341</v>
      </c>
      <c r="O11" s="84">
        <f t="shared" si="0"/>
        <v>14272</v>
      </c>
      <c r="P11" s="84">
        <v>12503</v>
      </c>
      <c r="Q11" s="247">
        <f t="shared" si="1"/>
        <v>1.1414860433495961</v>
      </c>
    </row>
    <row r="12" spans="1:17" ht="23.45" customHeight="1">
      <c r="A12" s="244" t="s">
        <v>738</v>
      </c>
      <c r="B12" s="245" t="s">
        <v>739</v>
      </c>
      <c r="C12" s="84">
        <v>12</v>
      </c>
      <c r="D12" s="84">
        <v>57</v>
      </c>
      <c r="E12" s="84">
        <v>334</v>
      </c>
      <c r="F12" s="84">
        <v>407</v>
      </c>
      <c r="G12" s="84">
        <v>1644</v>
      </c>
      <c r="H12" s="84">
        <v>1430</v>
      </c>
      <c r="I12" s="84">
        <v>2531</v>
      </c>
      <c r="J12" s="84">
        <v>1006</v>
      </c>
      <c r="K12" s="84">
        <v>727</v>
      </c>
      <c r="L12" s="84">
        <v>3197</v>
      </c>
      <c r="M12" s="84">
        <v>1542</v>
      </c>
      <c r="N12" s="84">
        <v>72</v>
      </c>
      <c r="O12" s="84">
        <f t="shared" si="0"/>
        <v>12959</v>
      </c>
      <c r="P12" s="84">
        <v>7469</v>
      </c>
      <c r="Q12" s="247">
        <f t="shared" si="1"/>
        <v>1.7350381577185701</v>
      </c>
    </row>
    <row r="13" spans="1:17" ht="23.45" customHeight="1">
      <c r="A13" s="244" t="s">
        <v>740</v>
      </c>
      <c r="B13" s="245" t="s">
        <v>741</v>
      </c>
      <c r="C13" s="84">
        <v>1</v>
      </c>
      <c r="D13" s="84">
        <v>1</v>
      </c>
      <c r="E13" s="84">
        <v>1</v>
      </c>
      <c r="F13" s="84">
        <v>0</v>
      </c>
      <c r="G13" s="84">
        <v>1</v>
      </c>
      <c r="H13" s="84">
        <v>219</v>
      </c>
      <c r="I13" s="84">
        <v>1186</v>
      </c>
      <c r="J13" s="84">
        <v>392</v>
      </c>
      <c r="K13" s="84">
        <v>42</v>
      </c>
      <c r="L13" s="84">
        <v>0</v>
      </c>
      <c r="M13" s="84">
        <v>2</v>
      </c>
      <c r="N13" s="84">
        <v>0</v>
      </c>
      <c r="O13" s="84">
        <f t="shared" si="0"/>
        <v>1845</v>
      </c>
      <c r="P13" s="84">
        <v>2435</v>
      </c>
      <c r="Q13" s="247">
        <f t="shared" si="1"/>
        <v>0.757700205338809</v>
      </c>
    </row>
    <row r="14" spans="1:17" ht="23.45" customHeight="1">
      <c r="A14" s="244" t="s">
        <v>742</v>
      </c>
      <c r="B14" s="249" t="s">
        <v>743</v>
      </c>
      <c r="C14" s="84">
        <v>22417</v>
      </c>
      <c r="D14" s="84">
        <v>10005</v>
      </c>
      <c r="E14" s="84">
        <v>15292</v>
      </c>
      <c r="F14" s="84">
        <v>4914</v>
      </c>
      <c r="G14" s="84">
        <v>8775</v>
      </c>
      <c r="H14" s="84">
        <v>9392</v>
      </c>
      <c r="I14" s="84">
        <v>0</v>
      </c>
      <c r="J14" s="84">
        <v>0</v>
      </c>
      <c r="K14" s="84">
        <v>12159</v>
      </c>
      <c r="L14" s="84">
        <v>14313</v>
      </c>
      <c r="M14" s="84">
        <v>16870</v>
      </c>
      <c r="N14" s="84">
        <v>14493</v>
      </c>
      <c r="O14" s="84">
        <f t="shared" si="0"/>
        <v>128630</v>
      </c>
      <c r="P14" s="84">
        <v>127351</v>
      </c>
      <c r="Q14" s="247">
        <f t="shared" si="1"/>
        <v>1.0100431092021265</v>
      </c>
    </row>
    <row r="15" spans="1:17" ht="23.45" customHeight="1">
      <c r="A15" s="244" t="s">
        <v>744</v>
      </c>
      <c r="B15" s="245" t="s">
        <v>745</v>
      </c>
      <c r="C15" s="84">
        <v>2158</v>
      </c>
      <c r="D15" s="84">
        <v>2368</v>
      </c>
      <c r="E15" s="84">
        <v>2428</v>
      </c>
      <c r="F15" s="84">
        <v>871</v>
      </c>
      <c r="G15" s="84">
        <v>1781</v>
      </c>
      <c r="H15" s="84">
        <v>2255</v>
      </c>
      <c r="I15" s="84">
        <v>0</v>
      </c>
      <c r="J15" s="84">
        <v>0</v>
      </c>
      <c r="K15" s="84">
        <v>1842</v>
      </c>
      <c r="L15" s="84">
        <v>1936</v>
      </c>
      <c r="M15" s="84">
        <v>3353</v>
      </c>
      <c r="N15" s="84">
        <v>4878</v>
      </c>
      <c r="O15" s="84">
        <f t="shared" si="0"/>
        <v>23870</v>
      </c>
      <c r="P15" s="84">
        <v>18680</v>
      </c>
      <c r="Q15" s="247">
        <f t="shared" si="1"/>
        <v>1.2778372591006424</v>
      </c>
    </row>
    <row r="16" spans="1:17" ht="23.45" customHeight="1">
      <c r="A16" s="244" t="s">
        <v>746</v>
      </c>
      <c r="B16" s="245" t="s">
        <v>747</v>
      </c>
      <c r="C16" s="84">
        <v>4301</v>
      </c>
      <c r="D16" s="84">
        <v>1733</v>
      </c>
      <c r="E16" s="84">
        <v>1533</v>
      </c>
      <c r="F16" s="84">
        <v>420</v>
      </c>
      <c r="G16" s="84">
        <v>5</v>
      </c>
      <c r="H16" s="84">
        <v>1</v>
      </c>
      <c r="I16" s="84">
        <v>0</v>
      </c>
      <c r="J16" s="84">
        <v>0</v>
      </c>
      <c r="K16" s="84">
        <v>0</v>
      </c>
      <c r="L16" s="84">
        <v>29910</v>
      </c>
      <c r="M16" s="84">
        <v>17000</v>
      </c>
      <c r="N16" s="84">
        <v>7875</v>
      </c>
      <c r="O16" s="84">
        <f t="shared" si="0"/>
        <v>62778</v>
      </c>
      <c r="P16" s="84">
        <v>54496</v>
      </c>
      <c r="Q16" s="247">
        <f t="shared" si="1"/>
        <v>1.151974456840869</v>
      </c>
    </row>
    <row r="17" spans="1:17" ht="23.45" customHeight="1">
      <c r="A17" s="244" t="s">
        <v>748</v>
      </c>
      <c r="B17" s="245" t="s">
        <v>749</v>
      </c>
      <c r="C17" s="84">
        <v>3643</v>
      </c>
      <c r="D17" s="84">
        <v>0</v>
      </c>
      <c r="E17" s="84">
        <v>0</v>
      </c>
      <c r="F17" s="84">
        <v>3604</v>
      </c>
      <c r="G17" s="84">
        <v>6947</v>
      </c>
      <c r="H17" s="84">
        <v>7073</v>
      </c>
      <c r="I17" s="84">
        <v>6090</v>
      </c>
      <c r="J17" s="84">
        <v>6321</v>
      </c>
      <c r="K17" s="84">
        <v>3948</v>
      </c>
      <c r="L17" s="84">
        <v>5893</v>
      </c>
      <c r="M17" s="84">
        <v>3692</v>
      </c>
      <c r="N17" s="84">
        <v>4334</v>
      </c>
      <c r="O17" s="84">
        <f t="shared" si="0"/>
        <v>51545</v>
      </c>
      <c r="P17" s="84">
        <v>59976</v>
      </c>
      <c r="Q17" s="247">
        <f t="shared" si="1"/>
        <v>0.85942710417500334</v>
      </c>
    </row>
    <row r="18" spans="1:17" ht="23.45" customHeight="1">
      <c r="A18" s="244" t="s">
        <v>750</v>
      </c>
      <c r="B18" s="245" t="s">
        <v>751</v>
      </c>
      <c r="C18" s="84">
        <v>0</v>
      </c>
      <c r="D18" s="84">
        <v>1</v>
      </c>
      <c r="E18" s="84">
        <v>7</v>
      </c>
      <c r="F18" s="84">
        <v>0</v>
      </c>
      <c r="G18" s="84">
        <v>8</v>
      </c>
      <c r="H18" s="84">
        <v>11</v>
      </c>
      <c r="I18" s="84">
        <v>11</v>
      </c>
      <c r="J18" s="84">
        <v>19</v>
      </c>
      <c r="K18" s="84">
        <v>43</v>
      </c>
      <c r="L18" s="84">
        <v>509</v>
      </c>
      <c r="M18" s="84">
        <v>440</v>
      </c>
      <c r="N18" s="84">
        <v>68</v>
      </c>
      <c r="O18" s="84">
        <f t="shared" si="0"/>
        <v>1117</v>
      </c>
      <c r="P18" s="84">
        <v>358</v>
      </c>
      <c r="Q18" s="247">
        <f t="shared" si="1"/>
        <v>3.1201117318435756</v>
      </c>
    </row>
    <row r="19" spans="1:17" ht="23.45" customHeight="1">
      <c r="A19" s="244" t="s">
        <v>752</v>
      </c>
      <c r="B19" s="250" t="s">
        <v>753</v>
      </c>
      <c r="C19" s="84">
        <v>5319</v>
      </c>
      <c r="D19" s="84">
        <v>4233</v>
      </c>
      <c r="E19" s="84">
        <v>3945</v>
      </c>
      <c r="F19" s="84">
        <v>3978</v>
      </c>
      <c r="G19" s="84">
        <v>6803</v>
      </c>
      <c r="H19" s="84">
        <v>2520</v>
      </c>
      <c r="I19" s="84">
        <v>61</v>
      </c>
      <c r="J19" s="84">
        <v>8</v>
      </c>
      <c r="K19" s="84">
        <v>856</v>
      </c>
      <c r="L19" s="84">
        <v>2710</v>
      </c>
      <c r="M19" s="84">
        <v>2838</v>
      </c>
      <c r="N19" s="84">
        <v>1917</v>
      </c>
      <c r="O19" s="84">
        <f t="shared" si="0"/>
        <v>35188</v>
      </c>
      <c r="P19" s="84">
        <v>41814</v>
      </c>
      <c r="Q19" s="247">
        <f t="shared" si="1"/>
        <v>0.8415363275457981</v>
      </c>
    </row>
    <row r="20" spans="1:17" ht="23.45" customHeight="1">
      <c r="A20" s="244" t="s">
        <v>754</v>
      </c>
      <c r="B20" s="245" t="s">
        <v>755</v>
      </c>
      <c r="C20" s="84">
        <v>2679</v>
      </c>
      <c r="D20" s="84">
        <v>1432</v>
      </c>
      <c r="E20" s="84">
        <v>3414</v>
      </c>
      <c r="F20" s="84">
        <v>2579</v>
      </c>
      <c r="G20" s="84">
        <v>2055</v>
      </c>
      <c r="H20" s="84">
        <v>1109</v>
      </c>
      <c r="I20" s="84">
        <v>1130</v>
      </c>
      <c r="J20" s="84">
        <v>1130</v>
      </c>
      <c r="K20" s="84">
        <v>500</v>
      </c>
      <c r="L20" s="84">
        <v>0</v>
      </c>
      <c r="M20" s="84">
        <v>0</v>
      </c>
      <c r="N20" s="84">
        <v>1761</v>
      </c>
      <c r="O20" s="84">
        <f t="shared" si="0"/>
        <v>17789</v>
      </c>
      <c r="P20" s="84">
        <v>23994</v>
      </c>
      <c r="Q20" s="247">
        <f t="shared" si="1"/>
        <v>0.74139368175377174</v>
      </c>
    </row>
    <row r="21" spans="1:17" ht="23.45" customHeight="1">
      <c r="A21" s="244" t="s">
        <v>756</v>
      </c>
      <c r="B21" s="245" t="s">
        <v>757</v>
      </c>
      <c r="C21" s="84">
        <v>789</v>
      </c>
      <c r="D21" s="84">
        <v>408</v>
      </c>
      <c r="E21" s="84">
        <v>617</v>
      </c>
      <c r="F21" s="84">
        <v>612</v>
      </c>
      <c r="G21" s="84">
        <v>1988</v>
      </c>
      <c r="H21" s="84">
        <v>2428</v>
      </c>
      <c r="I21" s="84">
        <v>5740</v>
      </c>
      <c r="J21" s="84">
        <v>8755</v>
      </c>
      <c r="K21" s="84">
        <v>4723</v>
      </c>
      <c r="L21" s="84">
        <v>6509</v>
      </c>
      <c r="M21" s="84">
        <v>1570</v>
      </c>
      <c r="N21" s="84">
        <v>881</v>
      </c>
      <c r="O21" s="84">
        <f t="shared" si="0"/>
        <v>35020</v>
      </c>
      <c r="P21" s="84">
        <v>35501</v>
      </c>
      <c r="Q21" s="247">
        <f t="shared" si="1"/>
        <v>0.9864510858849046</v>
      </c>
    </row>
    <row r="22" spans="1:17" ht="23.45" customHeight="1">
      <c r="A22" s="244" t="s">
        <v>758</v>
      </c>
      <c r="B22" s="245" t="s">
        <v>759</v>
      </c>
      <c r="C22" s="84">
        <v>0</v>
      </c>
      <c r="D22" s="84">
        <v>0</v>
      </c>
      <c r="E22" s="84">
        <v>0</v>
      </c>
      <c r="F22" s="84">
        <v>0</v>
      </c>
      <c r="G22" s="84">
        <v>197</v>
      </c>
      <c r="H22" s="84">
        <v>9087</v>
      </c>
      <c r="I22" s="84">
        <v>12836</v>
      </c>
      <c r="J22" s="84">
        <v>13538</v>
      </c>
      <c r="K22" s="84">
        <v>117</v>
      </c>
      <c r="L22" s="84">
        <v>0</v>
      </c>
      <c r="M22" s="84">
        <v>0</v>
      </c>
      <c r="N22" s="84">
        <v>0</v>
      </c>
      <c r="O22" s="84">
        <f t="shared" si="0"/>
        <v>35775</v>
      </c>
      <c r="P22" s="84">
        <v>45779</v>
      </c>
      <c r="Q22" s="247">
        <f t="shared" si="1"/>
        <v>0.78147185390681317</v>
      </c>
    </row>
    <row r="23" spans="1:17" ht="23.45" customHeight="1">
      <c r="A23" s="244" t="s">
        <v>760</v>
      </c>
      <c r="B23" s="245" t="s">
        <v>761</v>
      </c>
      <c r="C23" s="84">
        <v>0</v>
      </c>
      <c r="D23" s="84">
        <v>0</v>
      </c>
      <c r="E23" s="84">
        <v>0</v>
      </c>
      <c r="F23" s="84">
        <v>0</v>
      </c>
      <c r="G23" s="84">
        <v>42</v>
      </c>
      <c r="H23" s="84">
        <v>0</v>
      </c>
      <c r="I23" s="84">
        <v>0</v>
      </c>
      <c r="J23" s="84">
        <v>0</v>
      </c>
      <c r="K23" s="84">
        <v>0</v>
      </c>
      <c r="L23" s="84">
        <v>0</v>
      </c>
      <c r="M23" s="84">
        <v>0</v>
      </c>
      <c r="N23" s="84">
        <v>0</v>
      </c>
      <c r="O23" s="84">
        <f t="shared" si="0"/>
        <v>42</v>
      </c>
      <c r="P23" s="84">
        <v>532</v>
      </c>
      <c r="Q23" s="247">
        <f t="shared" si="1"/>
        <v>7.8947368421052627E-2</v>
      </c>
    </row>
    <row r="24" spans="1:17" ht="23.45" customHeight="1">
      <c r="A24" s="244" t="s">
        <v>762</v>
      </c>
      <c r="B24" s="245" t="s">
        <v>763</v>
      </c>
      <c r="C24" s="84">
        <v>82</v>
      </c>
      <c r="D24" s="84">
        <v>21</v>
      </c>
      <c r="E24" s="84">
        <v>73</v>
      </c>
      <c r="F24" s="84">
        <v>611</v>
      </c>
      <c r="G24" s="84">
        <v>1526</v>
      </c>
      <c r="H24" s="84">
        <v>6922</v>
      </c>
      <c r="I24" s="84">
        <v>14580</v>
      </c>
      <c r="J24" s="84">
        <v>11092</v>
      </c>
      <c r="K24" s="84">
        <v>2340</v>
      </c>
      <c r="L24" s="84">
        <v>1184</v>
      </c>
      <c r="M24" s="84">
        <v>494</v>
      </c>
      <c r="N24" s="84">
        <v>169</v>
      </c>
      <c r="O24" s="84">
        <f t="shared" si="0"/>
        <v>39094</v>
      </c>
      <c r="P24" s="84">
        <v>43187</v>
      </c>
      <c r="Q24" s="247">
        <f t="shared" si="1"/>
        <v>0.90522610970894024</v>
      </c>
    </row>
    <row r="25" spans="1:17" ht="23.45" customHeight="1">
      <c r="A25" s="244" t="s">
        <v>764</v>
      </c>
      <c r="B25" s="245" t="s">
        <v>765</v>
      </c>
      <c r="C25" s="84">
        <v>0</v>
      </c>
      <c r="D25" s="84">
        <v>0</v>
      </c>
      <c r="E25" s="84">
        <v>43</v>
      </c>
      <c r="F25" s="84">
        <v>253</v>
      </c>
      <c r="G25" s="84">
        <v>160</v>
      </c>
      <c r="H25" s="84">
        <v>83</v>
      </c>
      <c r="I25" s="84">
        <v>11</v>
      </c>
      <c r="J25" s="84">
        <v>0</v>
      </c>
      <c r="K25" s="84">
        <v>0</v>
      </c>
      <c r="L25" s="84">
        <v>0</v>
      </c>
      <c r="M25" s="84">
        <v>0</v>
      </c>
      <c r="N25" s="84">
        <v>0</v>
      </c>
      <c r="O25" s="84">
        <f t="shared" si="0"/>
        <v>550</v>
      </c>
      <c r="P25" s="84">
        <v>570</v>
      </c>
      <c r="Q25" s="247">
        <f t="shared" si="1"/>
        <v>0.96491228070175439</v>
      </c>
    </row>
    <row r="26" spans="1:17" ht="23.45" customHeight="1">
      <c r="A26" s="244" t="s">
        <v>766</v>
      </c>
      <c r="B26" s="245" t="s">
        <v>767</v>
      </c>
      <c r="C26" s="84">
        <v>1284</v>
      </c>
      <c r="D26" s="84">
        <v>310</v>
      </c>
      <c r="E26" s="84">
        <v>228</v>
      </c>
      <c r="F26" s="84">
        <v>0</v>
      </c>
      <c r="G26" s="84">
        <v>0</v>
      </c>
      <c r="H26" s="84">
        <v>0</v>
      </c>
      <c r="I26" s="84">
        <v>0</v>
      </c>
      <c r="J26" s="84">
        <v>0</v>
      </c>
      <c r="K26" s="84">
        <v>0</v>
      </c>
      <c r="L26" s="84">
        <v>0</v>
      </c>
      <c r="M26" s="84">
        <v>0</v>
      </c>
      <c r="N26" s="84">
        <v>370</v>
      </c>
      <c r="O26" s="84">
        <f t="shared" si="0"/>
        <v>2192</v>
      </c>
      <c r="P26" s="84">
        <v>1988</v>
      </c>
      <c r="Q26" s="247">
        <f t="shared" si="1"/>
        <v>1.1026156941649898</v>
      </c>
    </row>
    <row r="27" spans="1:17" ht="23.45" customHeight="1">
      <c r="A27" s="244" t="s">
        <v>768</v>
      </c>
      <c r="B27" s="245" t="s">
        <v>769</v>
      </c>
      <c r="C27" s="84">
        <v>103</v>
      </c>
      <c r="D27" s="84">
        <v>221</v>
      </c>
      <c r="E27" s="84">
        <v>668</v>
      </c>
      <c r="F27" s="84">
        <v>1742</v>
      </c>
      <c r="G27" s="84">
        <v>1614</v>
      </c>
      <c r="H27" s="84">
        <v>5297</v>
      </c>
      <c r="I27" s="84">
        <v>4247</v>
      </c>
      <c r="J27" s="84">
        <v>1582</v>
      </c>
      <c r="K27" s="84">
        <v>22</v>
      </c>
      <c r="L27" s="84">
        <v>12</v>
      </c>
      <c r="M27" s="84">
        <v>22</v>
      </c>
      <c r="N27" s="84">
        <v>20</v>
      </c>
      <c r="O27" s="84">
        <f t="shared" si="0"/>
        <v>15550</v>
      </c>
      <c r="P27" s="84">
        <v>14311</v>
      </c>
      <c r="Q27" s="247">
        <f t="shared" si="1"/>
        <v>1.0865767591363287</v>
      </c>
    </row>
    <row r="28" spans="1:17" ht="23.45" customHeight="1">
      <c r="A28" s="467" t="s">
        <v>1677</v>
      </c>
      <c r="B28" s="468"/>
      <c r="C28" s="84">
        <f>SUM('P9'!C10:C26)+SUM('P10'!C5:C27)</f>
        <v>280819</v>
      </c>
      <c r="D28" s="84">
        <f>SUM('P9'!D10:D26)+SUM('P10'!D5:D27)</f>
        <v>116441</v>
      </c>
      <c r="E28" s="84">
        <f>SUM('P9'!E10:E26)+SUM('P10'!E5:E27)</f>
        <v>127345</v>
      </c>
      <c r="F28" s="84">
        <f>SUM('P9'!F10:F26)+SUM('P10'!F5:F27)</f>
        <v>61871</v>
      </c>
      <c r="G28" s="84">
        <f>SUM('P9'!G10:G26)+SUM('P10'!G5:G27)</f>
        <v>130957</v>
      </c>
      <c r="H28" s="84">
        <f>SUM('P9'!H10:H26)+SUM('P10'!H5:H27)</f>
        <v>272592</v>
      </c>
      <c r="I28" s="84">
        <f>SUM('P9'!I10:I26)+SUM('P10'!I5:I27)</f>
        <v>290382</v>
      </c>
      <c r="J28" s="84">
        <f>SUM('P9'!J10:J26)+SUM('P10'!J5:J27)</f>
        <v>318440</v>
      </c>
      <c r="K28" s="84">
        <f>SUM('P9'!K10:K26)+SUM('P10'!K5:K27)</f>
        <v>267530</v>
      </c>
      <c r="L28" s="84">
        <f>SUM('P9'!L10:L26)+SUM('P10'!L5:L27)</f>
        <v>563244</v>
      </c>
      <c r="M28" s="84">
        <f>SUM('P9'!M10:M26)+SUM('P10'!M5:M27)</f>
        <v>498739</v>
      </c>
      <c r="N28" s="84">
        <f>SUM('P9'!N10:N26)+SUM('P10'!N5:N27)</f>
        <v>216651</v>
      </c>
      <c r="O28" s="84">
        <f>SUM(O5:O27)+SUM('P9'!O10:O26)</f>
        <v>3145011</v>
      </c>
      <c r="P28" s="84">
        <f>SUM('P9'!P10:P26)+SUM('P10'!P5:P27)</f>
        <v>2580806</v>
      </c>
      <c r="Q28" s="247">
        <f t="shared" si="1"/>
        <v>1.2186158122695003</v>
      </c>
    </row>
    <row r="29" spans="1:17" ht="23.45" customHeight="1">
      <c r="A29" s="469" t="s">
        <v>1678</v>
      </c>
      <c r="B29" s="470"/>
      <c r="C29" s="84">
        <v>149195</v>
      </c>
      <c r="D29" s="84">
        <v>105370</v>
      </c>
      <c r="E29" s="84">
        <v>68371</v>
      </c>
      <c r="F29" s="84">
        <v>127003</v>
      </c>
      <c r="G29" s="84">
        <v>131581</v>
      </c>
      <c r="H29" s="84">
        <v>156268</v>
      </c>
      <c r="I29" s="84">
        <v>150904</v>
      </c>
      <c r="J29" s="84">
        <v>247340</v>
      </c>
      <c r="K29" s="84">
        <v>431926</v>
      </c>
      <c r="L29" s="84">
        <v>442939</v>
      </c>
      <c r="M29" s="84">
        <v>230031</v>
      </c>
      <c r="N29" s="84">
        <v>339878</v>
      </c>
      <c r="O29" s="84">
        <f>SUM(C29:N29)</f>
        <v>2580806</v>
      </c>
      <c r="P29" s="471"/>
      <c r="Q29" s="472"/>
    </row>
    <row r="30" spans="1:17" ht="23.45" customHeight="1">
      <c r="A30" s="469" t="s">
        <v>1679</v>
      </c>
      <c r="B30" s="470"/>
      <c r="C30" s="247">
        <f t="shared" ref="C30:O30" si="2">C28/C29</f>
        <v>1.8822279567009619</v>
      </c>
      <c r="D30" s="247">
        <f t="shared" si="2"/>
        <v>1.1050678561260321</v>
      </c>
      <c r="E30" s="247">
        <f t="shared" si="2"/>
        <v>1.862558687162686</v>
      </c>
      <c r="F30" s="247">
        <f t="shared" si="2"/>
        <v>0.48716172058927742</v>
      </c>
      <c r="G30" s="247">
        <f t="shared" si="2"/>
        <v>0.99525767398028586</v>
      </c>
      <c r="H30" s="247">
        <f t="shared" si="2"/>
        <v>1.7443878465200808</v>
      </c>
      <c r="I30" s="247">
        <f t="shared" si="2"/>
        <v>1.9242829878598313</v>
      </c>
      <c r="J30" s="247">
        <f t="shared" si="2"/>
        <v>1.2874585590684888</v>
      </c>
      <c r="K30" s="247">
        <f t="shared" si="2"/>
        <v>0.61938850636451614</v>
      </c>
      <c r="L30" s="247">
        <f t="shared" si="2"/>
        <v>1.2716062482644337</v>
      </c>
      <c r="M30" s="247">
        <f t="shared" si="2"/>
        <v>2.1681382074589948</v>
      </c>
      <c r="N30" s="247">
        <f t="shared" si="2"/>
        <v>0.63743755112128475</v>
      </c>
      <c r="O30" s="247">
        <f t="shared" si="2"/>
        <v>1.2186158122695003</v>
      </c>
      <c r="P30" s="473"/>
      <c r="Q30" s="474"/>
    </row>
    <row r="31" spans="1:17" ht="22.5" customHeight="1">
      <c r="O31" s="202" t="s">
        <v>808</v>
      </c>
    </row>
  </sheetData>
  <mergeCells count="6">
    <mergeCell ref="O3:Q3"/>
    <mergeCell ref="A4:B4"/>
    <mergeCell ref="A28:B28"/>
    <mergeCell ref="A29:B29"/>
    <mergeCell ref="P29:Q30"/>
    <mergeCell ref="A30:B30"/>
  </mergeCells>
  <phoneticPr fontId="3"/>
  <pageMargins left="0.78740157480314965" right="0.19685039370078741" top="0.19685039370078741" bottom="0.39370078740157483" header="0" footer="0"/>
  <pageSetup paperSize="9" scale="84" orientation="landscape"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5"/>
  <sheetViews>
    <sheetView view="pageLayout" zoomScaleNormal="100" workbookViewId="0"/>
  </sheetViews>
  <sheetFormatPr defaultRowHeight="14.25"/>
  <cols>
    <col min="1" max="1" width="5.125" style="257" customWidth="1"/>
    <col min="2" max="2" width="22.625" style="202" customWidth="1"/>
    <col min="3" max="14" width="8.5" style="202" customWidth="1"/>
    <col min="15" max="16" width="9.875" style="202" customWidth="1"/>
    <col min="17" max="17" width="8.5" style="202" customWidth="1"/>
    <col min="18" max="16384" width="9" style="202"/>
  </cols>
  <sheetData>
    <row r="2" spans="1:17" s="220" customFormat="1" ht="21.75" customHeight="1">
      <c r="A2" s="251" t="s">
        <v>1687</v>
      </c>
      <c r="C2" s="202"/>
      <c r="D2" s="202"/>
      <c r="E2" s="202"/>
      <c r="F2" s="202"/>
      <c r="G2" s="202"/>
      <c r="H2" s="202"/>
      <c r="I2" s="202"/>
      <c r="J2" s="202"/>
      <c r="K2" s="202"/>
      <c r="L2" s="202"/>
      <c r="M2" s="202"/>
      <c r="N2" s="202"/>
      <c r="O2" s="202"/>
      <c r="P2" s="202"/>
      <c r="Q2" s="202"/>
    </row>
    <row r="3" spans="1:17" ht="21.75" customHeight="1">
      <c r="A3" s="83" t="s">
        <v>1119</v>
      </c>
    </row>
    <row r="4" spans="1:17" s="220" customFormat="1" ht="21.75" customHeight="1">
      <c r="A4" s="83" t="s">
        <v>1120</v>
      </c>
      <c r="C4" s="202"/>
      <c r="D4" s="202"/>
      <c r="E4" s="202"/>
      <c r="F4" s="202"/>
      <c r="G4" s="202"/>
      <c r="H4" s="202"/>
      <c r="I4" s="202"/>
      <c r="J4" s="202"/>
      <c r="K4" s="202"/>
      <c r="L4" s="202"/>
      <c r="M4" s="202"/>
      <c r="N4" s="202"/>
      <c r="O4" s="202"/>
      <c r="P4" s="202"/>
      <c r="Q4" s="202"/>
    </row>
    <row r="5" spans="1:17" ht="21.75" customHeight="1">
      <c r="A5" s="83"/>
      <c r="P5" s="461" t="s">
        <v>1121</v>
      </c>
      <c r="Q5" s="461"/>
    </row>
    <row r="6" spans="1:17" ht="20.25" customHeight="1">
      <c r="A6" s="459" t="s">
        <v>1122</v>
      </c>
      <c r="B6" s="459"/>
      <c r="C6" s="225" t="s">
        <v>1123</v>
      </c>
      <c r="D6" s="225" t="s">
        <v>1124</v>
      </c>
      <c r="E6" s="225" t="s">
        <v>1125</v>
      </c>
      <c r="F6" s="225" t="s">
        <v>1126</v>
      </c>
      <c r="G6" s="225" t="s">
        <v>1127</v>
      </c>
      <c r="H6" s="225" t="s">
        <v>1128</v>
      </c>
      <c r="I6" s="225" t="s">
        <v>1129</v>
      </c>
      <c r="J6" s="225" t="s">
        <v>1130</v>
      </c>
      <c r="K6" s="225" t="s">
        <v>1131</v>
      </c>
      <c r="L6" s="226" t="s">
        <v>1688</v>
      </c>
      <c r="M6" s="225" t="s">
        <v>1133</v>
      </c>
      <c r="N6" s="225" t="s">
        <v>1134</v>
      </c>
      <c r="O6" s="225" t="s">
        <v>1135</v>
      </c>
      <c r="P6" s="225" t="s">
        <v>775</v>
      </c>
      <c r="Q6" s="225" t="s">
        <v>1136</v>
      </c>
    </row>
    <row r="7" spans="1:17" ht="30" customHeight="1">
      <c r="A7" s="252" t="s">
        <v>1689</v>
      </c>
      <c r="B7" s="253" t="s">
        <v>1137</v>
      </c>
      <c r="C7" s="84">
        <v>198760</v>
      </c>
      <c r="D7" s="84">
        <v>280218</v>
      </c>
      <c r="E7" s="84">
        <v>227170</v>
      </c>
      <c r="F7" s="84">
        <v>119382</v>
      </c>
      <c r="G7" s="84">
        <v>245050</v>
      </c>
      <c r="H7" s="84">
        <v>358073</v>
      </c>
      <c r="I7" s="84">
        <v>192</v>
      </c>
      <c r="J7" s="84">
        <v>234</v>
      </c>
      <c r="K7" s="84">
        <v>135912</v>
      </c>
      <c r="L7" s="84">
        <v>153047</v>
      </c>
      <c r="M7" s="84">
        <v>129584</v>
      </c>
      <c r="N7" s="84">
        <v>97337</v>
      </c>
      <c r="O7" s="84">
        <f t="shared" ref="O7:O23" si="0">SUM(C7:N7)</f>
        <v>1944959</v>
      </c>
      <c r="P7" s="84">
        <v>1739167</v>
      </c>
      <c r="Q7" s="246">
        <f t="shared" ref="Q7:Q22" si="1">IF(O7*P7&lt;&gt;0,O7/P7,"0%")</f>
        <v>1.1183279121556469</v>
      </c>
    </row>
    <row r="8" spans="1:17" ht="30" customHeight="1">
      <c r="A8" s="252" t="s">
        <v>1690</v>
      </c>
      <c r="B8" s="253" t="s">
        <v>1138</v>
      </c>
      <c r="C8" s="84">
        <v>0</v>
      </c>
      <c r="D8" s="84">
        <v>0</v>
      </c>
      <c r="E8" s="84">
        <v>0</v>
      </c>
      <c r="F8" s="84">
        <v>0</v>
      </c>
      <c r="G8" s="84">
        <v>75</v>
      </c>
      <c r="H8" s="84">
        <v>0</v>
      </c>
      <c r="I8" s="84">
        <v>0</v>
      </c>
      <c r="J8" s="84">
        <v>0</v>
      </c>
      <c r="K8" s="84">
        <v>0</v>
      </c>
      <c r="L8" s="84">
        <v>0</v>
      </c>
      <c r="M8" s="84">
        <v>0</v>
      </c>
      <c r="N8" s="84">
        <v>0</v>
      </c>
      <c r="O8" s="84">
        <f t="shared" si="0"/>
        <v>75</v>
      </c>
      <c r="P8" s="84">
        <v>918</v>
      </c>
      <c r="Q8" s="246">
        <f t="shared" si="1"/>
        <v>8.1699346405228759E-2</v>
      </c>
    </row>
    <row r="9" spans="1:17" s="210" customFormat="1" ht="30" customHeight="1">
      <c r="A9" s="252" t="s">
        <v>1691</v>
      </c>
      <c r="B9" s="253" t="s">
        <v>1139</v>
      </c>
      <c r="C9" s="84">
        <v>0</v>
      </c>
      <c r="D9" s="84">
        <v>0</v>
      </c>
      <c r="E9" s="84">
        <v>0</v>
      </c>
      <c r="F9" s="84">
        <v>0</v>
      </c>
      <c r="G9" s="84">
        <v>1614</v>
      </c>
      <c r="H9" s="84">
        <v>10170</v>
      </c>
      <c r="I9" s="84">
        <v>34150</v>
      </c>
      <c r="J9" s="84">
        <v>20837</v>
      </c>
      <c r="K9" s="84">
        <v>11514</v>
      </c>
      <c r="L9" s="84">
        <v>9966</v>
      </c>
      <c r="M9" s="84">
        <v>11371</v>
      </c>
      <c r="N9" s="84">
        <v>0</v>
      </c>
      <c r="O9" s="84">
        <f t="shared" si="0"/>
        <v>99622</v>
      </c>
      <c r="P9" s="84">
        <v>101125</v>
      </c>
      <c r="Q9" s="254">
        <f t="shared" si="1"/>
        <v>0.98513720642768854</v>
      </c>
    </row>
    <row r="10" spans="1:17" ht="30" customHeight="1">
      <c r="A10" s="252" t="s">
        <v>1692</v>
      </c>
      <c r="B10" s="253" t="s">
        <v>1140</v>
      </c>
      <c r="C10" s="84">
        <v>0</v>
      </c>
      <c r="D10" s="84">
        <v>0</v>
      </c>
      <c r="E10" s="84">
        <v>0</v>
      </c>
      <c r="F10" s="84">
        <v>0</v>
      </c>
      <c r="G10" s="84">
        <v>0</v>
      </c>
      <c r="H10" s="84">
        <v>0</v>
      </c>
      <c r="I10" s="84">
        <v>0</v>
      </c>
      <c r="J10" s="84">
        <v>0</v>
      </c>
      <c r="K10" s="84">
        <v>0</v>
      </c>
      <c r="L10" s="84">
        <v>0</v>
      </c>
      <c r="M10" s="84">
        <v>0</v>
      </c>
      <c r="N10" s="84">
        <v>0</v>
      </c>
      <c r="O10" s="84">
        <f t="shared" si="0"/>
        <v>0</v>
      </c>
      <c r="P10" s="84">
        <v>0</v>
      </c>
      <c r="Q10" s="255" t="str">
        <f t="shared" si="1"/>
        <v>0%</v>
      </c>
    </row>
    <row r="11" spans="1:17" ht="30" customHeight="1">
      <c r="A11" s="252" t="s">
        <v>1693</v>
      </c>
      <c r="B11" s="253" t="s">
        <v>1141</v>
      </c>
      <c r="C11" s="84">
        <v>0</v>
      </c>
      <c r="D11" s="84">
        <v>0</v>
      </c>
      <c r="E11" s="84">
        <v>0</v>
      </c>
      <c r="F11" s="84">
        <v>0</v>
      </c>
      <c r="G11" s="84">
        <v>0</v>
      </c>
      <c r="H11" s="84">
        <v>0</v>
      </c>
      <c r="I11" s="84">
        <v>0</v>
      </c>
      <c r="J11" s="84">
        <v>0</v>
      </c>
      <c r="K11" s="84">
        <v>0</v>
      </c>
      <c r="L11" s="84">
        <v>0</v>
      </c>
      <c r="M11" s="84">
        <v>0</v>
      </c>
      <c r="N11" s="84">
        <v>0</v>
      </c>
      <c r="O11" s="84">
        <f t="shared" si="0"/>
        <v>0</v>
      </c>
      <c r="P11" s="84">
        <v>0</v>
      </c>
      <c r="Q11" s="254" t="str">
        <f t="shared" si="1"/>
        <v>0%</v>
      </c>
    </row>
    <row r="12" spans="1:17" ht="30" customHeight="1">
      <c r="A12" s="252" t="s">
        <v>1694</v>
      </c>
      <c r="B12" s="253" t="s">
        <v>1142</v>
      </c>
      <c r="C12" s="84">
        <v>1459</v>
      </c>
      <c r="D12" s="84">
        <v>4839</v>
      </c>
      <c r="E12" s="84">
        <v>15648</v>
      </c>
      <c r="F12" s="84">
        <v>12835</v>
      </c>
      <c r="G12" s="84">
        <v>16035</v>
      </c>
      <c r="H12" s="84">
        <v>11587</v>
      </c>
      <c r="I12" s="84">
        <v>13887</v>
      </c>
      <c r="J12" s="84">
        <v>11350</v>
      </c>
      <c r="K12" s="84">
        <v>5364</v>
      </c>
      <c r="L12" s="84">
        <v>10295</v>
      </c>
      <c r="M12" s="84">
        <v>15832</v>
      </c>
      <c r="N12" s="84">
        <v>7116</v>
      </c>
      <c r="O12" s="84">
        <f t="shared" si="0"/>
        <v>126247</v>
      </c>
      <c r="P12" s="84">
        <v>146423</v>
      </c>
      <c r="Q12" s="246">
        <f t="shared" si="1"/>
        <v>0.86220744008796435</v>
      </c>
    </row>
    <row r="13" spans="1:17" ht="30" customHeight="1">
      <c r="A13" s="252" t="s">
        <v>1695</v>
      </c>
      <c r="B13" s="253" t="s">
        <v>1143</v>
      </c>
      <c r="C13" s="84">
        <v>0</v>
      </c>
      <c r="D13" s="84">
        <v>0</v>
      </c>
      <c r="E13" s="84">
        <v>0</v>
      </c>
      <c r="F13" s="84">
        <v>0</v>
      </c>
      <c r="G13" s="84">
        <v>0</v>
      </c>
      <c r="H13" s="84">
        <v>0</v>
      </c>
      <c r="I13" s="84">
        <v>0</v>
      </c>
      <c r="J13" s="84">
        <v>0</v>
      </c>
      <c r="K13" s="84">
        <v>0</v>
      </c>
      <c r="L13" s="84">
        <v>0</v>
      </c>
      <c r="M13" s="84">
        <v>0</v>
      </c>
      <c r="N13" s="84">
        <v>0</v>
      </c>
      <c r="O13" s="84">
        <f t="shared" si="0"/>
        <v>0</v>
      </c>
      <c r="P13" s="84">
        <v>0</v>
      </c>
      <c r="Q13" s="246" t="str">
        <f t="shared" si="1"/>
        <v>0%</v>
      </c>
    </row>
    <row r="14" spans="1:17" ht="30" customHeight="1">
      <c r="A14" s="252" t="s">
        <v>1696</v>
      </c>
      <c r="B14" s="256" t="s">
        <v>1697</v>
      </c>
      <c r="C14" s="84">
        <v>4759</v>
      </c>
      <c r="D14" s="84">
        <v>2421</v>
      </c>
      <c r="E14" s="84">
        <v>8633</v>
      </c>
      <c r="F14" s="84">
        <v>3472</v>
      </c>
      <c r="G14" s="84">
        <v>11341</v>
      </c>
      <c r="H14" s="84">
        <v>21894</v>
      </c>
      <c r="I14" s="84">
        <v>5767</v>
      </c>
      <c r="J14" s="84">
        <v>7858</v>
      </c>
      <c r="K14" s="84">
        <v>7815</v>
      </c>
      <c r="L14" s="84">
        <v>33253</v>
      </c>
      <c r="M14" s="84">
        <v>25472</v>
      </c>
      <c r="N14" s="84">
        <v>4981</v>
      </c>
      <c r="O14" s="84">
        <f t="shared" si="0"/>
        <v>137666</v>
      </c>
      <c r="P14" s="84">
        <v>139100</v>
      </c>
      <c r="Q14" s="246">
        <f t="shared" si="1"/>
        <v>0.98969086987778576</v>
      </c>
    </row>
    <row r="15" spans="1:17" ht="30" customHeight="1">
      <c r="A15" s="252" t="s">
        <v>1698</v>
      </c>
      <c r="B15" s="253" t="s">
        <v>1144</v>
      </c>
      <c r="C15" s="84">
        <v>172322</v>
      </c>
      <c r="D15" s="84">
        <v>29351</v>
      </c>
      <c r="E15" s="84">
        <v>31518</v>
      </c>
      <c r="F15" s="84">
        <v>0</v>
      </c>
      <c r="G15" s="84">
        <v>30990</v>
      </c>
      <c r="H15" s="84">
        <v>253185</v>
      </c>
      <c r="I15" s="84">
        <v>371440</v>
      </c>
      <c r="J15" s="84">
        <v>330949</v>
      </c>
      <c r="K15" s="84">
        <v>247630</v>
      </c>
      <c r="L15" s="84">
        <v>496071</v>
      </c>
      <c r="M15" s="84">
        <v>255546</v>
      </c>
      <c r="N15" s="84">
        <v>124547</v>
      </c>
      <c r="O15" s="84">
        <f t="shared" si="0"/>
        <v>2343549</v>
      </c>
      <c r="P15" s="84">
        <v>1217342</v>
      </c>
      <c r="Q15" s="246">
        <f t="shared" si="1"/>
        <v>1.9251360751539008</v>
      </c>
    </row>
    <row r="16" spans="1:17" ht="30" customHeight="1">
      <c r="A16" s="252" t="s">
        <v>1699</v>
      </c>
      <c r="B16" s="253" t="s">
        <v>1145</v>
      </c>
      <c r="C16" s="84">
        <v>363</v>
      </c>
      <c r="D16" s="84">
        <v>523</v>
      </c>
      <c r="E16" s="84">
        <v>2034</v>
      </c>
      <c r="F16" s="84">
        <v>1003</v>
      </c>
      <c r="G16" s="84">
        <v>2232</v>
      </c>
      <c r="H16" s="84">
        <v>3123</v>
      </c>
      <c r="I16" s="84">
        <v>4454</v>
      </c>
      <c r="J16" s="84">
        <v>4120</v>
      </c>
      <c r="K16" s="84">
        <v>2139</v>
      </c>
      <c r="L16" s="84">
        <v>8206</v>
      </c>
      <c r="M16" s="84">
        <v>6091</v>
      </c>
      <c r="N16" s="84">
        <v>3086</v>
      </c>
      <c r="O16" s="84">
        <f t="shared" si="0"/>
        <v>37374</v>
      </c>
      <c r="P16" s="84">
        <v>37364</v>
      </c>
      <c r="Q16" s="246">
        <f t="shared" si="1"/>
        <v>1.0002676372979338</v>
      </c>
    </row>
    <row r="17" spans="1:17" ht="30" customHeight="1">
      <c r="A17" s="252" t="s">
        <v>1700</v>
      </c>
      <c r="B17" s="253" t="s">
        <v>1146</v>
      </c>
      <c r="C17" s="84">
        <v>28335</v>
      </c>
      <c r="D17" s="84">
        <v>2864</v>
      </c>
      <c r="E17" s="84">
        <v>1381</v>
      </c>
      <c r="F17" s="84">
        <v>27260</v>
      </c>
      <c r="G17" s="84">
        <v>53534</v>
      </c>
      <c r="H17" s="84">
        <v>60226</v>
      </c>
      <c r="I17" s="84">
        <v>63226</v>
      </c>
      <c r="J17" s="84">
        <v>59859</v>
      </c>
      <c r="K17" s="84">
        <v>33402</v>
      </c>
      <c r="L17" s="84">
        <v>43264</v>
      </c>
      <c r="M17" s="84">
        <v>26370</v>
      </c>
      <c r="N17" s="84">
        <v>30960</v>
      </c>
      <c r="O17" s="84">
        <f t="shared" si="0"/>
        <v>430681</v>
      </c>
      <c r="P17" s="84">
        <v>493829</v>
      </c>
      <c r="Q17" s="246">
        <f t="shared" si="1"/>
        <v>0.87212577633148314</v>
      </c>
    </row>
    <row r="18" spans="1:17" ht="30" customHeight="1">
      <c r="A18" s="252" t="s">
        <v>1701</v>
      </c>
      <c r="B18" s="253" t="s">
        <v>1147</v>
      </c>
      <c r="C18" s="84">
        <v>971</v>
      </c>
      <c r="D18" s="84">
        <v>0</v>
      </c>
      <c r="E18" s="84">
        <v>1113</v>
      </c>
      <c r="F18" s="84">
        <v>15006</v>
      </c>
      <c r="G18" s="84">
        <v>152458</v>
      </c>
      <c r="H18" s="84">
        <v>65516</v>
      </c>
      <c r="I18" s="84">
        <v>23727</v>
      </c>
      <c r="J18" s="84">
        <v>3128</v>
      </c>
      <c r="K18" s="84">
        <v>4945</v>
      </c>
      <c r="L18" s="84">
        <v>65395</v>
      </c>
      <c r="M18" s="84">
        <v>268362</v>
      </c>
      <c r="N18" s="84">
        <v>77007</v>
      </c>
      <c r="O18" s="84">
        <f t="shared" si="0"/>
        <v>677628</v>
      </c>
      <c r="P18" s="84">
        <v>366291</v>
      </c>
      <c r="Q18" s="246">
        <f t="shared" si="1"/>
        <v>1.8499717437774883</v>
      </c>
    </row>
    <row r="19" spans="1:17" ht="30" customHeight="1">
      <c r="A19" s="252" t="s">
        <v>1702</v>
      </c>
      <c r="B19" s="253" t="s">
        <v>1148</v>
      </c>
      <c r="C19" s="84">
        <v>3164</v>
      </c>
      <c r="D19" s="84">
        <v>5064</v>
      </c>
      <c r="E19" s="84">
        <v>2928</v>
      </c>
      <c r="F19" s="84">
        <v>2223</v>
      </c>
      <c r="G19" s="84">
        <v>1935</v>
      </c>
      <c r="H19" s="84">
        <v>2571</v>
      </c>
      <c r="I19" s="84">
        <v>132</v>
      </c>
      <c r="J19" s="84">
        <v>410</v>
      </c>
      <c r="K19" s="84">
        <v>16</v>
      </c>
      <c r="L19" s="84">
        <v>525</v>
      </c>
      <c r="M19" s="84">
        <v>329</v>
      </c>
      <c r="N19" s="84">
        <v>2243</v>
      </c>
      <c r="O19" s="84">
        <f t="shared" si="0"/>
        <v>21540</v>
      </c>
      <c r="P19" s="84">
        <v>19759</v>
      </c>
      <c r="Q19" s="246">
        <f t="shared" si="1"/>
        <v>1.0901361404929399</v>
      </c>
    </row>
    <row r="20" spans="1:17" ht="30" customHeight="1">
      <c r="A20" s="252" t="s">
        <v>1703</v>
      </c>
      <c r="B20" s="253" t="s">
        <v>1149</v>
      </c>
      <c r="C20" s="84">
        <v>3250</v>
      </c>
      <c r="D20" s="84">
        <v>2056</v>
      </c>
      <c r="E20" s="84">
        <v>3120</v>
      </c>
      <c r="F20" s="84">
        <v>6222</v>
      </c>
      <c r="G20" s="84">
        <v>15619</v>
      </c>
      <c r="H20" s="84">
        <v>13092</v>
      </c>
      <c r="I20" s="84">
        <v>14704</v>
      </c>
      <c r="J20" s="84">
        <v>23826</v>
      </c>
      <c r="K20" s="84">
        <v>11257</v>
      </c>
      <c r="L20" s="84">
        <v>13697</v>
      </c>
      <c r="M20" s="84">
        <v>3690</v>
      </c>
      <c r="N20" s="84">
        <v>2368</v>
      </c>
      <c r="O20" s="84">
        <f t="shared" si="0"/>
        <v>112901</v>
      </c>
      <c r="P20" s="84">
        <v>115586</v>
      </c>
      <c r="Q20" s="246">
        <f t="shared" si="1"/>
        <v>0.9767705431453636</v>
      </c>
    </row>
    <row r="21" spans="1:17" ht="30" customHeight="1">
      <c r="A21" s="252" t="s">
        <v>1704</v>
      </c>
      <c r="B21" s="253" t="s">
        <v>1150</v>
      </c>
      <c r="C21" s="84">
        <v>123</v>
      </c>
      <c r="D21" s="84">
        <v>119</v>
      </c>
      <c r="E21" s="84">
        <v>254</v>
      </c>
      <c r="F21" s="84">
        <v>321</v>
      </c>
      <c r="G21" s="84">
        <v>288</v>
      </c>
      <c r="H21" s="84">
        <v>8053</v>
      </c>
      <c r="I21" s="84">
        <v>18226</v>
      </c>
      <c r="J21" s="84">
        <v>18110</v>
      </c>
      <c r="K21" s="84">
        <v>820</v>
      </c>
      <c r="L21" s="84">
        <v>149</v>
      </c>
      <c r="M21" s="84">
        <v>71</v>
      </c>
      <c r="N21" s="84">
        <v>81</v>
      </c>
      <c r="O21" s="84">
        <f t="shared" si="0"/>
        <v>46615</v>
      </c>
      <c r="P21" s="84">
        <v>68904</v>
      </c>
      <c r="Q21" s="246">
        <f>IF(O21*P21&lt;&gt;0,O21/P21,"0%")</f>
        <v>0.67652095669337053</v>
      </c>
    </row>
    <row r="22" spans="1:17" ht="30" customHeight="1">
      <c r="A22" s="469" t="s">
        <v>1151</v>
      </c>
      <c r="B22" s="470"/>
      <c r="C22" s="84">
        <f t="shared" ref="C22:N22" si="2">SUM(C7:C21)</f>
        <v>413506</v>
      </c>
      <c r="D22" s="84">
        <f t="shared" si="2"/>
        <v>327455</v>
      </c>
      <c r="E22" s="84">
        <f t="shared" si="2"/>
        <v>293799</v>
      </c>
      <c r="F22" s="84">
        <f t="shared" si="2"/>
        <v>187724</v>
      </c>
      <c r="G22" s="84">
        <f t="shared" si="2"/>
        <v>531171</v>
      </c>
      <c r="H22" s="84">
        <f t="shared" si="2"/>
        <v>807490</v>
      </c>
      <c r="I22" s="84">
        <f t="shared" si="2"/>
        <v>549905</v>
      </c>
      <c r="J22" s="84">
        <f t="shared" si="2"/>
        <v>480681</v>
      </c>
      <c r="K22" s="84">
        <f t="shared" si="2"/>
        <v>460814</v>
      </c>
      <c r="L22" s="84">
        <f t="shared" si="2"/>
        <v>833868</v>
      </c>
      <c r="M22" s="84">
        <f t="shared" si="2"/>
        <v>742718</v>
      </c>
      <c r="N22" s="84">
        <f t="shared" si="2"/>
        <v>349726</v>
      </c>
      <c r="O22" s="84">
        <f t="shared" si="0"/>
        <v>5978857</v>
      </c>
      <c r="P22" s="84">
        <f>SUM(P7:P21)</f>
        <v>4445808</v>
      </c>
      <c r="Q22" s="246">
        <f t="shared" si="1"/>
        <v>1.344830231085103</v>
      </c>
    </row>
    <row r="23" spans="1:17" ht="30" customHeight="1">
      <c r="A23" s="475" t="s">
        <v>1705</v>
      </c>
      <c r="B23" s="470"/>
      <c r="C23" s="84">
        <v>233503</v>
      </c>
      <c r="D23" s="84">
        <v>318079</v>
      </c>
      <c r="E23" s="84">
        <v>110880</v>
      </c>
      <c r="F23" s="84">
        <v>249999</v>
      </c>
      <c r="G23" s="84">
        <v>357728</v>
      </c>
      <c r="H23" s="84">
        <v>404396</v>
      </c>
      <c r="I23" s="84">
        <v>300440</v>
      </c>
      <c r="J23" s="84">
        <v>355753</v>
      </c>
      <c r="K23" s="84">
        <v>647305</v>
      </c>
      <c r="L23" s="84">
        <v>663220</v>
      </c>
      <c r="M23" s="84">
        <v>368984</v>
      </c>
      <c r="N23" s="84">
        <v>435521</v>
      </c>
      <c r="O23" s="84">
        <f t="shared" si="0"/>
        <v>4445808</v>
      </c>
      <c r="P23" s="471"/>
      <c r="Q23" s="472"/>
    </row>
    <row r="24" spans="1:17" ht="30" customHeight="1">
      <c r="A24" s="475" t="s">
        <v>1706</v>
      </c>
      <c r="B24" s="476"/>
      <c r="C24" s="247">
        <f t="shared" ref="C24:O24" si="3">C22/C23</f>
        <v>1.7708808880399824</v>
      </c>
      <c r="D24" s="247">
        <f t="shared" si="3"/>
        <v>1.0294769538385118</v>
      </c>
      <c r="E24" s="247">
        <f t="shared" si="3"/>
        <v>2.6497023809523808</v>
      </c>
      <c r="F24" s="247">
        <f t="shared" si="3"/>
        <v>0.75089900359601436</v>
      </c>
      <c r="G24" s="247">
        <f t="shared" si="3"/>
        <v>1.4848460282672868</v>
      </c>
      <c r="H24" s="247">
        <f t="shared" si="3"/>
        <v>1.9967803835844073</v>
      </c>
      <c r="I24" s="247">
        <f t="shared" si="3"/>
        <v>1.8303321794701104</v>
      </c>
      <c r="J24" s="247">
        <f t="shared" si="3"/>
        <v>1.3511649936894419</v>
      </c>
      <c r="K24" s="247">
        <f t="shared" si="3"/>
        <v>0.71189624674612428</v>
      </c>
      <c r="L24" s="247">
        <f t="shared" si="3"/>
        <v>1.2573022526461808</v>
      </c>
      <c r="M24" s="247">
        <f t="shared" si="3"/>
        <v>2.0128731869132537</v>
      </c>
      <c r="N24" s="247">
        <f t="shared" si="3"/>
        <v>0.80300605481710408</v>
      </c>
      <c r="O24" s="247">
        <f t="shared" si="3"/>
        <v>1.344830231085103</v>
      </c>
      <c r="P24" s="473"/>
      <c r="Q24" s="474"/>
    </row>
    <row r="25" spans="1:17" ht="21" customHeight="1">
      <c r="O25" s="202" t="s">
        <v>808</v>
      </c>
    </row>
  </sheetData>
  <mergeCells count="6">
    <mergeCell ref="P5:Q5"/>
    <mergeCell ref="A6:B6"/>
    <mergeCell ref="A22:B22"/>
    <mergeCell ref="A23:B23"/>
    <mergeCell ref="P23:Q24"/>
    <mergeCell ref="A24:B24"/>
  </mergeCells>
  <phoneticPr fontId="3"/>
  <pageMargins left="0.78740157480314965" right="0.19685039370078741" top="0.19685039370078741" bottom="0.39370078740157483" header="0" footer="0"/>
  <pageSetup paperSize="9" scale="88" orientation="landscape" r:id="rId1"/>
  <headerFooter>
    <oddFooter>&amp;C&amp;"ＭＳ 明朝,標準"&amp;10－１１－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5"/>
  <sheetViews>
    <sheetView view="pageLayout" zoomScaleNormal="100" workbookViewId="0"/>
  </sheetViews>
  <sheetFormatPr defaultRowHeight="14.25"/>
  <cols>
    <col min="1" max="1" width="4.375" style="15" customWidth="1"/>
    <col min="2" max="2" width="22.5" style="202" customWidth="1"/>
    <col min="3" max="14" width="8.5" style="202" customWidth="1"/>
    <col min="15" max="16" width="9.875" style="202" customWidth="1"/>
    <col min="17" max="17" width="8.5" style="202" customWidth="1"/>
    <col min="18" max="16384" width="9" style="202"/>
  </cols>
  <sheetData>
    <row r="2" spans="1:17" s="220" customFormat="1" ht="21.75" customHeight="1">
      <c r="A2" s="202" t="s">
        <v>1154</v>
      </c>
      <c r="C2" s="202"/>
      <c r="D2" s="202"/>
      <c r="E2" s="202"/>
      <c r="F2" s="202"/>
      <c r="G2" s="202"/>
      <c r="H2" s="202"/>
      <c r="I2" s="202"/>
      <c r="J2" s="202"/>
      <c r="K2" s="202"/>
      <c r="L2" s="202"/>
      <c r="M2" s="202"/>
      <c r="N2" s="202"/>
      <c r="O2" s="202"/>
      <c r="P2" s="202"/>
      <c r="Q2" s="202"/>
    </row>
    <row r="3" spans="1:17" ht="21.75" customHeight="1">
      <c r="A3" s="202" t="s">
        <v>1152</v>
      </c>
    </row>
    <row r="4" spans="1:17" s="220" customFormat="1" ht="21.75" customHeight="1">
      <c r="A4" s="202" t="s">
        <v>1153</v>
      </c>
      <c r="C4" s="202"/>
      <c r="D4" s="202"/>
      <c r="E4" s="202"/>
      <c r="F4" s="202"/>
      <c r="G4" s="202"/>
      <c r="H4" s="202"/>
      <c r="I4" s="202"/>
      <c r="J4" s="202"/>
      <c r="K4" s="202"/>
      <c r="L4" s="202"/>
      <c r="M4" s="202"/>
      <c r="N4" s="202"/>
      <c r="O4" s="202"/>
      <c r="P4" s="202"/>
      <c r="Q4" s="202"/>
    </row>
    <row r="5" spans="1:17" ht="21.75" customHeight="1">
      <c r="A5" s="202"/>
      <c r="O5" s="460" t="s">
        <v>1707</v>
      </c>
      <c r="P5" s="460"/>
      <c r="Q5" s="460"/>
    </row>
    <row r="6" spans="1:17" ht="20.25" customHeight="1">
      <c r="A6" s="459" t="s">
        <v>1122</v>
      </c>
      <c r="B6" s="459"/>
      <c r="C6" s="225" t="s">
        <v>1123</v>
      </c>
      <c r="D6" s="225" t="s">
        <v>1124</v>
      </c>
      <c r="E6" s="225" t="s">
        <v>1125</v>
      </c>
      <c r="F6" s="225" t="s">
        <v>1126</v>
      </c>
      <c r="G6" s="225" t="s">
        <v>1127</v>
      </c>
      <c r="H6" s="225" t="s">
        <v>1128</v>
      </c>
      <c r="I6" s="225" t="s">
        <v>1129</v>
      </c>
      <c r="J6" s="225" t="s">
        <v>1130</v>
      </c>
      <c r="K6" s="225" t="s">
        <v>1131</v>
      </c>
      <c r="L6" s="225" t="s">
        <v>1132</v>
      </c>
      <c r="M6" s="225" t="s">
        <v>1133</v>
      </c>
      <c r="N6" s="225" t="s">
        <v>1134</v>
      </c>
      <c r="O6" s="225" t="s">
        <v>1135</v>
      </c>
      <c r="P6" s="225" t="s">
        <v>1708</v>
      </c>
      <c r="Q6" s="225" t="s">
        <v>1136</v>
      </c>
    </row>
    <row r="7" spans="1:17" ht="30" customHeight="1">
      <c r="A7" s="252" t="s">
        <v>1709</v>
      </c>
      <c r="B7" s="253" t="s">
        <v>1137</v>
      </c>
      <c r="C7" s="84">
        <v>97242</v>
      </c>
      <c r="D7" s="84">
        <v>77479</v>
      </c>
      <c r="E7" s="84">
        <v>70965</v>
      </c>
      <c r="F7" s="84">
        <v>35053</v>
      </c>
      <c r="G7" s="84">
        <v>54208</v>
      </c>
      <c r="H7" s="84">
        <v>85491</v>
      </c>
      <c r="I7" s="84">
        <v>78</v>
      </c>
      <c r="J7" s="84">
        <v>72</v>
      </c>
      <c r="K7" s="84">
        <v>63363</v>
      </c>
      <c r="L7" s="84">
        <v>96527</v>
      </c>
      <c r="M7" s="84">
        <v>109233</v>
      </c>
      <c r="N7" s="84">
        <v>77777</v>
      </c>
      <c r="O7" s="84">
        <f t="shared" ref="O7:O23" si="0">SUM(C7:N7)</f>
        <v>767488</v>
      </c>
      <c r="P7" s="84">
        <v>790162</v>
      </c>
      <c r="Q7" s="247">
        <f>IF(O7*P7&lt;&gt;0,O7/P7,"0%")</f>
        <v>0.97130461854657657</v>
      </c>
    </row>
    <row r="8" spans="1:17" ht="30" customHeight="1">
      <c r="A8" s="252" t="s">
        <v>1710</v>
      </c>
      <c r="B8" s="253" t="s">
        <v>1138</v>
      </c>
      <c r="C8" s="84">
        <v>0</v>
      </c>
      <c r="D8" s="84">
        <v>0</v>
      </c>
      <c r="E8" s="84">
        <v>0</v>
      </c>
      <c r="F8" s="84">
        <v>0</v>
      </c>
      <c r="G8" s="84">
        <v>42</v>
      </c>
      <c r="H8" s="84">
        <v>0</v>
      </c>
      <c r="I8" s="84">
        <v>0</v>
      </c>
      <c r="J8" s="84">
        <v>0</v>
      </c>
      <c r="K8" s="84">
        <v>0</v>
      </c>
      <c r="L8" s="84">
        <v>0</v>
      </c>
      <c r="M8" s="84">
        <v>0</v>
      </c>
      <c r="N8" s="84">
        <v>0</v>
      </c>
      <c r="O8" s="84">
        <f t="shared" si="0"/>
        <v>42</v>
      </c>
      <c r="P8" s="84">
        <v>536</v>
      </c>
      <c r="Q8" s="246">
        <f t="shared" ref="Q8:Q22" si="1">IF(O8*P8&lt;&gt;0,O8/P8,"0%")</f>
        <v>7.8358208955223885E-2</v>
      </c>
    </row>
    <row r="9" spans="1:17" s="210" customFormat="1" ht="30" customHeight="1">
      <c r="A9" s="252" t="s">
        <v>1691</v>
      </c>
      <c r="B9" s="253" t="s">
        <v>1139</v>
      </c>
      <c r="C9" s="84">
        <v>0</v>
      </c>
      <c r="D9" s="84">
        <v>0</v>
      </c>
      <c r="E9" s="84">
        <v>0</v>
      </c>
      <c r="F9" s="84">
        <v>0</v>
      </c>
      <c r="G9" s="84">
        <v>602</v>
      </c>
      <c r="H9" s="84">
        <v>4298</v>
      </c>
      <c r="I9" s="84">
        <v>18438</v>
      </c>
      <c r="J9" s="84">
        <v>12777</v>
      </c>
      <c r="K9" s="84">
        <v>6579</v>
      </c>
      <c r="L9" s="84">
        <v>6088</v>
      </c>
      <c r="M9" s="84">
        <v>6988</v>
      </c>
      <c r="N9" s="84">
        <v>0</v>
      </c>
      <c r="O9" s="84">
        <f t="shared" si="0"/>
        <v>55770</v>
      </c>
      <c r="P9" s="84">
        <v>64620</v>
      </c>
      <c r="Q9" s="246">
        <f t="shared" si="1"/>
        <v>0.86304549675023212</v>
      </c>
    </row>
    <row r="10" spans="1:17" ht="30" customHeight="1">
      <c r="A10" s="252" t="s">
        <v>1692</v>
      </c>
      <c r="B10" s="253" t="s">
        <v>1140</v>
      </c>
      <c r="C10" s="84">
        <v>0</v>
      </c>
      <c r="D10" s="84">
        <v>0</v>
      </c>
      <c r="E10" s="84">
        <v>0</v>
      </c>
      <c r="F10" s="84">
        <v>0</v>
      </c>
      <c r="G10" s="84">
        <v>0</v>
      </c>
      <c r="H10" s="84">
        <v>0</v>
      </c>
      <c r="I10" s="84">
        <v>0</v>
      </c>
      <c r="J10" s="84">
        <v>0</v>
      </c>
      <c r="K10" s="84">
        <v>0</v>
      </c>
      <c r="L10" s="84">
        <v>0</v>
      </c>
      <c r="M10" s="84">
        <v>0</v>
      </c>
      <c r="N10" s="84">
        <v>0</v>
      </c>
      <c r="O10" s="84">
        <f t="shared" si="0"/>
        <v>0</v>
      </c>
      <c r="P10" s="84">
        <v>0</v>
      </c>
      <c r="Q10" s="246" t="str">
        <f t="shared" si="1"/>
        <v>0%</v>
      </c>
    </row>
    <row r="11" spans="1:17" ht="30" customHeight="1">
      <c r="A11" s="252" t="s">
        <v>1693</v>
      </c>
      <c r="B11" s="253" t="s">
        <v>1141</v>
      </c>
      <c r="C11" s="84">
        <v>0</v>
      </c>
      <c r="D11" s="84">
        <v>0</v>
      </c>
      <c r="E11" s="84">
        <v>0</v>
      </c>
      <c r="F11" s="84">
        <v>0</v>
      </c>
      <c r="G11" s="84">
        <v>0</v>
      </c>
      <c r="H11" s="84">
        <v>0</v>
      </c>
      <c r="I11" s="84">
        <v>0</v>
      </c>
      <c r="J11" s="84">
        <v>0</v>
      </c>
      <c r="K11" s="84">
        <v>0</v>
      </c>
      <c r="L11" s="84">
        <v>0</v>
      </c>
      <c r="M11" s="84">
        <v>0</v>
      </c>
      <c r="N11" s="84">
        <v>0</v>
      </c>
      <c r="O11" s="84">
        <f t="shared" si="0"/>
        <v>0</v>
      </c>
      <c r="P11" s="84">
        <v>0</v>
      </c>
      <c r="Q11" s="246" t="str">
        <f t="shared" si="1"/>
        <v>0%</v>
      </c>
    </row>
    <row r="12" spans="1:17" ht="30" customHeight="1">
      <c r="A12" s="252" t="s">
        <v>1694</v>
      </c>
      <c r="B12" s="253" t="s">
        <v>1142</v>
      </c>
      <c r="C12" s="84">
        <v>1537</v>
      </c>
      <c r="D12" s="84">
        <v>4292</v>
      </c>
      <c r="E12" s="84">
        <v>8131</v>
      </c>
      <c r="F12" s="84">
        <v>4980</v>
      </c>
      <c r="G12" s="84">
        <v>6730</v>
      </c>
      <c r="H12" s="84">
        <v>5507</v>
      </c>
      <c r="I12" s="84">
        <v>12631</v>
      </c>
      <c r="J12" s="84">
        <v>10752</v>
      </c>
      <c r="K12" s="84">
        <v>6880</v>
      </c>
      <c r="L12" s="84">
        <v>14296</v>
      </c>
      <c r="M12" s="84">
        <v>15487</v>
      </c>
      <c r="N12" s="84">
        <v>7255</v>
      </c>
      <c r="O12" s="84">
        <f t="shared" si="0"/>
        <v>98478</v>
      </c>
      <c r="P12" s="84">
        <v>101051</v>
      </c>
      <c r="Q12" s="246">
        <f t="shared" si="1"/>
        <v>0.97453760972182368</v>
      </c>
    </row>
    <row r="13" spans="1:17" ht="30" customHeight="1">
      <c r="A13" s="252" t="s">
        <v>1711</v>
      </c>
      <c r="B13" s="253" t="s">
        <v>1143</v>
      </c>
      <c r="C13" s="84">
        <v>0</v>
      </c>
      <c r="D13" s="84">
        <v>0</v>
      </c>
      <c r="E13" s="84">
        <v>0</v>
      </c>
      <c r="F13" s="84">
        <v>0</v>
      </c>
      <c r="G13" s="84">
        <v>0</v>
      </c>
      <c r="H13" s="84">
        <v>0</v>
      </c>
      <c r="I13" s="84">
        <v>0</v>
      </c>
      <c r="J13" s="84">
        <v>0</v>
      </c>
      <c r="K13" s="84">
        <v>0</v>
      </c>
      <c r="L13" s="84">
        <v>0</v>
      </c>
      <c r="M13" s="84">
        <v>0</v>
      </c>
      <c r="N13" s="84">
        <v>0</v>
      </c>
      <c r="O13" s="84">
        <f t="shared" si="0"/>
        <v>0</v>
      </c>
      <c r="P13" s="84">
        <v>0</v>
      </c>
      <c r="Q13" s="246" t="str">
        <f t="shared" si="1"/>
        <v>0%</v>
      </c>
    </row>
    <row r="14" spans="1:17" ht="30" customHeight="1">
      <c r="A14" s="252" t="s">
        <v>1712</v>
      </c>
      <c r="B14" s="256" t="s">
        <v>1697</v>
      </c>
      <c r="C14" s="84">
        <v>11465</v>
      </c>
      <c r="D14" s="84">
        <v>3777</v>
      </c>
      <c r="E14" s="84">
        <v>6713</v>
      </c>
      <c r="F14" s="84">
        <v>2337</v>
      </c>
      <c r="G14" s="84">
        <v>7069</v>
      </c>
      <c r="H14" s="84">
        <v>27426</v>
      </c>
      <c r="I14" s="84">
        <v>9835</v>
      </c>
      <c r="J14" s="84">
        <v>18182</v>
      </c>
      <c r="K14" s="84">
        <v>8732</v>
      </c>
      <c r="L14" s="84">
        <v>38432</v>
      </c>
      <c r="M14" s="84">
        <v>31396</v>
      </c>
      <c r="N14" s="84">
        <v>7913</v>
      </c>
      <c r="O14" s="84">
        <f t="shared" si="0"/>
        <v>173277</v>
      </c>
      <c r="P14" s="84">
        <v>155217</v>
      </c>
      <c r="Q14" s="246">
        <f t="shared" si="1"/>
        <v>1.1163532345039526</v>
      </c>
    </row>
    <row r="15" spans="1:17" ht="30" customHeight="1">
      <c r="A15" s="252" t="s">
        <v>1698</v>
      </c>
      <c r="B15" s="253" t="s">
        <v>1144</v>
      </c>
      <c r="C15" s="84">
        <v>157575</v>
      </c>
      <c r="D15" s="84">
        <v>23765</v>
      </c>
      <c r="E15" s="84">
        <v>30351</v>
      </c>
      <c r="F15" s="84">
        <v>0</v>
      </c>
      <c r="G15" s="84">
        <v>16629</v>
      </c>
      <c r="H15" s="84">
        <v>102047</v>
      </c>
      <c r="I15" s="84">
        <v>196118</v>
      </c>
      <c r="J15" s="84">
        <v>229026</v>
      </c>
      <c r="K15" s="84">
        <v>166023</v>
      </c>
      <c r="L15" s="84">
        <v>347712</v>
      </c>
      <c r="M15" s="84">
        <v>182026</v>
      </c>
      <c r="N15" s="84">
        <v>88377</v>
      </c>
      <c r="O15" s="84">
        <f t="shared" si="0"/>
        <v>1539649</v>
      </c>
      <c r="P15" s="84">
        <v>1035190</v>
      </c>
      <c r="Q15" s="246">
        <f t="shared" si="1"/>
        <v>1.4873105420261015</v>
      </c>
    </row>
    <row r="16" spans="1:17" ht="30" customHeight="1">
      <c r="A16" s="252" t="s">
        <v>1699</v>
      </c>
      <c r="B16" s="253" t="s">
        <v>1145</v>
      </c>
      <c r="C16" s="84">
        <v>345</v>
      </c>
      <c r="D16" s="84">
        <v>651</v>
      </c>
      <c r="E16" s="84">
        <v>1686</v>
      </c>
      <c r="F16" s="84">
        <v>657</v>
      </c>
      <c r="G16" s="84">
        <v>1709</v>
      </c>
      <c r="H16" s="84">
        <v>1862</v>
      </c>
      <c r="I16" s="84">
        <v>3765</v>
      </c>
      <c r="J16" s="84">
        <v>4309</v>
      </c>
      <c r="K16" s="84">
        <v>2603</v>
      </c>
      <c r="L16" s="84">
        <v>4876</v>
      </c>
      <c r="M16" s="84">
        <v>2618</v>
      </c>
      <c r="N16" s="84">
        <v>1566</v>
      </c>
      <c r="O16" s="84">
        <f t="shared" si="0"/>
        <v>26647</v>
      </c>
      <c r="P16" s="84">
        <v>26458</v>
      </c>
      <c r="Q16" s="246">
        <f t="shared" si="1"/>
        <v>1.0071433970821679</v>
      </c>
    </row>
    <row r="17" spans="1:17" ht="30" customHeight="1">
      <c r="A17" s="252" t="s">
        <v>1700</v>
      </c>
      <c r="B17" s="253" t="s">
        <v>1146</v>
      </c>
      <c r="C17" s="84">
        <v>5384</v>
      </c>
      <c r="D17" s="84">
        <v>2003</v>
      </c>
      <c r="E17" s="84">
        <v>1021</v>
      </c>
      <c r="F17" s="84">
        <v>4300</v>
      </c>
      <c r="G17" s="84">
        <v>8364</v>
      </c>
      <c r="H17" s="84">
        <v>13286</v>
      </c>
      <c r="I17" s="84">
        <v>16936</v>
      </c>
      <c r="J17" s="84">
        <v>14717</v>
      </c>
      <c r="K17" s="84">
        <v>5988</v>
      </c>
      <c r="L17" s="84">
        <v>6478</v>
      </c>
      <c r="M17" s="84">
        <v>3692</v>
      </c>
      <c r="N17" s="84">
        <v>4334</v>
      </c>
      <c r="O17" s="84">
        <f t="shared" si="0"/>
        <v>86503</v>
      </c>
      <c r="P17" s="84">
        <v>99706</v>
      </c>
      <c r="Q17" s="246">
        <f t="shared" si="1"/>
        <v>0.86758068722042803</v>
      </c>
    </row>
    <row r="18" spans="1:17" ht="30" customHeight="1">
      <c r="A18" s="252" t="s">
        <v>1701</v>
      </c>
      <c r="B18" s="253" t="s">
        <v>1147</v>
      </c>
      <c r="C18" s="84">
        <v>369</v>
      </c>
      <c r="D18" s="84">
        <v>0</v>
      </c>
      <c r="E18" s="84">
        <v>593</v>
      </c>
      <c r="F18" s="84">
        <v>5591</v>
      </c>
      <c r="G18" s="84">
        <v>23615</v>
      </c>
      <c r="H18" s="84">
        <v>11930</v>
      </c>
      <c r="I18" s="84">
        <v>6308</v>
      </c>
      <c r="J18" s="84">
        <v>1948</v>
      </c>
      <c r="K18" s="84">
        <v>1558</v>
      </c>
      <c r="L18" s="84">
        <v>41466</v>
      </c>
      <c r="M18" s="84">
        <v>145265</v>
      </c>
      <c r="N18" s="84">
        <v>25375</v>
      </c>
      <c r="O18" s="84">
        <f t="shared" si="0"/>
        <v>264018</v>
      </c>
      <c r="P18" s="84">
        <v>152932</v>
      </c>
      <c r="Q18" s="246">
        <f t="shared" si="1"/>
        <v>1.7263751209687965</v>
      </c>
    </row>
    <row r="19" spans="1:17" ht="30" customHeight="1">
      <c r="A19" s="252" t="s">
        <v>1702</v>
      </c>
      <c r="B19" s="253" t="s">
        <v>1148</v>
      </c>
      <c r="C19" s="84">
        <v>1356</v>
      </c>
      <c r="D19" s="84">
        <v>1668</v>
      </c>
      <c r="E19" s="84">
        <v>1976</v>
      </c>
      <c r="F19" s="84">
        <v>914</v>
      </c>
      <c r="G19" s="84">
        <v>725</v>
      </c>
      <c r="H19" s="84">
        <v>1036</v>
      </c>
      <c r="I19" s="84">
        <v>75</v>
      </c>
      <c r="J19" s="84">
        <v>248</v>
      </c>
      <c r="K19" s="84">
        <v>19</v>
      </c>
      <c r="L19" s="84">
        <v>658</v>
      </c>
      <c r="M19" s="84">
        <v>358</v>
      </c>
      <c r="N19" s="84">
        <v>848</v>
      </c>
      <c r="O19" s="84">
        <f t="shared" si="0"/>
        <v>9881</v>
      </c>
      <c r="P19" s="84">
        <v>11128</v>
      </c>
      <c r="Q19" s="246">
        <f t="shared" si="1"/>
        <v>0.88794033069734002</v>
      </c>
    </row>
    <row r="20" spans="1:17" ht="30" customHeight="1">
      <c r="A20" s="252" t="s">
        <v>1713</v>
      </c>
      <c r="B20" s="253" t="s">
        <v>1149</v>
      </c>
      <c r="C20" s="84">
        <v>5089</v>
      </c>
      <c r="D20" s="84">
        <v>2523</v>
      </c>
      <c r="E20" s="84">
        <v>5687</v>
      </c>
      <c r="F20" s="84">
        <v>7775</v>
      </c>
      <c r="G20" s="84">
        <v>11105</v>
      </c>
      <c r="H20" s="84">
        <v>11066</v>
      </c>
      <c r="I20" s="84">
        <v>11264</v>
      </c>
      <c r="J20" s="84">
        <v>12030</v>
      </c>
      <c r="K20" s="84">
        <v>5252</v>
      </c>
      <c r="L20" s="84">
        <v>6527</v>
      </c>
      <c r="M20" s="84">
        <v>1583</v>
      </c>
      <c r="N20" s="84">
        <v>2892</v>
      </c>
      <c r="O20" s="84">
        <f t="shared" si="0"/>
        <v>82793</v>
      </c>
      <c r="P20" s="84">
        <v>91930</v>
      </c>
      <c r="Q20" s="246">
        <f t="shared" si="1"/>
        <v>0.90060915914282602</v>
      </c>
    </row>
    <row r="21" spans="1:17" ht="30" customHeight="1">
      <c r="A21" s="252" t="s">
        <v>1704</v>
      </c>
      <c r="B21" s="253" t="s">
        <v>1150</v>
      </c>
      <c r="C21" s="84">
        <v>457</v>
      </c>
      <c r="D21" s="84">
        <v>283</v>
      </c>
      <c r="E21" s="84">
        <v>222</v>
      </c>
      <c r="F21" s="84">
        <v>264</v>
      </c>
      <c r="G21" s="84">
        <v>159</v>
      </c>
      <c r="H21" s="84">
        <v>8643</v>
      </c>
      <c r="I21" s="84">
        <v>14934</v>
      </c>
      <c r="J21" s="84">
        <v>14379</v>
      </c>
      <c r="K21" s="84">
        <v>533</v>
      </c>
      <c r="L21" s="84">
        <v>184</v>
      </c>
      <c r="M21" s="84">
        <v>93</v>
      </c>
      <c r="N21" s="84">
        <v>314</v>
      </c>
      <c r="O21" s="84">
        <f t="shared" si="0"/>
        <v>40465</v>
      </c>
      <c r="P21" s="84">
        <v>51876</v>
      </c>
      <c r="Q21" s="246">
        <f t="shared" si="1"/>
        <v>0.78003315598735445</v>
      </c>
    </row>
    <row r="22" spans="1:17" ht="30" customHeight="1">
      <c r="A22" s="469" t="s">
        <v>1151</v>
      </c>
      <c r="B22" s="470"/>
      <c r="C22" s="84">
        <f t="shared" ref="C22:N22" si="2">SUM(C7:C21)</f>
        <v>280819</v>
      </c>
      <c r="D22" s="84">
        <f t="shared" si="2"/>
        <v>116441</v>
      </c>
      <c r="E22" s="84">
        <f t="shared" si="2"/>
        <v>127345</v>
      </c>
      <c r="F22" s="84">
        <f t="shared" si="2"/>
        <v>61871</v>
      </c>
      <c r="G22" s="84">
        <f t="shared" si="2"/>
        <v>130957</v>
      </c>
      <c r="H22" s="84">
        <f t="shared" si="2"/>
        <v>272592</v>
      </c>
      <c r="I22" s="84">
        <f t="shared" si="2"/>
        <v>290382</v>
      </c>
      <c r="J22" s="84">
        <f t="shared" si="2"/>
        <v>318440</v>
      </c>
      <c r="K22" s="84">
        <f t="shared" si="2"/>
        <v>267530</v>
      </c>
      <c r="L22" s="84">
        <f t="shared" si="2"/>
        <v>563244</v>
      </c>
      <c r="M22" s="84">
        <f t="shared" si="2"/>
        <v>498739</v>
      </c>
      <c r="N22" s="84">
        <f t="shared" si="2"/>
        <v>216651</v>
      </c>
      <c r="O22" s="84">
        <f t="shared" si="0"/>
        <v>3145011</v>
      </c>
      <c r="P22" s="84">
        <f>SUM(P7:P21)</f>
        <v>2580806</v>
      </c>
      <c r="Q22" s="246">
        <f t="shared" si="1"/>
        <v>1.2186158122695003</v>
      </c>
    </row>
    <row r="23" spans="1:17" ht="30" customHeight="1">
      <c r="A23" s="475" t="s">
        <v>1705</v>
      </c>
      <c r="B23" s="470"/>
      <c r="C23" s="84">
        <v>149195</v>
      </c>
      <c r="D23" s="84">
        <v>105370</v>
      </c>
      <c r="E23" s="84">
        <v>68371</v>
      </c>
      <c r="F23" s="84">
        <v>127003</v>
      </c>
      <c r="G23" s="84">
        <v>131581</v>
      </c>
      <c r="H23" s="84">
        <v>156268</v>
      </c>
      <c r="I23" s="84">
        <v>150904</v>
      </c>
      <c r="J23" s="84">
        <v>247340</v>
      </c>
      <c r="K23" s="84">
        <v>431926</v>
      </c>
      <c r="L23" s="84">
        <v>442939</v>
      </c>
      <c r="M23" s="84">
        <v>230031</v>
      </c>
      <c r="N23" s="84">
        <v>339878</v>
      </c>
      <c r="O23" s="84">
        <f t="shared" si="0"/>
        <v>2580806</v>
      </c>
      <c r="P23" s="471"/>
      <c r="Q23" s="472"/>
    </row>
    <row r="24" spans="1:17" ht="30" customHeight="1">
      <c r="A24" s="475" t="s">
        <v>1706</v>
      </c>
      <c r="B24" s="476"/>
      <c r="C24" s="247">
        <f t="shared" ref="C24:O24" si="3">C22/C23</f>
        <v>1.8822279567009619</v>
      </c>
      <c r="D24" s="247">
        <f t="shared" si="3"/>
        <v>1.1050678561260321</v>
      </c>
      <c r="E24" s="247">
        <f t="shared" si="3"/>
        <v>1.862558687162686</v>
      </c>
      <c r="F24" s="247">
        <f t="shared" si="3"/>
        <v>0.48716172058927742</v>
      </c>
      <c r="G24" s="247">
        <f t="shared" si="3"/>
        <v>0.99525767398028586</v>
      </c>
      <c r="H24" s="247">
        <f t="shared" si="3"/>
        <v>1.7443878465200808</v>
      </c>
      <c r="I24" s="247">
        <f t="shared" si="3"/>
        <v>1.9242829878598313</v>
      </c>
      <c r="J24" s="247">
        <f t="shared" si="3"/>
        <v>1.2874585590684888</v>
      </c>
      <c r="K24" s="247">
        <f t="shared" si="3"/>
        <v>0.61938850636451614</v>
      </c>
      <c r="L24" s="247">
        <f t="shared" si="3"/>
        <v>1.2716062482644337</v>
      </c>
      <c r="M24" s="247">
        <f t="shared" si="3"/>
        <v>2.1681382074589948</v>
      </c>
      <c r="N24" s="247">
        <f t="shared" si="3"/>
        <v>0.63743755112128475</v>
      </c>
      <c r="O24" s="247">
        <f t="shared" si="3"/>
        <v>1.2186158122695003</v>
      </c>
      <c r="P24" s="473"/>
      <c r="Q24" s="474"/>
    </row>
    <row r="25" spans="1:17" ht="18.75" customHeight="1">
      <c r="O25" s="202" t="s">
        <v>808</v>
      </c>
    </row>
  </sheetData>
  <mergeCells count="6">
    <mergeCell ref="O5:Q5"/>
    <mergeCell ref="A6:B6"/>
    <mergeCell ref="A22:B22"/>
    <mergeCell ref="A23:B23"/>
    <mergeCell ref="P23:Q24"/>
    <mergeCell ref="A24:B24"/>
  </mergeCells>
  <phoneticPr fontId="3"/>
  <pageMargins left="0.78740157480314965" right="0.19685039370078741" top="0.19685039370078741" bottom="0.39370078740157483" header="0" footer="0"/>
  <pageSetup paperSize="9" scale="88" orientation="landscape" r:id="rId1"/>
  <headerFooter scaleWithDoc="0" alignWithMargins="0">
    <oddFooter>&amp;C&amp;"ＭＳ 明朝,標準"&amp;10－１２－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Layout" zoomScaleNormal="100" workbookViewId="0"/>
  </sheetViews>
  <sheetFormatPr defaultRowHeight="14.25"/>
  <cols>
    <col min="1" max="1" width="11.875" style="15" customWidth="1"/>
    <col min="2" max="12" width="11.5" style="202" customWidth="1"/>
    <col min="13" max="16384" width="9" style="202"/>
  </cols>
  <sheetData>
    <row r="1" spans="1:12" ht="30" customHeight="1">
      <c r="A1" s="202"/>
    </row>
    <row r="2" spans="1:12" ht="31.5" customHeight="1">
      <c r="A2" s="202" t="s">
        <v>1714</v>
      </c>
    </row>
    <row r="3" spans="1:12" ht="31.5" customHeight="1">
      <c r="A3" s="202"/>
      <c r="K3" s="461" t="s">
        <v>1121</v>
      </c>
      <c r="L3" s="461"/>
    </row>
    <row r="4" spans="1:12" ht="31.5" customHeight="1">
      <c r="A4" s="225" t="s">
        <v>1155</v>
      </c>
      <c r="B4" s="225" t="s">
        <v>1156</v>
      </c>
      <c r="C4" s="225" t="s">
        <v>1157</v>
      </c>
      <c r="D4" s="225" t="s">
        <v>1158</v>
      </c>
      <c r="E4" s="225" t="s">
        <v>1159</v>
      </c>
      <c r="F4" s="225" t="s">
        <v>1160</v>
      </c>
      <c r="G4" s="225" t="s">
        <v>1161</v>
      </c>
      <c r="H4" s="225" t="s">
        <v>1162</v>
      </c>
      <c r="I4" s="225" t="s">
        <v>1163</v>
      </c>
      <c r="J4" s="225" t="s">
        <v>1135</v>
      </c>
      <c r="K4" s="225" t="s">
        <v>1708</v>
      </c>
      <c r="L4" s="225" t="s">
        <v>1136</v>
      </c>
    </row>
    <row r="5" spans="1:12" ht="31.5" customHeight="1">
      <c r="A5" s="244" t="s">
        <v>1715</v>
      </c>
      <c r="B5" s="84">
        <v>209494</v>
      </c>
      <c r="C5" s="84">
        <v>10315</v>
      </c>
      <c r="D5" s="84">
        <v>19491</v>
      </c>
      <c r="E5" s="84">
        <v>27243</v>
      </c>
      <c r="F5" s="84">
        <v>43467</v>
      </c>
      <c r="G5" s="84">
        <v>17053</v>
      </c>
      <c r="H5" s="84">
        <v>469</v>
      </c>
      <c r="I5" s="84">
        <v>85974</v>
      </c>
      <c r="J5" s="84">
        <f t="shared" ref="J5:J16" si="0">SUM(B5:I5)</f>
        <v>413506</v>
      </c>
      <c r="K5" s="84">
        <v>233503</v>
      </c>
      <c r="L5" s="246">
        <f>IF(J5*K5&lt;&gt;0,J5/K5,"0%")</f>
        <v>1.7708808880399824</v>
      </c>
    </row>
    <row r="6" spans="1:12" ht="31.5" customHeight="1">
      <c r="A6" s="244" t="s">
        <v>1164</v>
      </c>
      <c r="B6" s="84">
        <v>92846</v>
      </c>
      <c r="C6" s="84">
        <v>6988</v>
      </c>
      <c r="D6" s="84">
        <v>21292</v>
      </c>
      <c r="E6" s="84">
        <v>710</v>
      </c>
      <c r="F6" s="84">
        <v>59283</v>
      </c>
      <c r="G6" s="84">
        <v>22941</v>
      </c>
      <c r="H6" s="84">
        <v>89</v>
      </c>
      <c r="I6" s="84">
        <v>123306</v>
      </c>
      <c r="J6" s="84">
        <f t="shared" si="0"/>
        <v>327455</v>
      </c>
      <c r="K6" s="84">
        <v>318079</v>
      </c>
      <c r="L6" s="246">
        <f t="shared" ref="L6:L17" si="1">IF(J6*K6&lt;&gt;0,J6/K6,"0%")</f>
        <v>1.0294769538385118</v>
      </c>
    </row>
    <row r="7" spans="1:12" ht="31.5" customHeight="1">
      <c r="A7" s="244" t="s">
        <v>1716</v>
      </c>
      <c r="B7" s="84">
        <v>72498</v>
      </c>
      <c r="C7" s="84">
        <v>5335</v>
      </c>
      <c r="D7" s="84">
        <v>27744</v>
      </c>
      <c r="E7" s="84">
        <v>1294</v>
      </c>
      <c r="F7" s="84">
        <v>49050</v>
      </c>
      <c r="G7" s="84">
        <v>25844</v>
      </c>
      <c r="H7" s="84">
        <v>2297</v>
      </c>
      <c r="I7" s="84">
        <v>109737</v>
      </c>
      <c r="J7" s="84">
        <f t="shared" si="0"/>
        <v>293799</v>
      </c>
      <c r="K7" s="84">
        <v>110880</v>
      </c>
      <c r="L7" s="246">
        <f t="shared" si="1"/>
        <v>2.6497023809523808</v>
      </c>
    </row>
    <row r="8" spans="1:12" ht="31.5" customHeight="1">
      <c r="A8" s="244" t="s">
        <v>1717</v>
      </c>
      <c r="B8" s="84">
        <v>24426</v>
      </c>
      <c r="C8" s="84">
        <v>1621</v>
      </c>
      <c r="D8" s="84">
        <v>6303</v>
      </c>
      <c r="E8" s="84">
        <v>29624</v>
      </c>
      <c r="F8" s="84">
        <v>46943</v>
      </c>
      <c r="G8" s="84">
        <v>16415</v>
      </c>
      <c r="H8" s="84">
        <v>1449</v>
      </c>
      <c r="I8" s="84">
        <v>60943</v>
      </c>
      <c r="J8" s="84">
        <f t="shared" si="0"/>
        <v>187724</v>
      </c>
      <c r="K8" s="84">
        <v>249999</v>
      </c>
      <c r="L8" s="246">
        <f t="shared" si="1"/>
        <v>0.75089900359601436</v>
      </c>
    </row>
    <row r="9" spans="1:12" ht="31.5" customHeight="1">
      <c r="A9" s="244" t="s">
        <v>1165</v>
      </c>
      <c r="B9" s="84">
        <v>118183</v>
      </c>
      <c r="C9" s="84">
        <v>5179</v>
      </c>
      <c r="D9" s="84">
        <v>17458</v>
      </c>
      <c r="E9" s="84">
        <v>69174</v>
      </c>
      <c r="F9" s="84">
        <v>100285</v>
      </c>
      <c r="G9" s="84">
        <v>75364</v>
      </c>
      <c r="H9" s="84">
        <v>3071</v>
      </c>
      <c r="I9" s="84">
        <v>142457</v>
      </c>
      <c r="J9" s="84">
        <f t="shared" si="0"/>
        <v>531171</v>
      </c>
      <c r="K9" s="84">
        <v>357728</v>
      </c>
      <c r="L9" s="246">
        <f t="shared" si="1"/>
        <v>1.4848460282672868</v>
      </c>
    </row>
    <row r="10" spans="1:12" ht="31.5" customHeight="1">
      <c r="A10" s="244" t="s">
        <v>1167</v>
      </c>
      <c r="B10" s="84">
        <v>333494</v>
      </c>
      <c r="C10" s="84">
        <v>16655</v>
      </c>
      <c r="D10" s="84">
        <v>20689</v>
      </c>
      <c r="E10" s="84">
        <v>63653</v>
      </c>
      <c r="F10" s="84">
        <v>65061</v>
      </c>
      <c r="G10" s="84">
        <v>37998</v>
      </c>
      <c r="H10" s="84">
        <v>5289</v>
      </c>
      <c r="I10" s="84">
        <v>264651</v>
      </c>
      <c r="J10" s="84">
        <f t="shared" si="0"/>
        <v>807490</v>
      </c>
      <c r="K10" s="84">
        <v>404396</v>
      </c>
      <c r="L10" s="246">
        <f t="shared" si="1"/>
        <v>1.9967803835844073</v>
      </c>
    </row>
    <row r="11" spans="1:12" ht="31.5" customHeight="1">
      <c r="A11" s="244" t="s">
        <v>1166</v>
      </c>
      <c r="B11" s="84">
        <v>358934</v>
      </c>
      <c r="C11" s="84">
        <v>13737</v>
      </c>
      <c r="D11" s="84">
        <v>4873</v>
      </c>
      <c r="E11" s="84">
        <v>56007</v>
      </c>
      <c r="F11" s="84">
        <v>29010</v>
      </c>
      <c r="G11" s="84">
        <v>17084</v>
      </c>
      <c r="H11" s="84">
        <v>2560</v>
      </c>
      <c r="I11" s="84">
        <v>67700</v>
      </c>
      <c r="J11" s="84">
        <f t="shared" si="0"/>
        <v>549905</v>
      </c>
      <c r="K11" s="84">
        <v>300440</v>
      </c>
      <c r="L11" s="246">
        <f t="shared" si="1"/>
        <v>1.8303321794701104</v>
      </c>
    </row>
    <row r="12" spans="1:12" ht="31.5" customHeight="1">
      <c r="A12" s="244" t="s">
        <v>1168</v>
      </c>
      <c r="B12" s="84">
        <v>348148</v>
      </c>
      <c r="C12" s="84">
        <v>19139</v>
      </c>
      <c r="D12" s="84">
        <v>4724</v>
      </c>
      <c r="E12" s="84">
        <v>52496</v>
      </c>
      <c r="F12" s="84">
        <v>23893</v>
      </c>
      <c r="G12" s="84">
        <v>9906</v>
      </c>
      <c r="H12" s="84">
        <v>4309</v>
      </c>
      <c r="I12" s="84">
        <v>18066</v>
      </c>
      <c r="J12" s="84">
        <f t="shared" si="0"/>
        <v>480681</v>
      </c>
      <c r="K12" s="84">
        <v>355753</v>
      </c>
      <c r="L12" s="246">
        <f t="shared" si="1"/>
        <v>1.3511649936894419</v>
      </c>
    </row>
    <row r="13" spans="1:12" ht="31.5" customHeight="1">
      <c r="A13" s="244" t="s">
        <v>1718</v>
      </c>
      <c r="B13" s="84">
        <v>312224</v>
      </c>
      <c r="C13" s="84">
        <v>6461</v>
      </c>
      <c r="D13" s="84">
        <v>5303</v>
      </c>
      <c r="E13" s="84">
        <v>35274</v>
      </c>
      <c r="F13" s="84">
        <v>30638</v>
      </c>
      <c r="G13" s="84">
        <v>10193</v>
      </c>
      <c r="H13" s="84">
        <v>2694</v>
      </c>
      <c r="I13" s="84">
        <v>58027</v>
      </c>
      <c r="J13" s="84">
        <f t="shared" si="0"/>
        <v>460814</v>
      </c>
      <c r="K13" s="84">
        <v>647305</v>
      </c>
      <c r="L13" s="246">
        <f t="shared" si="1"/>
        <v>0.71189624674612428</v>
      </c>
    </row>
    <row r="14" spans="1:12" ht="31.5" customHeight="1">
      <c r="A14" s="244" t="s">
        <v>1719</v>
      </c>
      <c r="B14" s="84">
        <v>581735</v>
      </c>
      <c r="C14" s="84">
        <v>4926</v>
      </c>
      <c r="D14" s="84">
        <v>11359</v>
      </c>
      <c r="E14" s="84">
        <v>60681</v>
      </c>
      <c r="F14" s="84">
        <v>59660</v>
      </c>
      <c r="G14" s="84">
        <v>33497</v>
      </c>
      <c r="H14" s="84">
        <v>7511</v>
      </c>
      <c r="I14" s="84">
        <v>74499</v>
      </c>
      <c r="J14" s="84">
        <f t="shared" si="0"/>
        <v>833868</v>
      </c>
      <c r="K14" s="84">
        <v>663220</v>
      </c>
      <c r="L14" s="246">
        <f t="shared" si="1"/>
        <v>1.2573022526461808</v>
      </c>
    </row>
    <row r="15" spans="1:12" ht="31.5" customHeight="1">
      <c r="A15" s="244" t="s">
        <v>1169</v>
      </c>
      <c r="B15" s="84">
        <v>304264</v>
      </c>
      <c r="C15" s="84">
        <v>4262</v>
      </c>
      <c r="D15" s="84">
        <v>18347</v>
      </c>
      <c r="E15" s="84">
        <v>66924</v>
      </c>
      <c r="F15" s="84">
        <v>129797</v>
      </c>
      <c r="G15" s="84">
        <v>115625</v>
      </c>
      <c r="H15" s="84">
        <v>3757</v>
      </c>
      <c r="I15" s="84">
        <v>99742</v>
      </c>
      <c r="J15" s="84">
        <f t="shared" si="0"/>
        <v>742718</v>
      </c>
      <c r="K15" s="84">
        <v>368984</v>
      </c>
      <c r="L15" s="246">
        <f t="shared" si="1"/>
        <v>2.0128731869132537</v>
      </c>
    </row>
    <row r="16" spans="1:12" ht="31.5" customHeight="1">
      <c r="A16" s="244" t="s">
        <v>1720</v>
      </c>
      <c r="B16" s="84">
        <v>160707</v>
      </c>
      <c r="C16" s="84">
        <v>1339</v>
      </c>
      <c r="D16" s="84">
        <v>15200</v>
      </c>
      <c r="E16" s="84">
        <v>33613</v>
      </c>
      <c r="F16" s="84">
        <v>42956</v>
      </c>
      <c r="G16" s="84">
        <v>52489</v>
      </c>
      <c r="H16" s="84">
        <v>664</v>
      </c>
      <c r="I16" s="84">
        <v>42758</v>
      </c>
      <c r="J16" s="84">
        <f t="shared" si="0"/>
        <v>349726</v>
      </c>
      <c r="K16" s="84">
        <v>435521</v>
      </c>
      <c r="L16" s="246">
        <f t="shared" si="1"/>
        <v>0.80300605481710408</v>
      </c>
    </row>
    <row r="17" spans="1:12" ht="31.5" customHeight="1">
      <c r="A17" s="226" t="s">
        <v>1721</v>
      </c>
      <c r="B17" s="84">
        <f t="shared" ref="B17:K17" si="2">SUM(B5:B16)</f>
        <v>2916953</v>
      </c>
      <c r="C17" s="84">
        <f t="shared" si="2"/>
        <v>95957</v>
      </c>
      <c r="D17" s="84">
        <f t="shared" si="2"/>
        <v>172783</v>
      </c>
      <c r="E17" s="84">
        <f t="shared" si="2"/>
        <v>496693</v>
      </c>
      <c r="F17" s="84">
        <f t="shared" si="2"/>
        <v>680043</v>
      </c>
      <c r="G17" s="84">
        <f t="shared" si="2"/>
        <v>434409</v>
      </c>
      <c r="H17" s="84">
        <f t="shared" si="2"/>
        <v>34159</v>
      </c>
      <c r="I17" s="84">
        <f t="shared" si="2"/>
        <v>1147860</v>
      </c>
      <c r="J17" s="84">
        <f t="shared" si="2"/>
        <v>5978857</v>
      </c>
      <c r="K17" s="84">
        <f t="shared" si="2"/>
        <v>4445808</v>
      </c>
      <c r="L17" s="246">
        <f t="shared" si="1"/>
        <v>1.344830231085103</v>
      </c>
    </row>
    <row r="18" spans="1:12" ht="31.5" customHeight="1">
      <c r="A18" s="226" t="s">
        <v>1722</v>
      </c>
      <c r="B18" s="84">
        <v>1827849</v>
      </c>
      <c r="C18" s="84">
        <v>82590</v>
      </c>
      <c r="D18" s="84">
        <v>153416</v>
      </c>
      <c r="E18" s="84">
        <v>534909</v>
      </c>
      <c r="F18" s="84">
        <v>560520</v>
      </c>
      <c r="G18" s="84">
        <v>300477</v>
      </c>
      <c r="H18" s="84">
        <v>41181</v>
      </c>
      <c r="I18" s="84">
        <v>944866</v>
      </c>
      <c r="J18" s="84">
        <f>SUM(B18:I18)</f>
        <v>4445808</v>
      </c>
      <c r="K18" s="471"/>
      <c r="L18" s="472"/>
    </row>
    <row r="19" spans="1:12" ht="31.5" customHeight="1">
      <c r="A19" s="226" t="s">
        <v>1723</v>
      </c>
      <c r="B19" s="247">
        <f t="shared" ref="B19:J19" si="3">B17/B18</f>
        <v>1.5958391530153748</v>
      </c>
      <c r="C19" s="247">
        <f t="shared" si="3"/>
        <v>1.1618476813173508</v>
      </c>
      <c r="D19" s="247">
        <f t="shared" si="3"/>
        <v>1.126238462741826</v>
      </c>
      <c r="E19" s="247">
        <f t="shared" si="3"/>
        <v>0.928556072154329</v>
      </c>
      <c r="F19" s="247">
        <f t="shared" si="3"/>
        <v>1.2132359237850567</v>
      </c>
      <c r="G19" s="247">
        <f t="shared" si="3"/>
        <v>1.4457312872532673</v>
      </c>
      <c r="H19" s="247">
        <f t="shared" si="3"/>
        <v>0.82948447099390499</v>
      </c>
      <c r="I19" s="247">
        <f t="shared" si="3"/>
        <v>1.2148389295413318</v>
      </c>
      <c r="J19" s="247">
        <f t="shared" si="3"/>
        <v>1.344830231085103</v>
      </c>
      <c r="K19" s="473"/>
      <c r="L19" s="474"/>
    </row>
    <row r="20" spans="1:12" ht="19.5" customHeight="1">
      <c r="A20" s="202"/>
      <c r="K20" s="202" t="s">
        <v>808</v>
      </c>
    </row>
  </sheetData>
  <mergeCells count="2">
    <mergeCell ref="K3:L3"/>
    <mergeCell ref="K18:L19"/>
  </mergeCells>
  <phoneticPr fontId="3"/>
  <pageMargins left="0.78740157480314965" right="0.19685039370078741" top="0.19685039370078741" bottom="0.39370078740157483" header="0" footer="0"/>
  <pageSetup paperSize="9" scale="98" orientation="landscape" r:id="rId1"/>
  <headerFooter scaleWithDoc="0" alignWithMargins="0">
    <oddFooter>&amp;C&amp;"ＭＳ 明朝,標準"&amp;10－１３－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Layout" zoomScaleNormal="100" workbookViewId="0"/>
  </sheetViews>
  <sheetFormatPr defaultRowHeight="14.25"/>
  <cols>
    <col min="1" max="1" width="11.875" style="15" customWidth="1"/>
    <col min="2" max="12" width="11.375" style="202" customWidth="1"/>
    <col min="13" max="16384" width="9" style="202"/>
  </cols>
  <sheetData>
    <row r="1" spans="1:12" ht="30" customHeight="1">
      <c r="A1" s="202"/>
    </row>
    <row r="2" spans="1:12" ht="31.5" customHeight="1">
      <c r="A2" s="3" t="s">
        <v>1724</v>
      </c>
    </row>
    <row r="3" spans="1:12" ht="31.5" customHeight="1">
      <c r="A3" s="202"/>
      <c r="J3" s="460" t="s">
        <v>1707</v>
      </c>
      <c r="K3" s="460"/>
      <c r="L3" s="460"/>
    </row>
    <row r="4" spans="1:12" ht="31.5" customHeight="1">
      <c r="A4" s="225" t="s">
        <v>1155</v>
      </c>
      <c r="B4" s="225" t="s">
        <v>1156</v>
      </c>
      <c r="C4" s="225" t="s">
        <v>1157</v>
      </c>
      <c r="D4" s="225" t="s">
        <v>1158</v>
      </c>
      <c r="E4" s="225" t="s">
        <v>1159</v>
      </c>
      <c r="F4" s="225" t="s">
        <v>1160</v>
      </c>
      <c r="G4" s="225" t="s">
        <v>1161</v>
      </c>
      <c r="H4" s="225" t="s">
        <v>1162</v>
      </c>
      <c r="I4" s="225" t="s">
        <v>1163</v>
      </c>
      <c r="J4" s="225" t="s">
        <v>1135</v>
      </c>
      <c r="K4" s="225" t="s">
        <v>1708</v>
      </c>
      <c r="L4" s="225" t="s">
        <v>1136</v>
      </c>
    </row>
    <row r="5" spans="1:12" ht="31.5" customHeight="1">
      <c r="A5" s="244" t="s">
        <v>1725</v>
      </c>
      <c r="B5" s="84">
        <v>168800</v>
      </c>
      <c r="C5" s="84">
        <v>8774</v>
      </c>
      <c r="D5" s="84">
        <v>7503</v>
      </c>
      <c r="E5" s="84">
        <v>4694</v>
      </c>
      <c r="F5" s="84">
        <v>23696</v>
      </c>
      <c r="G5" s="84">
        <v>8199</v>
      </c>
      <c r="H5" s="84">
        <v>830</v>
      </c>
      <c r="I5" s="84">
        <v>58323</v>
      </c>
      <c r="J5" s="84">
        <f t="shared" ref="J5:J16" si="0">SUM(B5:I5)</f>
        <v>280819</v>
      </c>
      <c r="K5" s="84">
        <v>149195</v>
      </c>
      <c r="L5" s="246">
        <f t="shared" ref="L5:L16" si="1">IF(J5*K5&lt;&gt;0,J5/K5,"0%")</f>
        <v>1.8822279567009619</v>
      </c>
    </row>
    <row r="6" spans="1:12" ht="31.5" customHeight="1">
      <c r="A6" s="244" t="s">
        <v>1726</v>
      </c>
      <c r="B6" s="84">
        <v>40202</v>
      </c>
      <c r="C6" s="84">
        <v>6236</v>
      </c>
      <c r="D6" s="84">
        <v>5867</v>
      </c>
      <c r="E6" s="84">
        <v>847</v>
      </c>
      <c r="F6" s="84">
        <v>17631</v>
      </c>
      <c r="G6" s="84">
        <v>6648</v>
      </c>
      <c r="H6" s="84">
        <v>135</v>
      </c>
      <c r="I6" s="84">
        <v>38875</v>
      </c>
      <c r="J6" s="84">
        <f t="shared" si="0"/>
        <v>116441</v>
      </c>
      <c r="K6" s="84">
        <v>105370</v>
      </c>
      <c r="L6" s="246">
        <f t="shared" si="1"/>
        <v>1.1050678561260321</v>
      </c>
    </row>
    <row r="7" spans="1:12" ht="31.5" customHeight="1">
      <c r="A7" s="244" t="s">
        <v>1727</v>
      </c>
      <c r="B7" s="84">
        <v>46892</v>
      </c>
      <c r="C7" s="84">
        <v>5178</v>
      </c>
      <c r="D7" s="84">
        <v>6528</v>
      </c>
      <c r="E7" s="84">
        <v>2004</v>
      </c>
      <c r="F7" s="84">
        <v>13927</v>
      </c>
      <c r="G7" s="84">
        <v>8129</v>
      </c>
      <c r="H7" s="84">
        <v>1977</v>
      </c>
      <c r="I7" s="84">
        <v>42710</v>
      </c>
      <c r="J7" s="84">
        <f t="shared" si="0"/>
        <v>127345</v>
      </c>
      <c r="K7" s="84">
        <v>68371</v>
      </c>
      <c r="L7" s="246">
        <f t="shared" si="1"/>
        <v>1.862558687162686</v>
      </c>
    </row>
    <row r="8" spans="1:12" ht="31.5" customHeight="1">
      <c r="A8" s="244" t="s">
        <v>1728</v>
      </c>
      <c r="B8" s="84">
        <v>11902</v>
      </c>
      <c r="C8" s="84">
        <v>1043</v>
      </c>
      <c r="D8" s="84">
        <v>2806</v>
      </c>
      <c r="E8" s="84">
        <v>6342</v>
      </c>
      <c r="F8" s="84">
        <v>13017</v>
      </c>
      <c r="G8" s="84">
        <v>5463</v>
      </c>
      <c r="H8" s="84">
        <v>1149</v>
      </c>
      <c r="I8" s="84">
        <v>20149</v>
      </c>
      <c r="J8" s="84">
        <f t="shared" si="0"/>
        <v>61871</v>
      </c>
      <c r="K8" s="84">
        <v>127003</v>
      </c>
      <c r="L8" s="246">
        <f t="shared" si="1"/>
        <v>0.48716172058927742</v>
      </c>
    </row>
    <row r="9" spans="1:12" ht="31.5" customHeight="1">
      <c r="A9" s="244" t="s">
        <v>1729</v>
      </c>
      <c r="B9" s="84">
        <v>31966</v>
      </c>
      <c r="C9" s="84">
        <v>2489</v>
      </c>
      <c r="D9" s="84">
        <v>5922</v>
      </c>
      <c r="E9" s="84">
        <v>11588</v>
      </c>
      <c r="F9" s="84">
        <v>20932</v>
      </c>
      <c r="G9" s="84">
        <v>13479</v>
      </c>
      <c r="H9" s="84">
        <v>1477</v>
      </c>
      <c r="I9" s="84">
        <v>43104</v>
      </c>
      <c r="J9" s="84">
        <f t="shared" si="0"/>
        <v>130957</v>
      </c>
      <c r="K9" s="84">
        <v>131581</v>
      </c>
      <c r="L9" s="246">
        <f t="shared" si="1"/>
        <v>0.99525767398028586</v>
      </c>
    </row>
    <row r="10" spans="1:12" ht="31.5" customHeight="1">
      <c r="A10" s="244" t="s">
        <v>1730</v>
      </c>
      <c r="B10" s="84">
        <v>103209</v>
      </c>
      <c r="C10" s="84">
        <v>10341</v>
      </c>
      <c r="D10" s="84">
        <v>12304</v>
      </c>
      <c r="E10" s="84">
        <v>11280</v>
      </c>
      <c r="F10" s="84">
        <v>21449</v>
      </c>
      <c r="G10" s="84">
        <v>14148</v>
      </c>
      <c r="H10" s="84">
        <v>5667</v>
      </c>
      <c r="I10" s="84">
        <v>94194</v>
      </c>
      <c r="J10" s="84">
        <f t="shared" si="0"/>
        <v>272592</v>
      </c>
      <c r="K10" s="84">
        <v>156268</v>
      </c>
      <c r="L10" s="246">
        <f t="shared" si="1"/>
        <v>1.7443878465200808</v>
      </c>
    </row>
    <row r="11" spans="1:12" ht="31.5" customHeight="1">
      <c r="A11" s="244" t="s">
        <v>1731</v>
      </c>
      <c r="B11" s="84">
        <v>195215</v>
      </c>
      <c r="C11" s="84">
        <v>9892</v>
      </c>
      <c r="D11" s="84">
        <v>5596</v>
      </c>
      <c r="E11" s="84">
        <v>15388</v>
      </c>
      <c r="F11" s="84">
        <v>14420</v>
      </c>
      <c r="G11" s="84">
        <v>9627</v>
      </c>
      <c r="H11" s="84">
        <v>2441</v>
      </c>
      <c r="I11" s="84">
        <v>37803</v>
      </c>
      <c r="J11" s="84">
        <f t="shared" si="0"/>
        <v>290382</v>
      </c>
      <c r="K11" s="84">
        <v>150904</v>
      </c>
      <c r="L11" s="246">
        <f t="shared" si="1"/>
        <v>1.9242829878598313</v>
      </c>
    </row>
    <row r="12" spans="1:12" ht="31.5" customHeight="1">
      <c r="A12" s="244" t="s">
        <v>1732</v>
      </c>
      <c r="B12" s="84">
        <v>243600</v>
      </c>
      <c r="C12" s="84">
        <v>13364</v>
      </c>
      <c r="D12" s="84">
        <v>5284</v>
      </c>
      <c r="E12" s="84">
        <v>10425</v>
      </c>
      <c r="F12" s="84">
        <v>17046</v>
      </c>
      <c r="G12" s="84">
        <v>7193</v>
      </c>
      <c r="H12" s="84">
        <v>3828</v>
      </c>
      <c r="I12" s="84">
        <v>17700</v>
      </c>
      <c r="J12" s="84">
        <f t="shared" si="0"/>
        <v>318440</v>
      </c>
      <c r="K12" s="84">
        <v>247340</v>
      </c>
      <c r="L12" s="246">
        <f t="shared" si="1"/>
        <v>1.2874585590684888</v>
      </c>
    </row>
    <row r="13" spans="1:12" ht="31.5" customHeight="1">
      <c r="A13" s="244" t="s">
        <v>1733</v>
      </c>
      <c r="B13" s="84">
        <v>185042</v>
      </c>
      <c r="C13" s="84">
        <v>7206</v>
      </c>
      <c r="D13" s="84">
        <v>4266</v>
      </c>
      <c r="E13" s="84">
        <v>8172</v>
      </c>
      <c r="F13" s="84">
        <v>18495</v>
      </c>
      <c r="G13" s="84">
        <v>6809</v>
      </c>
      <c r="H13" s="84">
        <v>1842</v>
      </c>
      <c r="I13" s="84">
        <v>35698</v>
      </c>
      <c r="J13" s="84">
        <f t="shared" si="0"/>
        <v>267530</v>
      </c>
      <c r="K13" s="84">
        <v>431926</v>
      </c>
      <c r="L13" s="246">
        <f t="shared" si="1"/>
        <v>0.61938850636451614</v>
      </c>
    </row>
    <row r="14" spans="1:12" ht="31.5" customHeight="1">
      <c r="A14" s="244" t="s">
        <v>1734</v>
      </c>
      <c r="B14" s="84">
        <v>384588</v>
      </c>
      <c r="C14" s="84">
        <v>3564</v>
      </c>
      <c r="D14" s="84">
        <v>9804</v>
      </c>
      <c r="E14" s="84">
        <v>19390</v>
      </c>
      <c r="F14" s="84">
        <v>45875</v>
      </c>
      <c r="G14" s="84">
        <v>25051</v>
      </c>
      <c r="H14" s="84">
        <v>7431</v>
      </c>
      <c r="I14" s="84">
        <v>67541</v>
      </c>
      <c r="J14" s="84">
        <f t="shared" si="0"/>
        <v>563244</v>
      </c>
      <c r="K14" s="84">
        <v>442939</v>
      </c>
      <c r="L14" s="246">
        <f t="shared" si="1"/>
        <v>1.2716062482644337</v>
      </c>
    </row>
    <row r="15" spans="1:12" ht="31.5" customHeight="1">
      <c r="A15" s="244" t="s">
        <v>1735</v>
      </c>
      <c r="B15" s="84">
        <v>218380</v>
      </c>
      <c r="C15" s="84">
        <v>1936</v>
      </c>
      <c r="D15" s="84">
        <v>16727</v>
      </c>
      <c r="E15" s="84">
        <v>29097</v>
      </c>
      <c r="F15" s="84">
        <v>84034</v>
      </c>
      <c r="G15" s="84">
        <v>60670</v>
      </c>
      <c r="H15" s="84">
        <v>4076</v>
      </c>
      <c r="I15" s="84">
        <v>83819</v>
      </c>
      <c r="J15" s="84">
        <f t="shared" si="0"/>
        <v>498739</v>
      </c>
      <c r="K15" s="84">
        <v>230031</v>
      </c>
      <c r="L15" s="246">
        <f t="shared" si="1"/>
        <v>2.1681382074589948</v>
      </c>
    </row>
    <row r="16" spans="1:12" ht="31.5" customHeight="1">
      <c r="A16" s="244" t="s">
        <v>1736</v>
      </c>
      <c r="B16" s="84">
        <v>113569</v>
      </c>
      <c r="C16" s="84">
        <v>888</v>
      </c>
      <c r="D16" s="84">
        <v>12829</v>
      </c>
      <c r="E16" s="84">
        <v>6559</v>
      </c>
      <c r="F16" s="84">
        <v>32363</v>
      </c>
      <c r="G16" s="84">
        <v>14307</v>
      </c>
      <c r="H16" s="84">
        <v>711</v>
      </c>
      <c r="I16" s="84">
        <v>35425</v>
      </c>
      <c r="J16" s="84">
        <f t="shared" si="0"/>
        <v>216651</v>
      </c>
      <c r="K16" s="84">
        <v>339878</v>
      </c>
      <c r="L16" s="246">
        <f t="shared" si="1"/>
        <v>0.63743755112128475</v>
      </c>
    </row>
    <row r="17" spans="1:12" ht="31.5" customHeight="1">
      <c r="A17" s="226" t="s">
        <v>1721</v>
      </c>
      <c r="B17" s="84">
        <f t="shared" ref="B17:K17" si="2">SUM(B5:B16)</f>
        <v>1743365</v>
      </c>
      <c r="C17" s="84">
        <f t="shared" si="2"/>
        <v>70911</v>
      </c>
      <c r="D17" s="84">
        <f t="shared" si="2"/>
        <v>95436</v>
      </c>
      <c r="E17" s="84">
        <f t="shared" si="2"/>
        <v>125786</v>
      </c>
      <c r="F17" s="84">
        <f t="shared" si="2"/>
        <v>322885</v>
      </c>
      <c r="G17" s="84">
        <f t="shared" si="2"/>
        <v>179723</v>
      </c>
      <c r="H17" s="84">
        <f t="shared" si="2"/>
        <v>31564</v>
      </c>
      <c r="I17" s="84">
        <f t="shared" si="2"/>
        <v>575341</v>
      </c>
      <c r="J17" s="84">
        <f t="shared" si="2"/>
        <v>3145011</v>
      </c>
      <c r="K17" s="84">
        <f t="shared" si="2"/>
        <v>2580806</v>
      </c>
      <c r="L17" s="247">
        <f>J17/K17</f>
        <v>1.2186158122695003</v>
      </c>
    </row>
    <row r="18" spans="1:12" ht="31.5" customHeight="1">
      <c r="A18" s="225" t="s">
        <v>1737</v>
      </c>
      <c r="B18" s="84">
        <v>1308898</v>
      </c>
      <c r="C18" s="84">
        <v>61917</v>
      </c>
      <c r="D18" s="84">
        <v>94065</v>
      </c>
      <c r="E18" s="84">
        <v>121884</v>
      </c>
      <c r="F18" s="84">
        <v>272070</v>
      </c>
      <c r="G18" s="84">
        <v>164946</v>
      </c>
      <c r="H18" s="84">
        <v>35615</v>
      </c>
      <c r="I18" s="84">
        <v>521411</v>
      </c>
      <c r="J18" s="84">
        <f>SUM(B18:I18)</f>
        <v>2580806</v>
      </c>
      <c r="K18" s="471"/>
      <c r="L18" s="472"/>
    </row>
    <row r="19" spans="1:12" ht="31.5" customHeight="1">
      <c r="A19" s="225" t="s">
        <v>1136</v>
      </c>
      <c r="B19" s="247">
        <f t="shared" ref="B19:J19" si="3">B17/B18</f>
        <v>1.3319334279676491</v>
      </c>
      <c r="C19" s="247">
        <f t="shared" si="3"/>
        <v>1.145258975725568</v>
      </c>
      <c r="D19" s="247">
        <f t="shared" si="3"/>
        <v>1.0145750279062351</v>
      </c>
      <c r="E19" s="247">
        <f t="shared" si="3"/>
        <v>1.0320140461422336</v>
      </c>
      <c r="F19" s="247">
        <f t="shared" si="3"/>
        <v>1.1867717866725476</v>
      </c>
      <c r="G19" s="247">
        <f t="shared" si="3"/>
        <v>1.0895868951050647</v>
      </c>
      <c r="H19" s="247">
        <f t="shared" si="3"/>
        <v>0.8862557910992559</v>
      </c>
      <c r="I19" s="247">
        <f t="shared" si="3"/>
        <v>1.1034308827393362</v>
      </c>
      <c r="J19" s="247">
        <f t="shared" si="3"/>
        <v>1.2186158122695003</v>
      </c>
      <c r="K19" s="473"/>
      <c r="L19" s="474"/>
    </row>
    <row r="20" spans="1:12">
      <c r="A20" s="202"/>
      <c r="K20" s="202" t="s">
        <v>808</v>
      </c>
    </row>
  </sheetData>
  <mergeCells count="2">
    <mergeCell ref="J3:L3"/>
    <mergeCell ref="K18:L19"/>
  </mergeCells>
  <phoneticPr fontId="3"/>
  <pageMargins left="0.78740157480314965" right="0.19685039370078741" top="0.19685039370078741" bottom="0.39370078740157483" header="0" footer="0"/>
  <pageSetup paperSize="9" scale="99" orientation="landscape" r:id="rId1"/>
  <headerFooter scaleWithDoc="0" alignWithMargins="0">
    <oddFooter>&amp;C&amp;"ＭＳ 明朝,標準"&amp;10－１４－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Layout" zoomScale="60" zoomScaleNormal="100" zoomScalePageLayoutView="60" workbookViewId="0"/>
  </sheetViews>
  <sheetFormatPr defaultRowHeight="14.25"/>
  <cols>
    <col min="1" max="1" width="12.25" style="206" customWidth="1"/>
    <col min="2" max="2" width="16.75" style="206" customWidth="1"/>
    <col min="3" max="22" width="10.375" style="206" customWidth="1"/>
    <col min="23" max="23" width="11.625" style="206" customWidth="1"/>
    <col min="24" max="49" width="10.625" style="206" customWidth="1"/>
    <col min="50" max="16384" width="9" style="206"/>
  </cols>
  <sheetData>
    <row r="1" spans="1:22" ht="23.25" customHeight="1"/>
    <row r="2" spans="1:22" ht="21.6" customHeight="1">
      <c r="A2" s="478" t="s">
        <v>448</v>
      </c>
      <c r="B2" s="478"/>
      <c r="C2" s="478"/>
      <c r="D2" s="478"/>
    </row>
    <row r="3" spans="1:22" ht="21.6" customHeight="1">
      <c r="A3" s="479" t="s">
        <v>449</v>
      </c>
      <c r="B3" s="480"/>
      <c r="C3" s="480"/>
      <c r="D3" s="480"/>
      <c r="E3" s="480"/>
      <c r="F3" s="480"/>
      <c r="G3" s="480"/>
      <c r="T3" s="481" t="s">
        <v>450</v>
      </c>
      <c r="U3" s="481"/>
      <c r="V3" s="481"/>
    </row>
    <row r="4" spans="1:22" s="74" customFormat="1" ht="32.85" customHeight="1">
      <c r="A4" s="258" t="s">
        <v>451</v>
      </c>
      <c r="B4" s="259" t="s">
        <v>452</v>
      </c>
      <c r="C4" s="260" t="s">
        <v>453</v>
      </c>
      <c r="D4" s="258" t="s">
        <v>454</v>
      </c>
      <c r="E4" s="258" t="s">
        <v>455</v>
      </c>
      <c r="F4" s="258" t="s">
        <v>456</v>
      </c>
      <c r="G4" s="258" t="s">
        <v>457</v>
      </c>
      <c r="H4" s="258" t="s">
        <v>458</v>
      </c>
      <c r="I4" s="258" t="s">
        <v>459</v>
      </c>
      <c r="J4" s="258" t="s">
        <v>460</v>
      </c>
      <c r="K4" s="261" t="s">
        <v>461</v>
      </c>
      <c r="L4" s="258" t="s">
        <v>462</v>
      </c>
      <c r="M4" s="261" t="s">
        <v>463</v>
      </c>
      <c r="N4" s="258" t="s">
        <v>464</v>
      </c>
      <c r="O4" s="258" t="s">
        <v>465</v>
      </c>
      <c r="P4" s="258" t="s">
        <v>466</v>
      </c>
      <c r="Q4" s="258" t="s">
        <v>467</v>
      </c>
      <c r="R4" s="258" t="s">
        <v>468</v>
      </c>
      <c r="S4" s="261" t="s">
        <v>469</v>
      </c>
      <c r="T4" s="261" t="s">
        <v>470</v>
      </c>
      <c r="U4" s="258" t="s">
        <v>468</v>
      </c>
      <c r="V4" s="258" t="s">
        <v>471</v>
      </c>
    </row>
    <row r="5" spans="1:22" ht="23.25" customHeight="1">
      <c r="A5" s="477" t="s">
        <v>472</v>
      </c>
      <c r="B5" s="258" t="s">
        <v>473</v>
      </c>
      <c r="C5" s="262">
        <v>0</v>
      </c>
      <c r="D5" s="262">
        <v>0</v>
      </c>
      <c r="E5" s="262">
        <v>8</v>
      </c>
      <c r="F5" s="262">
        <v>20</v>
      </c>
      <c r="G5" s="262">
        <v>0</v>
      </c>
      <c r="H5" s="262">
        <v>0</v>
      </c>
      <c r="I5" s="262">
        <v>0</v>
      </c>
      <c r="J5" s="262">
        <v>5</v>
      </c>
      <c r="K5" s="262">
        <v>8</v>
      </c>
      <c r="L5" s="262">
        <v>0</v>
      </c>
      <c r="M5" s="262">
        <v>0</v>
      </c>
      <c r="N5" s="262">
        <v>0</v>
      </c>
      <c r="O5" s="262">
        <v>0</v>
      </c>
      <c r="P5" s="262">
        <v>0</v>
      </c>
      <c r="Q5" s="262">
        <v>0</v>
      </c>
      <c r="R5" s="262">
        <v>0</v>
      </c>
      <c r="S5" s="263">
        <f t="shared" ref="S5:S16" si="0">SUM(C5:R5)</f>
        <v>41</v>
      </c>
      <c r="T5" s="262">
        <v>0</v>
      </c>
      <c r="U5" s="262">
        <v>0</v>
      </c>
      <c r="V5" s="263">
        <f t="shared" ref="V5:V42" si="1">SUM(S5:U5)</f>
        <v>41</v>
      </c>
    </row>
    <row r="6" spans="1:22" ht="23.25" customHeight="1">
      <c r="A6" s="477"/>
      <c r="B6" s="258" t="s">
        <v>474</v>
      </c>
      <c r="C6" s="262">
        <v>0</v>
      </c>
      <c r="D6" s="262">
        <v>0</v>
      </c>
      <c r="E6" s="262">
        <v>30</v>
      </c>
      <c r="F6" s="262">
        <v>10</v>
      </c>
      <c r="G6" s="262">
        <v>0</v>
      </c>
      <c r="H6" s="262">
        <v>5</v>
      </c>
      <c r="I6" s="262">
        <v>0</v>
      </c>
      <c r="J6" s="262">
        <v>10</v>
      </c>
      <c r="K6" s="262">
        <v>80</v>
      </c>
      <c r="L6" s="262">
        <v>0</v>
      </c>
      <c r="M6" s="262">
        <v>0</v>
      </c>
      <c r="N6" s="262">
        <v>0</v>
      </c>
      <c r="O6" s="262">
        <v>0</v>
      </c>
      <c r="P6" s="262">
        <v>0</v>
      </c>
      <c r="Q6" s="262">
        <v>0</v>
      </c>
      <c r="R6" s="262">
        <v>0</v>
      </c>
      <c r="S6" s="263">
        <f t="shared" si="0"/>
        <v>135</v>
      </c>
      <c r="T6" s="262">
        <v>0</v>
      </c>
      <c r="U6" s="262">
        <v>0</v>
      </c>
      <c r="V6" s="263">
        <f t="shared" si="1"/>
        <v>135</v>
      </c>
    </row>
    <row r="7" spans="1:22" ht="23.25" customHeight="1">
      <c r="A7" s="477"/>
      <c r="B7" s="258" t="s">
        <v>475</v>
      </c>
      <c r="C7" s="262">
        <v>0</v>
      </c>
      <c r="D7" s="262">
        <v>20</v>
      </c>
      <c r="E7" s="262">
        <v>140</v>
      </c>
      <c r="F7" s="262">
        <v>100</v>
      </c>
      <c r="G7" s="262">
        <v>0</v>
      </c>
      <c r="H7" s="262">
        <v>120</v>
      </c>
      <c r="I7" s="262">
        <v>0</v>
      </c>
      <c r="J7" s="262">
        <v>0</v>
      </c>
      <c r="K7" s="262">
        <v>120</v>
      </c>
      <c r="L7" s="262">
        <v>0</v>
      </c>
      <c r="M7" s="262">
        <v>0</v>
      </c>
      <c r="N7" s="262">
        <v>0</v>
      </c>
      <c r="O7" s="262">
        <v>0</v>
      </c>
      <c r="P7" s="262">
        <v>0</v>
      </c>
      <c r="Q7" s="262">
        <v>0</v>
      </c>
      <c r="R7" s="262">
        <v>0</v>
      </c>
      <c r="S7" s="263">
        <f t="shared" si="0"/>
        <v>500</v>
      </c>
      <c r="T7" s="262">
        <v>0</v>
      </c>
      <c r="U7" s="262">
        <v>0</v>
      </c>
      <c r="V7" s="263">
        <f t="shared" si="1"/>
        <v>500</v>
      </c>
    </row>
    <row r="8" spans="1:22" ht="23.25" customHeight="1">
      <c r="A8" s="477" t="s">
        <v>476</v>
      </c>
      <c r="B8" s="258" t="s">
        <v>473</v>
      </c>
      <c r="C8" s="262"/>
      <c r="D8" s="262">
        <v>6</v>
      </c>
      <c r="E8" s="262">
        <v>55</v>
      </c>
      <c r="F8" s="262">
        <v>63</v>
      </c>
      <c r="G8" s="262">
        <v>0</v>
      </c>
      <c r="H8" s="262">
        <v>22</v>
      </c>
      <c r="I8" s="262">
        <v>0</v>
      </c>
      <c r="J8" s="262">
        <v>52</v>
      </c>
      <c r="K8" s="262">
        <v>41</v>
      </c>
      <c r="L8" s="262">
        <v>0</v>
      </c>
      <c r="M8" s="262">
        <v>0</v>
      </c>
      <c r="N8" s="262">
        <v>0</v>
      </c>
      <c r="O8" s="262">
        <v>0</v>
      </c>
      <c r="P8" s="262">
        <v>0</v>
      </c>
      <c r="Q8" s="262">
        <v>44</v>
      </c>
      <c r="R8" s="262">
        <v>79</v>
      </c>
      <c r="S8" s="262">
        <f t="shared" si="0"/>
        <v>362</v>
      </c>
      <c r="T8" s="262">
        <v>0</v>
      </c>
      <c r="U8" s="262">
        <v>0</v>
      </c>
      <c r="V8" s="263">
        <f>SUM(S8:U8)</f>
        <v>362</v>
      </c>
    </row>
    <row r="9" spans="1:22" ht="23.25" customHeight="1">
      <c r="A9" s="477"/>
      <c r="B9" s="258" t="s">
        <v>477</v>
      </c>
      <c r="C9" s="262">
        <v>0</v>
      </c>
      <c r="D9" s="262">
        <v>5</v>
      </c>
      <c r="E9" s="262">
        <v>117</v>
      </c>
      <c r="F9" s="262">
        <v>170</v>
      </c>
      <c r="G9" s="262">
        <v>0</v>
      </c>
      <c r="H9" s="262">
        <v>11</v>
      </c>
      <c r="I9" s="262">
        <v>45</v>
      </c>
      <c r="J9" s="262">
        <v>50</v>
      </c>
      <c r="K9" s="262">
        <v>80</v>
      </c>
      <c r="L9" s="262"/>
      <c r="M9" s="262">
        <v>0</v>
      </c>
      <c r="N9" s="262">
        <v>0</v>
      </c>
      <c r="O9" s="262">
        <v>2</v>
      </c>
      <c r="P9" s="262">
        <v>0</v>
      </c>
      <c r="Q9" s="262">
        <v>38</v>
      </c>
      <c r="R9" s="262">
        <v>1</v>
      </c>
      <c r="S9" s="263">
        <f t="shared" si="0"/>
        <v>519</v>
      </c>
      <c r="T9" s="262">
        <v>0</v>
      </c>
      <c r="U9" s="262">
        <v>0</v>
      </c>
      <c r="V9" s="263">
        <f t="shared" si="1"/>
        <v>519</v>
      </c>
    </row>
    <row r="10" spans="1:22" ht="23.25" customHeight="1">
      <c r="A10" s="477" t="s">
        <v>478</v>
      </c>
      <c r="B10" s="258" t="s">
        <v>473</v>
      </c>
      <c r="C10" s="262">
        <v>3</v>
      </c>
      <c r="D10" s="262">
        <v>0</v>
      </c>
      <c r="E10" s="262">
        <v>10</v>
      </c>
      <c r="F10" s="262">
        <v>10</v>
      </c>
      <c r="G10" s="262"/>
      <c r="H10" s="262">
        <v>80</v>
      </c>
      <c r="I10" s="262">
        <v>35</v>
      </c>
      <c r="J10" s="262"/>
      <c r="K10" s="262">
        <v>1</v>
      </c>
      <c r="L10" s="262"/>
      <c r="M10" s="262">
        <v>0</v>
      </c>
      <c r="N10" s="262">
        <v>0</v>
      </c>
      <c r="O10" s="262">
        <v>0</v>
      </c>
      <c r="P10" s="262">
        <v>0</v>
      </c>
      <c r="Q10" s="262">
        <v>20</v>
      </c>
      <c r="R10" s="262">
        <v>60</v>
      </c>
      <c r="S10" s="263">
        <f t="shared" si="0"/>
        <v>219</v>
      </c>
      <c r="T10" s="262"/>
      <c r="U10" s="262">
        <v>0</v>
      </c>
      <c r="V10" s="263">
        <f t="shared" si="1"/>
        <v>219</v>
      </c>
    </row>
    <row r="11" spans="1:22" ht="23.25" customHeight="1">
      <c r="A11" s="477"/>
      <c r="B11" s="258" t="s">
        <v>479</v>
      </c>
      <c r="C11" s="262"/>
      <c r="D11" s="262"/>
      <c r="E11" s="262">
        <v>100</v>
      </c>
      <c r="F11" s="262">
        <v>90</v>
      </c>
      <c r="G11" s="262">
        <v>0</v>
      </c>
      <c r="H11" s="262">
        <v>20</v>
      </c>
      <c r="I11" s="262"/>
      <c r="J11" s="262">
        <v>0</v>
      </c>
      <c r="K11" s="262">
        <v>3</v>
      </c>
      <c r="L11" s="262">
        <v>0</v>
      </c>
      <c r="M11" s="262">
        <v>0</v>
      </c>
      <c r="N11" s="262">
        <v>0</v>
      </c>
      <c r="O11" s="262">
        <v>0</v>
      </c>
      <c r="P11" s="262">
        <v>0</v>
      </c>
      <c r="Q11" s="262"/>
      <c r="R11" s="262"/>
      <c r="S11" s="263">
        <f t="shared" si="0"/>
        <v>213</v>
      </c>
      <c r="T11" s="262">
        <v>0</v>
      </c>
      <c r="U11" s="262">
        <v>0</v>
      </c>
      <c r="V11" s="263">
        <f t="shared" si="1"/>
        <v>213</v>
      </c>
    </row>
    <row r="12" spans="1:22" ht="23.25" customHeight="1">
      <c r="A12" s="477"/>
      <c r="B12" s="258" t="s">
        <v>480</v>
      </c>
      <c r="C12" s="262"/>
      <c r="D12" s="262"/>
      <c r="E12" s="262">
        <v>40</v>
      </c>
      <c r="F12" s="262">
        <v>20</v>
      </c>
      <c r="G12" s="262">
        <v>0</v>
      </c>
      <c r="H12" s="262">
        <v>50</v>
      </c>
      <c r="I12" s="262"/>
      <c r="J12" s="262"/>
      <c r="K12" s="262">
        <v>6</v>
      </c>
      <c r="L12" s="262">
        <v>0</v>
      </c>
      <c r="M12" s="262">
        <v>0</v>
      </c>
      <c r="N12" s="262"/>
      <c r="O12" s="262">
        <v>0</v>
      </c>
      <c r="P12" s="262">
        <v>0</v>
      </c>
      <c r="Q12" s="262">
        <v>0</v>
      </c>
      <c r="R12" s="262"/>
      <c r="S12" s="263">
        <f t="shared" si="0"/>
        <v>116</v>
      </c>
      <c r="T12" s="262">
        <v>0</v>
      </c>
      <c r="U12" s="262">
        <v>0</v>
      </c>
      <c r="V12" s="263">
        <f t="shared" si="1"/>
        <v>116</v>
      </c>
    </row>
    <row r="13" spans="1:22" ht="23.25" customHeight="1">
      <c r="A13" s="477" t="s">
        <v>481</v>
      </c>
      <c r="B13" s="258" t="s">
        <v>473</v>
      </c>
      <c r="C13" s="262">
        <v>0</v>
      </c>
      <c r="D13" s="262">
        <v>15</v>
      </c>
      <c r="E13" s="262">
        <v>0</v>
      </c>
      <c r="F13" s="262">
        <v>9</v>
      </c>
      <c r="G13" s="262">
        <v>0</v>
      </c>
      <c r="H13" s="262">
        <v>45</v>
      </c>
      <c r="I13" s="262">
        <v>76</v>
      </c>
      <c r="J13" s="262">
        <v>76</v>
      </c>
      <c r="K13" s="262">
        <v>76</v>
      </c>
      <c r="L13" s="262">
        <v>0</v>
      </c>
      <c r="M13" s="262">
        <v>0</v>
      </c>
      <c r="N13" s="262">
        <v>0</v>
      </c>
      <c r="O13" s="262">
        <v>7</v>
      </c>
      <c r="P13" s="262">
        <v>0</v>
      </c>
      <c r="Q13" s="262">
        <v>0</v>
      </c>
      <c r="R13" s="262">
        <v>12</v>
      </c>
      <c r="S13" s="263">
        <f t="shared" si="0"/>
        <v>316</v>
      </c>
      <c r="T13" s="262">
        <v>0</v>
      </c>
      <c r="U13" s="262">
        <v>0</v>
      </c>
      <c r="V13" s="263">
        <f t="shared" si="1"/>
        <v>316</v>
      </c>
    </row>
    <row r="14" spans="1:22" ht="23.25" customHeight="1">
      <c r="A14" s="477"/>
      <c r="B14" s="258" t="s">
        <v>358</v>
      </c>
      <c r="C14" s="262">
        <v>8</v>
      </c>
      <c r="D14" s="262">
        <v>91</v>
      </c>
      <c r="E14" s="262">
        <v>45</v>
      </c>
      <c r="F14" s="262">
        <v>45</v>
      </c>
      <c r="G14" s="262">
        <v>0</v>
      </c>
      <c r="H14" s="262"/>
      <c r="I14" s="262">
        <v>0</v>
      </c>
      <c r="J14" s="262">
        <v>0</v>
      </c>
      <c r="K14" s="262">
        <v>12</v>
      </c>
      <c r="L14" s="262">
        <v>0</v>
      </c>
      <c r="M14" s="262">
        <v>0</v>
      </c>
      <c r="N14" s="262"/>
      <c r="O14" s="262"/>
      <c r="P14" s="262">
        <v>0</v>
      </c>
      <c r="Q14" s="262">
        <v>0</v>
      </c>
      <c r="R14" s="262">
        <v>3</v>
      </c>
      <c r="S14" s="263">
        <f t="shared" si="0"/>
        <v>204</v>
      </c>
      <c r="T14" s="262">
        <v>0</v>
      </c>
      <c r="U14" s="262">
        <v>0</v>
      </c>
      <c r="V14" s="263">
        <f t="shared" si="1"/>
        <v>204</v>
      </c>
    </row>
    <row r="15" spans="1:22" ht="23.25" customHeight="1">
      <c r="A15" s="477" t="s">
        <v>349</v>
      </c>
      <c r="B15" s="258" t="s">
        <v>473</v>
      </c>
      <c r="C15" s="262">
        <v>0</v>
      </c>
      <c r="D15" s="262">
        <v>0</v>
      </c>
      <c r="E15" s="262">
        <v>0</v>
      </c>
      <c r="F15" s="262">
        <v>0</v>
      </c>
      <c r="G15" s="262">
        <v>0</v>
      </c>
      <c r="H15" s="262">
        <v>10</v>
      </c>
      <c r="I15" s="262">
        <v>20</v>
      </c>
      <c r="J15" s="262"/>
      <c r="K15" s="262">
        <v>15</v>
      </c>
      <c r="L15" s="262">
        <v>0</v>
      </c>
      <c r="M15" s="262">
        <v>0</v>
      </c>
      <c r="N15" s="262">
        <v>0</v>
      </c>
      <c r="O15" s="262">
        <v>0</v>
      </c>
      <c r="P15" s="262">
        <v>0</v>
      </c>
      <c r="Q15" s="262">
        <v>0</v>
      </c>
      <c r="R15" s="262">
        <v>0</v>
      </c>
      <c r="S15" s="263">
        <f t="shared" si="0"/>
        <v>45</v>
      </c>
      <c r="T15" s="262">
        <v>50</v>
      </c>
      <c r="U15" s="262">
        <v>0</v>
      </c>
      <c r="V15" s="263">
        <f t="shared" si="1"/>
        <v>95</v>
      </c>
    </row>
    <row r="16" spans="1:22" ht="23.25" customHeight="1">
      <c r="A16" s="477"/>
      <c r="B16" s="258" t="s">
        <v>482</v>
      </c>
      <c r="C16" s="262">
        <v>0</v>
      </c>
      <c r="D16" s="262">
        <v>0</v>
      </c>
      <c r="E16" s="262">
        <v>100</v>
      </c>
      <c r="F16" s="262">
        <v>80</v>
      </c>
      <c r="G16" s="262">
        <v>0</v>
      </c>
      <c r="H16" s="262">
        <v>120</v>
      </c>
      <c r="I16" s="262">
        <v>30</v>
      </c>
      <c r="J16" s="262">
        <v>20</v>
      </c>
      <c r="K16" s="262">
        <v>50</v>
      </c>
      <c r="L16" s="262">
        <v>0</v>
      </c>
      <c r="M16" s="262">
        <v>0</v>
      </c>
      <c r="N16" s="262">
        <v>10</v>
      </c>
      <c r="O16" s="262">
        <v>0</v>
      </c>
      <c r="P16" s="262">
        <v>0</v>
      </c>
      <c r="Q16" s="262">
        <v>0</v>
      </c>
      <c r="R16" s="262">
        <v>0</v>
      </c>
      <c r="S16" s="263">
        <f t="shared" si="0"/>
        <v>410</v>
      </c>
      <c r="T16" s="262">
        <v>10</v>
      </c>
      <c r="U16" s="262">
        <v>0</v>
      </c>
      <c r="V16" s="263">
        <f t="shared" si="1"/>
        <v>420</v>
      </c>
    </row>
    <row r="17" spans="1:22" ht="23.25" customHeight="1">
      <c r="A17" s="477"/>
      <c r="B17" s="258" t="s">
        <v>349</v>
      </c>
      <c r="C17" s="262">
        <v>0</v>
      </c>
      <c r="D17" s="262">
        <v>20</v>
      </c>
      <c r="E17" s="262">
        <v>80</v>
      </c>
      <c r="F17" s="262">
        <v>80</v>
      </c>
      <c r="G17" s="262">
        <v>0</v>
      </c>
      <c r="H17" s="262">
        <v>2500</v>
      </c>
      <c r="I17" s="262">
        <v>50</v>
      </c>
      <c r="J17" s="262">
        <v>30</v>
      </c>
      <c r="K17" s="262">
        <v>180</v>
      </c>
      <c r="L17" s="262">
        <v>0</v>
      </c>
      <c r="M17" s="262">
        <v>0</v>
      </c>
      <c r="N17" s="262">
        <v>30</v>
      </c>
      <c r="O17" s="262">
        <v>0</v>
      </c>
      <c r="P17" s="262">
        <v>0</v>
      </c>
      <c r="Q17" s="262">
        <v>0</v>
      </c>
      <c r="R17" s="262">
        <v>0</v>
      </c>
      <c r="S17" s="262">
        <f>SUM(C17:R17)</f>
        <v>2970</v>
      </c>
      <c r="T17" s="262">
        <v>10</v>
      </c>
      <c r="U17" s="262">
        <v>0</v>
      </c>
      <c r="V17" s="263">
        <f t="shared" si="1"/>
        <v>2980</v>
      </c>
    </row>
    <row r="18" spans="1:22" ht="23.25" customHeight="1">
      <c r="A18" s="477" t="s">
        <v>347</v>
      </c>
      <c r="B18" s="258" t="s">
        <v>473</v>
      </c>
      <c r="C18" s="262">
        <v>0</v>
      </c>
      <c r="D18" s="262">
        <v>0</v>
      </c>
      <c r="E18" s="262">
        <v>0</v>
      </c>
      <c r="F18" s="262">
        <v>0</v>
      </c>
      <c r="G18" s="262">
        <v>0</v>
      </c>
      <c r="H18" s="262">
        <v>7</v>
      </c>
      <c r="I18" s="262">
        <v>0</v>
      </c>
      <c r="J18" s="262">
        <v>0</v>
      </c>
      <c r="K18" s="262">
        <v>0</v>
      </c>
      <c r="L18" s="262">
        <v>0</v>
      </c>
      <c r="M18" s="262">
        <v>0</v>
      </c>
      <c r="N18" s="262"/>
      <c r="O18" s="262">
        <v>0</v>
      </c>
      <c r="P18" s="262">
        <v>0</v>
      </c>
      <c r="Q18" s="262">
        <v>0</v>
      </c>
      <c r="R18" s="262">
        <v>0</v>
      </c>
      <c r="S18" s="263">
        <f t="shared" ref="S18:S41" si="2">SUM(C18:R18)</f>
        <v>7</v>
      </c>
      <c r="T18" s="262">
        <v>315</v>
      </c>
      <c r="U18" s="262">
        <v>0</v>
      </c>
      <c r="V18" s="263">
        <f t="shared" si="1"/>
        <v>322</v>
      </c>
    </row>
    <row r="19" spans="1:22" ht="23.25" customHeight="1">
      <c r="A19" s="477"/>
      <c r="B19" s="258" t="s">
        <v>347</v>
      </c>
      <c r="C19" s="262">
        <v>72</v>
      </c>
      <c r="D19" s="262">
        <v>910</v>
      </c>
      <c r="E19" s="262">
        <v>898</v>
      </c>
      <c r="F19" s="262">
        <v>772</v>
      </c>
      <c r="G19" s="262">
        <v>0</v>
      </c>
      <c r="H19" s="262">
        <v>19958</v>
      </c>
      <c r="I19" s="262">
        <v>22</v>
      </c>
      <c r="J19" s="262"/>
      <c r="K19" s="262">
        <v>2081</v>
      </c>
      <c r="L19" s="262"/>
      <c r="M19" s="262">
        <v>1</v>
      </c>
      <c r="N19" s="262">
        <v>441</v>
      </c>
      <c r="O19" s="262">
        <v>14</v>
      </c>
      <c r="P19" s="262">
        <v>0</v>
      </c>
      <c r="Q19" s="262">
        <v>2</v>
      </c>
      <c r="R19" s="262">
        <v>0</v>
      </c>
      <c r="S19" s="263">
        <f t="shared" si="2"/>
        <v>25171</v>
      </c>
      <c r="T19" s="262">
        <v>120</v>
      </c>
      <c r="U19" s="262">
        <v>0</v>
      </c>
      <c r="V19" s="263">
        <f t="shared" si="1"/>
        <v>25291</v>
      </c>
    </row>
    <row r="20" spans="1:22" ht="23.25" customHeight="1">
      <c r="A20" s="477" t="s">
        <v>483</v>
      </c>
      <c r="B20" s="258" t="s">
        <v>473</v>
      </c>
      <c r="C20" s="262">
        <v>0</v>
      </c>
      <c r="D20" s="262">
        <v>0</v>
      </c>
      <c r="E20" s="262">
        <v>0</v>
      </c>
      <c r="F20" s="262">
        <v>0</v>
      </c>
      <c r="G20" s="262">
        <v>0</v>
      </c>
      <c r="H20" s="262">
        <v>80</v>
      </c>
      <c r="I20" s="262"/>
      <c r="J20" s="262">
        <v>0</v>
      </c>
      <c r="K20" s="262">
        <v>10</v>
      </c>
      <c r="L20" s="262">
        <v>0</v>
      </c>
      <c r="M20" s="262">
        <v>0</v>
      </c>
      <c r="N20" s="262">
        <v>0</v>
      </c>
      <c r="O20" s="262">
        <v>0</v>
      </c>
      <c r="P20" s="262">
        <v>0</v>
      </c>
      <c r="Q20" s="262">
        <v>0</v>
      </c>
      <c r="R20" s="262"/>
      <c r="S20" s="263">
        <f t="shared" si="2"/>
        <v>90</v>
      </c>
      <c r="T20" s="262">
        <v>200</v>
      </c>
      <c r="U20" s="262">
        <v>0</v>
      </c>
      <c r="V20" s="263">
        <f t="shared" si="1"/>
        <v>290</v>
      </c>
    </row>
    <row r="21" spans="1:22" ht="23.25" customHeight="1">
      <c r="A21" s="477"/>
      <c r="B21" s="258" t="s">
        <v>484</v>
      </c>
      <c r="C21" s="262"/>
      <c r="D21" s="262">
        <v>20</v>
      </c>
      <c r="E21" s="262">
        <v>20</v>
      </c>
      <c r="F21" s="262"/>
      <c r="G21" s="262">
        <v>0</v>
      </c>
      <c r="H21" s="262">
        <v>20</v>
      </c>
      <c r="I21" s="262">
        <v>0</v>
      </c>
      <c r="J21" s="262">
        <v>0</v>
      </c>
      <c r="K21" s="262">
        <v>10</v>
      </c>
      <c r="L21" s="262">
        <v>0</v>
      </c>
      <c r="M21" s="262">
        <v>0</v>
      </c>
      <c r="N21" s="262">
        <v>10</v>
      </c>
      <c r="O21" s="262">
        <v>0</v>
      </c>
      <c r="P21" s="262">
        <v>0</v>
      </c>
      <c r="Q21" s="262">
        <v>0</v>
      </c>
      <c r="R21" s="262">
        <v>0</v>
      </c>
      <c r="S21" s="263">
        <f t="shared" si="2"/>
        <v>80</v>
      </c>
      <c r="T21" s="262">
        <v>20</v>
      </c>
      <c r="U21" s="262">
        <v>0</v>
      </c>
      <c r="V21" s="263">
        <f t="shared" si="1"/>
        <v>100</v>
      </c>
    </row>
    <row r="22" spans="1:22" ht="23.25" customHeight="1">
      <c r="A22" s="477"/>
      <c r="B22" s="258" t="s">
        <v>342</v>
      </c>
      <c r="C22" s="262"/>
      <c r="D22" s="262"/>
      <c r="E22" s="262">
        <v>20</v>
      </c>
      <c r="F22" s="262">
        <v>10</v>
      </c>
      <c r="G22" s="262">
        <v>0</v>
      </c>
      <c r="H22" s="262">
        <v>70</v>
      </c>
      <c r="I22" s="262">
        <v>0</v>
      </c>
      <c r="J22" s="262">
        <v>0</v>
      </c>
      <c r="K22" s="262">
        <v>10</v>
      </c>
      <c r="L22" s="262">
        <v>0</v>
      </c>
      <c r="M22" s="262">
        <v>0</v>
      </c>
      <c r="N22" s="262">
        <v>10</v>
      </c>
      <c r="O22" s="262">
        <v>0</v>
      </c>
      <c r="P22" s="262">
        <v>0</v>
      </c>
      <c r="Q22" s="262">
        <v>0</v>
      </c>
      <c r="R22" s="262">
        <v>0</v>
      </c>
      <c r="S22" s="263">
        <f t="shared" si="2"/>
        <v>120</v>
      </c>
      <c r="T22" s="262">
        <v>40</v>
      </c>
      <c r="U22" s="262">
        <v>0</v>
      </c>
      <c r="V22" s="263">
        <f t="shared" si="1"/>
        <v>160</v>
      </c>
    </row>
    <row r="23" spans="1:22" ht="23.25" customHeight="1">
      <c r="A23" s="477"/>
      <c r="B23" s="258" t="s">
        <v>485</v>
      </c>
      <c r="C23" s="262"/>
      <c r="D23" s="262">
        <v>0</v>
      </c>
      <c r="E23" s="262">
        <v>40</v>
      </c>
      <c r="F23" s="262">
        <v>30</v>
      </c>
      <c r="G23" s="262">
        <v>0</v>
      </c>
      <c r="H23" s="262">
        <v>30</v>
      </c>
      <c r="I23" s="262">
        <v>0</v>
      </c>
      <c r="J23" s="262">
        <v>0</v>
      </c>
      <c r="K23" s="262">
        <v>10</v>
      </c>
      <c r="L23" s="262">
        <v>0</v>
      </c>
      <c r="M23" s="262">
        <v>0</v>
      </c>
      <c r="N23" s="262">
        <v>10</v>
      </c>
      <c r="O23" s="262">
        <v>0</v>
      </c>
      <c r="P23" s="262">
        <v>0</v>
      </c>
      <c r="Q23" s="262">
        <v>0</v>
      </c>
      <c r="R23" s="262">
        <v>0</v>
      </c>
      <c r="S23" s="263">
        <f t="shared" si="2"/>
        <v>120</v>
      </c>
      <c r="T23" s="262">
        <v>10</v>
      </c>
      <c r="U23" s="262">
        <v>0</v>
      </c>
      <c r="V23" s="263">
        <f t="shared" si="1"/>
        <v>130</v>
      </c>
    </row>
    <row r="24" spans="1:22" ht="23.25" customHeight="1">
      <c r="A24" s="477" t="s">
        <v>486</v>
      </c>
      <c r="B24" s="258" t="s">
        <v>344</v>
      </c>
      <c r="C24" s="262"/>
      <c r="D24" s="262">
        <v>0</v>
      </c>
      <c r="E24" s="262">
        <v>3</v>
      </c>
      <c r="F24" s="262">
        <v>2</v>
      </c>
      <c r="G24" s="262">
        <v>0</v>
      </c>
      <c r="H24" s="262">
        <v>3266</v>
      </c>
      <c r="I24" s="262">
        <v>9</v>
      </c>
      <c r="J24" s="262"/>
      <c r="K24" s="262">
        <v>2</v>
      </c>
      <c r="L24" s="262"/>
      <c r="M24" s="262">
        <v>0</v>
      </c>
      <c r="N24" s="262">
        <v>5</v>
      </c>
      <c r="O24" s="262">
        <v>0</v>
      </c>
      <c r="P24" s="262">
        <v>0</v>
      </c>
      <c r="Q24" s="262">
        <v>0</v>
      </c>
      <c r="R24" s="262"/>
      <c r="S24" s="263">
        <f t="shared" si="2"/>
        <v>3287</v>
      </c>
      <c r="T24" s="262">
        <v>378</v>
      </c>
      <c r="U24" s="262">
        <v>0</v>
      </c>
      <c r="V24" s="263">
        <f t="shared" si="1"/>
        <v>3665</v>
      </c>
    </row>
    <row r="25" spans="1:22" ht="23.25" customHeight="1">
      <c r="A25" s="477"/>
      <c r="B25" s="258" t="s">
        <v>487</v>
      </c>
      <c r="C25" s="262">
        <v>0</v>
      </c>
      <c r="D25" s="262">
        <v>0</v>
      </c>
      <c r="E25" s="262">
        <v>30</v>
      </c>
      <c r="F25" s="262">
        <v>30</v>
      </c>
      <c r="G25" s="262">
        <v>0</v>
      </c>
      <c r="H25" s="262">
        <v>977</v>
      </c>
      <c r="I25" s="262">
        <v>36</v>
      </c>
      <c r="J25" s="262">
        <v>4</v>
      </c>
      <c r="K25" s="262">
        <v>44</v>
      </c>
      <c r="L25" s="262"/>
      <c r="M25" s="262">
        <v>0</v>
      </c>
      <c r="N25" s="262"/>
      <c r="O25" s="262">
        <v>0</v>
      </c>
      <c r="P25" s="262">
        <v>0</v>
      </c>
      <c r="Q25" s="262">
        <v>0</v>
      </c>
      <c r="R25" s="262"/>
      <c r="S25" s="263">
        <f t="shared" si="2"/>
        <v>1121</v>
      </c>
      <c r="T25" s="262">
        <v>7</v>
      </c>
      <c r="U25" s="262">
        <v>0</v>
      </c>
      <c r="V25" s="263">
        <f t="shared" si="1"/>
        <v>1128</v>
      </c>
    </row>
    <row r="26" spans="1:22" ht="23.25" customHeight="1">
      <c r="A26" s="477"/>
      <c r="B26" s="258" t="s">
        <v>488</v>
      </c>
      <c r="C26" s="262">
        <v>6</v>
      </c>
      <c r="D26" s="262">
        <v>0</v>
      </c>
      <c r="E26" s="262">
        <v>9</v>
      </c>
      <c r="F26" s="262">
        <v>7</v>
      </c>
      <c r="G26" s="262">
        <v>0</v>
      </c>
      <c r="H26" s="262">
        <v>55</v>
      </c>
      <c r="I26" s="262">
        <v>16</v>
      </c>
      <c r="J26" s="262">
        <v>4</v>
      </c>
      <c r="K26" s="262">
        <v>16</v>
      </c>
      <c r="L26" s="262">
        <v>0</v>
      </c>
      <c r="M26" s="262">
        <v>0</v>
      </c>
      <c r="N26" s="262"/>
      <c r="O26" s="262">
        <v>0</v>
      </c>
      <c r="P26" s="262">
        <v>0</v>
      </c>
      <c r="Q26" s="262">
        <v>0</v>
      </c>
      <c r="R26" s="262"/>
      <c r="S26" s="263">
        <f t="shared" si="2"/>
        <v>113</v>
      </c>
      <c r="T26" s="262">
        <v>0</v>
      </c>
      <c r="U26" s="262">
        <v>0</v>
      </c>
      <c r="V26" s="263">
        <f t="shared" si="1"/>
        <v>113</v>
      </c>
    </row>
    <row r="27" spans="1:22" ht="23.25" customHeight="1">
      <c r="A27" s="477" t="s">
        <v>489</v>
      </c>
      <c r="B27" s="258" t="s">
        <v>473</v>
      </c>
      <c r="C27" s="262">
        <v>20</v>
      </c>
      <c r="D27" s="262">
        <v>0</v>
      </c>
      <c r="E27" s="262">
        <v>0</v>
      </c>
      <c r="F27" s="262">
        <v>0</v>
      </c>
      <c r="G27" s="262">
        <v>0</v>
      </c>
      <c r="H27" s="262">
        <v>30</v>
      </c>
      <c r="I27" s="262">
        <v>10</v>
      </c>
      <c r="J27" s="262">
        <v>30</v>
      </c>
      <c r="K27" s="262">
        <v>30</v>
      </c>
      <c r="L27" s="262">
        <v>0</v>
      </c>
      <c r="M27" s="262">
        <v>0</v>
      </c>
      <c r="N27" s="262">
        <v>0</v>
      </c>
      <c r="O27" s="262">
        <v>0</v>
      </c>
      <c r="P27" s="262">
        <v>0</v>
      </c>
      <c r="Q27" s="262">
        <v>0</v>
      </c>
      <c r="R27" s="262">
        <v>30</v>
      </c>
      <c r="S27" s="262">
        <f t="shared" si="2"/>
        <v>150</v>
      </c>
      <c r="T27" s="262"/>
      <c r="U27" s="262">
        <v>600</v>
      </c>
      <c r="V27" s="263">
        <f>SUM(S27:U27)</f>
        <v>750</v>
      </c>
    </row>
    <row r="28" spans="1:22" ht="23.25" customHeight="1">
      <c r="A28" s="477"/>
      <c r="B28" s="258" t="s">
        <v>339</v>
      </c>
      <c r="C28" s="262">
        <v>3</v>
      </c>
      <c r="D28" s="262">
        <v>0</v>
      </c>
      <c r="E28" s="262">
        <v>15</v>
      </c>
      <c r="F28" s="262">
        <v>15</v>
      </c>
      <c r="G28" s="262">
        <v>0</v>
      </c>
      <c r="H28" s="262">
        <v>20</v>
      </c>
      <c r="I28" s="262"/>
      <c r="J28" s="262">
        <v>0</v>
      </c>
      <c r="K28" s="262">
        <v>10</v>
      </c>
      <c r="L28" s="262">
        <v>0</v>
      </c>
      <c r="M28" s="262">
        <v>0</v>
      </c>
      <c r="N28" s="262">
        <v>0</v>
      </c>
      <c r="O28" s="262">
        <v>0</v>
      </c>
      <c r="P28" s="262">
        <v>0</v>
      </c>
      <c r="Q28" s="262">
        <v>0</v>
      </c>
      <c r="R28" s="262">
        <v>10</v>
      </c>
      <c r="S28" s="263">
        <f t="shared" si="2"/>
        <v>73</v>
      </c>
      <c r="T28" s="262"/>
      <c r="U28" s="262">
        <v>70</v>
      </c>
      <c r="V28" s="263">
        <f t="shared" si="1"/>
        <v>143</v>
      </c>
    </row>
    <row r="29" spans="1:22" ht="23.25" customHeight="1">
      <c r="A29" s="477"/>
      <c r="B29" s="258" t="s">
        <v>490</v>
      </c>
      <c r="C29" s="262">
        <v>10</v>
      </c>
      <c r="D29" s="262">
        <v>0</v>
      </c>
      <c r="E29" s="262">
        <v>30</v>
      </c>
      <c r="F29" s="262">
        <v>30</v>
      </c>
      <c r="G29" s="262">
        <v>0</v>
      </c>
      <c r="H29" s="262">
        <v>20</v>
      </c>
      <c r="I29" s="262">
        <v>10</v>
      </c>
      <c r="J29" s="262">
        <v>10</v>
      </c>
      <c r="K29" s="262">
        <v>10</v>
      </c>
      <c r="L29" s="262">
        <v>0</v>
      </c>
      <c r="M29" s="262">
        <v>0</v>
      </c>
      <c r="N29" s="262">
        <v>0</v>
      </c>
      <c r="O29" s="262">
        <v>0</v>
      </c>
      <c r="P29" s="262">
        <v>0</v>
      </c>
      <c r="Q29" s="262">
        <v>0</v>
      </c>
      <c r="R29" s="262">
        <v>0</v>
      </c>
      <c r="S29" s="263">
        <f t="shared" si="2"/>
        <v>120</v>
      </c>
      <c r="T29" s="262"/>
      <c r="U29" s="262">
        <v>250</v>
      </c>
      <c r="V29" s="263">
        <f t="shared" si="1"/>
        <v>370</v>
      </c>
    </row>
    <row r="30" spans="1:22" ht="23.25" customHeight="1">
      <c r="A30" s="258" t="s">
        <v>491</v>
      </c>
      <c r="B30" s="258" t="s">
        <v>473</v>
      </c>
      <c r="C30" s="262">
        <v>50</v>
      </c>
      <c r="D30" s="262">
        <v>0</v>
      </c>
      <c r="E30" s="262">
        <v>0</v>
      </c>
      <c r="F30" s="262">
        <v>0</v>
      </c>
      <c r="G30" s="262">
        <v>0</v>
      </c>
      <c r="H30" s="262">
        <v>0</v>
      </c>
      <c r="I30" s="262">
        <v>0</v>
      </c>
      <c r="J30" s="262">
        <v>0</v>
      </c>
      <c r="K30" s="262">
        <v>0</v>
      </c>
      <c r="L30" s="262">
        <v>0</v>
      </c>
      <c r="M30" s="262">
        <v>50</v>
      </c>
      <c r="N30" s="262">
        <v>0</v>
      </c>
      <c r="O30" s="262">
        <v>0</v>
      </c>
      <c r="P30" s="262">
        <v>0</v>
      </c>
      <c r="Q30" s="262">
        <v>0</v>
      </c>
      <c r="R30" s="262"/>
      <c r="S30" s="263">
        <f t="shared" si="2"/>
        <v>100</v>
      </c>
      <c r="T30" s="262">
        <v>170</v>
      </c>
      <c r="U30" s="262">
        <v>0</v>
      </c>
      <c r="V30" s="263">
        <f t="shared" si="1"/>
        <v>270</v>
      </c>
    </row>
    <row r="31" spans="1:22" ht="23.25" customHeight="1">
      <c r="A31" s="477" t="s">
        <v>492</v>
      </c>
      <c r="B31" s="477"/>
      <c r="C31" s="262">
        <f>SUM(C5:C30)</f>
        <v>172</v>
      </c>
      <c r="D31" s="262">
        <f>SUM(D5:D30)</f>
        <v>1087</v>
      </c>
      <c r="E31" s="262">
        <f t="shared" ref="E31:R31" si="3">SUM(E5:E30)</f>
        <v>1790</v>
      </c>
      <c r="F31" s="262">
        <f t="shared" si="3"/>
        <v>1593</v>
      </c>
      <c r="G31" s="262">
        <f t="shared" si="3"/>
        <v>0</v>
      </c>
      <c r="H31" s="262">
        <f t="shared" si="3"/>
        <v>27516</v>
      </c>
      <c r="I31" s="262">
        <f t="shared" si="3"/>
        <v>359</v>
      </c>
      <c r="J31" s="262">
        <f t="shared" si="3"/>
        <v>291</v>
      </c>
      <c r="K31" s="262">
        <f t="shared" si="3"/>
        <v>2905</v>
      </c>
      <c r="L31" s="262">
        <f t="shared" si="3"/>
        <v>0</v>
      </c>
      <c r="M31" s="262">
        <f t="shared" si="3"/>
        <v>51</v>
      </c>
      <c r="N31" s="262">
        <f t="shared" si="3"/>
        <v>516</v>
      </c>
      <c r="O31" s="262">
        <f t="shared" si="3"/>
        <v>23</v>
      </c>
      <c r="P31" s="262">
        <f t="shared" si="3"/>
        <v>0</v>
      </c>
      <c r="Q31" s="262">
        <f t="shared" si="3"/>
        <v>104</v>
      </c>
      <c r="R31" s="262">
        <f t="shared" si="3"/>
        <v>195</v>
      </c>
      <c r="S31" s="263">
        <f t="shared" si="2"/>
        <v>36602</v>
      </c>
      <c r="T31" s="262">
        <f>SUM(T5:T30)</f>
        <v>1330</v>
      </c>
      <c r="U31" s="262">
        <f>SUM(U5:U30)</f>
        <v>920</v>
      </c>
      <c r="V31" s="263">
        <f t="shared" si="1"/>
        <v>38852</v>
      </c>
    </row>
    <row r="32" spans="1:22" ht="23.25" customHeight="1">
      <c r="A32" s="258" t="s">
        <v>359</v>
      </c>
      <c r="B32" s="258" t="s">
        <v>359</v>
      </c>
      <c r="C32" s="262">
        <v>1000</v>
      </c>
      <c r="D32" s="262">
        <v>100</v>
      </c>
      <c r="E32" s="262">
        <v>1000</v>
      </c>
      <c r="F32" s="262">
        <v>5000</v>
      </c>
      <c r="G32" s="262">
        <v>100</v>
      </c>
      <c r="H32" s="262">
        <v>500</v>
      </c>
      <c r="I32" s="262">
        <v>0</v>
      </c>
      <c r="J32" s="262">
        <v>500</v>
      </c>
      <c r="K32" s="262">
        <v>800</v>
      </c>
      <c r="L32" s="262">
        <v>0</v>
      </c>
      <c r="M32" s="262">
        <v>800</v>
      </c>
      <c r="N32" s="262">
        <v>550</v>
      </c>
      <c r="O32" s="262">
        <v>50</v>
      </c>
      <c r="P32" s="262">
        <v>0</v>
      </c>
      <c r="Q32" s="262"/>
      <c r="R32" s="262">
        <v>10000</v>
      </c>
      <c r="S32" s="262">
        <f>SUM(C32:R32)</f>
        <v>20400</v>
      </c>
      <c r="T32" s="262">
        <v>10000</v>
      </c>
      <c r="U32" s="262">
        <v>0</v>
      </c>
      <c r="V32" s="263">
        <f>SUM(S32:U32)</f>
        <v>30400</v>
      </c>
    </row>
    <row r="33" spans="1:22" ht="23.25" customHeight="1">
      <c r="A33" s="258" t="s">
        <v>493</v>
      </c>
      <c r="B33" s="258" t="s">
        <v>494</v>
      </c>
      <c r="C33" s="262">
        <v>216</v>
      </c>
      <c r="D33" s="262">
        <v>0</v>
      </c>
      <c r="E33" s="262">
        <v>360</v>
      </c>
      <c r="F33" s="262">
        <v>360</v>
      </c>
      <c r="G33" s="262">
        <v>0</v>
      </c>
      <c r="H33" s="262">
        <v>1900</v>
      </c>
      <c r="I33" s="262">
        <v>20</v>
      </c>
      <c r="J33" s="262">
        <v>20</v>
      </c>
      <c r="K33" s="262">
        <v>288</v>
      </c>
      <c r="L33" s="262">
        <v>0</v>
      </c>
      <c r="M33" s="262">
        <v>2</v>
      </c>
      <c r="N33" s="262">
        <v>108</v>
      </c>
      <c r="O33" s="262">
        <v>0</v>
      </c>
      <c r="P33" s="262">
        <v>0</v>
      </c>
      <c r="Q33" s="262">
        <v>0</v>
      </c>
      <c r="R33" s="262">
        <v>0</v>
      </c>
      <c r="S33" s="263">
        <f t="shared" si="2"/>
        <v>3274</v>
      </c>
      <c r="T33" s="262">
        <v>1190</v>
      </c>
      <c r="U33" s="262"/>
      <c r="V33" s="263">
        <f t="shared" si="1"/>
        <v>4464</v>
      </c>
    </row>
    <row r="34" spans="1:22" ht="23.25" customHeight="1">
      <c r="A34" s="258" t="s">
        <v>495</v>
      </c>
      <c r="B34" s="258" t="s">
        <v>362</v>
      </c>
      <c r="C34" s="262">
        <v>29.4</v>
      </c>
      <c r="D34" s="262">
        <v>0</v>
      </c>
      <c r="E34" s="262">
        <v>30</v>
      </c>
      <c r="F34" s="262">
        <v>45</v>
      </c>
      <c r="G34" s="262">
        <v>0</v>
      </c>
      <c r="H34" s="262">
        <v>1500</v>
      </c>
      <c r="I34" s="262">
        <v>0</v>
      </c>
      <c r="J34" s="262">
        <v>0</v>
      </c>
      <c r="K34" s="262"/>
      <c r="L34" s="262">
        <v>0</v>
      </c>
      <c r="M34" s="262"/>
      <c r="N34" s="262"/>
      <c r="O34" s="262">
        <v>0</v>
      </c>
      <c r="P34" s="262">
        <v>0</v>
      </c>
      <c r="Q34" s="262">
        <v>0</v>
      </c>
      <c r="R34" s="262">
        <v>0</v>
      </c>
      <c r="S34" s="263">
        <f t="shared" si="2"/>
        <v>1604.4</v>
      </c>
      <c r="T34" s="262">
        <v>50</v>
      </c>
      <c r="U34" s="262">
        <v>0</v>
      </c>
      <c r="V34" s="263">
        <f t="shared" si="1"/>
        <v>1654.4</v>
      </c>
    </row>
    <row r="35" spans="1:22" ht="23.25" customHeight="1">
      <c r="A35" s="477" t="s">
        <v>496</v>
      </c>
      <c r="B35" s="258" t="s">
        <v>365</v>
      </c>
      <c r="C35" s="262">
        <v>25</v>
      </c>
      <c r="D35" s="262">
        <v>0</v>
      </c>
      <c r="E35" s="262">
        <v>240</v>
      </c>
      <c r="F35" s="262">
        <v>270</v>
      </c>
      <c r="G35" s="262">
        <v>0</v>
      </c>
      <c r="H35" s="262">
        <v>540</v>
      </c>
      <c r="I35" s="262">
        <v>0</v>
      </c>
      <c r="J35" s="262">
        <v>0</v>
      </c>
      <c r="K35" s="262"/>
      <c r="L35" s="262">
        <v>0</v>
      </c>
      <c r="M35" s="262">
        <v>0</v>
      </c>
      <c r="N35" s="262">
        <v>7</v>
      </c>
      <c r="O35" s="262">
        <v>0</v>
      </c>
      <c r="P35" s="262">
        <v>0</v>
      </c>
      <c r="Q35" s="262">
        <v>0</v>
      </c>
      <c r="R35" s="262">
        <v>0</v>
      </c>
      <c r="S35" s="263">
        <f t="shared" si="2"/>
        <v>1082</v>
      </c>
      <c r="T35" s="262">
        <v>8</v>
      </c>
      <c r="U35" s="262">
        <v>0</v>
      </c>
      <c r="V35" s="263">
        <f t="shared" si="1"/>
        <v>1090</v>
      </c>
    </row>
    <row r="36" spans="1:22" ht="23.25" customHeight="1">
      <c r="A36" s="477"/>
      <c r="B36" s="258" t="s">
        <v>367</v>
      </c>
      <c r="C36" s="262">
        <v>7</v>
      </c>
      <c r="D36" s="262">
        <v>0</v>
      </c>
      <c r="E36" s="262">
        <v>190</v>
      </c>
      <c r="F36" s="262">
        <v>170</v>
      </c>
      <c r="G36" s="262">
        <v>0</v>
      </c>
      <c r="H36" s="262">
        <v>400</v>
      </c>
      <c r="I36" s="262">
        <v>0</v>
      </c>
      <c r="J36" s="262">
        <v>0</v>
      </c>
      <c r="K36" s="262"/>
      <c r="L36" s="262">
        <v>0</v>
      </c>
      <c r="M36" s="262">
        <v>0</v>
      </c>
      <c r="N36" s="262">
        <v>5</v>
      </c>
      <c r="O36" s="262">
        <v>0</v>
      </c>
      <c r="P36" s="262">
        <v>0</v>
      </c>
      <c r="Q36" s="262">
        <v>0</v>
      </c>
      <c r="R36" s="262">
        <v>0</v>
      </c>
      <c r="S36" s="263">
        <f t="shared" si="2"/>
        <v>772</v>
      </c>
      <c r="T36" s="262">
        <v>6</v>
      </c>
      <c r="U36" s="262">
        <v>0</v>
      </c>
      <c r="V36" s="263">
        <f t="shared" si="1"/>
        <v>778</v>
      </c>
    </row>
    <row r="37" spans="1:22" ht="23.25" customHeight="1">
      <c r="A37" s="477"/>
      <c r="B37" s="264" t="s">
        <v>1738</v>
      </c>
      <c r="C37" s="262">
        <v>9</v>
      </c>
      <c r="D37" s="262">
        <v>0</v>
      </c>
      <c r="E37" s="262">
        <v>180</v>
      </c>
      <c r="F37" s="262">
        <v>160</v>
      </c>
      <c r="G37" s="262">
        <v>0</v>
      </c>
      <c r="H37" s="262">
        <v>600</v>
      </c>
      <c r="I37" s="262">
        <v>0</v>
      </c>
      <c r="J37" s="262">
        <v>0</v>
      </c>
      <c r="K37" s="262"/>
      <c r="L37" s="262">
        <v>0</v>
      </c>
      <c r="M37" s="262">
        <v>0</v>
      </c>
      <c r="N37" s="262">
        <v>8</v>
      </c>
      <c r="O37" s="262">
        <v>7</v>
      </c>
      <c r="P37" s="262">
        <v>0</v>
      </c>
      <c r="Q37" s="262">
        <v>0</v>
      </c>
      <c r="R37" s="262">
        <v>0</v>
      </c>
      <c r="S37" s="263">
        <f t="shared" si="2"/>
        <v>964</v>
      </c>
      <c r="T37" s="262">
        <v>11</v>
      </c>
      <c r="U37" s="262">
        <v>0</v>
      </c>
      <c r="V37" s="263">
        <f t="shared" si="1"/>
        <v>975</v>
      </c>
    </row>
    <row r="38" spans="1:22" ht="23.25" customHeight="1">
      <c r="A38" s="258" t="s">
        <v>498</v>
      </c>
      <c r="B38" s="258" t="s">
        <v>499</v>
      </c>
      <c r="C38" s="262">
        <v>20</v>
      </c>
      <c r="D38" s="262">
        <v>0</v>
      </c>
      <c r="E38" s="262">
        <v>250</v>
      </c>
      <c r="F38" s="262">
        <v>350</v>
      </c>
      <c r="G38" s="262">
        <v>0</v>
      </c>
      <c r="H38" s="262">
        <v>150</v>
      </c>
      <c r="I38" s="262"/>
      <c r="J38" s="262"/>
      <c r="K38" s="262"/>
      <c r="L38" s="262">
        <v>0</v>
      </c>
      <c r="M38" s="262"/>
      <c r="N38" s="262">
        <v>20</v>
      </c>
      <c r="O38" s="262">
        <v>0</v>
      </c>
      <c r="P38" s="262">
        <v>0</v>
      </c>
      <c r="Q38" s="262">
        <v>0</v>
      </c>
      <c r="R38" s="262">
        <v>0</v>
      </c>
      <c r="S38" s="263">
        <f t="shared" si="2"/>
        <v>790</v>
      </c>
      <c r="T38" s="262">
        <v>2800</v>
      </c>
      <c r="U38" s="262">
        <v>0</v>
      </c>
      <c r="V38" s="263">
        <f t="shared" si="1"/>
        <v>3590</v>
      </c>
    </row>
    <row r="39" spans="1:22" ht="23.25" customHeight="1">
      <c r="A39" s="477" t="s">
        <v>500</v>
      </c>
      <c r="B39" s="258" t="s">
        <v>501</v>
      </c>
      <c r="C39" s="262">
        <v>0</v>
      </c>
      <c r="D39" s="262"/>
      <c r="E39" s="262">
        <v>700</v>
      </c>
      <c r="F39" s="262">
        <v>200</v>
      </c>
      <c r="G39" s="262">
        <v>0</v>
      </c>
      <c r="H39" s="262">
        <v>3200</v>
      </c>
      <c r="I39" s="262"/>
      <c r="J39" s="262">
        <v>0</v>
      </c>
      <c r="K39" s="262">
        <v>80</v>
      </c>
      <c r="L39" s="262"/>
      <c r="M39" s="262">
        <v>0</v>
      </c>
      <c r="N39" s="262">
        <v>90</v>
      </c>
      <c r="O39" s="262">
        <v>0</v>
      </c>
      <c r="P39" s="262">
        <v>0</v>
      </c>
      <c r="Q39" s="262">
        <v>0</v>
      </c>
      <c r="R39" s="262">
        <v>0</v>
      </c>
      <c r="S39" s="263">
        <f t="shared" si="2"/>
        <v>4270</v>
      </c>
      <c r="T39" s="262">
        <v>0</v>
      </c>
      <c r="U39" s="262">
        <v>0</v>
      </c>
      <c r="V39" s="263">
        <f t="shared" si="1"/>
        <v>4270</v>
      </c>
    </row>
    <row r="40" spans="1:22" ht="23.25" customHeight="1">
      <c r="A40" s="477"/>
      <c r="B40" s="258" t="s">
        <v>502</v>
      </c>
      <c r="C40" s="262"/>
      <c r="D40" s="262"/>
      <c r="E40" s="262">
        <v>1000</v>
      </c>
      <c r="F40" s="262">
        <v>500</v>
      </c>
      <c r="G40" s="262">
        <v>0</v>
      </c>
      <c r="H40" s="262">
        <v>0</v>
      </c>
      <c r="I40" s="262"/>
      <c r="J40" s="262">
        <v>0</v>
      </c>
      <c r="K40" s="262">
        <v>70</v>
      </c>
      <c r="L40" s="262">
        <v>0</v>
      </c>
      <c r="M40" s="262">
        <v>0</v>
      </c>
      <c r="N40" s="262">
        <v>90</v>
      </c>
      <c r="O40" s="262">
        <v>0</v>
      </c>
      <c r="P40" s="262">
        <v>500</v>
      </c>
      <c r="Q40" s="262">
        <v>0</v>
      </c>
      <c r="R40" s="262">
        <v>0</v>
      </c>
      <c r="S40" s="263">
        <f t="shared" si="2"/>
        <v>2160</v>
      </c>
      <c r="T40" s="262">
        <v>0</v>
      </c>
      <c r="U40" s="262">
        <v>0</v>
      </c>
      <c r="V40" s="263">
        <f t="shared" si="1"/>
        <v>2160</v>
      </c>
    </row>
    <row r="41" spans="1:22" ht="23.25" customHeight="1">
      <c r="A41" s="477"/>
      <c r="B41" s="258" t="s">
        <v>503</v>
      </c>
      <c r="C41" s="262"/>
      <c r="D41" s="262">
        <v>0</v>
      </c>
      <c r="E41" s="262">
        <v>800</v>
      </c>
      <c r="F41" s="262">
        <v>200</v>
      </c>
      <c r="G41" s="262">
        <v>0</v>
      </c>
      <c r="H41" s="262">
        <v>0</v>
      </c>
      <c r="I41" s="262">
        <v>0</v>
      </c>
      <c r="J41" s="262">
        <v>0</v>
      </c>
      <c r="K41" s="262">
        <v>0</v>
      </c>
      <c r="L41" s="262">
        <v>0</v>
      </c>
      <c r="M41" s="262">
        <v>0</v>
      </c>
      <c r="N41" s="262"/>
      <c r="O41" s="262">
        <v>0</v>
      </c>
      <c r="P41" s="262">
        <v>0</v>
      </c>
      <c r="Q41" s="262">
        <v>0</v>
      </c>
      <c r="R41" s="262">
        <v>0</v>
      </c>
      <c r="S41" s="263">
        <f t="shared" si="2"/>
        <v>1000</v>
      </c>
      <c r="T41" s="262">
        <v>0</v>
      </c>
      <c r="U41" s="262">
        <v>0</v>
      </c>
      <c r="V41" s="263">
        <f t="shared" si="1"/>
        <v>1000</v>
      </c>
    </row>
    <row r="42" spans="1:22" ht="23.25" customHeight="1">
      <c r="A42" s="258" t="s">
        <v>504</v>
      </c>
      <c r="B42" s="258" t="s">
        <v>505</v>
      </c>
      <c r="C42" s="262">
        <v>0</v>
      </c>
      <c r="D42" s="262">
        <v>0</v>
      </c>
      <c r="E42" s="262">
        <v>0</v>
      </c>
      <c r="F42" s="262">
        <v>0</v>
      </c>
      <c r="G42" s="262">
        <v>0</v>
      </c>
      <c r="H42" s="262">
        <v>0</v>
      </c>
      <c r="I42" s="262">
        <v>160</v>
      </c>
      <c r="J42" s="262">
        <v>100</v>
      </c>
      <c r="K42" s="262">
        <v>0</v>
      </c>
      <c r="L42" s="262">
        <v>2</v>
      </c>
      <c r="M42" s="262">
        <v>0</v>
      </c>
      <c r="N42" s="262">
        <v>0</v>
      </c>
      <c r="O42" s="262">
        <v>0</v>
      </c>
      <c r="P42" s="262">
        <v>90</v>
      </c>
      <c r="Q42" s="262">
        <v>0</v>
      </c>
      <c r="R42" s="262">
        <v>0</v>
      </c>
      <c r="S42" s="263">
        <f>SUM(C42:R42)</f>
        <v>352</v>
      </c>
      <c r="T42" s="262">
        <v>0</v>
      </c>
      <c r="U42" s="262">
        <v>0</v>
      </c>
      <c r="V42" s="263">
        <f t="shared" si="1"/>
        <v>352</v>
      </c>
    </row>
    <row r="43" spans="1:22" ht="23.25" customHeight="1">
      <c r="A43" s="477" t="s">
        <v>298</v>
      </c>
      <c r="B43" s="477"/>
      <c r="C43" s="263">
        <f t="shared" ref="C43:V43" si="4">SUM(C31:C42)</f>
        <v>1478.4</v>
      </c>
      <c r="D43" s="263">
        <f>SUM(D31:D42)</f>
        <v>1187</v>
      </c>
      <c r="E43" s="263">
        <f t="shared" si="4"/>
        <v>6540</v>
      </c>
      <c r="F43" s="263">
        <f t="shared" si="4"/>
        <v>8848</v>
      </c>
      <c r="G43" s="263">
        <f t="shared" si="4"/>
        <v>100</v>
      </c>
      <c r="H43" s="263">
        <f t="shared" si="4"/>
        <v>36306</v>
      </c>
      <c r="I43" s="263">
        <f t="shared" si="4"/>
        <v>539</v>
      </c>
      <c r="J43" s="263">
        <f t="shared" si="4"/>
        <v>911</v>
      </c>
      <c r="K43" s="263">
        <f t="shared" si="4"/>
        <v>4143</v>
      </c>
      <c r="L43" s="263">
        <f t="shared" si="4"/>
        <v>2</v>
      </c>
      <c r="M43" s="263">
        <f t="shared" si="4"/>
        <v>853</v>
      </c>
      <c r="N43" s="263">
        <f t="shared" si="4"/>
        <v>1394</v>
      </c>
      <c r="O43" s="263">
        <f t="shared" si="4"/>
        <v>80</v>
      </c>
      <c r="P43" s="263">
        <f t="shared" si="4"/>
        <v>590</v>
      </c>
      <c r="Q43" s="263">
        <f t="shared" si="4"/>
        <v>104</v>
      </c>
      <c r="R43" s="263">
        <f t="shared" si="4"/>
        <v>10195</v>
      </c>
      <c r="S43" s="263">
        <f>SUM(C43:R43)</f>
        <v>73270.399999999994</v>
      </c>
      <c r="T43" s="263">
        <f t="shared" si="4"/>
        <v>15395</v>
      </c>
      <c r="U43" s="263">
        <f t="shared" si="4"/>
        <v>920</v>
      </c>
      <c r="V43" s="263">
        <f t="shared" si="4"/>
        <v>89585.4</v>
      </c>
    </row>
    <row r="44" spans="1:22" ht="21.95" customHeight="1"/>
    <row r="45" spans="1:22">
      <c r="A45" s="206" t="s">
        <v>1739</v>
      </c>
    </row>
  </sheetData>
  <sheetProtection selectLockedCells="1" selectUnlockedCells="1"/>
  <mergeCells count="16">
    <mergeCell ref="A31:B31"/>
    <mergeCell ref="A35:A37"/>
    <mergeCell ref="A39:A41"/>
    <mergeCell ref="A43:B43"/>
    <mergeCell ref="A13:A14"/>
    <mergeCell ref="A15:A17"/>
    <mergeCell ref="A18:A19"/>
    <mergeCell ref="A20:A23"/>
    <mergeCell ref="A24:A26"/>
    <mergeCell ref="A27:A29"/>
    <mergeCell ref="A10:A12"/>
    <mergeCell ref="A2:D2"/>
    <mergeCell ref="A3:G3"/>
    <mergeCell ref="T3:V3"/>
    <mergeCell ref="A5:A7"/>
    <mergeCell ref="A8:A9"/>
  </mergeCells>
  <phoneticPr fontId="3"/>
  <pageMargins left="0.78740157480314965" right="0.19685039370078741" top="0.19685039370078741" bottom="0.39370078740157483" header="0" footer="0"/>
  <pageSetup paperSize="9" scale="57" firstPageNumber="0" orientation="landscape" horizontalDpi="300" verticalDpi="300" r:id="rId1"/>
  <headerFooter scaleWithDoc="0" alignWithMargins="0">
    <oddFooter>&amp;C&amp;"ＭＳ 明朝,標準"&amp;10－１５－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Layout" zoomScale="85" zoomScaleNormal="100" zoomScalePageLayoutView="85" workbookViewId="0"/>
  </sheetViews>
  <sheetFormatPr defaultRowHeight="14.25"/>
  <cols>
    <col min="1" max="1" width="12.125" style="206" customWidth="1"/>
    <col min="2" max="2" width="16.75" style="206" customWidth="1"/>
    <col min="3" max="21" width="10.625" style="206" customWidth="1"/>
    <col min="22" max="22" width="11" style="206" customWidth="1"/>
    <col min="23" max="23" width="3.75" style="206" customWidth="1"/>
    <col min="24" max="16384" width="9" style="206"/>
  </cols>
  <sheetData>
    <row r="1" spans="1:22" ht="30.75" customHeight="1"/>
    <row r="2" spans="1:22" ht="30.75" customHeight="1">
      <c r="A2" s="480" t="s">
        <v>507</v>
      </c>
      <c r="B2" s="480"/>
      <c r="C2" s="480"/>
      <c r="D2" s="480"/>
      <c r="E2" s="480"/>
      <c r="F2" s="480"/>
      <c r="G2" s="480"/>
      <c r="S2" s="482" t="s">
        <v>508</v>
      </c>
      <c r="T2" s="483"/>
      <c r="U2" s="483"/>
      <c r="V2" s="75"/>
    </row>
    <row r="3" spans="1:22" ht="33.75" customHeight="1">
      <c r="A3" s="258" t="s">
        <v>509</v>
      </c>
      <c r="B3" s="259" t="s">
        <v>452</v>
      </c>
      <c r="C3" s="260" t="s">
        <v>453</v>
      </c>
      <c r="D3" s="258" t="s">
        <v>454</v>
      </c>
      <c r="E3" s="258" t="s">
        <v>455</v>
      </c>
      <c r="F3" s="258" t="s">
        <v>456</v>
      </c>
      <c r="G3" s="258" t="s">
        <v>457</v>
      </c>
      <c r="H3" s="258" t="s">
        <v>458</v>
      </c>
      <c r="I3" s="258" t="s">
        <v>459</v>
      </c>
      <c r="J3" s="258" t="s">
        <v>460</v>
      </c>
      <c r="K3" s="261" t="s">
        <v>461</v>
      </c>
      <c r="L3" s="258" t="s">
        <v>462</v>
      </c>
      <c r="M3" s="261" t="s">
        <v>463</v>
      </c>
      <c r="N3" s="258" t="s">
        <v>464</v>
      </c>
      <c r="O3" s="258" t="s">
        <v>465</v>
      </c>
      <c r="P3" s="258" t="s">
        <v>466</v>
      </c>
      <c r="Q3" s="258" t="s">
        <v>467</v>
      </c>
      <c r="R3" s="258" t="s">
        <v>468</v>
      </c>
      <c r="S3" s="261" t="s">
        <v>469</v>
      </c>
      <c r="T3" s="261" t="s">
        <v>470</v>
      </c>
      <c r="U3" s="258" t="s">
        <v>468</v>
      </c>
      <c r="V3" s="258" t="s">
        <v>471</v>
      </c>
    </row>
    <row r="4" spans="1:22" ht="24" customHeight="1">
      <c r="A4" s="477" t="s">
        <v>472</v>
      </c>
      <c r="B4" s="258" t="s">
        <v>473</v>
      </c>
      <c r="C4" s="262">
        <v>0</v>
      </c>
      <c r="D4" s="262">
        <v>0</v>
      </c>
      <c r="E4" s="262">
        <v>20</v>
      </c>
      <c r="F4" s="262">
        <v>50</v>
      </c>
      <c r="G4" s="262">
        <v>0</v>
      </c>
      <c r="H4" s="262">
        <v>0</v>
      </c>
      <c r="I4" s="262">
        <v>0</v>
      </c>
      <c r="J4" s="262">
        <v>3</v>
      </c>
      <c r="K4" s="262">
        <v>20</v>
      </c>
      <c r="L4" s="262">
        <v>0</v>
      </c>
      <c r="M4" s="262">
        <v>0</v>
      </c>
      <c r="N4" s="262">
        <v>0</v>
      </c>
      <c r="O4" s="262">
        <v>0</v>
      </c>
      <c r="P4" s="262">
        <v>0</v>
      </c>
      <c r="Q4" s="262">
        <v>0</v>
      </c>
      <c r="R4" s="262">
        <v>0</v>
      </c>
      <c r="S4" s="262">
        <f t="shared" ref="S4:S29" si="0">SUM(C4:R4)</f>
        <v>93</v>
      </c>
      <c r="T4" s="262">
        <v>0</v>
      </c>
      <c r="U4" s="262">
        <v>0</v>
      </c>
      <c r="V4" s="263">
        <f t="shared" ref="V4:V28" si="1">SUM(S4:U4)</f>
        <v>93</v>
      </c>
    </row>
    <row r="5" spans="1:22" ht="24" customHeight="1">
      <c r="A5" s="477"/>
      <c r="B5" s="258" t="s">
        <v>474</v>
      </c>
      <c r="C5" s="262">
        <v>0</v>
      </c>
      <c r="D5" s="262">
        <v>0</v>
      </c>
      <c r="E5" s="262">
        <v>75</v>
      </c>
      <c r="F5" s="262">
        <v>25</v>
      </c>
      <c r="G5" s="262">
        <v>0</v>
      </c>
      <c r="H5" s="262">
        <v>13</v>
      </c>
      <c r="I5" s="262">
        <v>0</v>
      </c>
      <c r="J5" s="262">
        <v>6</v>
      </c>
      <c r="K5" s="262">
        <v>200</v>
      </c>
      <c r="L5" s="262">
        <v>0</v>
      </c>
      <c r="M5" s="262">
        <v>0</v>
      </c>
      <c r="N5" s="262">
        <v>0</v>
      </c>
      <c r="O5" s="262">
        <v>0</v>
      </c>
      <c r="P5" s="262">
        <v>0</v>
      </c>
      <c r="Q5" s="262">
        <v>0</v>
      </c>
      <c r="R5" s="262">
        <v>0</v>
      </c>
      <c r="S5" s="262">
        <f t="shared" si="0"/>
        <v>319</v>
      </c>
      <c r="T5" s="262">
        <v>0</v>
      </c>
      <c r="U5" s="262">
        <v>0</v>
      </c>
      <c r="V5" s="263">
        <f t="shared" si="1"/>
        <v>319</v>
      </c>
    </row>
    <row r="6" spans="1:22" ht="24" customHeight="1">
      <c r="A6" s="477"/>
      <c r="B6" s="258" t="s">
        <v>475</v>
      </c>
      <c r="C6" s="262">
        <v>0</v>
      </c>
      <c r="D6" s="262">
        <v>30</v>
      </c>
      <c r="E6" s="262">
        <v>350</v>
      </c>
      <c r="F6" s="262">
        <v>250</v>
      </c>
      <c r="G6" s="262">
        <v>0</v>
      </c>
      <c r="H6" s="262">
        <v>300</v>
      </c>
      <c r="I6" s="262">
        <v>0</v>
      </c>
      <c r="J6" s="262">
        <v>0</v>
      </c>
      <c r="K6" s="262">
        <v>300</v>
      </c>
      <c r="L6" s="262">
        <v>0</v>
      </c>
      <c r="M6" s="262">
        <v>0</v>
      </c>
      <c r="N6" s="262">
        <v>0</v>
      </c>
      <c r="O6" s="262">
        <v>0</v>
      </c>
      <c r="P6" s="262">
        <v>0</v>
      </c>
      <c r="Q6" s="262">
        <v>0</v>
      </c>
      <c r="R6" s="262">
        <v>0</v>
      </c>
      <c r="S6" s="262">
        <f t="shared" si="0"/>
        <v>1230</v>
      </c>
      <c r="T6" s="262">
        <v>0</v>
      </c>
      <c r="U6" s="262">
        <v>0</v>
      </c>
      <c r="V6" s="263">
        <f t="shared" si="1"/>
        <v>1230</v>
      </c>
    </row>
    <row r="7" spans="1:22" ht="24" customHeight="1">
      <c r="A7" s="477" t="s">
        <v>476</v>
      </c>
      <c r="B7" s="258" t="s">
        <v>473</v>
      </c>
      <c r="C7" s="262"/>
      <c r="D7" s="262">
        <v>9</v>
      </c>
      <c r="E7" s="262">
        <v>110</v>
      </c>
      <c r="F7" s="262">
        <v>139</v>
      </c>
      <c r="G7" s="262">
        <v>0</v>
      </c>
      <c r="H7" s="262">
        <v>88</v>
      </c>
      <c r="I7" s="262">
        <v>0</v>
      </c>
      <c r="J7" s="262">
        <v>31</v>
      </c>
      <c r="K7" s="262">
        <v>61</v>
      </c>
      <c r="L7" s="262">
        <v>0</v>
      </c>
      <c r="M7" s="262">
        <v>0</v>
      </c>
      <c r="N7" s="262">
        <v>0</v>
      </c>
      <c r="O7" s="262">
        <v>0</v>
      </c>
      <c r="P7" s="262">
        <v>0</v>
      </c>
      <c r="Q7" s="262">
        <v>22</v>
      </c>
      <c r="R7" s="262">
        <v>40</v>
      </c>
      <c r="S7" s="262">
        <f t="shared" si="0"/>
        <v>500</v>
      </c>
      <c r="T7" s="262">
        <v>0</v>
      </c>
      <c r="U7" s="262">
        <v>0</v>
      </c>
      <c r="V7" s="263">
        <f t="shared" si="1"/>
        <v>500</v>
      </c>
    </row>
    <row r="8" spans="1:22" ht="24" customHeight="1">
      <c r="A8" s="477"/>
      <c r="B8" s="258" t="s">
        <v>477</v>
      </c>
      <c r="C8" s="262">
        <v>0</v>
      </c>
      <c r="D8" s="262">
        <v>8</v>
      </c>
      <c r="E8" s="262">
        <v>234</v>
      </c>
      <c r="F8" s="262">
        <v>374</v>
      </c>
      <c r="G8" s="262">
        <v>0</v>
      </c>
      <c r="H8" s="262">
        <v>44</v>
      </c>
      <c r="I8" s="262">
        <v>45</v>
      </c>
      <c r="J8" s="262">
        <v>30</v>
      </c>
      <c r="K8" s="262">
        <v>120</v>
      </c>
      <c r="L8" s="262"/>
      <c r="M8" s="262">
        <v>0</v>
      </c>
      <c r="N8" s="262">
        <v>0</v>
      </c>
      <c r="O8" s="262">
        <v>2</v>
      </c>
      <c r="P8" s="262">
        <v>0</v>
      </c>
      <c r="Q8" s="262">
        <v>19</v>
      </c>
      <c r="R8" s="262"/>
      <c r="S8" s="262">
        <f t="shared" si="0"/>
        <v>876</v>
      </c>
      <c r="T8" s="262">
        <v>0</v>
      </c>
      <c r="U8" s="262">
        <v>0</v>
      </c>
      <c r="V8" s="263">
        <f t="shared" si="1"/>
        <v>876</v>
      </c>
    </row>
    <row r="9" spans="1:22" ht="24" customHeight="1">
      <c r="A9" s="477" t="s">
        <v>478</v>
      </c>
      <c r="B9" s="258" t="s">
        <v>473</v>
      </c>
      <c r="C9" s="262">
        <v>12</v>
      </c>
      <c r="D9" s="262">
        <v>0</v>
      </c>
      <c r="E9" s="262">
        <v>15</v>
      </c>
      <c r="F9" s="262">
        <v>15</v>
      </c>
      <c r="G9" s="262">
        <v>0</v>
      </c>
      <c r="H9" s="262">
        <v>320</v>
      </c>
      <c r="I9" s="262">
        <v>0</v>
      </c>
      <c r="J9" s="262"/>
      <c r="K9" s="262">
        <v>2</v>
      </c>
      <c r="L9" s="262"/>
      <c r="M9" s="262">
        <v>0</v>
      </c>
      <c r="N9" s="262">
        <v>0</v>
      </c>
      <c r="O9" s="262">
        <v>0</v>
      </c>
      <c r="P9" s="262">
        <v>0</v>
      </c>
      <c r="Q9" s="262">
        <v>0</v>
      </c>
      <c r="R9" s="262">
        <v>0</v>
      </c>
      <c r="S9" s="262">
        <f t="shared" si="0"/>
        <v>364</v>
      </c>
      <c r="T9" s="262">
        <v>0</v>
      </c>
      <c r="U9" s="262">
        <v>0</v>
      </c>
      <c r="V9" s="263">
        <f t="shared" si="1"/>
        <v>364</v>
      </c>
    </row>
    <row r="10" spans="1:22" ht="24" customHeight="1">
      <c r="A10" s="477"/>
      <c r="B10" s="258" t="s">
        <v>479</v>
      </c>
      <c r="C10" s="262"/>
      <c r="D10" s="262"/>
      <c r="E10" s="262">
        <v>150</v>
      </c>
      <c r="F10" s="262">
        <v>135</v>
      </c>
      <c r="G10" s="262">
        <v>0</v>
      </c>
      <c r="H10" s="262">
        <v>80</v>
      </c>
      <c r="I10" s="262"/>
      <c r="J10" s="262">
        <v>0</v>
      </c>
      <c r="K10" s="262">
        <v>5</v>
      </c>
      <c r="L10" s="262">
        <v>0</v>
      </c>
      <c r="M10" s="262">
        <v>0</v>
      </c>
      <c r="N10" s="262">
        <v>0</v>
      </c>
      <c r="O10" s="262">
        <v>0</v>
      </c>
      <c r="P10" s="262">
        <v>0</v>
      </c>
      <c r="Q10" s="262">
        <v>0</v>
      </c>
      <c r="R10" s="262">
        <v>0</v>
      </c>
      <c r="S10" s="262">
        <f t="shared" si="0"/>
        <v>370</v>
      </c>
      <c r="T10" s="262">
        <v>0</v>
      </c>
      <c r="U10" s="262">
        <v>0</v>
      </c>
      <c r="V10" s="263">
        <f t="shared" si="1"/>
        <v>370</v>
      </c>
    </row>
    <row r="11" spans="1:22" ht="24" customHeight="1">
      <c r="A11" s="477"/>
      <c r="B11" s="258" t="s">
        <v>480</v>
      </c>
      <c r="C11" s="262"/>
      <c r="D11" s="262"/>
      <c r="E11" s="262">
        <v>60</v>
      </c>
      <c r="F11" s="262">
        <v>30</v>
      </c>
      <c r="G11" s="262">
        <v>0</v>
      </c>
      <c r="H11" s="262">
        <v>200</v>
      </c>
      <c r="I11" s="262">
        <v>0</v>
      </c>
      <c r="J11" s="262"/>
      <c r="K11" s="262">
        <v>11</v>
      </c>
      <c r="L11" s="262">
        <v>0</v>
      </c>
      <c r="M11" s="262">
        <v>0</v>
      </c>
      <c r="N11" s="262"/>
      <c r="O11" s="262">
        <v>0</v>
      </c>
      <c r="P11" s="262">
        <v>0</v>
      </c>
      <c r="Q11" s="262">
        <v>0</v>
      </c>
      <c r="R11" s="262">
        <v>0</v>
      </c>
      <c r="S11" s="262">
        <f t="shared" si="0"/>
        <v>301</v>
      </c>
      <c r="T11" s="262">
        <v>0</v>
      </c>
      <c r="U11" s="262">
        <v>0</v>
      </c>
      <c r="V11" s="263">
        <f t="shared" si="1"/>
        <v>301</v>
      </c>
    </row>
    <row r="12" spans="1:22" ht="24" customHeight="1">
      <c r="A12" s="477" t="s">
        <v>481</v>
      </c>
      <c r="B12" s="258" t="s">
        <v>473</v>
      </c>
      <c r="C12" s="262">
        <v>0</v>
      </c>
      <c r="D12" s="262">
        <v>12</v>
      </c>
      <c r="E12" s="262">
        <v>0</v>
      </c>
      <c r="F12" s="262">
        <v>7</v>
      </c>
      <c r="G12" s="262">
        <v>0</v>
      </c>
      <c r="H12" s="262">
        <v>180</v>
      </c>
      <c r="I12" s="262">
        <v>53</v>
      </c>
      <c r="J12" s="262">
        <v>53</v>
      </c>
      <c r="K12" s="262">
        <v>61</v>
      </c>
      <c r="L12" s="262">
        <v>0</v>
      </c>
      <c r="M12" s="262">
        <v>0</v>
      </c>
      <c r="N12" s="262">
        <v>0</v>
      </c>
      <c r="O12" s="262">
        <v>14</v>
      </c>
      <c r="P12" s="262">
        <v>0</v>
      </c>
      <c r="Q12" s="262">
        <v>0</v>
      </c>
      <c r="R12" s="262">
        <v>8</v>
      </c>
      <c r="S12" s="262">
        <f t="shared" si="0"/>
        <v>388</v>
      </c>
      <c r="T12" s="262">
        <v>0</v>
      </c>
      <c r="U12" s="262">
        <v>0</v>
      </c>
      <c r="V12" s="263">
        <f t="shared" si="1"/>
        <v>388</v>
      </c>
    </row>
    <row r="13" spans="1:22" ht="24" customHeight="1">
      <c r="A13" s="477"/>
      <c r="B13" s="258" t="s">
        <v>358</v>
      </c>
      <c r="C13" s="262">
        <v>10</v>
      </c>
      <c r="D13" s="262">
        <v>73</v>
      </c>
      <c r="E13" s="262">
        <v>36</v>
      </c>
      <c r="F13" s="262">
        <v>36</v>
      </c>
      <c r="G13" s="262">
        <v>0</v>
      </c>
      <c r="H13" s="262"/>
      <c r="I13" s="262">
        <v>0</v>
      </c>
      <c r="J13" s="262">
        <v>0</v>
      </c>
      <c r="K13" s="262">
        <v>9</v>
      </c>
      <c r="L13" s="262">
        <v>0</v>
      </c>
      <c r="M13" s="262">
        <v>0</v>
      </c>
      <c r="N13" s="262"/>
      <c r="O13" s="262"/>
      <c r="P13" s="262">
        <v>0</v>
      </c>
      <c r="Q13" s="262">
        <v>0</v>
      </c>
      <c r="R13" s="262">
        <v>1.8</v>
      </c>
      <c r="S13" s="262">
        <f t="shared" si="0"/>
        <v>165.8</v>
      </c>
      <c r="T13" s="262">
        <v>0</v>
      </c>
      <c r="U13" s="262">
        <v>0</v>
      </c>
      <c r="V13" s="263">
        <f t="shared" si="1"/>
        <v>165.8</v>
      </c>
    </row>
    <row r="14" spans="1:22" ht="24" customHeight="1">
      <c r="A14" s="477" t="s">
        <v>349</v>
      </c>
      <c r="B14" s="258" t="s">
        <v>473</v>
      </c>
      <c r="C14" s="262">
        <v>0</v>
      </c>
      <c r="D14" s="262"/>
      <c r="E14" s="262">
        <v>0</v>
      </c>
      <c r="F14" s="262">
        <v>0</v>
      </c>
      <c r="G14" s="262">
        <v>0</v>
      </c>
      <c r="H14" s="262">
        <v>25</v>
      </c>
      <c r="I14" s="262">
        <v>10</v>
      </c>
      <c r="J14" s="262"/>
      <c r="K14" s="262">
        <v>30</v>
      </c>
      <c r="L14" s="262">
        <v>0</v>
      </c>
      <c r="M14" s="262">
        <v>0</v>
      </c>
      <c r="N14" s="262">
        <v>0</v>
      </c>
      <c r="O14" s="262">
        <v>0</v>
      </c>
      <c r="P14" s="262">
        <v>0</v>
      </c>
      <c r="Q14" s="262">
        <v>0</v>
      </c>
      <c r="R14" s="262">
        <v>0</v>
      </c>
      <c r="S14" s="262">
        <f t="shared" si="0"/>
        <v>65</v>
      </c>
      <c r="T14" s="262">
        <v>50</v>
      </c>
      <c r="U14" s="262">
        <v>0</v>
      </c>
      <c r="V14" s="263">
        <f t="shared" si="1"/>
        <v>115</v>
      </c>
    </row>
    <row r="15" spans="1:22" ht="24" customHeight="1">
      <c r="A15" s="477"/>
      <c r="B15" s="258" t="s">
        <v>482</v>
      </c>
      <c r="C15" s="262">
        <v>0</v>
      </c>
      <c r="D15" s="262">
        <v>0</v>
      </c>
      <c r="E15" s="262">
        <v>130</v>
      </c>
      <c r="F15" s="262">
        <v>120</v>
      </c>
      <c r="G15" s="262">
        <v>0</v>
      </c>
      <c r="H15" s="262">
        <v>300</v>
      </c>
      <c r="I15" s="262">
        <v>15</v>
      </c>
      <c r="J15" s="262">
        <v>10</v>
      </c>
      <c r="K15" s="262">
        <v>100</v>
      </c>
      <c r="L15" s="262">
        <v>0</v>
      </c>
      <c r="M15" s="262">
        <v>0</v>
      </c>
      <c r="N15" s="262">
        <v>75</v>
      </c>
      <c r="O15" s="262">
        <v>0</v>
      </c>
      <c r="P15" s="262">
        <v>0</v>
      </c>
      <c r="Q15" s="262">
        <v>0</v>
      </c>
      <c r="R15" s="262">
        <v>0</v>
      </c>
      <c r="S15" s="262">
        <f t="shared" si="0"/>
        <v>750</v>
      </c>
      <c r="T15" s="262">
        <v>10</v>
      </c>
      <c r="U15" s="262">
        <v>0</v>
      </c>
      <c r="V15" s="263">
        <f t="shared" si="1"/>
        <v>760</v>
      </c>
    </row>
    <row r="16" spans="1:22" ht="24" customHeight="1">
      <c r="A16" s="477"/>
      <c r="B16" s="258" t="s">
        <v>349</v>
      </c>
      <c r="C16" s="262">
        <v>0</v>
      </c>
      <c r="D16" s="262">
        <v>20</v>
      </c>
      <c r="E16" s="262">
        <v>104</v>
      </c>
      <c r="F16" s="262">
        <v>120</v>
      </c>
      <c r="G16" s="262">
        <v>0</v>
      </c>
      <c r="H16" s="262">
        <v>6250</v>
      </c>
      <c r="I16" s="262">
        <v>25</v>
      </c>
      <c r="J16" s="262">
        <v>15</v>
      </c>
      <c r="K16" s="262">
        <v>360</v>
      </c>
      <c r="L16" s="262">
        <v>0</v>
      </c>
      <c r="M16" s="262">
        <v>0</v>
      </c>
      <c r="N16" s="262">
        <v>225</v>
      </c>
      <c r="O16" s="262">
        <v>0</v>
      </c>
      <c r="P16" s="262">
        <v>0</v>
      </c>
      <c r="Q16" s="262">
        <v>0</v>
      </c>
      <c r="R16" s="262">
        <v>0</v>
      </c>
      <c r="S16" s="262">
        <f>SUM(C16:R16)</f>
        <v>7119</v>
      </c>
      <c r="T16" s="262">
        <v>10</v>
      </c>
      <c r="U16" s="262">
        <v>0</v>
      </c>
      <c r="V16" s="263">
        <f t="shared" si="1"/>
        <v>7129</v>
      </c>
    </row>
    <row r="17" spans="1:22" ht="24" customHeight="1">
      <c r="A17" s="477" t="s">
        <v>347</v>
      </c>
      <c r="B17" s="258" t="s">
        <v>473</v>
      </c>
      <c r="C17" s="262">
        <v>0</v>
      </c>
      <c r="D17" s="262">
        <v>0</v>
      </c>
      <c r="E17" s="262">
        <v>0</v>
      </c>
      <c r="F17" s="262">
        <v>0</v>
      </c>
      <c r="G17" s="262">
        <v>0</v>
      </c>
      <c r="H17" s="262">
        <v>28</v>
      </c>
      <c r="I17" s="262">
        <v>0</v>
      </c>
      <c r="J17" s="262">
        <v>0</v>
      </c>
      <c r="K17" s="262">
        <v>0</v>
      </c>
      <c r="L17" s="262">
        <v>0</v>
      </c>
      <c r="M17" s="262">
        <v>0</v>
      </c>
      <c r="N17" s="262"/>
      <c r="O17" s="262">
        <v>0</v>
      </c>
      <c r="P17" s="262">
        <v>0</v>
      </c>
      <c r="Q17" s="262">
        <v>0</v>
      </c>
      <c r="R17" s="262">
        <v>0</v>
      </c>
      <c r="S17" s="262">
        <f t="shared" si="0"/>
        <v>28</v>
      </c>
      <c r="T17" s="262">
        <v>252</v>
      </c>
      <c r="U17" s="262">
        <v>0</v>
      </c>
      <c r="V17" s="263">
        <f t="shared" si="1"/>
        <v>280</v>
      </c>
    </row>
    <row r="18" spans="1:22" ht="24" customHeight="1">
      <c r="A18" s="477"/>
      <c r="B18" s="258" t="s">
        <v>347</v>
      </c>
      <c r="C18" s="262">
        <v>288</v>
      </c>
      <c r="D18" s="262">
        <v>637</v>
      </c>
      <c r="E18" s="262">
        <v>1616</v>
      </c>
      <c r="F18" s="262">
        <v>1544</v>
      </c>
      <c r="G18" s="262">
        <v>0</v>
      </c>
      <c r="H18" s="262">
        <v>79832</v>
      </c>
      <c r="I18" s="262">
        <v>13</v>
      </c>
      <c r="J18" s="262">
        <v>0</v>
      </c>
      <c r="K18" s="262">
        <v>2081</v>
      </c>
      <c r="L18" s="262"/>
      <c r="M18" s="262">
        <v>0</v>
      </c>
      <c r="N18" s="262">
        <v>2204</v>
      </c>
      <c r="O18" s="262">
        <v>14</v>
      </c>
      <c r="P18" s="262">
        <v>0</v>
      </c>
      <c r="Q18" s="262">
        <v>2</v>
      </c>
      <c r="R18" s="262">
        <v>0</v>
      </c>
      <c r="S18" s="262">
        <f t="shared" si="0"/>
        <v>88231</v>
      </c>
      <c r="T18" s="262">
        <v>96</v>
      </c>
      <c r="U18" s="262">
        <v>0</v>
      </c>
      <c r="V18" s="263">
        <f t="shared" si="1"/>
        <v>88327</v>
      </c>
    </row>
    <row r="19" spans="1:22" ht="24" customHeight="1">
      <c r="A19" s="477" t="s">
        <v>483</v>
      </c>
      <c r="B19" s="258" t="s">
        <v>473</v>
      </c>
      <c r="C19" s="262">
        <v>0</v>
      </c>
      <c r="D19" s="262">
        <v>0</v>
      </c>
      <c r="E19" s="262">
        <v>0</v>
      </c>
      <c r="F19" s="262">
        <v>0</v>
      </c>
      <c r="G19" s="262">
        <v>0</v>
      </c>
      <c r="H19" s="262">
        <v>200</v>
      </c>
      <c r="I19" s="262"/>
      <c r="J19" s="262">
        <v>0</v>
      </c>
      <c r="K19" s="262">
        <v>7</v>
      </c>
      <c r="L19" s="262">
        <v>0</v>
      </c>
      <c r="M19" s="262">
        <v>0</v>
      </c>
      <c r="N19" s="262">
        <v>0</v>
      </c>
      <c r="O19" s="262">
        <v>0</v>
      </c>
      <c r="P19" s="262">
        <v>0</v>
      </c>
      <c r="Q19" s="262">
        <v>0</v>
      </c>
      <c r="R19" s="262"/>
      <c r="S19" s="262">
        <f t="shared" si="0"/>
        <v>207</v>
      </c>
      <c r="T19" s="262">
        <v>400</v>
      </c>
      <c r="U19" s="262">
        <v>0</v>
      </c>
      <c r="V19" s="263">
        <f t="shared" si="1"/>
        <v>607</v>
      </c>
    </row>
    <row r="20" spans="1:22" ht="24" customHeight="1">
      <c r="A20" s="477"/>
      <c r="B20" s="258" t="s">
        <v>484</v>
      </c>
      <c r="C20" s="262"/>
      <c r="D20" s="262">
        <v>24</v>
      </c>
      <c r="E20" s="262">
        <v>24</v>
      </c>
      <c r="F20" s="262"/>
      <c r="G20" s="262">
        <v>0</v>
      </c>
      <c r="H20" s="262">
        <v>50</v>
      </c>
      <c r="I20" s="262">
        <v>0</v>
      </c>
      <c r="J20" s="262">
        <v>0</v>
      </c>
      <c r="K20" s="262">
        <v>7</v>
      </c>
      <c r="L20" s="262">
        <v>0</v>
      </c>
      <c r="M20" s="262">
        <v>0</v>
      </c>
      <c r="N20" s="262">
        <v>15</v>
      </c>
      <c r="O20" s="262">
        <v>0</v>
      </c>
      <c r="P20" s="262">
        <v>0</v>
      </c>
      <c r="Q20" s="262">
        <v>0</v>
      </c>
      <c r="R20" s="262">
        <v>0</v>
      </c>
      <c r="S20" s="262">
        <f t="shared" si="0"/>
        <v>120</v>
      </c>
      <c r="T20" s="262">
        <v>40</v>
      </c>
      <c r="U20" s="262">
        <v>0</v>
      </c>
      <c r="V20" s="263">
        <f t="shared" si="1"/>
        <v>160</v>
      </c>
    </row>
    <row r="21" spans="1:22" ht="24" customHeight="1">
      <c r="A21" s="477"/>
      <c r="B21" s="258" t="s">
        <v>342</v>
      </c>
      <c r="C21" s="262"/>
      <c r="D21" s="262">
        <v>0</v>
      </c>
      <c r="E21" s="262">
        <v>24</v>
      </c>
      <c r="F21" s="262">
        <v>12</v>
      </c>
      <c r="G21" s="262"/>
      <c r="H21" s="262">
        <v>175</v>
      </c>
      <c r="I21" s="262">
        <v>0</v>
      </c>
      <c r="J21" s="262">
        <v>0</v>
      </c>
      <c r="K21" s="262">
        <v>7</v>
      </c>
      <c r="L21" s="262">
        <v>0</v>
      </c>
      <c r="M21" s="262">
        <v>0</v>
      </c>
      <c r="N21" s="262">
        <v>15</v>
      </c>
      <c r="O21" s="262">
        <v>0</v>
      </c>
      <c r="P21" s="262">
        <v>0</v>
      </c>
      <c r="Q21" s="262">
        <v>0</v>
      </c>
      <c r="R21" s="262">
        <v>0</v>
      </c>
      <c r="S21" s="262">
        <f t="shared" si="0"/>
        <v>233</v>
      </c>
      <c r="T21" s="262">
        <v>80</v>
      </c>
      <c r="U21" s="262">
        <v>0</v>
      </c>
      <c r="V21" s="263">
        <f t="shared" si="1"/>
        <v>313</v>
      </c>
    </row>
    <row r="22" spans="1:22" ht="24" customHeight="1">
      <c r="A22" s="477"/>
      <c r="B22" s="258" t="s">
        <v>485</v>
      </c>
      <c r="C22" s="262"/>
      <c r="D22" s="262">
        <v>0</v>
      </c>
      <c r="E22" s="262">
        <v>48</v>
      </c>
      <c r="F22" s="262">
        <v>36</v>
      </c>
      <c r="G22" s="262">
        <v>0</v>
      </c>
      <c r="H22" s="262">
        <v>75</v>
      </c>
      <c r="I22" s="262">
        <v>0</v>
      </c>
      <c r="J22" s="262">
        <v>0</v>
      </c>
      <c r="K22" s="262">
        <v>7</v>
      </c>
      <c r="L22" s="262">
        <v>0</v>
      </c>
      <c r="M22" s="262">
        <v>0</v>
      </c>
      <c r="N22" s="262">
        <v>15</v>
      </c>
      <c r="O22" s="262">
        <v>0</v>
      </c>
      <c r="P22" s="262">
        <v>0</v>
      </c>
      <c r="Q22" s="262">
        <v>0</v>
      </c>
      <c r="R22" s="262">
        <v>0</v>
      </c>
      <c r="S22" s="262">
        <f t="shared" si="0"/>
        <v>181</v>
      </c>
      <c r="T22" s="262">
        <v>20</v>
      </c>
      <c r="U22" s="262">
        <v>0</v>
      </c>
      <c r="V22" s="263">
        <f t="shared" si="1"/>
        <v>201</v>
      </c>
    </row>
    <row r="23" spans="1:22" ht="24" customHeight="1">
      <c r="A23" s="477" t="s">
        <v>486</v>
      </c>
      <c r="B23" s="258" t="s">
        <v>344</v>
      </c>
      <c r="C23" s="262"/>
      <c r="D23" s="262">
        <v>0</v>
      </c>
      <c r="E23" s="262">
        <v>4</v>
      </c>
      <c r="F23" s="262">
        <v>3</v>
      </c>
      <c r="G23" s="262">
        <v>0</v>
      </c>
      <c r="H23" s="262">
        <v>8165</v>
      </c>
      <c r="I23" s="262">
        <v>5</v>
      </c>
      <c r="J23" s="262"/>
      <c r="K23" s="262">
        <v>2</v>
      </c>
      <c r="L23" s="262"/>
      <c r="M23" s="262">
        <v>0</v>
      </c>
      <c r="N23" s="262">
        <v>25</v>
      </c>
      <c r="O23" s="262">
        <v>0</v>
      </c>
      <c r="P23" s="262">
        <v>0</v>
      </c>
      <c r="Q23" s="262">
        <v>0</v>
      </c>
      <c r="R23" s="262"/>
      <c r="S23" s="262">
        <f t="shared" si="0"/>
        <v>8204</v>
      </c>
      <c r="T23" s="262">
        <v>265</v>
      </c>
      <c r="U23" s="262">
        <v>0</v>
      </c>
      <c r="V23" s="263">
        <f t="shared" si="1"/>
        <v>8469</v>
      </c>
    </row>
    <row r="24" spans="1:22" ht="24" customHeight="1">
      <c r="A24" s="477"/>
      <c r="B24" s="258" t="s">
        <v>487</v>
      </c>
      <c r="C24" s="262">
        <v>0</v>
      </c>
      <c r="D24" s="262">
        <v>0</v>
      </c>
      <c r="E24" s="262">
        <v>39</v>
      </c>
      <c r="F24" s="262">
        <v>45</v>
      </c>
      <c r="G24" s="262">
        <v>0</v>
      </c>
      <c r="H24" s="262">
        <v>2443</v>
      </c>
      <c r="I24" s="262">
        <v>21</v>
      </c>
      <c r="J24" s="262">
        <v>2</v>
      </c>
      <c r="K24" s="262">
        <v>44</v>
      </c>
      <c r="L24" s="262"/>
      <c r="M24" s="262">
        <v>0</v>
      </c>
      <c r="N24" s="262"/>
      <c r="O24" s="262">
        <v>0</v>
      </c>
      <c r="P24" s="262">
        <v>0</v>
      </c>
      <c r="Q24" s="262">
        <v>0</v>
      </c>
      <c r="R24" s="262"/>
      <c r="S24" s="262">
        <f t="shared" si="0"/>
        <v>2594</v>
      </c>
      <c r="T24" s="262">
        <v>5</v>
      </c>
      <c r="U24" s="262">
        <v>0</v>
      </c>
      <c r="V24" s="263">
        <f t="shared" si="1"/>
        <v>2599</v>
      </c>
    </row>
    <row r="25" spans="1:22" ht="24" customHeight="1">
      <c r="A25" s="477"/>
      <c r="B25" s="258" t="s">
        <v>488</v>
      </c>
      <c r="C25" s="262">
        <v>24</v>
      </c>
      <c r="D25" s="262">
        <v>0</v>
      </c>
      <c r="E25" s="262">
        <v>12</v>
      </c>
      <c r="F25" s="262">
        <v>10</v>
      </c>
      <c r="G25" s="262">
        <v>0</v>
      </c>
      <c r="H25" s="262">
        <v>137</v>
      </c>
      <c r="I25" s="262">
        <v>10</v>
      </c>
      <c r="J25" s="262">
        <v>2</v>
      </c>
      <c r="K25" s="262">
        <v>16</v>
      </c>
      <c r="L25" s="262">
        <v>0</v>
      </c>
      <c r="M25" s="262">
        <v>0</v>
      </c>
      <c r="N25" s="262"/>
      <c r="O25" s="262">
        <v>0</v>
      </c>
      <c r="P25" s="262">
        <v>0</v>
      </c>
      <c r="Q25" s="262">
        <v>0</v>
      </c>
      <c r="R25" s="262"/>
      <c r="S25" s="262">
        <f t="shared" si="0"/>
        <v>211</v>
      </c>
      <c r="T25" s="262">
        <v>0</v>
      </c>
      <c r="U25" s="262">
        <v>0</v>
      </c>
      <c r="V25" s="263">
        <f t="shared" si="1"/>
        <v>211</v>
      </c>
    </row>
    <row r="26" spans="1:22" ht="24" customHeight="1">
      <c r="A26" s="477" t="s">
        <v>489</v>
      </c>
      <c r="B26" s="258" t="s">
        <v>473</v>
      </c>
      <c r="C26" s="262">
        <v>83</v>
      </c>
      <c r="D26" s="262">
        <v>0</v>
      </c>
      <c r="E26" s="262">
        <v>0</v>
      </c>
      <c r="F26" s="262">
        <v>0</v>
      </c>
      <c r="G26" s="262">
        <v>0</v>
      </c>
      <c r="H26" s="262">
        <v>93</v>
      </c>
      <c r="I26" s="262">
        <v>7</v>
      </c>
      <c r="J26" s="262">
        <v>12</v>
      </c>
      <c r="K26" s="262">
        <v>16</v>
      </c>
      <c r="L26" s="262">
        <v>0</v>
      </c>
      <c r="M26" s="262">
        <v>0</v>
      </c>
      <c r="N26" s="262">
        <v>0</v>
      </c>
      <c r="O26" s="262">
        <v>0</v>
      </c>
      <c r="P26" s="262">
        <v>0</v>
      </c>
      <c r="Q26" s="262">
        <v>0</v>
      </c>
      <c r="R26" s="262">
        <v>15</v>
      </c>
      <c r="S26" s="262">
        <f t="shared" si="0"/>
        <v>226</v>
      </c>
      <c r="T26" s="262"/>
      <c r="U26" s="262">
        <v>1236</v>
      </c>
      <c r="V26" s="263">
        <f t="shared" si="1"/>
        <v>1462</v>
      </c>
    </row>
    <row r="27" spans="1:22" ht="24" customHeight="1">
      <c r="A27" s="477"/>
      <c r="B27" s="258" t="s">
        <v>339</v>
      </c>
      <c r="C27" s="262">
        <v>12</v>
      </c>
      <c r="D27" s="262">
        <v>0</v>
      </c>
      <c r="E27" s="262">
        <v>23</v>
      </c>
      <c r="F27" s="262">
        <v>16</v>
      </c>
      <c r="G27" s="262">
        <v>0</v>
      </c>
      <c r="H27" s="262">
        <v>62</v>
      </c>
      <c r="I27" s="262"/>
      <c r="J27" s="262">
        <v>0</v>
      </c>
      <c r="K27" s="262">
        <v>5</v>
      </c>
      <c r="L27" s="262">
        <v>0</v>
      </c>
      <c r="M27" s="262">
        <v>0</v>
      </c>
      <c r="N27" s="262">
        <v>0</v>
      </c>
      <c r="O27" s="262">
        <v>0</v>
      </c>
      <c r="P27" s="262">
        <v>0</v>
      </c>
      <c r="Q27" s="262">
        <v>0</v>
      </c>
      <c r="R27" s="262">
        <v>5</v>
      </c>
      <c r="S27" s="262">
        <f t="shared" si="0"/>
        <v>123</v>
      </c>
      <c r="T27" s="262"/>
      <c r="U27" s="262">
        <v>144</v>
      </c>
      <c r="V27" s="263">
        <f t="shared" si="1"/>
        <v>267</v>
      </c>
    </row>
    <row r="28" spans="1:22" ht="24" customHeight="1">
      <c r="A28" s="477"/>
      <c r="B28" s="258" t="s">
        <v>490</v>
      </c>
      <c r="C28" s="262">
        <v>41</v>
      </c>
      <c r="D28" s="262">
        <v>0</v>
      </c>
      <c r="E28" s="262">
        <v>47</v>
      </c>
      <c r="F28" s="262">
        <v>31</v>
      </c>
      <c r="G28" s="262">
        <v>0</v>
      </c>
      <c r="H28" s="262">
        <v>62</v>
      </c>
      <c r="I28" s="262">
        <v>7</v>
      </c>
      <c r="J28" s="262">
        <v>4</v>
      </c>
      <c r="K28" s="262">
        <v>5</v>
      </c>
      <c r="L28" s="262">
        <v>0</v>
      </c>
      <c r="M28" s="262">
        <v>0</v>
      </c>
      <c r="N28" s="262">
        <v>0</v>
      </c>
      <c r="O28" s="262">
        <v>0</v>
      </c>
      <c r="P28" s="262">
        <v>0</v>
      </c>
      <c r="Q28" s="262">
        <v>0</v>
      </c>
      <c r="R28" s="262">
        <v>0</v>
      </c>
      <c r="S28" s="262">
        <f t="shared" si="0"/>
        <v>197</v>
      </c>
      <c r="T28" s="262"/>
      <c r="U28" s="262">
        <v>515</v>
      </c>
      <c r="V28" s="263">
        <f t="shared" si="1"/>
        <v>712</v>
      </c>
    </row>
    <row r="29" spans="1:22" ht="24" customHeight="1">
      <c r="A29" s="258" t="s">
        <v>491</v>
      </c>
      <c r="B29" s="258" t="s">
        <v>473</v>
      </c>
      <c r="C29" s="262">
        <v>100</v>
      </c>
      <c r="D29" s="262">
        <v>0</v>
      </c>
      <c r="E29" s="262">
        <v>0</v>
      </c>
      <c r="F29" s="262">
        <v>0</v>
      </c>
      <c r="G29" s="262">
        <v>0</v>
      </c>
      <c r="H29" s="262">
        <v>0</v>
      </c>
      <c r="I29" s="262">
        <v>0</v>
      </c>
      <c r="J29" s="262">
        <v>0</v>
      </c>
      <c r="K29" s="262">
        <v>0</v>
      </c>
      <c r="L29" s="262">
        <v>0</v>
      </c>
      <c r="M29" s="262">
        <v>125</v>
      </c>
      <c r="N29" s="262">
        <v>0</v>
      </c>
      <c r="O29" s="262">
        <v>0</v>
      </c>
      <c r="P29" s="262">
        <v>0</v>
      </c>
      <c r="Q29" s="262">
        <v>0</v>
      </c>
      <c r="R29" s="262">
        <v>0</v>
      </c>
      <c r="S29" s="262">
        <f t="shared" si="0"/>
        <v>225</v>
      </c>
      <c r="T29" s="262">
        <v>485</v>
      </c>
      <c r="U29" s="262">
        <v>0</v>
      </c>
      <c r="V29" s="263">
        <f>SUM(S29:U29)</f>
        <v>710</v>
      </c>
    </row>
    <row r="30" spans="1:22" ht="24" customHeight="1">
      <c r="A30" s="477" t="s">
        <v>492</v>
      </c>
      <c r="B30" s="477"/>
      <c r="C30" s="262">
        <f t="shared" ref="C30:S30" si="2">SUM(C4:C29)</f>
        <v>570</v>
      </c>
      <c r="D30" s="262">
        <f t="shared" si="2"/>
        <v>813</v>
      </c>
      <c r="E30" s="262">
        <f t="shared" si="2"/>
        <v>3121</v>
      </c>
      <c r="F30" s="262">
        <f t="shared" si="2"/>
        <v>2998</v>
      </c>
      <c r="G30" s="262">
        <f t="shared" si="2"/>
        <v>0</v>
      </c>
      <c r="H30" s="262">
        <f t="shared" si="2"/>
        <v>99122</v>
      </c>
      <c r="I30" s="262">
        <f t="shared" si="2"/>
        <v>211</v>
      </c>
      <c r="J30" s="262">
        <f t="shared" si="2"/>
        <v>168</v>
      </c>
      <c r="K30" s="262">
        <f t="shared" si="2"/>
        <v>3476</v>
      </c>
      <c r="L30" s="262">
        <f t="shared" si="2"/>
        <v>0</v>
      </c>
      <c r="M30" s="262">
        <f t="shared" si="2"/>
        <v>125</v>
      </c>
      <c r="N30" s="262">
        <f t="shared" si="2"/>
        <v>2574</v>
      </c>
      <c r="O30" s="262">
        <f t="shared" si="2"/>
        <v>30</v>
      </c>
      <c r="P30" s="262">
        <f t="shared" si="2"/>
        <v>0</v>
      </c>
      <c r="Q30" s="262">
        <f t="shared" si="2"/>
        <v>43</v>
      </c>
      <c r="R30" s="262">
        <f t="shared" si="2"/>
        <v>69.8</v>
      </c>
      <c r="S30" s="262">
        <f t="shared" si="2"/>
        <v>113320.8</v>
      </c>
      <c r="T30" s="262">
        <f>SUM(T4:T29)</f>
        <v>1713</v>
      </c>
      <c r="U30" s="262">
        <f>SUM(U4:U29)</f>
        <v>1895</v>
      </c>
      <c r="V30" s="263">
        <f>SUM(V4:V29)</f>
        <v>116928.8</v>
      </c>
    </row>
    <row r="31" spans="1:22" ht="24" customHeight="1">
      <c r="A31" s="258" t="s">
        <v>359</v>
      </c>
      <c r="B31" s="258" t="s">
        <v>359</v>
      </c>
      <c r="C31" s="262">
        <v>5000</v>
      </c>
      <c r="D31" s="262">
        <v>80</v>
      </c>
      <c r="E31" s="262">
        <v>1200</v>
      </c>
      <c r="F31" s="262">
        <v>6000</v>
      </c>
      <c r="G31" s="262">
        <v>150</v>
      </c>
      <c r="H31" s="262">
        <v>900</v>
      </c>
      <c r="I31" s="262">
        <v>0</v>
      </c>
      <c r="J31" s="262">
        <v>300</v>
      </c>
      <c r="K31" s="262">
        <v>320</v>
      </c>
      <c r="L31" s="262">
        <v>0</v>
      </c>
      <c r="M31" s="262">
        <v>1600</v>
      </c>
      <c r="N31" s="262">
        <v>1650</v>
      </c>
      <c r="O31" s="262">
        <v>150</v>
      </c>
      <c r="P31" s="262">
        <v>0</v>
      </c>
      <c r="Q31" s="262"/>
      <c r="R31" s="262">
        <v>4000</v>
      </c>
      <c r="S31" s="262">
        <f t="shared" ref="S31:S41" si="3">SUM(C31:R31)</f>
        <v>21350</v>
      </c>
      <c r="T31" s="262">
        <v>30000</v>
      </c>
      <c r="U31" s="262">
        <v>0</v>
      </c>
      <c r="V31" s="263">
        <f t="shared" ref="V31:V41" si="4">SUM(S31:U31)</f>
        <v>51350</v>
      </c>
    </row>
    <row r="32" spans="1:22" ht="24" customHeight="1">
      <c r="A32" s="258" t="s">
        <v>493</v>
      </c>
      <c r="B32" s="258" t="s">
        <v>494</v>
      </c>
      <c r="C32" s="262">
        <v>540</v>
      </c>
      <c r="D32" s="262">
        <v>0</v>
      </c>
      <c r="E32" s="262">
        <v>252</v>
      </c>
      <c r="F32" s="262">
        <v>252</v>
      </c>
      <c r="G32" s="262">
        <v>0</v>
      </c>
      <c r="H32" s="262">
        <v>3800</v>
      </c>
      <c r="I32" s="262">
        <v>2</v>
      </c>
      <c r="J32" s="262">
        <v>2</v>
      </c>
      <c r="K32" s="262">
        <v>129</v>
      </c>
      <c r="L32" s="262">
        <v>0</v>
      </c>
      <c r="M32" s="262">
        <v>3</v>
      </c>
      <c r="N32" s="262">
        <v>216</v>
      </c>
      <c r="O32" s="262">
        <v>0</v>
      </c>
      <c r="P32" s="262">
        <v>0</v>
      </c>
      <c r="Q32" s="262">
        <v>0</v>
      </c>
      <c r="R32" s="262">
        <v>0</v>
      </c>
      <c r="S32" s="262">
        <f t="shared" si="3"/>
        <v>5196</v>
      </c>
      <c r="T32" s="262">
        <v>1190</v>
      </c>
      <c r="U32" s="262"/>
      <c r="V32" s="263">
        <f t="shared" si="4"/>
        <v>6386</v>
      </c>
    </row>
    <row r="33" spans="1:22" ht="24" customHeight="1">
      <c r="A33" s="258" t="s">
        <v>495</v>
      </c>
      <c r="B33" s="258" t="s">
        <v>362</v>
      </c>
      <c r="C33" s="262">
        <v>73</v>
      </c>
      <c r="D33" s="262">
        <v>0</v>
      </c>
      <c r="E33" s="262">
        <v>18</v>
      </c>
      <c r="F33" s="262">
        <v>23</v>
      </c>
      <c r="G33" s="262">
        <v>0</v>
      </c>
      <c r="H33" s="262">
        <v>3000</v>
      </c>
      <c r="I33" s="262">
        <v>0</v>
      </c>
      <c r="J33" s="262">
        <v>0</v>
      </c>
      <c r="K33" s="262"/>
      <c r="L33" s="262">
        <v>0</v>
      </c>
      <c r="M33" s="262">
        <v>0</v>
      </c>
      <c r="N33" s="262"/>
      <c r="O33" s="262">
        <v>0</v>
      </c>
      <c r="P33" s="262">
        <v>0</v>
      </c>
      <c r="Q33" s="262">
        <v>0</v>
      </c>
      <c r="R33" s="262">
        <v>0</v>
      </c>
      <c r="S33" s="262">
        <f t="shared" si="3"/>
        <v>3114</v>
      </c>
      <c r="T33" s="262">
        <v>75</v>
      </c>
      <c r="U33" s="262">
        <v>0</v>
      </c>
      <c r="V33" s="263">
        <f t="shared" si="4"/>
        <v>3189</v>
      </c>
    </row>
    <row r="34" spans="1:22" ht="24" customHeight="1">
      <c r="A34" s="477" t="s">
        <v>496</v>
      </c>
      <c r="B34" s="258" t="s">
        <v>365</v>
      </c>
      <c r="C34" s="262">
        <v>25</v>
      </c>
      <c r="D34" s="262">
        <v>0</v>
      </c>
      <c r="E34" s="262">
        <v>48</v>
      </c>
      <c r="F34" s="262">
        <v>216</v>
      </c>
      <c r="G34" s="262">
        <v>0</v>
      </c>
      <c r="H34" s="262">
        <v>540</v>
      </c>
      <c r="I34" s="262">
        <v>0</v>
      </c>
      <c r="J34" s="262">
        <v>0</v>
      </c>
      <c r="K34" s="262"/>
      <c r="L34" s="262">
        <v>0</v>
      </c>
      <c r="M34" s="262">
        <v>0</v>
      </c>
      <c r="N34" s="262">
        <v>1</v>
      </c>
      <c r="O34" s="262">
        <v>0</v>
      </c>
      <c r="P34" s="262">
        <v>0</v>
      </c>
      <c r="Q34" s="262">
        <v>0</v>
      </c>
      <c r="R34" s="262">
        <v>0</v>
      </c>
      <c r="S34" s="262">
        <f t="shared" si="3"/>
        <v>830</v>
      </c>
      <c r="T34" s="262">
        <v>1</v>
      </c>
      <c r="U34" s="262">
        <v>0</v>
      </c>
      <c r="V34" s="263">
        <f t="shared" si="4"/>
        <v>831</v>
      </c>
    </row>
    <row r="35" spans="1:22" ht="24" customHeight="1">
      <c r="A35" s="477"/>
      <c r="B35" s="258" t="s">
        <v>367</v>
      </c>
      <c r="C35" s="262">
        <v>7</v>
      </c>
      <c r="D35" s="262">
        <v>0</v>
      </c>
      <c r="E35" s="262">
        <v>38</v>
      </c>
      <c r="F35" s="262">
        <v>136</v>
      </c>
      <c r="G35" s="262">
        <v>0</v>
      </c>
      <c r="H35" s="262">
        <v>400</v>
      </c>
      <c r="I35" s="262">
        <v>0</v>
      </c>
      <c r="J35" s="262">
        <v>0</v>
      </c>
      <c r="K35" s="262"/>
      <c r="L35" s="262">
        <v>0</v>
      </c>
      <c r="M35" s="262">
        <v>0</v>
      </c>
      <c r="N35" s="262"/>
      <c r="O35" s="262">
        <v>0</v>
      </c>
      <c r="P35" s="262">
        <v>0</v>
      </c>
      <c r="Q35" s="262">
        <v>0</v>
      </c>
      <c r="R35" s="262">
        <v>0</v>
      </c>
      <c r="S35" s="262">
        <f t="shared" si="3"/>
        <v>581</v>
      </c>
      <c r="T35" s="262">
        <v>1</v>
      </c>
      <c r="U35" s="262">
        <v>0</v>
      </c>
      <c r="V35" s="263">
        <f t="shared" si="4"/>
        <v>582</v>
      </c>
    </row>
    <row r="36" spans="1:22" ht="24" customHeight="1">
      <c r="A36" s="477"/>
      <c r="B36" s="258" t="s">
        <v>497</v>
      </c>
      <c r="C36" s="262">
        <v>9</v>
      </c>
      <c r="D36" s="262">
        <v>0</v>
      </c>
      <c r="E36" s="262">
        <v>36</v>
      </c>
      <c r="F36" s="262">
        <v>128</v>
      </c>
      <c r="G36" s="262">
        <v>0</v>
      </c>
      <c r="H36" s="262">
        <v>600</v>
      </c>
      <c r="I36" s="262">
        <v>0</v>
      </c>
      <c r="J36" s="262">
        <v>0</v>
      </c>
      <c r="K36" s="262"/>
      <c r="L36" s="262">
        <v>0</v>
      </c>
      <c r="M36" s="262">
        <v>0</v>
      </c>
      <c r="N36" s="262">
        <v>1</v>
      </c>
      <c r="O36" s="262"/>
      <c r="P36" s="262">
        <v>0</v>
      </c>
      <c r="Q36" s="262">
        <v>0</v>
      </c>
      <c r="R36" s="262">
        <v>0</v>
      </c>
      <c r="S36" s="262">
        <f t="shared" si="3"/>
        <v>774</v>
      </c>
      <c r="T36" s="262">
        <v>1</v>
      </c>
      <c r="U36" s="262">
        <v>0</v>
      </c>
      <c r="V36" s="263">
        <f t="shared" si="4"/>
        <v>775</v>
      </c>
    </row>
    <row r="37" spans="1:22" ht="24" customHeight="1">
      <c r="A37" s="258" t="s">
        <v>498</v>
      </c>
      <c r="B37" s="258" t="s">
        <v>499</v>
      </c>
      <c r="C37" s="262">
        <v>60</v>
      </c>
      <c r="D37" s="262">
        <v>0</v>
      </c>
      <c r="E37" s="262">
        <v>375</v>
      </c>
      <c r="F37" s="262">
        <v>700</v>
      </c>
      <c r="G37" s="262">
        <v>0</v>
      </c>
      <c r="H37" s="262">
        <v>375</v>
      </c>
      <c r="I37" s="262"/>
      <c r="J37" s="262"/>
      <c r="K37" s="262"/>
      <c r="L37" s="262">
        <v>0</v>
      </c>
      <c r="M37" s="262"/>
      <c r="N37" s="262">
        <v>40</v>
      </c>
      <c r="O37" s="262">
        <v>0</v>
      </c>
      <c r="P37" s="262">
        <v>0</v>
      </c>
      <c r="Q37" s="262">
        <v>0</v>
      </c>
      <c r="R37" s="262">
        <v>0</v>
      </c>
      <c r="S37" s="262">
        <f t="shared" si="3"/>
        <v>1550</v>
      </c>
      <c r="T37" s="262">
        <v>2800</v>
      </c>
      <c r="U37" s="262">
        <v>0</v>
      </c>
      <c r="V37" s="263">
        <f t="shared" si="4"/>
        <v>4350</v>
      </c>
    </row>
    <row r="38" spans="1:22" ht="24" customHeight="1">
      <c r="A38" s="477" t="s">
        <v>500</v>
      </c>
      <c r="B38" s="258" t="s">
        <v>501</v>
      </c>
      <c r="C38" s="262">
        <v>0</v>
      </c>
      <c r="D38" s="262"/>
      <c r="E38" s="262">
        <v>1260</v>
      </c>
      <c r="F38" s="262">
        <v>360</v>
      </c>
      <c r="G38" s="262">
        <v>0</v>
      </c>
      <c r="H38" s="262">
        <v>12160</v>
      </c>
      <c r="I38" s="262"/>
      <c r="J38" s="262">
        <v>0</v>
      </c>
      <c r="K38" s="262">
        <v>40</v>
      </c>
      <c r="L38" s="262"/>
      <c r="M38" s="262">
        <v>0</v>
      </c>
      <c r="N38" s="262">
        <v>720</v>
      </c>
      <c r="O38" s="262">
        <v>0</v>
      </c>
      <c r="P38" s="262">
        <v>0</v>
      </c>
      <c r="Q38" s="262">
        <v>0</v>
      </c>
      <c r="R38" s="262">
        <v>0</v>
      </c>
      <c r="S38" s="262">
        <f t="shared" si="3"/>
        <v>14540</v>
      </c>
      <c r="T38" s="262">
        <v>0</v>
      </c>
      <c r="U38" s="262">
        <v>0</v>
      </c>
      <c r="V38" s="263">
        <f t="shared" si="4"/>
        <v>14540</v>
      </c>
    </row>
    <row r="39" spans="1:22" ht="24" customHeight="1">
      <c r="A39" s="477"/>
      <c r="B39" s="258" t="s">
        <v>502</v>
      </c>
      <c r="C39" s="262"/>
      <c r="D39" s="262"/>
      <c r="E39" s="262">
        <v>1800</v>
      </c>
      <c r="F39" s="262">
        <v>900</v>
      </c>
      <c r="G39" s="262">
        <v>0</v>
      </c>
      <c r="H39" s="262"/>
      <c r="I39" s="262"/>
      <c r="J39" s="262">
        <v>0</v>
      </c>
      <c r="K39" s="262">
        <v>35</v>
      </c>
      <c r="L39" s="262"/>
      <c r="M39" s="262">
        <v>0</v>
      </c>
      <c r="N39" s="262">
        <v>720</v>
      </c>
      <c r="O39" s="262">
        <v>0</v>
      </c>
      <c r="P39" s="262">
        <v>500</v>
      </c>
      <c r="Q39" s="262">
        <v>0</v>
      </c>
      <c r="R39" s="262">
        <v>0</v>
      </c>
      <c r="S39" s="262">
        <f t="shared" si="3"/>
        <v>3955</v>
      </c>
      <c r="T39" s="262">
        <v>0</v>
      </c>
      <c r="U39" s="262">
        <v>0</v>
      </c>
      <c r="V39" s="263">
        <f t="shared" si="4"/>
        <v>3955</v>
      </c>
    </row>
    <row r="40" spans="1:22" ht="24" customHeight="1">
      <c r="A40" s="477"/>
      <c r="B40" s="258" t="s">
        <v>503</v>
      </c>
      <c r="C40" s="262"/>
      <c r="D40" s="262"/>
      <c r="E40" s="262">
        <v>1440</v>
      </c>
      <c r="F40" s="262">
        <v>360</v>
      </c>
      <c r="G40" s="262">
        <v>0</v>
      </c>
      <c r="H40" s="262">
        <v>0</v>
      </c>
      <c r="I40" s="262">
        <v>0</v>
      </c>
      <c r="J40" s="262">
        <v>0</v>
      </c>
      <c r="K40" s="262"/>
      <c r="L40" s="262">
        <v>0</v>
      </c>
      <c r="M40" s="262">
        <v>0</v>
      </c>
      <c r="N40" s="262"/>
      <c r="O40" s="262">
        <v>0</v>
      </c>
      <c r="P40" s="262">
        <v>0</v>
      </c>
      <c r="Q40" s="262">
        <v>0</v>
      </c>
      <c r="R40" s="262">
        <v>0</v>
      </c>
      <c r="S40" s="262">
        <f t="shared" si="3"/>
        <v>1800</v>
      </c>
      <c r="T40" s="262">
        <v>0</v>
      </c>
      <c r="U40" s="262">
        <v>0</v>
      </c>
      <c r="V40" s="263">
        <f t="shared" si="4"/>
        <v>1800</v>
      </c>
    </row>
    <row r="41" spans="1:22" ht="24" customHeight="1">
      <c r="A41" s="258" t="s">
        <v>504</v>
      </c>
      <c r="B41" s="258" t="s">
        <v>505</v>
      </c>
      <c r="C41" s="262">
        <v>0</v>
      </c>
      <c r="D41" s="262">
        <v>0</v>
      </c>
      <c r="E41" s="262">
        <v>0</v>
      </c>
      <c r="F41" s="262">
        <v>0</v>
      </c>
      <c r="G41" s="262">
        <v>0</v>
      </c>
      <c r="H41" s="262">
        <v>0</v>
      </c>
      <c r="I41" s="262">
        <v>176</v>
      </c>
      <c r="J41" s="262">
        <v>135</v>
      </c>
      <c r="K41" s="262">
        <v>0</v>
      </c>
      <c r="L41" s="262">
        <v>24</v>
      </c>
      <c r="M41" s="262">
        <v>0</v>
      </c>
      <c r="N41" s="262">
        <v>0</v>
      </c>
      <c r="O41" s="262">
        <v>0</v>
      </c>
      <c r="P41" s="262">
        <v>180</v>
      </c>
      <c r="Q41" s="262">
        <v>0</v>
      </c>
      <c r="R41" s="262">
        <v>0</v>
      </c>
      <c r="S41" s="262">
        <f t="shared" si="3"/>
        <v>515</v>
      </c>
      <c r="T41" s="262">
        <v>0</v>
      </c>
      <c r="U41" s="262">
        <v>0</v>
      </c>
      <c r="V41" s="263">
        <f t="shared" si="4"/>
        <v>515</v>
      </c>
    </row>
    <row r="42" spans="1:22" ht="24" customHeight="1">
      <c r="A42" s="477" t="s">
        <v>298</v>
      </c>
      <c r="B42" s="477"/>
      <c r="C42" s="263">
        <f t="shared" ref="C42:V42" si="5">SUM(C30:C41)</f>
        <v>6284</v>
      </c>
      <c r="D42" s="263">
        <f t="shared" si="5"/>
        <v>893</v>
      </c>
      <c r="E42" s="263">
        <f t="shared" si="5"/>
        <v>9588</v>
      </c>
      <c r="F42" s="263">
        <f t="shared" si="5"/>
        <v>12073</v>
      </c>
      <c r="G42" s="263">
        <f t="shared" si="5"/>
        <v>150</v>
      </c>
      <c r="H42" s="263">
        <f t="shared" si="5"/>
        <v>120897</v>
      </c>
      <c r="I42" s="263">
        <f t="shared" si="5"/>
        <v>389</v>
      </c>
      <c r="J42" s="263">
        <f t="shared" si="5"/>
        <v>605</v>
      </c>
      <c r="K42" s="263">
        <f t="shared" si="5"/>
        <v>4000</v>
      </c>
      <c r="L42" s="263">
        <f t="shared" si="5"/>
        <v>24</v>
      </c>
      <c r="M42" s="263">
        <f t="shared" si="5"/>
        <v>1728</v>
      </c>
      <c r="N42" s="263">
        <f t="shared" si="5"/>
        <v>5922</v>
      </c>
      <c r="O42" s="263">
        <f t="shared" si="5"/>
        <v>180</v>
      </c>
      <c r="P42" s="263">
        <f t="shared" si="5"/>
        <v>680</v>
      </c>
      <c r="Q42" s="263">
        <f t="shared" si="5"/>
        <v>43</v>
      </c>
      <c r="R42" s="263">
        <f t="shared" si="5"/>
        <v>4069.8</v>
      </c>
      <c r="S42" s="263">
        <f t="shared" si="5"/>
        <v>167525.79999999999</v>
      </c>
      <c r="T42" s="263">
        <f t="shared" si="5"/>
        <v>35781</v>
      </c>
      <c r="U42" s="263">
        <f t="shared" si="5"/>
        <v>1895</v>
      </c>
      <c r="V42" s="263">
        <f t="shared" si="5"/>
        <v>205201.8</v>
      </c>
    </row>
    <row r="44" spans="1:22">
      <c r="A44" s="206" t="s">
        <v>1740</v>
      </c>
    </row>
    <row r="45" spans="1:22">
      <c r="A45" s="206" t="s">
        <v>506</v>
      </c>
    </row>
  </sheetData>
  <sheetProtection selectLockedCells="1" selectUnlockedCells="1"/>
  <autoFilter ref="A3:V42"/>
  <mergeCells count="15">
    <mergeCell ref="A34:A36"/>
    <mergeCell ref="A38:A40"/>
    <mergeCell ref="A42:B42"/>
    <mergeCell ref="A14:A16"/>
    <mergeCell ref="A17:A18"/>
    <mergeCell ref="A19:A22"/>
    <mergeCell ref="A23:A25"/>
    <mergeCell ref="A26:A28"/>
    <mergeCell ref="A30:B30"/>
    <mergeCell ref="A12:A13"/>
    <mergeCell ref="A2:G2"/>
    <mergeCell ref="S2:U2"/>
    <mergeCell ref="A4:A6"/>
    <mergeCell ref="A7:A8"/>
    <mergeCell ref="A9:A11"/>
  </mergeCells>
  <phoneticPr fontId="3"/>
  <pageMargins left="0.78740157480314965" right="0.19685039370078741" top="0.19685039370078741" bottom="0.39370078740157483" header="0" footer="0"/>
  <pageSetup paperSize="9" scale="57" firstPageNumber="0" orientation="landscape" horizontalDpi="4294967294" verticalDpi="300" r:id="rId1"/>
  <headerFooter scaleWithDoc="0" alignWithMargins="0">
    <oddFooter>&amp;C&amp;"ＭＳ 明朝,標準"&amp;10－１６－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6"/>
  <sheetViews>
    <sheetView view="pageLayout" zoomScale="87" zoomScaleNormal="100" zoomScalePageLayoutView="87" workbookViewId="0"/>
  </sheetViews>
  <sheetFormatPr defaultRowHeight="12.75"/>
  <cols>
    <col min="1" max="1" width="24.625" style="53" customWidth="1"/>
    <col min="2" max="2" width="7.75" style="52" customWidth="1"/>
    <col min="3" max="3" width="2.5" style="52" customWidth="1"/>
    <col min="4" max="4" width="7.75" style="52" customWidth="1"/>
    <col min="5" max="5" width="6.75" style="52" customWidth="1"/>
    <col min="6" max="6" width="3.625" style="52" customWidth="1"/>
    <col min="7" max="7" width="9" style="53" customWidth="1"/>
    <col min="8" max="14" width="5.625" style="53" customWidth="1"/>
    <col min="15" max="15" width="6.125" style="53" customWidth="1"/>
    <col min="16" max="16" width="5.625" style="53" customWidth="1"/>
    <col min="17" max="20" width="4.625" style="53" customWidth="1"/>
    <col min="21" max="24" width="9" style="53"/>
    <col min="25" max="26" width="18.125" style="53" customWidth="1"/>
    <col min="27" max="16384" width="9" style="53"/>
  </cols>
  <sheetData>
    <row r="2" spans="1:20" ht="15.75" customHeight="1">
      <c r="A2" s="51" t="s">
        <v>411</v>
      </c>
    </row>
    <row r="3" spans="1:20" ht="15.75" customHeight="1"/>
    <row r="4" spans="1:20" ht="15.75" customHeight="1">
      <c r="A4" s="484" t="s">
        <v>412</v>
      </c>
      <c r="B4" s="485"/>
      <c r="C4" s="485"/>
      <c r="D4" s="485"/>
      <c r="E4" s="485"/>
      <c r="F4" s="485"/>
      <c r="G4" s="485"/>
      <c r="H4" s="485"/>
      <c r="I4" s="485"/>
      <c r="J4" s="485"/>
      <c r="K4" s="485"/>
      <c r="L4" s="485"/>
      <c r="M4" s="485"/>
      <c r="N4" s="485"/>
      <c r="O4" s="485"/>
      <c r="P4" s="485"/>
      <c r="Q4" s="485"/>
      <c r="R4" s="485"/>
      <c r="S4" s="485"/>
    </row>
    <row r="5" spans="1:20" ht="36.75" customHeight="1">
      <c r="A5" s="485"/>
      <c r="B5" s="485"/>
      <c r="C5" s="485"/>
      <c r="D5" s="485"/>
      <c r="E5" s="485"/>
      <c r="F5" s="485"/>
      <c r="G5" s="485"/>
      <c r="H5" s="485"/>
      <c r="I5" s="485"/>
      <c r="J5" s="485"/>
      <c r="K5" s="485"/>
      <c r="L5" s="485"/>
      <c r="M5" s="485"/>
      <c r="N5" s="485"/>
      <c r="O5" s="485"/>
      <c r="P5" s="485"/>
      <c r="Q5" s="485"/>
      <c r="R5" s="485"/>
      <c r="S5" s="485"/>
    </row>
    <row r="6" spans="1:20" ht="15.75" customHeight="1">
      <c r="A6" s="53" t="s">
        <v>1741</v>
      </c>
      <c r="R6" s="129"/>
      <c r="T6" s="129" t="s">
        <v>1247</v>
      </c>
    </row>
    <row r="7" spans="1:20" ht="15.75" customHeight="1">
      <c r="A7" s="207" t="s">
        <v>1248</v>
      </c>
      <c r="B7" s="486" t="s">
        <v>413</v>
      </c>
      <c r="C7" s="486"/>
      <c r="D7" s="486"/>
      <c r="E7" s="486"/>
      <c r="F7" s="486"/>
      <c r="G7" s="486"/>
      <c r="H7" s="486"/>
      <c r="I7" s="486"/>
      <c r="J7" s="486" t="s">
        <v>414</v>
      </c>
      <c r="K7" s="486"/>
      <c r="L7" s="486"/>
      <c r="M7" s="486"/>
      <c r="N7" s="486"/>
      <c r="O7" s="486"/>
      <c r="P7" s="486"/>
      <c r="Q7" s="486"/>
      <c r="R7" s="486"/>
      <c r="S7" s="486"/>
      <c r="T7" s="486"/>
    </row>
    <row r="8" spans="1:20" ht="15.75" customHeight="1">
      <c r="A8" s="487" t="s">
        <v>1249</v>
      </c>
      <c r="B8" s="486" t="s">
        <v>1742</v>
      </c>
      <c r="C8" s="486"/>
      <c r="D8" s="486"/>
      <c r="E8" s="486"/>
      <c r="F8" s="486"/>
      <c r="G8" s="486"/>
      <c r="H8" s="490" t="s">
        <v>415</v>
      </c>
      <c r="I8" s="490"/>
      <c r="J8" s="490" t="s">
        <v>416</v>
      </c>
      <c r="K8" s="490"/>
      <c r="L8" s="490"/>
      <c r="M8" s="54"/>
      <c r="N8" s="491" t="s">
        <v>1250</v>
      </c>
      <c r="O8" s="491"/>
      <c r="P8" s="491"/>
      <c r="Q8" s="491"/>
      <c r="R8" s="491"/>
      <c r="S8" s="491"/>
      <c r="T8" s="55"/>
    </row>
    <row r="9" spans="1:20" ht="15.75" customHeight="1">
      <c r="A9" s="488"/>
      <c r="B9" s="492" t="s">
        <v>417</v>
      </c>
      <c r="C9" s="492"/>
      <c r="D9" s="492"/>
      <c r="E9" s="493" t="s">
        <v>1743</v>
      </c>
      <c r="F9" s="494"/>
      <c r="G9" s="495"/>
      <c r="H9" s="490"/>
      <c r="I9" s="490"/>
      <c r="J9" s="490" t="s">
        <v>418</v>
      </c>
      <c r="K9" s="490"/>
      <c r="L9" s="490"/>
      <c r="M9" s="499"/>
      <c r="N9" s="494" t="s">
        <v>1251</v>
      </c>
      <c r="O9" s="494"/>
      <c r="P9" s="494"/>
      <c r="Q9" s="494"/>
      <c r="R9" s="494"/>
      <c r="S9" s="494"/>
      <c r="T9" s="501"/>
    </row>
    <row r="10" spans="1:20" ht="15.75" customHeight="1">
      <c r="A10" s="489"/>
      <c r="B10" s="503" t="s">
        <v>419</v>
      </c>
      <c r="C10" s="503"/>
      <c r="D10" s="503"/>
      <c r="E10" s="496"/>
      <c r="F10" s="497"/>
      <c r="G10" s="498"/>
      <c r="H10" s="490"/>
      <c r="I10" s="490"/>
      <c r="J10" s="490"/>
      <c r="K10" s="490"/>
      <c r="L10" s="490"/>
      <c r="M10" s="500"/>
      <c r="N10" s="497"/>
      <c r="O10" s="497"/>
      <c r="P10" s="497"/>
      <c r="Q10" s="497"/>
      <c r="R10" s="497"/>
      <c r="S10" s="497"/>
      <c r="T10" s="502"/>
    </row>
    <row r="11" spans="1:20" ht="15.75" customHeight="1">
      <c r="A11" s="207" t="s">
        <v>420</v>
      </c>
      <c r="B11" s="486" t="s">
        <v>164</v>
      </c>
      <c r="C11" s="486"/>
      <c r="D11" s="486"/>
      <c r="E11" s="504" t="s">
        <v>164</v>
      </c>
      <c r="F11" s="505"/>
      <c r="G11" s="506"/>
      <c r="H11" s="486" t="s">
        <v>421</v>
      </c>
      <c r="I11" s="486"/>
      <c r="J11" s="486" t="s">
        <v>164</v>
      </c>
      <c r="K11" s="486"/>
      <c r="L11" s="486"/>
      <c r="M11" s="504" t="s">
        <v>422</v>
      </c>
      <c r="N11" s="506"/>
      <c r="O11" s="504" t="s">
        <v>423</v>
      </c>
      <c r="P11" s="505"/>
      <c r="Q11" s="506"/>
      <c r="R11" s="504" t="s">
        <v>424</v>
      </c>
      <c r="S11" s="505"/>
      <c r="T11" s="506"/>
    </row>
    <row r="12" spans="1:20" ht="15.75" customHeight="1">
      <c r="A12" s="207" t="s">
        <v>1744</v>
      </c>
      <c r="B12" s="507">
        <v>4</v>
      </c>
      <c r="C12" s="507"/>
      <c r="D12" s="507"/>
      <c r="E12" s="508">
        <v>3</v>
      </c>
      <c r="F12" s="509"/>
      <c r="G12" s="510"/>
      <c r="H12" s="507">
        <v>2</v>
      </c>
      <c r="I12" s="507"/>
      <c r="J12" s="507">
        <v>28</v>
      </c>
      <c r="K12" s="507"/>
      <c r="L12" s="507"/>
      <c r="M12" s="508">
        <v>5</v>
      </c>
      <c r="N12" s="510"/>
      <c r="O12" s="508">
        <v>1</v>
      </c>
      <c r="P12" s="509"/>
      <c r="Q12" s="510"/>
      <c r="R12" s="508">
        <v>1</v>
      </c>
      <c r="S12" s="509"/>
      <c r="T12" s="510"/>
    </row>
    <row r="13" spans="1:20" ht="15.75" customHeight="1"/>
    <row r="14" spans="1:20" ht="15.75" customHeight="1">
      <c r="A14" s="53" t="s">
        <v>1745</v>
      </c>
      <c r="T14" s="129" t="s">
        <v>1247</v>
      </c>
    </row>
    <row r="15" spans="1:20" ht="15.75" customHeight="1">
      <c r="A15" s="492" t="s">
        <v>425</v>
      </c>
      <c r="B15" s="493" t="s">
        <v>407</v>
      </c>
      <c r="C15" s="494"/>
      <c r="D15" s="495"/>
      <c r="E15" s="493" t="s">
        <v>1252</v>
      </c>
      <c r="F15" s="494"/>
      <c r="G15" s="495"/>
      <c r="H15" s="54"/>
      <c r="I15" s="491" t="s">
        <v>1253</v>
      </c>
      <c r="J15" s="491"/>
      <c r="K15" s="491"/>
      <c r="L15" s="491"/>
      <c r="M15" s="491"/>
      <c r="N15" s="491"/>
      <c r="O15" s="55"/>
      <c r="P15" s="487" t="s">
        <v>410</v>
      </c>
      <c r="Q15" s="499"/>
      <c r="R15" s="494" t="s">
        <v>1254</v>
      </c>
      <c r="S15" s="494"/>
      <c r="T15" s="501"/>
    </row>
    <row r="16" spans="1:20" ht="15.75" customHeight="1">
      <c r="A16" s="503"/>
      <c r="B16" s="496"/>
      <c r="C16" s="497"/>
      <c r="D16" s="498"/>
      <c r="E16" s="496"/>
      <c r="F16" s="497"/>
      <c r="G16" s="498"/>
      <c r="H16" s="208" t="s">
        <v>426</v>
      </c>
      <c r="I16" s="208" t="s">
        <v>427</v>
      </c>
      <c r="J16" s="208" t="s">
        <v>428</v>
      </c>
      <c r="K16" s="208" t="s">
        <v>429</v>
      </c>
      <c r="L16" s="208" t="s">
        <v>430</v>
      </c>
      <c r="M16" s="208" t="s">
        <v>431</v>
      </c>
      <c r="N16" s="208" t="s">
        <v>432</v>
      </c>
      <c r="O16" s="207" t="s">
        <v>433</v>
      </c>
      <c r="P16" s="489"/>
      <c r="Q16" s="500"/>
      <c r="R16" s="497"/>
      <c r="S16" s="497"/>
      <c r="T16" s="502"/>
    </row>
    <row r="17" spans="1:20" ht="15.75" customHeight="1">
      <c r="A17" s="208" t="s">
        <v>408</v>
      </c>
      <c r="B17" s="56" t="s">
        <v>1746</v>
      </c>
      <c r="C17" s="57" t="s">
        <v>1256</v>
      </c>
      <c r="D17" s="58" t="s">
        <v>1747</v>
      </c>
      <c r="E17" s="59">
        <v>9.1</v>
      </c>
      <c r="F17" s="57" t="s">
        <v>1256</v>
      </c>
      <c r="G17" s="58" t="s">
        <v>1257</v>
      </c>
      <c r="H17" s="265">
        <v>2</v>
      </c>
      <c r="I17" s="265">
        <v>3</v>
      </c>
      <c r="J17" s="265">
        <v>8</v>
      </c>
      <c r="K17" s="265">
        <v>4</v>
      </c>
      <c r="L17" s="265">
        <v>7</v>
      </c>
      <c r="M17" s="265">
        <v>5</v>
      </c>
      <c r="N17" s="265">
        <v>1</v>
      </c>
      <c r="O17" s="265">
        <v>13</v>
      </c>
      <c r="P17" s="266">
        <f>SUM(H17:O17)</f>
        <v>43</v>
      </c>
      <c r="Q17" s="511" t="s">
        <v>1258</v>
      </c>
      <c r="R17" s="511"/>
      <c r="S17" s="511"/>
      <c r="T17" s="511"/>
    </row>
    <row r="18" spans="1:20" ht="15.75" customHeight="1">
      <c r="A18" s="208" t="s">
        <v>434</v>
      </c>
      <c r="B18" s="56" t="s">
        <v>1748</v>
      </c>
      <c r="C18" s="57" t="s">
        <v>1256</v>
      </c>
      <c r="D18" s="58" t="s">
        <v>1749</v>
      </c>
      <c r="E18" s="59">
        <v>4.0999999999999996</v>
      </c>
      <c r="F18" s="57" t="s">
        <v>1256</v>
      </c>
      <c r="G18" s="58">
        <v>12.31</v>
      </c>
      <c r="H18" s="265"/>
      <c r="I18" s="265">
        <v>5</v>
      </c>
      <c r="J18" s="265">
        <v>26</v>
      </c>
      <c r="K18" s="265"/>
      <c r="L18" s="265"/>
      <c r="M18" s="265"/>
      <c r="N18" s="265"/>
      <c r="O18" s="265"/>
      <c r="P18" s="266">
        <f t="shared" ref="P18:P35" si="0">SUM(H18:O18)</f>
        <v>31</v>
      </c>
      <c r="Q18" s="511" t="s">
        <v>435</v>
      </c>
      <c r="R18" s="511"/>
      <c r="S18" s="511"/>
      <c r="T18" s="511"/>
    </row>
    <row r="19" spans="1:20" ht="15.75" customHeight="1">
      <c r="A19" s="208" t="s">
        <v>436</v>
      </c>
      <c r="B19" s="56" t="s">
        <v>1255</v>
      </c>
      <c r="C19" s="57" t="s">
        <v>1256</v>
      </c>
      <c r="D19" s="58" t="s">
        <v>1750</v>
      </c>
      <c r="E19" s="59">
        <v>2.15</v>
      </c>
      <c r="F19" s="57" t="s">
        <v>1256</v>
      </c>
      <c r="G19" s="58" t="s">
        <v>1751</v>
      </c>
      <c r="H19" s="265"/>
      <c r="I19" s="265">
        <v>1</v>
      </c>
      <c r="J19" s="265">
        <v>10</v>
      </c>
      <c r="K19" s="265">
        <v>2</v>
      </c>
      <c r="L19" s="265">
        <v>2</v>
      </c>
      <c r="M19" s="265">
        <v>3</v>
      </c>
      <c r="N19" s="265">
        <v>3</v>
      </c>
      <c r="O19" s="265">
        <v>2</v>
      </c>
      <c r="P19" s="266">
        <f t="shared" si="0"/>
        <v>23</v>
      </c>
      <c r="Q19" s="511" t="s">
        <v>437</v>
      </c>
      <c r="R19" s="511"/>
      <c r="S19" s="511"/>
      <c r="T19" s="511"/>
    </row>
    <row r="20" spans="1:20" ht="15.75" customHeight="1">
      <c r="A20" s="208" t="s">
        <v>409</v>
      </c>
      <c r="B20" s="56" t="s">
        <v>1752</v>
      </c>
      <c r="C20" s="57" t="s">
        <v>1256</v>
      </c>
      <c r="D20" s="58" t="s">
        <v>1753</v>
      </c>
      <c r="E20" s="59">
        <v>5.0999999999999996</v>
      </c>
      <c r="F20" s="57" t="s">
        <v>1256</v>
      </c>
      <c r="G20" s="58" t="s">
        <v>1263</v>
      </c>
      <c r="H20" s="265"/>
      <c r="I20" s="265"/>
      <c r="J20" s="265">
        <v>2</v>
      </c>
      <c r="K20" s="265">
        <v>2</v>
      </c>
      <c r="L20" s="265">
        <v>2</v>
      </c>
      <c r="M20" s="265">
        <v>6</v>
      </c>
      <c r="N20" s="265">
        <v>7</v>
      </c>
      <c r="O20" s="265">
        <v>4</v>
      </c>
      <c r="P20" s="266">
        <f t="shared" si="0"/>
        <v>23</v>
      </c>
      <c r="Q20" s="511" t="s">
        <v>438</v>
      </c>
      <c r="R20" s="511"/>
      <c r="S20" s="511"/>
      <c r="T20" s="511"/>
    </row>
    <row r="21" spans="1:20" ht="15.75" customHeight="1">
      <c r="A21" s="208" t="s">
        <v>439</v>
      </c>
      <c r="B21" s="56" t="s">
        <v>1754</v>
      </c>
      <c r="C21" s="57" t="s">
        <v>1256</v>
      </c>
      <c r="D21" s="58" t="s">
        <v>1755</v>
      </c>
      <c r="E21" s="59">
        <v>5.15</v>
      </c>
      <c r="F21" s="57" t="s">
        <v>1256</v>
      </c>
      <c r="G21" s="58" t="s">
        <v>1756</v>
      </c>
      <c r="H21" s="265"/>
      <c r="I21" s="265"/>
      <c r="J21" s="265">
        <v>3</v>
      </c>
      <c r="K21" s="265">
        <v>2</v>
      </c>
      <c r="L21" s="265">
        <v>1</v>
      </c>
      <c r="M21" s="265">
        <v>2</v>
      </c>
      <c r="N21" s="265">
        <v>1</v>
      </c>
      <c r="O21" s="265">
        <v>1</v>
      </c>
      <c r="P21" s="266">
        <f t="shared" si="0"/>
        <v>10</v>
      </c>
      <c r="Q21" s="511"/>
      <c r="R21" s="511"/>
      <c r="S21" s="511"/>
      <c r="T21" s="511"/>
    </row>
    <row r="22" spans="1:20" ht="15.75" customHeight="1">
      <c r="A22" s="208" t="s">
        <v>1264</v>
      </c>
      <c r="B22" s="56" t="s">
        <v>1265</v>
      </c>
      <c r="C22" s="57" t="s">
        <v>1256</v>
      </c>
      <c r="D22" s="58" t="s">
        <v>1757</v>
      </c>
      <c r="E22" s="59">
        <v>4.0999999999999996</v>
      </c>
      <c r="F22" s="57" t="s">
        <v>1256</v>
      </c>
      <c r="G22" s="58">
        <v>12.31</v>
      </c>
      <c r="H22" s="265"/>
      <c r="I22" s="265">
        <v>1</v>
      </c>
      <c r="J22" s="265">
        <v>8</v>
      </c>
      <c r="K22" s="265">
        <v>2</v>
      </c>
      <c r="L22" s="265">
        <v>3</v>
      </c>
      <c r="M22" s="265"/>
      <c r="N22" s="265"/>
      <c r="O22" s="265"/>
      <c r="P22" s="266">
        <f t="shared" si="0"/>
        <v>14</v>
      </c>
      <c r="Q22" s="511"/>
      <c r="R22" s="511"/>
      <c r="S22" s="511"/>
      <c r="T22" s="511"/>
    </row>
    <row r="23" spans="1:20" ht="15.75" customHeight="1">
      <c r="A23" s="208" t="s">
        <v>1266</v>
      </c>
      <c r="B23" s="60" t="s">
        <v>1758</v>
      </c>
      <c r="C23" s="57" t="s">
        <v>1256</v>
      </c>
      <c r="D23" s="58" t="s">
        <v>1759</v>
      </c>
      <c r="E23" s="59">
        <v>7.1</v>
      </c>
      <c r="F23" s="57" t="s">
        <v>1256</v>
      </c>
      <c r="G23" s="58">
        <v>10.31</v>
      </c>
      <c r="H23" s="265"/>
      <c r="I23" s="265"/>
      <c r="J23" s="265">
        <v>4</v>
      </c>
      <c r="K23" s="265"/>
      <c r="L23" s="265">
        <v>1</v>
      </c>
      <c r="M23" s="265">
        <v>3</v>
      </c>
      <c r="N23" s="265"/>
      <c r="O23" s="265"/>
      <c r="P23" s="266">
        <f t="shared" si="0"/>
        <v>8</v>
      </c>
      <c r="Q23" s="511"/>
      <c r="R23" s="511"/>
      <c r="S23" s="511"/>
      <c r="T23" s="511"/>
    </row>
    <row r="24" spans="1:20" ht="15.75" customHeight="1">
      <c r="A24" s="208" t="s">
        <v>440</v>
      </c>
      <c r="B24" s="56" t="s">
        <v>1259</v>
      </c>
      <c r="C24" s="57" t="s">
        <v>1256</v>
      </c>
      <c r="D24" s="58" t="s">
        <v>1260</v>
      </c>
      <c r="E24" s="59">
        <v>4.0999999999999996</v>
      </c>
      <c r="F24" s="57" t="s">
        <v>1256</v>
      </c>
      <c r="G24" s="58" t="s">
        <v>1267</v>
      </c>
      <c r="H24" s="265"/>
      <c r="I24" s="265"/>
      <c r="J24" s="265"/>
      <c r="K24" s="265"/>
      <c r="L24" s="265"/>
      <c r="M24" s="265"/>
      <c r="N24" s="265">
        <v>2</v>
      </c>
      <c r="O24" s="265">
        <v>1</v>
      </c>
      <c r="P24" s="266">
        <f t="shared" si="0"/>
        <v>3</v>
      </c>
      <c r="Q24" s="511"/>
      <c r="R24" s="511"/>
      <c r="S24" s="511"/>
      <c r="T24" s="511"/>
    </row>
    <row r="25" spans="1:20" ht="15.75" customHeight="1">
      <c r="A25" s="208" t="s">
        <v>1268</v>
      </c>
      <c r="B25" s="56" t="s">
        <v>1269</v>
      </c>
      <c r="C25" s="57" t="s">
        <v>1256</v>
      </c>
      <c r="D25" s="58" t="s">
        <v>1270</v>
      </c>
      <c r="E25" s="59">
        <v>12.1</v>
      </c>
      <c r="F25" s="57" t="s">
        <v>1256</v>
      </c>
      <c r="G25" s="58" t="s">
        <v>1263</v>
      </c>
      <c r="H25" s="265"/>
      <c r="I25" s="265"/>
      <c r="J25" s="265">
        <v>1</v>
      </c>
      <c r="K25" s="265"/>
      <c r="L25" s="265"/>
      <c r="M25" s="265"/>
      <c r="N25" s="265"/>
      <c r="O25" s="265"/>
      <c r="P25" s="266">
        <f t="shared" si="0"/>
        <v>1</v>
      </c>
      <c r="Q25" s="511"/>
      <c r="R25" s="511"/>
      <c r="S25" s="511"/>
      <c r="T25" s="511"/>
    </row>
    <row r="26" spans="1:20" ht="15.75" customHeight="1">
      <c r="A26" s="208" t="s">
        <v>441</v>
      </c>
      <c r="B26" s="56" t="s">
        <v>1271</v>
      </c>
      <c r="C26" s="57" t="s">
        <v>1256</v>
      </c>
      <c r="D26" s="58" t="s">
        <v>1760</v>
      </c>
      <c r="E26" s="59">
        <v>6.1</v>
      </c>
      <c r="F26" s="57" t="s">
        <v>1256</v>
      </c>
      <c r="G26" s="58">
        <v>8.31</v>
      </c>
      <c r="H26" s="265"/>
      <c r="I26" s="265"/>
      <c r="J26" s="265"/>
      <c r="K26" s="265"/>
      <c r="L26" s="265"/>
      <c r="M26" s="265"/>
      <c r="N26" s="265"/>
      <c r="O26" s="265">
        <v>3</v>
      </c>
      <c r="P26" s="266">
        <f t="shared" si="0"/>
        <v>3</v>
      </c>
      <c r="Q26" s="511"/>
      <c r="R26" s="511"/>
      <c r="S26" s="511"/>
      <c r="T26" s="511"/>
    </row>
    <row r="27" spans="1:20" ht="15.75" customHeight="1">
      <c r="A27" s="208" t="s">
        <v>442</v>
      </c>
      <c r="B27" s="56" t="s">
        <v>1272</v>
      </c>
      <c r="C27" s="57" t="s">
        <v>1256</v>
      </c>
      <c r="D27" s="58" t="s">
        <v>1761</v>
      </c>
      <c r="E27" s="59">
        <v>4.0999999999999996</v>
      </c>
      <c r="F27" s="57" t="s">
        <v>1256</v>
      </c>
      <c r="G27" s="58" t="s">
        <v>1273</v>
      </c>
      <c r="H27" s="265"/>
      <c r="I27" s="265"/>
      <c r="J27" s="265"/>
      <c r="K27" s="265">
        <v>1</v>
      </c>
      <c r="L27" s="265"/>
      <c r="M27" s="265"/>
      <c r="N27" s="265"/>
      <c r="O27" s="265"/>
      <c r="P27" s="266">
        <f t="shared" si="0"/>
        <v>1</v>
      </c>
      <c r="Q27" s="511"/>
      <c r="R27" s="511"/>
      <c r="S27" s="511"/>
      <c r="T27" s="511"/>
    </row>
    <row r="28" spans="1:20" ht="15.75" customHeight="1">
      <c r="A28" s="208" t="s">
        <v>1274</v>
      </c>
      <c r="B28" s="56" t="s">
        <v>1762</v>
      </c>
      <c r="C28" s="57" t="s">
        <v>1256</v>
      </c>
      <c r="D28" s="58" t="s">
        <v>1763</v>
      </c>
      <c r="E28" s="59">
        <v>3.1</v>
      </c>
      <c r="F28" s="57" t="s">
        <v>1256</v>
      </c>
      <c r="G28" s="58" t="s">
        <v>1764</v>
      </c>
      <c r="H28" s="265"/>
      <c r="I28" s="265">
        <v>5</v>
      </c>
      <c r="J28" s="265">
        <v>11</v>
      </c>
      <c r="K28" s="265">
        <v>9</v>
      </c>
      <c r="L28" s="265">
        <v>5</v>
      </c>
      <c r="M28" s="265">
        <v>3</v>
      </c>
      <c r="N28" s="265"/>
      <c r="O28" s="265">
        <v>3</v>
      </c>
      <c r="P28" s="266">
        <f t="shared" si="0"/>
        <v>36</v>
      </c>
      <c r="Q28" s="511"/>
      <c r="R28" s="511"/>
      <c r="S28" s="511"/>
      <c r="T28" s="511"/>
    </row>
    <row r="29" spans="1:20" ht="15.75" customHeight="1">
      <c r="A29" s="208" t="s">
        <v>1275</v>
      </c>
      <c r="B29" s="56" t="s">
        <v>1276</v>
      </c>
      <c r="C29" s="57" t="s">
        <v>1256</v>
      </c>
      <c r="D29" s="58" t="s">
        <v>1277</v>
      </c>
      <c r="E29" s="59" t="s">
        <v>1765</v>
      </c>
      <c r="F29" s="57" t="s">
        <v>1256</v>
      </c>
      <c r="G29" s="58" t="s">
        <v>1263</v>
      </c>
      <c r="H29" s="265">
        <v>4</v>
      </c>
      <c r="I29" s="265"/>
      <c r="J29" s="265"/>
      <c r="K29" s="265"/>
      <c r="L29" s="265"/>
      <c r="M29" s="265"/>
      <c r="N29" s="265"/>
      <c r="O29" s="265"/>
      <c r="P29" s="266">
        <f t="shared" si="0"/>
        <v>4</v>
      </c>
      <c r="Q29" s="511"/>
      <c r="R29" s="511"/>
      <c r="S29" s="511"/>
      <c r="T29" s="511"/>
    </row>
    <row r="30" spans="1:20" ht="15.75" customHeight="1">
      <c r="A30" s="208" t="s">
        <v>1278</v>
      </c>
      <c r="B30" s="56" t="s">
        <v>1279</v>
      </c>
      <c r="C30" s="57" t="s">
        <v>1256</v>
      </c>
      <c r="D30" s="58" t="s">
        <v>1280</v>
      </c>
      <c r="E30" s="59" t="s">
        <v>1281</v>
      </c>
      <c r="F30" s="57" t="s">
        <v>1256</v>
      </c>
      <c r="G30" s="58">
        <v>4.1500000000000004</v>
      </c>
      <c r="H30" s="265">
        <v>4</v>
      </c>
      <c r="I30" s="265"/>
      <c r="J30" s="265"/>
      <c r="K30" s="265"/>
      <c r="L30" s="265"/>
      <c r="M30" s="265"/>
      <c r="N30" s="265"/>
      <c r="O30" s="265"/>
      <c r="P30" s="266">
        <f t="shared" si="0"/>
        <v>4</v>
      </c>
      <c r="Q30" s="512"/>
      <c r="R30" s="512"/>
      <c r="S30" s="512"/>
      <c r="T30" s="512"/>
    </row>
    <row r="31" spans="1:20" ht="15.75" customHeight="1">
      <c r="A31" s="208" t="s">
        <v>1282</v>
      </c>
      <c r="B31" s="56" t="s">
        <v>1265</v>
      </c>
      <c r="C31" s="57" t="s">
        <v>1256</v>
      </c>
      <c r="D31" s="58" t="s">
        <v>1757</v>
      </c>
      <c r="E31" s="59">
        <v>9.1</v>
      </c>
      <c r="F31" s="57" t="s">
        <v>1256</v>
      </c>
      <c r="G31" s="58" t="s">
        <v>1766</v>
      </c>
      <c r="H31" s="265">
        <v>12</v>
      </c>
      <c r="I31" s="265"/>
      <c r="J31" s="265"/>
      <c r="K31" s="265"/>
      <c r="L31" s="265"/>
      <c r="M31" s="265"/>
      <c r="N31" s="265"/>
      <c r="O31" s="265"/>
      <c r="P31" s="266">
        <f t="shared" si="0"/>
        <v>12</v>
      </c>
      <c r="Q31" s="512"/>
      <c r="R31" s="512"/>
      <c r="S31" s="512"/>
      <c r="T31" s="512"/>
    </row>
    <row r="32" spans="1:20" ht="15.75" customHeight="1">
      <c r="A32" s="208" t="s">
        <v>1283</v>
      </c>
      <c r="B32" s="56" t="s">
        <v>1261</v>
      </c>
      <c r="C32" s="57" t="s">
        <v>1256</v>
      </c>
      <c r="D32" s="58" t="s">
        <v>1262</v>
      </c>
      <c r="E32" s="59">
        <v>5.0999999999999996</v>
      </c>
      <c r="F32" s="57" t="s">
        <v>1256</v>
      </c>
      <c r="G32" s="58" t="s">
        <v>1767</v>
      </c>
      <c r="H32" s="265"/>
      <c r="I32" s="265"/>
      <c r="J32" s="265">
        <v>3</v>
      </c>
      <c r="K32" s="265"/>
      <c r="L32" s="265">
        <v>1</v>
      </c>
      <c r="M32" s="265"/>
      <c r="N32" s="265"/>
      <c r="O32" s="265"/>
      <c r="P32" s="266">
        <f t="shared" si="0"/>
        <v>4</v>
      </c>
      <c r="Q32" s="512"/>
      <c r="R32" s="512"/>
      <c r="S32" s="512"/>
      <c r="T32" s="512"/>
    </row>
    <row r="33" spans="1:20" ht="15.75" customHeight="1">
      <c r="A33" s="208" t="s">
        <v>443</v>
      </c>
      <c r="B33" s="56" t="s">
        <v>1269</v>
      </c>
      <c r="C33" s="57" t="s">
        <v>1256</v>
      </c>
      <c r="D33" s="58" t="s">
        <v>1270</v>
      </c>
      <c r="E33" s="59">
        <v>12.1</v>
      </c>
      <c r="F33" s="57" t="s">
        <v>1256</v>
      </c>
      <c r="G33" s="58" t="s">
        <v>1284</v>
      </c>
      <c r="H33" s="265"/>
      <c r="I33" s="265">
        <v>1</v>
      </c>
      <c r="J33" s="265"/>
      <c r="K33" s="265"/>
      <c r="L33" s="265"/>
      <c r="M33" s="265">
        <v>1</v>
      </c>
      <c r="N33" s="265"/>
      <c r="O33" s="265"/>
      <c r="P33" s="265">
        <f t="shared" si="0"/>
        <v>2</v>
      </c>
      <c r="Q33" s="512"/>
      <c r="R33" s="512"/>
      <c r="S33" s="512"/>
      <c r="T33" s="512"/>
    </row>
    <row r="34" spans="1:20" ht="15.75" customHeight="1">
      <c r="A34" s="208" t="s">
        <v>1285</v>
      </c>
      <c r="B34" s="56" t="s">
        <v>1768</v>
      </c>
      <c r="C34" s="57" t="s">
        <v>1256</v>
      </c>
      <c r="D34" s="58" t="s">
        <v>1277</v>
      </c>
      <c r="E34" s="59">
        <v>12.1</v>
      </c>
      <c r="F34" s="57" t="s">
        <v>1256</v>
      </c>
      <c r="G34" s="58" t="s">
        <v>1284</v>
      </c>
      <c r="H34" s="265"/>
      <c r="I34" s="265"/>
      <c r="J34" s="265"/>
      <c r="K34" s="265"/>
      <c r="L34" s="265"/>
      <c r="M34" s="265"/>
      <c r="N34" s="265"/>
      <c r="O34" s="265">
        <v>9</v>
      </c>
      <c r="P34" s="265">
        <f t="shared" si="0"/>
        <v>9</v>
      </c>
      <c r="Q34" s="512"/>
      <c r="R34" s="512"/>
      <c r="S34" s="512"/>
      <c r="T34" s="512"/>
    </row>
    <row r="35" spans="1:20" ht="15.75" customHeight="1">
      <c r="A35" s="208" t="s">
        <v>1286</v>
      </c>
      <c r="B35" s="56" t="s">
        <v>1287</v>
      </c>
      <c r="C35" s="57" t="s">
        <v>1256</v>
      </c>
      <c r="D35" s="58" t="s">
        <v>1769</v>
      </c>
      <c r="E35" s="59" t="s">
        <v>1770</v>
      </c>
      <c r="F35" s="57" t="s">
        <v>1256</v>
      </c>
      <c r="G35" s="58" t="s">
        <v>1771</v>
      </c>
      <c r="H35" s="265"/>
      <c r="I35" s="265">
        <v>4</v>
      </c>
      <c r="J35" s="265">
        <v>6</v>
      </c>
      <c r="K35" s="265"/>
      <c r="L35" s="265"/>
      <c r="M35" s="265"/>
      <c r="N35" s="265"/>
      <c r="O35" s="265"/>
      <c r="P35" s="265">
        <f t="shared" si="0"/>
        <v>10</v>
      </c>
      <c r="Q35" s="512"/>
      <c r="R35" s="512"/>
      <c r="S35" s="512"/>
      <c r="T35" s="512"/>
    </row>
    <row r="36" spans="1:20" ht="15.75" customHeight="1">
      <c r="A36" s="207" t="s">
        <v>410</v>
      </c>
      <c r="B36" s="513"/>
      <c r="C36" s="513"/>
      <c r="D36" s="513"/>
      <c r="E36" s="61"/>
      <c r="F36" s="62"/>
      <c r="G36" s="63"/>
      <c r="H36" s="265">
        <f>SUM(H17:H35)</f>
        <v>22</v>
      </c>
      <c r="I36" s="265">
        <f t="shared" ref="I36:P36" si="1">SUM(I17:I35)</f>
        <v>20</v>
      </c>
      <c r="J36" s="265">
        <f t="shared" si="1"/>
        <v>82</v>
      </c>
      <c r="K36" s="265">
        <f t="shared" si="1"/>
        <v>22</v>
      </c>
      <c r="L36" s="265">
        <f t="shared" si="1"/>
        <v>22</v>
      </c>
      <c r="M36" s="265">
        <f t="shared" si="1"/>
        <v>23</v>
      </c>
      <c r="N36" s="265">
        <f t="shared" si="1"/>
        <v>14</v>
      </c>
      <c r="O36" s="265">
        <f t="shared" si="1"/>
        <v>36</v>
      </c>
      <c r="P36" s="265">
        <f t="shared" si="1"/>
        <v>241</v>
      </c>
      <c r="Q36" s="512"/>
      <c r="R36" s="512"/>
      <c r="S36" s="512"/>
      <c r="T36" s="512"/>
    </row>
  </sheetData>
  <mergeCells count="58">
    <mergeCell ref="Q33:T33"/>
    <mergeCell ref="Q34:T34"/>
    <mergeCell ref="Q35:T35"/>
    <mergeCell ref="B36:D36"/>
    <mergeCell ref="Q36:T36"/>
    <mergeCell ref="Q32:T32"/>
    <mergeCell ref="Q21:T21"/>
    <mergeCell ref="Q22:T22"/>
    <mergeCell ref="Q23:T23"/>
    <mergeCell ref="Q24:T24"/>
    <mergeCell ref="Q25:T25"/>
    <mergeCell ref="Q26:T26"/>
    <mergeCell ref="Q27:T27"/>
    <mergeCell ref="Q28:T28"/>
    <mergeCell ref="Q29:T29"/>
    <mergeCell ref="Q30:T30"/>
    <mergeCell ref="Q31:T31"/>
    <mergeCell ref="Q20:T20"/>
    <mergeCell ref="A15:A16"/>
    <mergeCell ref="B15:D16"/>
    <mergeCell ref="E15:G16"/>
    <mergeCell ref="I15:N15"/>
    <mergeCell ref="P15:P16"/>
    <mergeCell ref="Q15:Q16"/>
    <mergeCell ref="R15:S16"/>
    <mergeCell ref="T15:T16"/>
    <mergeCell ref="Q17:T17"/>
    <mergeCell ref="Q18:T18"/>
    <mergeCell ref="Q19:T19"/>
    <mergeCell ref="O11:Q11"/>
    <mergeCell ref="R11:T11"/>
    <mergeCell ref="B12:D12"/>
    <mergeCell ref="E12:G12"/>
    <mergeCell ref="H12:I12"/>
    <mergeCell ref="J12:L12"/>
    <mergeCell ref="M12:N12"/>
    <mergeCell ref="O12:Q12"/>
    <mergeCell ref="R12:T12"/>
    <mergeCell ref="B11:D11"/>
    <mergeCell ref="E11:G11"/>
    <mergeCell ref="H11:I11"/>
    <mergeCell ref="J11:L11"/>
    <mergeCell ref="M11:N11"/>
    <mergeCell ref="A4:S5"/>
    <mergeCell ref="B7:I7"/>
    <mergeCell ref="J7:T7"/>
    <mergeCell ref="A8:A10"/>
    <mergeCell ref="B8:G8"/>
    <mergeCell ref="H8:I10"/>
    <mergeCell ref="J8:L8"/>
    <mergeCell ref="N8:S8"/>
    <mergeCell ref="B9:D9"/>
    <mergeCell ref="E9:G10"/>
    <mergeCell ref="J9:L10"/>
    <mergeCell ref="M9:M10"/>
    <mergeCell ref="N9:S10"/>
    <mergeCell ref="T9:T10"/>
    <mergeCell ref="B10:D10"/>
  </mergeCells>
  <phoneticPr fontId="3"/>
  <pageMargins left="0.78740157480314965" right="0.19685039370078741" top="0.19685039370078741" bottom="0.39370078740157483" header="0" footer="0"/>
  <pageSetup paperSize="9" orientation="landscape" r:id="rId1"/>
  <headerFooter scaleWithDoc="0" alignWithMargins="0">
    <oddFooter>&amp;C&amp;"ＭＳ 明朝,標準"&amp;10－１７－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A30"/>
  <sheetViews>
    <sheetView view="pageLayout" zoomScaleNormal="100" workbookViewId="0"/>
  </sheetViews>
  <sheetFormatPr defaultRowHeight="14.25"/>
  <cols>
    <col min="1" max="2" width="2.5" style="130" customWidth="1"/>
    <col min="3" max="5" width="2.5" style="131" customWidth="1"/>
    <col min="6" max="6" width="2.125" style="131" customWidth="1"/>
    <col min="7" max="14" width="2.5" style="131" customWidth="1"/>
    <col min="15" max="16" width="2" style="131" customWidth="1"/>
    <col min="17" max="24" width="2.875" style="131" customWidth="1"/>
    <col min="25" max="26" width="2.125" style="131" customWidth="1"/>
    <col min="27" max="38" width="2.875" style="131" customWidth="1"/>
    <col min="39" max="40" width="2" style="131" customWidth="1"/>
    <col min="41" max="45" width="3.375" style="131" customWidth="1"/>
    <col min="46" max="46" width="3" style="131" customWidth="1"/>
    <col min="47" max="47" width="2.125" style="131" customWidth="1"/>
    <col min="48" max="52" width="3.375" style="131" customWidth="1"/>
    <col min="53" max="53" width="3.125" style="131" customWidth="1"/>
    <col min="54" max="54" width="2.125" style="131" customWidth="1"/>
    <col min="55" max="307" width="2.5" style="131" customWidth="1"/>
    <col min="308" max="16384" width="9" style="131"/>
  </cols>
  <sheetData>
    <row r="2" spans="1:53" ht="23.25" customHeight="1"/>
    <row r="3" spans="1:53" ht="21" customHeight="1">
      <c r="A3" s="132" t="s">
        <v>1288</v>
      </c>
      <c r="B3" s="133"/>
      <c r="C3" s="133"/>
      <c r="D3" s="133"/>
      <c r="E3" s="133"/>
      <c r="AU3" s="379"/>
      <c r="AV3" s="379"/>
      <c r="AW3" s="379"/>
      <c r="AX3" s="379"/>
      <c r="AY3" s="379"/>
      <c r="AZ3" s="379"/>
      <c r="BA3" s="381" t="s">
        <v>2063</v>
      </c>
    </row>
    <row r="4" spans="1:53" ht="21" customHeight="1">
      <c r="A4" s="514" t="s">
        <v>387</v>
      </c>
      <c r="B4" s="515"/>
      <c r="C4" s="515"/>
      <c r="D4" s="515"/>
      <c r="E4" s="515"/>
      <c r="F4" s="514" t="s">
        <v>388</v>
      </c>
      <c r="G4" s="515"/>
      <c r="H4" s="515"/>
      <c r="I4" s="515"/>
      <c r="J4" s="515"/>
      <c r="K4" s="515"/>
      <c r="L4" s="515"/>
      <c r="M4" s="515"/>
      <c r="N4" s="515"/>
      <c r="O4" s="516"/>
      <c r="P4" s="514" t="s">
        <v>1289</v>
      </c>
      <c r="Q4" s="515"/>
      <c r="R4" s="515"/>
      <c r="S4" s="515"/>
      <c r="T4" s="515"/>
      <c r="U4" s="515"/>
      <c r="V4" s="515"/>
      <c r="W4" s="515"/>
      <c r="X4" s="515"/>
      <c r="Y4" s="516"/>
      <c r="Z4" s="514" t="s">
        <v>1290</v>
      </c>
      <c r="AA4" s="515"/>
      <c r="AB4" s="515"/>
      <c r="AC4" s="515"/>
      <c r="AD4" s="515"/>
      <c r="AE4" s="515"/>
      <c r="AF4" s="515"/>
      <c r="AG4" s="515"/>
      <c r="AH4" s="515"/>
      <c r="AI4" s="515"/>
      <c r="AJ4" s="515"/>
      <c r="AK4" s="515"/>
      <c r="AL4" s="515"/>
      <c r="AM4" s="516"/>
      <c r="AN4" s="514" t="s">
        <v>1291</v>
      </c>
      <c r="AO4" s="515"/>
      <c r="AP4" s="515"/>
      <c r="AQ4" s="515"/>
      <c r="AR4" s="515"/>
      <c r="AS4" s="515"/>
      <c r="AT4" s="515"/>
      <c r="AU4" s="515"/>
      <c r="AV4" s="515"/>
      <c r="AW4" s="515"/>
      <c r="AX4" s="515"/>
      <c r="AY4" s="515"/>
      <c r="AZ4" s="515"/>
      <c r="BA4" s="516"/>
    </row>
    <row r="5" spans="1:53" ht="21" customHeight="1">
      <c r="A5" s="514" t="s">
        <v>389</v>
      </c>
      <c r="B5" s="515"/>
      <c r="C5" s="515"/>
      <c r="D5" s="515"/>
      <c r="E5" s="515"/>
      <c r="F5" s="134"/>
      <c r="G5" s="517" t="s">
        <v>1292</v>
      </c>
      <c r="H5" s="517"/>
      <c r="I5" s="517"/>
      <c r="J5" s="517"/>
      <c r="K5" s="517"/>
      <c r="L5" s="517"/>
      <c r="M5" s="517"/>
      <c r="N5" s="517"/>
      <c r="O5" s="135"/>
      <c r="P5" s="134"/>
      <c r="Q5" s="517" t="s">
        <v>1293</v>
      </c>
      <c r="R5" s="517"/>
      <c r="S5" s="517"/>
      <c r="T5" s="517"/>
      <c r="U5" s="517"/>
      <c r="V5" s="517"/>
      <c r="W5" s="517"/>
      <c r="X5" s="517"/>
      <c r="Y5" s="135"/>
      <c r="Z5" s="134"/>
      <c r="AA5" s="517" t="s">
        <v>390</v>
      </c>
      <c r="AB5" s="517"/>
      <c r="AC5" s="517"/>
      <c r="AD5" s="517"/>
      <c r="AE5" s="517"/>
      <c r="AF5" s="517"/>
      <c r="AG5" s="517"/>
      <c r="AH5" s="517"/>
      <c r="AI5" s="517"/>
      <c r="AJ5" s="517"/>
      <c r="AK5" s="517"/>
      <c r="AL5" s="517"/>
      <c r="AM5" s="135"/>
      <c r="AN5" s="134"/>
      <c r="AO5" s="517" t="s">
        <v>1294</v>
      </c>
      <c r="AP5" s="517"/>
      <c r="AQ5" s="517"/>
      <c r="AR5" s="517"/>
      <c r="AS5" s="517"/>
      <c r="AT5" s="358" t="s">
        <v>267</v>
      </c>
      <c r="AU5" s="134"/>
      <c r="AV5" s="517" t="s">
        <v>1772</v>
      </c>
      <c r="AW5" s="517"/>
      <c r="AX5" s="517"/>
      <c r="AY5" s="517"/>
      <c r="AZ5" s="517"/>
      <c r="BA5" s="359" t="s">
        <v>1773</v>
      </c>
    </row>
    <row r="6" spans="1:53" ht="21" customHeight="1">
      <c r="A6" s="518" t="s">
        <v>173</v>
      </c>
      <c r="B6" s="519"/>
      <c r="C6" s="519"/>
      <c r="D6" s="519"/>
      <c r="E6" s="519"/>
      <c r="F6" s="136"/>
      <c r="G6" s="520" t="s">
        <v>1296</v>
      </c>
      <c r="H6" s="520"/>
      <c r="I6" s="520"/>
      <c r="J6" s="520"/>
      <c r="K6" s="520"/>
      <c r="L6" s="520"/>
      <c r="M6" s="520"/>
      <c r="N6" s="520"/>
      <c r="O6" s="137"/>
      <c r="P6" s="136"/>
      <c r="Q6" s="520" t="s">
        <v>1296</v>
      </c>
      <c r="R6" s="520"/>
      <c r="S6" s="520"/>
      <c r="T6" s="520"/>
      <c r="U6" s="520"/>
      <c r="V6" s="520"/>
      <c r="W6" s="520"/>
      <c r="X6" s="520"/>
      <c r="Y6" s="137"/>
      <c r="Z6" s="136"/>
      <c r="AA6" s="520" t="s">
        <v>1297</v>
      </c>
      <c r="AB6" s="520"/>
      <c r="AC6" s="520"/>
      <c r="AD6" s="520"/>
      <c r="AE6" s="520"/>
      <c r="AF6" s="520"/>
      <c r="AG6" s="520"/>
      <c r="AH6" s="520"/>
      <c r="AI6" s="520"/>
      <c r="AJ6" s="520"/>
      <c r="AK6" s="520"/>
      <c r="AL6" s="520"/>
      <c r="AM6" s="137"/>
      <c r="AN6" s="136"/>
      <c r="AO6" s="517" t="s">
        <v>1294</v>
      </c>
      <c r="AP6" s="517"/>
      <c r="AQ6" s="517"/>
      <c r="AR6" s="517"/>
      <c r="AS6" s="517"/>
      <c r="AT6" s="358" t="s">
        <v>276</v>
      </c>
      <c r="AU6" s="136"/>
      <c r="AV6" s="517" t="s">
        <v>1295</v>
      </c>
      <c r="AW6" s="517"/>
      <c r="AX6" s="517"/>
      <c r="AY6" s="517"/>
      <c r="AZ6" s="517"/>
      <c r="BA6" s="359" t="s">
        <v>1773</v>
      </c>
    </row>
    <row r="7" spans="1:53" ht="21" customHeight="1">
      <c r="A7" s="514" t="s">
        <v>173</v>
      </c>
      <c r="B7" s="515"/>
      <c r="C7" s="515"/>
      <c r="D7" s="515"/>
      <c r="E7" s="515"/>
      <c r="F7" s="134"/>
      <c r="G7" s="517" t="s">
        <v>1296</v>
      </c>
      <c r="H7" s="517"/>
      <c r="I7" s="517"/>
      <c r="J7" s="517"/>
      <c r="K7" s="517"/>
      <c r="L7" s="517"/>
      <c r="M7" s="517"/>
      <c r="N7" s="517"/>
      <c r="O7" s="135"/>
      <c r="P7" s="134"/>
      <c r="Q7" s="517" t="s">
        <v>1774</v>
      </c>
      <c r="R7" s="517"/>
      <c r="S7" s="517"/>
      <c r="T7" s="517"/>
      <c r="U7" s="517"/>
      <c r="V7" s="517"/>
      <c r="W7" s="517"/>
      <c r="X7" s="517"/>
      <c r="Y7" s="135"/>
      <c r="Z7" s="134"/>
      <c r="AA7" s="517" t="s">
        <v>391</v>
      </c>
      <c r="AB7" s="517"/>
      <c r="AC7" s="517"/>
      <c r="AD7" s="517"/>
      <c r="AE7" s="517"/>
      <c r="AF7" s="517"/>
      <c r="AG7" s="517"/>
      <c r="AH7" s="517"/>
      <c r="AI7" s="517"/>
      <c r="AJ7" s="517"/>
      <c r="AK7" s="517"/>
      <c r="AL7" s="517"/>
      <c r="AM7" s="135"/>
      <c r="AN7" s="134"/>
      <c r="AO7" s="517" t="s">
        <v>1775</v>
      </c>
      <c r="AP7" s="517"/>
      <c r="AQ7" s="517"/>
      <c r="AR7" s="517"/>
      <c r="AS7" s="517"/>
      <c r="AT7" s="358" t="s">
        <v>1776</v>
      </c>
      <c r="AU7" s="134"/>
      <c r="AV7" s="517" t="s">
        <v>1295</v>
      </c>
      <c r="AW7" s="517"/>
      <c r="AX7" s="517"/>
      <c r="AY7" s="517"/>
      <c r="AZ7" s="517"/>
      <c r="BA7" s="359" t="s">
        <v>1298</v>
      </c>
    </row>
    <row r="8" spans="1:53" ht="21" customHeight="1">
      <c r="A8" s="521" t="s">
        <v>1299</v>
      </c>
      <c r="B8" s="522"/>
      <c r="C8" s="522"/>
      <c r="D8" s="522"/>
      <c r="E8" s="522"/>
      <c r="F8" s="136"/>
      <c r="G8" s="520" t="s">
        <v>1300</v>
      </c>
      <c r="H8" s="520"/>
      <c r="I8" s="520"/>
      <c r="J8" s="520"/>
      <c r="K8" s="520"/>
      <c r="L8" s="520"/>
      <c r="M8" s="520"/>
      <c r="N8" s="520"/>
      <c r="O8" s="137"/>
      <c r="P8" s="136"/>
      <c r="Q8" s="520" t="s">
        <v>1301</v>
      </c>
      <c r="R8" s="520"/>
      <c r="S8" s="520"/>
      <c r="T8" s="520"/>
      <c r="U8" s="520"/>
      <c r="V8" s="520"/>
      <c r="W8" s="520"/>
      <c r="X8" s="520"/>
      <c r="Y8" s="137"/>
      <c r="Z8" s="136"/>
      <c r="AA8" s="520" t="s">
        <v>390</v>
      </c>
      <c r="AB8" s="520"/>
      <c r="AC8" s="520"/>
      <c r="AD8" s="520"/>
      <c r="AE8" s="520"/>
      <c r="AF8" s="520"/>
      <c r="AG8" s="520"/>
      <c r="AH8" s="520"/>
      <c r="AI8" s="520"/>
      <c r="AJ8" s="520"/>
      <c r="AK8" s="520"/>
      <c r="AL8" s="520"/>
      <c r="AM8" s="137"/>
      <c r="AN8" s="136"/>
      <c r="AO8" s="517" t="s">
        <v>1294</v>
      </c>
      <c r="AP8" s="517"/>
      <c r="AQ8" s="517"/>
      <c r="AR8" s="517"/>
      <c r="AS8" s="517"/>
      <c r="AT8" s="358" t="s">
        <v>1777</v>
      </c>
      <c r="AU8" s="136"/>
      <c r="AV8" s="517"/>
      <c r="AW8" s="517"/>
      <c r="AX8" s="517"/>
      <c r="AY8" s="517"/>
      <c r="AZ8" s="517"/>
      <c r="BA8" s="359"/>
    </row>
    <row r="9" spans="1:53" ht="21" customHeight="1">
      <c r="A9" s="531" t="s">
        <v>1302</v>
      </c>
      <c r="B9" s="532"/>
      <c r="C9" s="532"/>
      <c r="D9" s="532"/>
      <c r="E9" s="532"/>
      <c r="F9" s="138" t="s">
        <v>1303</v>
      </c>
      <c r="G9" s="517" t="s">
        <v>1304</v>
      </c>
      <c r="H9" s="517"/>
      <c r="I9" s="517"/>
      <c r="J9" s="517"/>
      <c r="K9" s="517"/>
      <c r="L9" s="517"/>
      <c r="M9" s="517"/>
      <c r="N9" s="517"/>
      <c r="O9" s="139" t="s">
        <v>1305</v>
      </c>
      <c r="P9" s="134"/>
      <c r="Q9" s="517" t="s">
        <v>1306</v>
      </c>
      <c r="R9" s="517"/>
      <c r="S9" s="517"/>
      <c r="T9" s="517"/>
      <c r="U9" s="517"/>
      <c r="V9" s="517"/>
      <c r="W9" s="517"/>
      <c r="X9" s="517"/>
      <c r="Y9" s="135"/>
      <c r="Z9" s="134"/>
      <c r="AA9" s="517" t="s">
        <v>392</v>
      </c>
      <c r="AB9" s="517"/>
      <c r="AC9" s="517"/>
      <c r="AD9" s="517"/>
      <c r="AE9" s="517"/>
      <c r="AF9" s="517"/>
      <c r="AG9" s="517"/>
      <c r="AH9" s="517"/>
      <c r="AI9" s="517"/>
      <c r="AJ9" s="517"/>
      <c r="AK9" s="517"/>
      <c r="AL9" s="517"/>
      <c r="AM9" s="135"/>
      <c r="AN9" s="134"/>
      <c r="AO9" s="517" t="s">
        <v>1307</v>
      </c>
      <c r="AP9" s="517"/>
      <c r="AQ9" s="517"/>
      <c r="AR9" s="517"/>
      <c r="AS9" s="517"/>
      <c r="AT9" s="358" t="s">
        <v>1298</v>
      </c>
      <c r="AU9" s="134"/>
      <c r="AV9" s="517" t="s">
        <v>1308</v>
      </c>
      <c r="AW9" s="517"/>
      <c r="AX9" s="517"/>
      <c r="AY9" s="517"/>
      <c r="AZ9" s="517"/>
      <c r="BA9" s="359" t="s">
        <v>1298</v>
      </c>
    </row>
    <row r="10" spans="1:53" ht="21" customHeight="1">
      <c r="A10" s="514" t="s">
        <v>19</v>
      </c>
      <c r="B10" s="515"/>
      <c r="C10" s="515"/>
      <c r="D10" s="515"/>
      <c r="E10" s="516"/>
      <c r="F10" s="140"/>
      <c r="G10" s="524"/>
      <c r="H10" s="524"/>
      <c r="I10" s="524"/>
      <c r="J10" s="524"/>
      <c r="K10" s="524"/>
      <c r="L10" s="524"/>
      <c r="M10" s="524"/>
      <c r="N10" s="524"/>
      <c r="O10" s="141"/>
      <c r="P10" s="140"/>
      <c r="Q10" s="525"/>
      <c r="R10" s="525"/>
      <c r="S10" s="525"/>
      <c r="T10" s="525"/>
      <c r="U10" s="525"/>
      <c r="V10" s="525"/>
      <c r="W10" s="525"/>
      <c r="X10" s="525"/>
      <c r="Y10" s="141"/>
      <c r="Z10" s="140"/>
      <c r="AA10" s="524"/>
      <c r="AB10" s="524"/>
      <c r="AC10" s="524"/>
      <c r="AD10" s="524"/>
      <c r="AE10" s="524"/>
      <c r="AF10" s="524"/>
      <c r="AG10" s="524"/>
      <c r="AH10" s="524"/>
      <c r="AI10" s="524"/>
      <c r="AJ10" s="524"/>
      <c r="AK10" s="524"/>
      <c r="AL10" s="524"/>
      <c r="AM10" s="141"/>
      <c r="AN10" s="526">
        <v>23</v>
      </c>
      <c r="AO10" s="527"/>
      <c r="AP10" s="527"/>
      <c r="AQ10" s="527"/>
      <c r="AR10" s="527"/>
      <c r="AS10" s="527"/>
      <c r="AT10" s="527"/>
      <c r="AU10" s="528" t="s">
        <v>266</v>
      </c>
      <c r="AV10" s="529"/>
      <c r="AW10" s="529"/>
      <c r="AX10" s="529"/>
      <c r="AY10" s="529"/>
      <c r="AZ10" s="529"/>
      <c r="BA10" s="530"/>
    </row>
    <row r="11" spans="1:53" ht="21" customHeight="1">
      <c r="A11" s="142" t="s">
        <v>1309</v>
      </c>
    </row>
    <row r="12" spans="1:53" ht="21" customHeight="1">
      <c r="A12" s="142"/>
      <c r="AU12" s="380"/>
      <c r="AV12" s="380"/>
      <c r="AW12" s="380"/>
      <c r="AX12" s="380"/>
      <c r="AY12" s="380"/>
      <c r="AZ12" s="380"/>
      <c r="BA12" s="380"/>
    </row>
    <row r="13" spans="1:53" ht="21" customHeight="1">
      <c r="A13" s="132" t="s">
        <v>1310</v>
      </c>
      <c r="AP13" s="143"/>
      <c r="AQ13" s="144"/>
      <c r="AR13" s="144"/>
      <c r="AS13" s="144"/>
      <c r="AT13" s="144"/>
      <c r="AU13" s="379"/>
      <c r="AV13" s="379"/>
      <c r="AW13" s="379"/>
      <c r="AX13" s="379"/>
      <c r="AY13" s="379"/>
      <c r="AZ13" s="379"/>
      <c r="BA13" s="381" t="s">
        <v>2063</v>
      </c>
    </row>
    <row r="14" spans="1:53" ht="21" customHeight="1">
      <c r="A14" s="523" t="s">
        <v>393</v>
      </c>
      <c r="B14" s="523"/>
      <c r="C14" s="523"/>
      <c r="D14" s="523"/>
      <c r="E14" s="523"/>
      <c r="F14" s="523" t="s">
        <v>394</v>
      </c>
      <c r="G14" s="523"/>
      <c r="H14" s="523"/>
      <c r="I14" s="523"/>
      <c r="J14" s="523"/>
      <c r="K14" s="523"/>
      <c r="L14" s="523"/>
      <c r="M14" s="523"/>
      <c r="N14" s="523"/>
      <c r="O14" s="523"/>
      <c r="P14" s="523" t="s">
        <v>1311</v>
      </c>
      <c r="Q14" s="523"/>
      <c r="R14" s="523"/>
      <c r="S14" s="523"/>
      <c r="T14" s="523"/>
      <c r="U14" s="523"/>
      <c r="V14" s="523"/>
      <c r="W14" s="523"/>
      <c r="X14" s="523"/>
      <c r="Y14" s="523"/>
      <c r="Z14" s="523" t="s">
        <v>1312</v>
      </c>
      <c r="AA14" s="523"/>
      <c r="AB14" s="523"/>
      <c r="AC14" s="523"/>
      <c r="AD14" s="523"/>
      <c r="AE14" s="523"/>
      <c r="AF14" s="523"/>
      <c r="AG14" s="523"/>
      <c r="AH14" s="523"/>
      <c r="AI14" s="523"/>
      <c r="AJ14" s="523" t="s">
        <v>1778</v>
      </c>
      <c r="AK14" s="523"/>
      <c r="AL14" s="523"/>
      <c r="AM14" s="523"/>
      <c r="AN14" s="523"/>
      <c r="AO14" s="523"/>
      <c r="AP14" s="523"/>
      <c r="AQ14" s="523"/>
      <c r="AR14" s="523"/>
      <c r="AS14" s="523"/>
      <c r="AT14" s="523" t="s">
        <v>1313</v>
      </c>
      <c r="AU14" s="523"/>
      <c r="AV14" s="523"/>
      <c r="AW14" s="523"/>
      <c r="AX14" s="523"/>
      <c r="AY14" s="523"/>
      <c r="AZ14" s="523"/>
      <c r="BA14" s="523"/>
    </row>
    <row r="15" spans="1:53" ht="21" customHeight="1">
      <c r="A15" s="523" t="s">
        <v>395</v>
      </c>
      <c r="B15" s="523"/>
      <c r="C15" s="523"/>
      <c r="D15" s="523"/>
      <c r="E15" s="523"/>
      <c r="F15" s="536" t="s">
        <v>1314</v>
      </c>
      <c r="G15" s="536"/>
      <c r="H15" s="536"/>
      <c r="I15" s="536"/>
      <c r="J15" s="536"/>
      <c r="K15" s="536"/>
      <c r="L15" s="536"/>
      <c r="M15" s="536"/>
      <c r="N15" s="536"/>
      <c r="O15" s="536"/>
      <c r="P15" s="536" t="s">
        <v>1315</v>
      </c>
      <c r="Q15" s="536"/>
      <c r="R15" s="536"/>
      <c r="S15" s="536"/>
      <c r="T15" s="536"/>
      <c r="U15" s="536"/>
      <c r="V15" s="536"/>
      <c r="W15" s="536"/>
      <c r="X15" s="536"/>
      <c r="Y15" s="536"/>
      <c r="Z15" s="536" t="s">
        <v>1316</v>
      </c>
      <c r="AA15" s="536"/>
      <c r="AB15" s="536"/>
      <c r="AC15" s="536"/>
      <c r="AD15" s="536"/>
      <c r="AE15" s="536"/>
      <c r="AF15" s="536"/>
      <c r="AG15" s="536"/>
      <c r="AH15" s="536"/>
      <c r="AI15" s="536"/>
      <c r="AJ15" s="536"/>
      <c r="AK15" s="536"/>
      <c r="AL15" s="536"/>
      <c r="AM15" s="536"/>
      <c r="AN15" s="536"/>
      <c r="AO15" s="536"/>
      <c r="AP15" s="536"/>
      <c r="AQ15" s="536"/>
      <c r="AR15" s="536"/>
      <c r="AS15" s="536"/>
      <c r="AT15" s="536" t="s">
        <v>1779</v>
      </c>
      <c r="AU15" s="536"/>
      <c r="AV15" s="536"/>
      <c r="AW15" s="536"/>
      <c r="AX15" s="536"/>
      <c r="AY15" s="536"/>
      <c r="AZ15" s="536"/>
      <c r="BA15" s="536"/>
    </row>
    <row r="16" spans="1:53" ht="21" customHeight="1">
      <c r="A16" s="523" t="s">
        <v>396</v>
      </c>
      <c r="B16" s="523"/>
      <c r="C16" s="523"/>
      <c r="D16" s="523"/>
      <c r="E16" s="523"/>
      <c r="F16" s="533" t="s">
        <v>1780</v>
      </c>
      <c r="G16" s="534"/>
      <c r="H16" s="534"/>
      <c r="I16" s="534"/>
      <c r="J16" s="534"/>
      <c r="K16" s="534"/>
      <c r="L16" s="534"/>
      <c r="M16" s="534"/>
      <c r="N16" s="534"/>
      <c r="O16" s="535"/>
      <c r="P16" s="536" t="s">
        <v>1781</v>
      </c>
      <c r="Q16" s="536"/>
      <c r="R16" s="536"/>
      <c r="S16" s="536"/>
      <c r="T16" s="536"/>
      <c r="U16" s="536"/>
      <c r="V16" s="536"/>
      <c r="W16" s="536"/>
      <c r="X16" s="536"/>
      <c r="Y16" s="536"/>
      <c r="Z16" s="536" t="s">
        <v>1317</v>
      </c>
      <c r="AA16" s="536"/>
      <c r="AB16" s="536"/>
      <c r="AC16" s="536"/>
      <c r="AD16" s="536"/>
      <c r="AE16" s="536"/>
      <c r="AF16" s="536"/>
      <c r="AG16" s="536"/>
      <c r="AH16" s="536"/>
      <c r="AI16" s="536"/>
      <c r="AJ16" s="536" t="s">
        <v>1782</v>
      </c>
      <c r="AK16" s="536"/>
      <c r="AL16" s="536"/>
      <c r="AM16" s="536"/>
      <c r="AN16" s="536"/>
      <c r="AO16" s="536"/>
      <c r="AP16" s="536"/>
      <c r="AQ16" s="536"/>
      <c r="AR16" s="536"/>
      <c r="AS16" s="536"/>
      <c r="AT16" s="536" t="s">
        <v>1318</v>
      </c>
      <c r="AU16" s="536"/>
      <c r="AV16" s="536"/>
      <c r="AW16" s="536"/>
      <c r="AX16" s="536"/>
      <c r="AY16" s="536"/>
      <c r="AZ16" s="536"/>
      <c r="BA16" s="536"/>
    </row>
    <row r="17" spans="1:53" ht="21" customHeight="1">
      <c r="A17" s="523" t="s">
        <v>397</v>
      </c>
      <c r="B17" s="523"/>
      <c r="C17" s="523"/>
      <c r="D17" s="523"/>
      <c r="E17" s="523"/>
      <c r="F17" s="533" t="s">
        <v>271</v>
      </c>
      <c r="G17" s="534"/>
      <c r="H17" s="534"/>
      <c r="I17" s="534"/>
      <c r="J17" s="534"/>
      <c r="K17" s="534"/>
      <c r="L17" s="534"/>
      <c r="M17" s="534"/>
      <c r="N17" s="534"/>
      <c r="O17" s="535"/>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t="s">
        <v>271</v>
      </c>
      <c r="AU17" s="536"/>
      <c r="AV17" s="536"/>
      <c r="AW17" s="536"/>
      <c r="AX17" s="536"/>
      <c r="AY17" s="536"/>
      <c r="AZ17" s="536"/>
      <c r="BA17" s="536"/>
    </row>
    <row r="18" spans="1:53" ht="21" customHeight="1">
      <c r="A18" s="523" t="s">
        <v>398</v>
      </c>
      <c r="B18" s="523"/>
      <c r="C18" s="523"/>
      <c r="D18" s="523"/>
      <c r="E18" s="523"/>
      <c r="F18" s="533" t="s">
        <v>1319</v>
      </c>
      <c r="G18" s="534"/>
      <c r="H18" s="534"/>
      <c r="I18" s="534"/>
      <c r="J18" s="534"/>
      <c r="K18" s="534"/>
      <c r="L18" s="534"/>
      <c r="M18" s="534"/>
      <c r="N18" s="534"/>
      <c r="O18" s="535"/>
      <c r="P18" s="536"/>
      <c r="Q18" s="536"/>
      <c r="R18" s="536"/>
      <c r="S18" s="536"/>
      <c r="T18" s="536"/>
      <c r="U18" s="536"/>
      <c r="V18" s="536"/>
      <c r="W18" s="536"/>
      <c r="X18" s="536"/>
      <c r="Y18" s="536"/>
      <c r="Z18" s="536" t="s">
        <v>1783</v>
      </c>
      <c r="AA18" s="536"/>
      <c r="AB18" s="536"/>
      <c r="AC18" s="536"/>
      <c r="AD18" s="536"/>
      <c r="AE18" s="536"/>
      <c r="AF18" s="536"/>
      <c r="AG18" s="536"/>
      <c r="AH18" s="536"/>
      <c r="AI18" s="536"/>
      <c r="AJ18" s="536"/>
      <c r="AK18" s="536"/>
      <c r="AL18" s="536"/>
      <c r="AM18" s="536"/>
      <c r="AN18" s="536"/>
      <c r="AO18" s="536"/>
      <c r="AP18" s="536"/>
      <c r="AQ18" s="536"/>
      <c r="AR18" s="536"/>
      <c r="AS18" s="536"/>
      <c r="AT18" s="536" t="s">
        <v>274</v>
      </c>
      <c r="AU18" s="536"/>
      <c r="AV18" s="536"/>
      <c r="AW18" s="536"/>
      <c r="AX18" s="536"/>
      <c r="AY18" s="536"/>
      <c r="AZ18" s="536"/>
      <c r="BA18" s="536"/>
    </row>
    <row r="19" spans="1:53" ht="21" customHeight="1">
      <c r="A19" s="523" t="s">
        <v>399</v>
      </c>
      <c r="B19" s="523"/>
      <c r="C19" s="523"/>
      <c r="D19" s="523"/>
      <c r="E19" s="523"/>
      <c r="F19" s="533"/>
      <c r="G19" s="534"/>
      <c r="H19" s="534"/>
      <c r="I19" s="534"/>
      <c r="J19" s="534"/>
      <c r="K19" s="534"/>
      <c r="L19" s="534"/>
      <c r="M19" s="534"/>
      <c r="N19" s="534"/>
      <c r="O19" s="535"/>
      <c r="P19" s="536"/>
      <c r="Q19" s="536"/>
      <c r="R19" s="536"/>
      <c r="S19" s="536"/>
      <c r="T19" s="536"/>
      <c r="U19" s="536"/>
      <c r="V19" s="536"/>
      <c r="W19" s="536"/>
      <c r="X19" s="536"/>
      <c r="Y19" s="536"/>
      <c r="Z19" s="536" t="s">
        <v>1782</v>
      </c>
      <c r="AA19" s="536"/>
      <c r="AB19" s="536"/>
      <c r="AC19" s="536"/>
      <c r="AD19" s="536"/>
      <c r="AE19" s="536"/>
      <c r="AF19" s="536"/>
      <c r="AG19" s="536"/>
      <c r="AH19" s="536"/>
      <c r="AI19" s="536"/>
      <c r="AJ19" s="536"/>
      <c r="AK19" s="536"/>
      <c r="AL19" s="536"/>
      <c r="AM19" s="536"/>
      <c r="AN19" s="536"/>
      <c r="AO19" s="536"/>
      <c r="AP19" s="536"/>
      <c r="AQ19" s="536"/>
      <c r="AR19" s="536"/>
      <c r="AS19" s="536"/>
      <c r="AT19" s="536" t="s">
        <v>271</v>
      </c>
      <c r="AU19" s="536"/>
      <c r="AV19" s="536"/>
      <c r="AW19" s="536"/>
      <c r="AX19" s="536"/>
      <c r="AY19" s="536"/>
      <c r="AZ19" s="536"/>
      <c r="BA19" s="536"/>
    </row>
    <row r="20" spans="1:53" ht="21" customHeight="1">
      <c r="A20" s="523" t="s">
        <v>400</v>
      </c>
      <c r="B20" s="523"/>
      <c r="C20" s="523"/>
      <c r="D20" s="523"/>
      <c r="E20" s="523"/>
      <c r="F20" s="533" t="s">
        <v>1320</v>
      </c>
      <c r="G20" s="534"/>
      <c r="H20" s="534"/>
      <c r="I20" s="534"/>
      <c r="J20" s="534"/>
      <c r="K20" s="534"/>
      <c r="L20" s="534"/>
      <c r="M20" s="534"/>
      <c r="N20" s="534"/>
      <c r="O20" s="535"/>
      <c r="P20" s="536" t="s">
        <v>1784</v>
      </c>
      <c r="Q20" s="536"/>
      <c r="R20" s="536"/>
      <c r="S20" s="536"/>
      <c r="T20" s="536"/>
      <c r="U20" s="536"/>
      <c r="V20" s="536"/>
      <c r="W20" s="536"/>
      <c r="X20" s="536"/>
      <c r="Y20" s="536"/>
      <c r="Z20" s="536" t="s">
        <v>1321</v>
      </c>
      <c r="AA20" s="536"/>
      <c r="AB20" s="536"/>
      <c r="AC20" s="536"/>
      <c r="AD20" s="536"/>
      <c r="AE20" s="536"/>
      <c r="AF20" s="536"/>
      <c r="AG20" s="536"/>
      <c r="AH20" s="536"/>
      <c r="AI20" s="536"/>
      <c r="AJ20" s="536"/>
      <c r="AK20" s="536"/>
      <c r="AL20" s="536"/>
      <c r="AM20" s="536"/>
      <c r="AN20" s="536"/>
      <c r="AO20" s="536"/>
      <c r="AP20" s="536"/>
      <c r="AQ20" s="536"/>
      <c r="AR20" s="536"/>
      <c r="AS20" s="536"/>
      <c r="AT20" s="536" t="s">
        <v>1322</v>
      </c>
      <c r="AU20" s="536"/>
      <c r="AV20" s="536"/>
      <c r="AW20" s="536"/>
      <c r="AX20" s="536"/>
      <c r="AY20" s="536"/>
      <c r="AZ20" s="536"/>
      <c r="BA20" s="536"/>
    </row>
    <row r="21" spans="1:53" ht="21" customHeight="1">
      <c r="A21" s="523" t="s">
        <v>401</v>
      </c>
      <c r="B21" s="523"/>
      <c r="C21" s="523"/>
      <c r="D21" s="523"/>
      <c r="E21" s="523"/>
      <c r="F21" s="533"/>
      <c r="G21" s="534"/>
      <c r="H21" s="534"/>
      <c r="I21" s="534"/>
      <c r="J21" s="534"/>
      <c r="K21" s="534"/>
      <c r="L21" s="534"/>
      <c r="M21" s="534"/>
      <c r="N21" s="534"/>
      <c r="O21" s="535"/>
      <c r="P21" s="536"/>
      <c r="Q21" s="536"/>
      <c r="R21" s="536"/>
      <c r="S21" s="536"/>
      <c r="T21" s="536"/>
      <c r="U21" s="536"/>
      <c r="V21" s="536"/>
      <c r="W21" s="536"/>
      <c r="X21" s="536"/>
      <c r="Y21" s="536"/>
      <c r="Z21" s="536" t="s">
        <v>271</v>
      </c>
      <c r="AA21" s="536"/>
      <c r="AB21" s="536"/>
      <c r="AC21" s="536"/>
      <c r="AD21" s="536"/>
      <c r="AE21" s="536"/>
      <c r="AF21" s="536"/>
      <c r="AG21" s="536"/>
      <c r="AH21" s="536"/>
      <c r="AI21" s="536"/>
      <c r="AJ21" s="536"/>
      <c r="AK21" s="536"/>
      <c r="AL21" s="536"/>
      <c r="AM21" s="536"/>
      <c r="AN21" s="536"/>
      <c r="AO21" s="536"/>
      <c r="AP21" s="536"/>
      <c r="AQ21" s="536"/>
      <c r="AR21" s="536"/>
      <c r="AS21" s="536"/>
      <c r="AT21" s="536" t="s">
        <v>271</v>
      </c>
      <c r="AU21" s="536"/>
      <c r="AV21" s="536"/>
      <c r="AW21" s="536"/>
      <c r="AX21" s="536"/>
      <c r="AY21" s="536"/>
      <c r="AZ21" s="536"/>
      <c r="BA21" s="536"/>
    </row>
    <row r="22" spans="1:53" ht="21" customHeight="1">
      <c r="A22" s="523" t="s">
        <v>402</v>
      </c>
      <c r="B22" s="523"/>
      <c r="C22" s="523"/>
      <c r="D22" s="523"/>
      <c r="E22" s="523"/>
      <c r="F22" s="533"/>
      <c r="G22" s="534"/>
      <c r="H22" s="534"/>
      <c r="I22" s="534"/>
      <c r="J22" s="534"/>
      <c r="K22" s="534"/>
      <c r="L22" s="534"/>
      <c r="M22" s="534"/>
      <c r="N22" s="534"/>
      <c r="O22" s="535"/>
      <c r="P22" s="536"/>
      <c r="Q22" s="536"/>
      <c r="R22" s="536"/>
      <c r="S22" s="536"/>
      <c r="T22" s="536"/>
      <c r="U22" s="536"/>
      <c r="V22" s="536"/>
      <c r="W22" s="536"/>
      <c r="X22" s="536"/>
      <c r="Y22" s="536"/>
      <c r="Z22" s="536" t="s">
        <v>1319</v>
      </c>
      <c r="AA22" s="536"/>
      <c r="AB22" s="536"/>
      <c r="AC22" s="536"/>
      <c r="AD22" s="536"/>
      <c r="AE22" s="536"/>
      <c r="AF22" s="536"/>
      <c r="AG22" s="536"/>
      <c r="AH22" s="536"/>
      <c r="AI22" s="536"/>
      <c r="AJ22" s="536"/>
      <c r="AK22" s="536"/>
      <c r="AL22" s="536"/>
      <c r="AM22" s="536"/>
      <c r="AN22" s="536"/>
      <c r="AO22" s="536"/>
      <c r="AP22" s="536"/>
      <c r="AQ22" s="536"/>
      <c r="AR22" s="536"/>
      <c r="AS22" s="536"/>
      <c r="AT22" s="536" t="s">
        <v>1319</v>
      </c>
      <c r="AU22" s="536"/>
      <c r="AV22" s="536"/>
      <c r="AW22" s="536"/>
      <c r="AX22" s="536"/>
      <c r="AY22" s="536"/>
      <c r="AZ22" s="536"/>
      <c r="BA22" s="536"/>
    </row>
    <row r="23" spans="1:53" ht="21" customHeight="1">
      <c r="A23" s="523" t="s">
        <v>403</v>
      </c>
      <c r="B23" s="523"/>
      <c r="C23" s="523"/>
      <c r="D23" s="523"/>
      <c r="E23" s="523"/>
      <c r="F23" s="533" t="s">
        <v>271</v>
      </c>
      <c r="G23" s="534"/>
      <c r="H23" s="534"/>
      <c r="I23" s="534"/>
      <c r="J23" s="534"/>
      <c r="K23" s="534"/>
      <c r="L23" s="534"/>
      <c r="M23" s="534"/>
      <c r="N23" s="534"/>
      <c r="O23" s="535"/>
      <c r="P23" s="536" t="s">
        <v>1782</v>
      </c>
      <c r="Q23" s="536"/>
      <c r="R23" s="536"/>
      <c r="S23" s="536"/>
      <c r="T23" s="536"/>
      <c r="U23" s="536"/>
      <c r="V23" s="536"/>
      <c r="W23" s="536"/>
      <c r="X23" s="536"/>
      <c r="Y23" s="536"/>
      <c r="Z23" s="536" t="s">
        <v>278</v>
      </c>
      <c r="AA23" s="536"/>
      <c r="AB23" s="536"/>
      <c r="AC23" s="536"/>
      <c r="AD23" s="536"/>
      <c r="AE23" s="536"/>
      <c r="AF23" s="536"/>
      <c r="AG23" s="536"/>
      <c r="AH23" s="536"/>
      <c r="AI23" s="536"/>
      <c r="AJ23" s="536"/>
      <c r="AK23" s="536"/>
      <c r="AL23" s="536"/>
      <c r="AM23" s="536"/>
      <c r="AN23" s="536"/>
      <c r="AO23" s="536"/>
      <c r="AP23" s="536"/>
      <c r="AQ23" s="536"/>
      <c r="AR23" s="536"/>
      <c r="AS23" s="536"/>
      <c r="AT23" s="536" t="s">
        <v>276</v>
      </c>
      <c r="AU23" s="536"/>
      <c r="AV23" s="536"/>
      <c r="AW23" s="536"/>
      <c r="AX23" s="536"/>
      <c r="AY23" s="536"/>
      <c r="AZ23" s="536"/>
      <c r="BA23" s="536"/>
    </row>
    <row r="24" spans="1:53" ht="21" customHeight="1">
      <c r="A24" s="523" t="s">
        <v>404</v>
      </c>
      <c r="B24" s="523"/>
      <c r="C24" s="523"/>
      <c r="D24" s="523"/>
      <c r="E24" s="523"/>
      <c r="F24" s="533"/>
      <c r="G24" s="534"/>
      <c r="H24" s="534"/>
      <c r="I24" s="534"/>
      <c r="J24" s="534"/>
      <c r="K24" s="534"/>
      <c r="L24" s="534"/>
      <c r="M24" s="534"/>
      <c r="N24" s="534"/>
      <c r="O24" s="535"/>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6"/>
      <c r="AY24" s="536"/>
      <c r="AZ24" s="536"/>
      <c r="BA24" s="536"/>
    </row>
    <row r="25" spans="1:53" ht="21" customHeight="1">
      <c r="A25" s="523" t="s">
        <v>405</v>
      </c>
      <c r="B25" s="523"/>
      <c r="C25" s="523"/>
      <c r="D25" s="523"/>
      <c r="E25" s="523"/>
      <c r="F25" s="533"/>
      <c r="G25" s="534"/>
      <c r="H25" s="534"/>
      <c r="I25" s="534"/>
      <c r="J25" s="534"/>
      <c r="K25" s="534"/>
      <c r="L25" s="534"/>
      <c r="M25" s="534"/>
      <c r="N25" s="534"/>
      <c r="O25" s="535"/>
      <c r="P25" s="536" t="s">
        <v>271</v>
      </c>
      <c r="Q25" s="536"/>
      <c r="R25" s="536"/>
      <c r="S25" s="536"/>
      <c r="T25" s="536"/>
      <c r="U25" s="536"/>
      <c r="V25" s="536"/>
      <c r="W25" s="536"/>
      <c r="X25" s="536"/>
      <c r="Y25" s="536"/>
      <c r="Z25" s="536" t="s">
        <v>279</v>
      </c>
      <c r="AA25" s="536"/>
      <c r="AB25" s="536"/>
      <c r="AC25" s="536"/>
      <c r="AD25" s="536"/>
      <c r="AE25" s="536"/>
      <c r="AF25" s="536"/>
      <c r="AG25" s="536"/>
      <c r="AH25" s="536"/>
      <c r="AI25" s="536"/>
      <c r="AJ25" s="536"/>
      <c r="AK25" s="536"/>
      <c r="AL25" s="536"/>
      <c r="AM25" s="536"/>
      <c r="AN25" s="536"/>
      <c r="AO25" s="536"/>
      <c r="AP25" s="536"/>
      <c r="AQ25" s="536"/>
      <c r="AR25" s="536"/>
      <c r="AS25" s="536"/>
      <c r="AT25" s="536" t="s">
        <v>278</v>
      </c>
      <c r="AU25" s="536"/>
      <c r="AV25" s="536"/>
      <c r="AW25" s="536"/>
      <c r="AX25" s="536"/>
      <c r="AY25" s="536"/>
      <c r="AZ25" s="536"/>
      <c r="BA25" s="536"/>
    </row>
    <row r="26" spans="1:53" ht="21" customHeight="1">
      <c r="A26" s="523" t="s">
        <v>406</v>
      </c>
      <c r="B26" s="523"/>
      <c r="C26" s="523"/>
      <c r="D26" s="523"/>
      <c r="E26" s="523"/>
      <c r="F26" s="533"/>
      <c r="G26" s="534"/>
      <c r="H26" s="534"/>
      <c r="I26" s="534"/>
      <c r="J26" s="534"/>
      <c r="K26" s="534"/>
      <c r="L26" s="534"/>
      <c r="M26" s="534"/>
      <c r="N26" s="534"/>
      <c r="O26" s="535"/>
      <c r="P26" s="536"/>
      <c r="Q26" s="536"/>
      <c r="R26" s="536"/>
      <c r="S26" s="536"/>
      <c r="T26" s="536"/>
      <c r="U26" s="536"/>
      <c r="V26" s="536"/>
      <c r="W26" s="536"/>
      <c r="X26" s="536"/>
      <c r="Y26" s="536"/>
      <c r="Z26" s="536" t="s">
        <v>91</v>
      </c>
      <c r="AA26" s="536"/>
      <c r="AB26" s="536"/>
      <c r="AC26" s="536"/>
      <c r="AD26" s="536"/>
      <c r="AE26" s="536"/>
      <c r="AF26" s="536"/>
      <c r="AG26" s="536"/>
      <c r="AH26" s="536"/>
      <c r="AI26" s="536"/>
      <c r="AJ26" s="536"/>
      <c r="AK26" s="536"/>
      <c r="AL26" s="536"/>
      <c r="AM26" s="536"/>
      <c r="AN26" s="536"/>
      <c r="AO26" s="536"/>
      <c r="AP26" s="536"/>
      <c r="AQ26" s="536"/>
      <c r="AR26" s="536"/>
      <c r="AS26" s="536"/>
      <c r="AT26" s="536" t="s">
        <v>1785</v>
      </c>
      <c r="AU26" s="536"/>
      <c r="AV26" s="536"/>
      <c r="AW26" s="536"/>
      <c r="AX26" s="536"/>
      <c r="AY26" s="536"/>
      <c r="AZ26" s="536"/>
      <c r="BA26" s="536"/>
    </row>
    <row r="27" spans="1:53" ht="21" customHeight="1">
      <c r="A27" s="523" t="s">
        <v>1786</v>
      </c>
      <c r="B27" s="523"/>
      <c r="C27" s="523"/>
      <c r="D27" s="523"/>
      <c r="E27" s="523"/>
      <c r="F27" s="533"/>
      <c r="G27" s="534"/>
      <c r="H27" s="534"/>
      <c r="I27" s="534"/>
      <c r="J27" s="534"/>
      <c r="K27" s="534"/>
      <c r="L27" s="534"/>
      <c r="M27" s="534"/>
      <c r="N27" s="534"/>
      <c r="O27" s="535"/>
      <c r="P27" s="536"/>
      <c r="Q27" s="536"/>
      <c r="R27" s="536"/>
      <c r="S27" s="536"/>
      <c r="T27" s="536"/>
      <c r="U27" s="536"/>
      <c r="V27" s="536"/>
      <c r="W27" s="536"/>
      <c r="X27" s="536"/>
      <c r="Y27" s="536"/>
      <c r="Z27" s="536" t="s">
        <v>1319</v>
      </c>
      <c r="AA27" s="536"/>
      <c r="AB27" s="536"/>
      <c r="AC27" s="536"/>
      <c r="AD27" s="536"/>
      <c r="AE27" s="536"/>
      <c r="AF27" s="536"/>
      <c r="AG27" s="536"/>
      <c r="AH27" s="536"/>
      <c r="AI27" s="536"/>
      <c r="AJ27" s="536"/>
      <c r="AK27" s="536"/>
      <c r="AL27" s="536"/>
      <c r="AM27" s="536"/>
      <c r="AN27" s="536"/>
      <c r="AO27" s="536"/>
      <c r="AP27" s="536"/>
      <c r="AQ27" s="536"/>
      <c r="AR27" s="536"/>
      <c r="AS27" s="536"/>
      <c r="AT27" s="536" t="s">
        <v>1319</v>
      </c>
      <c r="AU27" s="536"/>
      <c r="AV27" s="536"/>
      <c r="AW27" s="536"/>
      <c r="AX27" s="536"/>
      <c r="AY27" s="536"/>
      <c r="AZ27" s="536"/>
      <c r="BA27" s="536"/>
    </row>
    <row r="28" spans="1:53" ht="21" customHeight="1">
      <c r="A28" s="523" t="s">
        <v>385</v>
      </c>
      <c r="B28" s="523"/>
      <c r="C28" s="523"/>
      <c r="D28" s="523"/>
      <c r="E28" s="523"/>
      <c r="F28" s="528" t="s">
        <v>1323</v>
      </c>
      <c r="G28" s="529"/>
      <c r="H28" s="529"/>
      <c r="I28" s="529"/>
      <c r="J28" s="529"/>
      <c r="K28" s="529"/>
      <c r="L28" s="529"/>
      <c r="M28" s="529"/>
      <c r="N28" s="529"/>
      <c r="O28" s="530"/>
      <c r="P28" s="537" t="s">
        <v>1324</v>
      </c>
      <c r="Q28" s="537"/>
      <c r="R28" s="537"/>
      <c r="S28" s="537"/>
      <c r="T28" s="537"/>
      <c r="U28" s="537"/>
      <c r="V28" s="537"/>
      <c r="W28" s="537"/>
      <c r="X28" s="537"/>
      <c r="Y28" s="537"/>
      <c r="Z28" s="537" t="s">
        <v>1325</v>
      </c>
      <c r="AA28" s="537"/>
      <c r="AB28" s="537"/>
      <c r="AC28" s="537"/>
      <c r="AD28" s="537"/>
      <c r="AE28" s="537"/>
      <c r="AF28" s="537"/>
      <c r="AG28" s="537"/>
      <c r="AH28" s="537"/>
      <c r="AI28" s="537"/>
      <c r="AJ28" s="537" t="s">
        <v>1782</v>
      </c>
      <c r="AK28" s="537"/>
      <c r="AL28" s="537"/>
      <c r="AM28" s="537"/>
      <c r="AN28" s="537"/>
      <c r="AO28" s="537"/>
      <c r="AP28" s="537"/>
      <c r="AQ28" s="537"/>
      <c r="AR28" s="537"/>
      <c r="AS28" s="537"/>
      <c r="AT28" s="537" t="s">
        <v>1326</v>
      </c>
      <c r="AU28" s="537"/>
      <c r="AV28" s="537"/>
      <c r="AW28" s="537"/>
      <c r="AX28" s="537"/>
      <c r="AY28" s="537"/>
      <c r="AZ28" s="537"/>
      <c r="BA28" s="537"/>
    </row>
    <row r="29" spans="1:53">
      <c r="A29" s="36" t="s">
        <v>1787</v>
      </c>
    </row>
    <row r="30" spans="1:53">
      <c r="A30" s="36"/>
    </row>
  </sheetData>
  <mergeCells count="131">
    <mergeCell ref="A28:E28"/>
    <mergeCell ref="F28:O28"/>
    <mergeCell ref="P28:Y28"/>
    <mergeCell ref="Z28:AI28"/>
    <mergeCell ref="AJ28:AS28"/>
    <mergeCell ref="AT28:BA28"/>
    <mergeCell ref="A27:E27"/>
    <mergeCell ref="F27:O27"/>
    <mergeCell ref="P27:Y27"/>
    <mergeCell ref="Z27:AI27"/>
    <mergeCell ref="AJ27:AS27"/>
    <mergeCell ref="AT27:BA27"/>
    <mergeCell ref="A26:E26"/>
    <mergeCell ref="F26:O26"/>
    <mergeCell ref="P26:Y26"/>
    <mergeCell ref="Z26:AI26"/>
    <mergeCell ref="AJ26:AS26"/>
    <mergeCell ref="AT26:BA26"/>
    <mergeCell ref="A25:E25"/>
    <mergeCell ref="F25:O25"/>
    <mergeCell ref="P25:Y25"/>
    <mergeCell ref="Z25:AI25"/>
    <mergeCell ref="AJ25:AS25"/>
    <mergeCell ref="AT25:BA25"/>
    <mergeCell ref="A24:E24"/>
    <mergeCell ref="F24:O24"/>
    <mergeCell ref="P24:Y24"/>
    <mergeCell ref="Z24:AI24"/>
    <mergeCell ref="AJ24:AS24"/>
    <mergeCell ref="AT24:BA24"/>
    <mergeCell ref="A23:E23"/>
    <mergeCell ref="F23:O23"/>
    <mergeCell ref="P23:Y23"/>
    <mergeCell ref="Z23:AI23"/>
    <mergeCell ref="AJ23:AS23"/>
    <mergeCell ref="AT23:BA23"/>
    <mergeCell ref="A22:E22"/>
    <mergeCell ref="F22:O22"/>
    <mergeCell ref="P22:Y22"/>
    <mergeCell ref="Z22:AI22"/>
    <mergeCell ref="AJ22:AS22"/>
    <mergeCell ref="AT22:BA22"/>
    <mergeCell ref="A21:E21"/>
    <mergeCell ref="F21:O21"/>
    <mergeCell ref="P21:Y21"/>
    <mergeCell ref="Z21:AI21"/>
    <mergeCell ref="AJ21:AS21"/>
    <mergeCell ref="AT21:BA21"/>
    <mergeCell ref="A20:E20"/>
    <mergeCell ref="F20:O20"/>
    <mergeCell ref="P20:Y20"/>
    <mergeCell ref="Z20:AI20"/>
    <mergeCell ref="AJ20:AS20"/>
    <mergeCell ref="AT20:BA20"/>
    <mergeCell ref="A19:E19"/>
    <mergeCell ref="F19:O19"/>
    <mergeCell ref="P19:Y19"/>
    <mergeCell ref="Z19:AI19"/>
    <mergeCell ref="AJ19:AS19"/>
    <mergeCell ref="AT19:BA19"/>
    <mergeCell ref="A18:E18"/>
    <mergeCell ref="F18:O18"/>
    <mergeCell ref="P18:Y18"/>
    <mergeCell ref="Z18:AI18"/>
    <mergeCell ref="AJ18:AS18"/>
    <mergeCell ref="AT18:BA18"/>
    <mergeCell ref="A17:E17"/>
    <mergeCell ref="F17:O17"/>
    <mergeCell ref="P17:Y17"/>
    <mergeCell ref="Z17:AI17"/>
    <mergeCell ref="AJ17:AS17"/>
    <mergeCell ref="AT17:BA17"/>
    <mergeCell ref="A16:E16"/>
    <mergeCell ref="F16:O16"/>
    <mergeCell ref="P16:Y16"/>
    <mergeCell ref="Z16:AI16"/>
    <mergeCell ref="AJ16:AS16"/>
    <mergeCell ref="AT16:BA16"/>
    <mergeCell ref="A15:E15"/>
    <mergeCell ref="F15:O15"/>
    <mergeCell ref="P15:Y15"/>
    <mergeCell ref="Z15:AI15"/>
    <mergeCell ref="AJ15:AS15"/>
    <mergeCell ref="AT15:BA15"/>
    <mergeCell ref="A14:E14"/>
    <mergeCell ref="F14:O14"/>
    <mergeCell ref="P14:Y14"/>
    <mergeCell ref="Z14:AI14"/>
    <mergeCell ref="AJ14:AS14"/>
    <mergeCell ref="AT14:BA14"/>
    <mergeCell ref="AV9:AZ9"/>
    <mergeCell ref="A10:E10"/>
    <mergeCell ref="G10:N10"/>
    <mergeCell ref="Q10:X10"/>
    <mergeCell ref="AA10:AL10"/>
    <mergeCell ref="AN10:AT10"/>
    <mergeCell ref="AU10:BA10"/>
    <mergeCell ref="A9:E9"/>
    <mergeCell ref="G9:N9"/>
    <mergeCell ref="Q9:X9"/>
    <mergeCell ref="AA9:AL9"/>
    <mergeCell ref="AO9:AS9"/>
    <mergeCell ref="AV7:AZ7"/>
    <mergeCell ref="A8:E8"/>
    <mergeCell ref="G8:N8"/>
    <mergeCell ref="Q8:X8"/>
    <mergeCell ref="AA8:AL8"/>
    <mergeCell ref="AO8:AS8"/>
    <mergeCell ref="AV8:AZ8"/>
    <mergeCell ref="A7:E7"/>
    <mergeCell ref="G7:N7"/>
    <mergeCell ref="Q7:X7"/>
    <mergeCell ref="AA7:AL7"/>
    <mergeCell ref="AO7:AS7"/>
    <mergeCell ref="A4:E4"/>
    <mergeCell ref="F4:O4"/>
    <mergeCell ref="P4:Y4"/>
    <mergeCell ref="Z4:AM4"/>
    <mergeCell ref="AN4:BA4"/>
    <mergeCell ref="AV5:AZ5"/>
    <mergeCell ref="A6:E6"/>
    <mergeCell ref="G6:N6"/>
    <mergeCell ref="Q6:X6"/>
    <mergeCell ref="AA6:AL6"/>
    <mergeCell ref="AO6:AS6"/>
    <mergeCell ref="AV6:AZ6"/>
    <mergeCell ref="A5:E5"/>
    <mergeCell ref="G5:N5"/>
    <mergeCell ref="Q5:X5"/>
    <mergeCell ref="AA5:AL5"/>
    <mergeCell ref="AO5:AS5"/>
  </mergeCells>
  <phoneticPr fontId="3"/>
  <pageMargins left="0.78740157480314965" right="0.19685039370078741" top="0.19685039370078741" bottom="0.39370078740157483" header="0" footer="0"/>
  <pageSetup paperSize="9" scale="95" orientation="landscape" r:id="rId1"/>
  <headerFooter scaleWithDoc="0" alignWithMargins="0">
    <oddFooter>&amp;C&amp;"ＭＳ 明朝,標準"&amp;10－１８－</oddFooter>
  </headerFooter>
  <ignoredErrors>
    <ignoredError sqref="AT5:AT9 BA5:BA9"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
  <sheetViews>
    <sheetView view="pageLayout" zoomScaleNormal="100" workbookViewId="0"/>
  </sheetViews>
  <sheetFormatPr defaultRowHeight="14.25"/>
  <cols>
    <col min="1" max="4" width="2.625" style="23" customWidth="1"/>
    <col min="5" max="5" width="2.5" style="23" customWidth="1"/>
    <col min="6" max="8" width="2.375" style="23" customWidth="1"/>
    <col min="9" max="52" width="2.625" style="23" customWidth="1"/>
    <col min="53" max="53" width="2.75" style="23" customWidth="1"/>
    <col min="54" max="362" width="2.625" style="23" customWidth="1"/>
    <col min="363" max="16384" width="9" style="23"/>
  </cols>
  <sheetData>
    <row r="1" spans="1:52" ht="31.5" customHeight="1"/>
    <row r="2" spans="1:52" s="64" customFormat="1" ht="23.25" customHeight="1">
      <c r="A2" s="64" t="s">
        <v>444</v>
      </c>
      <c r="AQ2" s="538" t="s">
        <v>1327</v>
      </c>
      <c r="AR2" s="538"/>
      <c r="AS2" s="538"/>
      <c r="AT2" s="538"/>
      <c r="AU2" s="538"/>
      <c r="AV2" s="538"/>
      <c r="AW2" s="538"/>
      <c r="AX2" s="538"/>
      <c r="AY2" s="538"/>
      <c r="AZ2" s="538"/>
    </row>
    <row r="3" spans="1:52" ht="23.25" customHeight="1">
      <c r="A3" s="539"/>
      <c r="B3" s="540"/>
      <c r="C3" s="540"/>
      <c r="D3" s="540"/>
      <c r="E3" s="540"/>
      <c r="F3" s="540"/>
      <c r="G3" s="540"/>
      <c r="H3" s="541"/>
      <c r="I3" s="542" t="s">
        <v>1328</v>
      </c>
      <c r="J3" s="543"/>
      <c r="K3" s="543"/>
      <c r="L3" s="543"/>
      <c r="M3" s="543"/>
      <c r="N3" s="543"/>
      <c r="O3" s="543"/>
      <c r="P3" s="543"/>
      <c r="Q3" s="543"/>
      <c r="R3" s="543"/>
      <c r="S3" s="544"/>
      <c r="T3" s="545" t="s">
        <v>1329</v>
      </c>
      <c r="U3" s="545"/>
      <c r="V3" s="545"/>
      <c r="W3" s="545"/>
      <c r="X3" s="545"/>
      <c r="Y3" s="546" t="s">
        <v>1289</v>
      </c>
      <c r="Z3" s="547"/>
      <c r="AA3" s="547"/>
      <c r="AB3" s="547"/>
      <c r="AC3" s="547"/>
      <c r="AD3" s="547"/>
      <c r="AE3" s="547"/>
      <c r="AF3" s="548"/>
      <c r="AG3" s="549" t="s">
        <v>1788</v>
      </c>
      <c r="AH3" s="549"/>
      <c r="AI3" s="549"/>
      <c r="AJ3" s="549"/>
      <c r="AK3" s="549"/>
      <c r="AL3" s="549"/>
      <c r="AM3" s="549"/>
      <c r="AN3" s="549"/>
      <c r="AO3" s="549"/>
      <c r="AP3" s="549"/>
      <c r="AQ3" s="549"/>
      <c r="AR3" s="549"/>
      <c r="AS3" s="549"/>
      <c r="AT3" s="549"/>
      <c r="AU3" s="549"/>
      <c r="AV3" s="549"/>
      <c r="AW3" s="549"/>
      <c r="AX3" s="549"/>
      <c r="AY3" s="549"/>
      <c r="AZ3" s="549"/>
    </row>
    <row r="4" spans="1:52" ht="23.25" customHeight="1">
      <c r="A4" s="555" t="s">
        <v>1330</v>
      </c>
      <c r="B4" s="556"/>
      <c r="C4" s="556"/>
      <c r="D4" s="556"/>
      <c r="E4" s="556"/>
      <c r="F4" s="556"/>
      <c r="G4" s="556"/>
      <c r="H4" s="557"/>
      <c r="I4" s="65"/>
      <c r="J4" s="564" t="s">
        <v>1331</v>
      </c>
      <c r="K4" s="564"/>
      <c r="L4" s="564"/>
      <c r="M4" s="564"/>
      <c r="N4" s="564"/>
      <c r="O4" s="564"/>
      <c r="P4" s="564"/>
      <c r="Q4" s="564"/>
      <c r="R4" s="564"/>
      <c r="S4" s="66"/>
      <c r="T4" s="550">
        <v>1</v>
      </c>
      <c r="U4" s="550"/>
      <c r="V4" s="550"/>
      <c r="W4" s="550"/>
      <c r="X4" s="550"/>
      <c r="Y4" s="67"/>
      <c r="Z4" s="551" t="s">
        <v>1332</v>
      </c>
      <c r="AA4" s="551"/>
      <c r="AB4" s="551"/>
      <c r="AC4" s="551"/>
      <c r="AD4" s="551"/>
      <c r="AE4" s="551"/>
      <c r="AF4" s="68"/>
      <c r="AG4" s="552" t="s">
        <v>1333</v>
      </c>
      <c r="AH4" s="552"/>
      <c r="AI4" s="552"/>
      <c r="AJ4" s="552"/>
      <c r="AK4" s="552"/>
      <c r="AL4" s="552"/>
      <c r="AM4" s="552"/>
      <c r="AN4" s="552"/>
      <c r="AO4" s="552"/>
      <c r="AP4" s="552"/>
      <c r="AQ4" s="552"/>
      <c r="AR4" s="552"/>
      <c r="AS4" s="552"/>
      <c r="AT4" s="552"/>
      <c r="AU4" s="552"/>
      <c r="AV4" s="552"/>
      <c r="AW4" s="552"/>
      <c r="AX4" s="552"/>
      <c r="AY4" s="552"/>
      <c r="AZ4" s="552"/>
    </row>
    <row r="5" spans="1:52" ht="23.25" customHeight="1">
      <c r="A5" s="558"/>
      <c r="B5" s="559"/>
      <c r="C5" s="559"/>
      <c r="D5" s="559"/>
      <c r="E5" s="559"/>
      <c r="F5" s="559"/>
      <c r="G5" s="559"/>
      <c r="H5" s="560"/>
      <c r="I5" s="67"/>
      <c r="J5" s="565" t="s">
        <v>1334</v>
      </c>
      <c r="K5" s="565"/>
      <c r="L5" s="565"/>
      <c r="M5" s="565"/>
      <c r="N5" s="565"/>
      <c r="O5" s="565"/>
      <c r="P5" s="565"/>
      <c r="Q5" s="565"/>
      <c r="R5" s="565"/>
      <c r="S5" s="68"/>
      <c r="T5" s="566">
        <v>1</v>
      </c>
      <c r="U5" s="566"/>
      <c r="V5" s="566"/>
      <c r="W5" s="566"/>
      <c r="X5" s="566"/>
      <c r="Y5" s="69"/>
      <c r="Z5" s="567" t="s">
        <v>1335</v>
      </c>
      <c r="AA5" s="567"/>
      <c r="AB5" s="567"/>
      <c r="AC5" s="567"/>
      <c r="AD5" s="567"/>
      <c r="AE5" s="567"/>
      <c r="AF5" s="70"/>
      <c r="AG5" s="552" t="s">
        <v>1336</v>
      </c>
      <c r="AH5" s="552"/>
      <c r="AI5" s="552"/>
      <c r="AJ5" s="552"/>
      <c r="AK5" s="552"/>
      <c r="AL5" s="552"/>
      <c r="AM5" s="552"/>
      <c r="AN5" s="552"/>
      <c r="AO5" s="552"/>
      <c r="AP5" s="552"/>
      <c r="AQ5" s="552"/>
      <c r="AR5" s="552"/>
      <c r="AS5" s="552"/>
      <c r="AT5" s="552"/>
      <c r="AU5" s="552"/>
      <c r="AV5" s="552"/>
      <c r="AW5" s="552"/>
      <c r="AX5" s="552"/>
      <c r="AY5" s="552"/>
      <c r="AZ5" s="552"/>
    </row>
    <row r="6" spans="1:52" ht="23.25" customHeight="1">
      <c r="A6" s="561"/>
      <c r="B6" s="562"/>
      <c r="C6" s="562"/>
      <c r="D6" s="562"/>
      <c r="E6" s="562"/>
      <c r="F6" s="562"/>
      <c r="G6" s="562"/>
      <c r="H6" s="563"/>
      <c r="I6" s="69"/>
      <c r="J6" s="567" t="s">
        <v>1337</v>
      </c>
      <c r="K6" s="567"/>
      <c r="L6" s="567"/>
      <c r="M6" s="567"/>
      <c r="N6" s="567"/>
      <c r="O6" s="567"/>
      <c r="P6" s="567"/>
      <c r="Q6" s="567"/>
      <c r="R6" s="567"/>
      <c r="S6" s="70"/>
      <c r="T6" s="550">
        <v>2</v>
      </c>
      <c r="U6" s="550"/>
      <c r="V6" s="550"/>
      <c r="W6" s="550"/>
      <c r="X6" s="550"/>
      <c r="Y6" s="67"/>
      <c r="Z6" s="551" t="s">
        <v>1789</v>
      </c>
      <c r="AA6" s="551"/>
      <c r="AB6" s="551"/>
      <c r="AC6" s="551"/>
      <c r="AD6" s="551"/>
      <c r="AE6" s="551"/>
      <c r="AF6" s="68"/>
      <c r="AG6" s="552" t="s">
        <v>1339</v>
      </c>
      <c r="AH6" s="552"/>
      <c r="AI6" s="552"/>
      <c r="AJ6" s="552"/>
      <c r="AK6" s="552"/>
      <c r="AL6" s="552"/>
      <c r="AM6" s="552"/>
      <c r="AN6" s="552"/>
      <c r="AO6" s="552"/>
      <c r="AP6" s="552"/>
      <c r="AQ6" s="552"/>
      <c r="AR6" s="552"/>
      <c r="AS6" s="552"/>
      <c r="AT6" s="552"/>
      <c r="AU6" s="552"/>
      <c r="AV6" s="552"/>
      <c r="AW6" s="552"/>
      <c r="AX6" s="552"/>
      <c r="AY6" s="552"/>
      <c r="AZ6" s="552"/>
    </row>
    <row r="7" spans="1:52" ht="23.25" customHeight="1">
      <c r="A7" s="549" t="s">
        <v>1340</v>
      </c>
      <c r="B7" s="549"/>
      <c r="C7" s="549"/>
      <c r="D7" s="549"/>
      <c r="E7" s="549"/>
      <c r="F7" s="549"/>
      <c r="G7" s="549"/>
      <c r="H7" s="549"/>
      <c r="I7" s="67"/>
      <c r="J7" s="551" t="s">
        <v>1341</v>
      </c>
      <c r="K7" s="551"/>
      <c r="L7" s="551"/>
      <c r="M7" s="551"/>
      <c r="N7" s="551"/>
      <c r="O7" s="551"/>
      <c r="P7" s="551"/>
      <c r="Q7" s="551"/>
      <c r="R7" s="551"/>
      <c r="S7" s="68"/>
      <c r="T7" s="553">
        <v>4</v>
      </c>
      <c r="U7" s="553"/>
      <c r="V7" s="553"/>
      <c r="W7" s="553"/>
      <c r="X7" s="553"/>
      <c r="Y7" s="71"/>
      <c r="Z7" s="554" t="s">
        <v>1338</v>
      </c>
      <c r="AA7" s="554"/>
      <c r="AB7" s="554"/>
      <c r="AC7" s="554"/>
      <c r="AD7" s="554"/>
      <c r="AE7" s="554"/>
      <c r="AF7" s="72"/>
      <c r="AG7" s="552" t="s">
        <v>1339</v>
      </c>
      <c r="AH7" s="552"/>
      <c r="AI7" s="552"/>
      <c r="AJ7" s="552"/>
      <c r="AK7" s="552"/>
      <c r="AL7" s="552"/>
      <c r="AM7" s="552"/>
      <c r="AN7" s="552"/>
      <c r="AO7" s="552"/>
      <c r="AP7" s="552"/>
      <c r="AQ7" s="552"/>
      <c r="AR7" s="552"/>
      <c r="AS7" s="552"/>
      <c r="AT7" s="552"/>
      <c r="AU7" s="552"/>
      <c r="AV7" s="552"/>
      <c r="AW7" s="552"/>
      <c r="AX7" s="552"/>
      <c r="AY7" s="552"/>
      <c r="AZ7" s="552"/>
    </row>
    <row r="8" spans="1:52" ht="31.5" customHeight="1"/>
    <row r="9" spans="1:52" s="64" customFormat="1" ht="23.25" customHeight="1">
      <c r="A9" s="64" t="s">
        <v>445</v>
      </c>
      <c r="AI9" s="538" t="s">
        <v>1327</v>
      </c>
      <c r="AJ9" s="538"/>
      <c r="AK9" s="538"/>
      <c r="AL9" s="538"/>
      <c r="AM9" s="538"/>
      <c r="AN9" s="538"/>
      <c r="AO9" s="538"/>
      <c r="AP9" s="538"/>
      <c r="AQ9" s="538"/>
      <c r="AR9" s="538"/>
    </row>
    <row r="10" spans="1:52" ht="23.25" customHeight="1">
      <c r="A10" s="568" t="s">
        <v>1342</v>
      </c>
      <c r="B10" s="569"/>
      <c r="C10" s="569"/>
      <c r="D10" s="569"/>
      <c r="E10" s="569"/>
      <c r="F10" s="569"/>
      <c r="G10" s="569"/>
      <c r="H10" s="570"/>
      <c r="I10" s="549" t="s">
        <v>1343</v>
      </c>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row>
    <row r="11" spans="1:52" ht="23.25" customHeight="1">
      <c r="A11" s="571" t="s">
        <v>1344</v>
      </c>
      <c r="B11" s="572"/>
      <c r="C11" s="572"/>
      <c r="D11" s="572"/>
      <c r="E11" s="572"/>
      <c r="F11" s="572"/>
      <c r="G11" s="572"/>
      <c r="H11" s="573"/>
      <c r="I11" s="549" t="s">
        <v>1790</v>
      </c>
      <c r="J11" s="549"/>
      <c r="K11" s="549"/>
      <c r="L11" s="549"/>
      <c r="M11" s="549" t="s">
        <v>1345</v>
      </c>
      <c r="N11" s="549"/>
      <c r="O11" s="549"/>
      <c r="P11" s="549"/>
      <c r="Q11" s="549" t="s">
        <v>1346</v>
      </c>
      <c r="R11" s="549"/>
      <c r="S11" s="549"/>
      <c r="T11" s="549"/>
      <c r="U11" s="549" t="s">
        <v>1347</v>
      </c>
      <c r="V11" s="549"/>
      <c r="W11" s="549"/>
      <c r="X11" s="549"/>
      <c r="Y11" s="549" t="s">
        <v>1348</v>
      </c>
      <c r="Z11" s="549"/>
      <c r="AA11" s="549"/>
      <c r="AB11" s="549"/>
      <c r="AC11" s="549" t="s">
        <v>1349</v>
      </c>
      <c r="AD11" s="549"/>
      <c r="AE11" s="549"/>
      <c r="AF11" s="549"/>
      <c r="AG11" s="549" t="s">
        <v>1350</v>
      </c>
      <c r="AH11" s="549"/>
      <c r="AI11" s="549"/>
      <c r="AJ11" s="549"/>
      <c r="AK11" s="549" t="s">
        <v>1351</v>
      </c>
      <c r="AL11" s="549"/>
      <c r="AM11" s="549"/>
      <c r="AN11" s="549"/>
      <c r="AO11" s="549" t="s">
        <v>1352</v>
      </c>
      <c r="AP11" s="549"/>
      <c r="AQ11" s="549"/>
      <c r="AR11" s="549"/>
    </row>
    <row r="12" spans="1:52" ht="23.25" customHeight="1">
      <c r="A12" s="549" t="s">
        <v>1791</v>
      </c>
      <c r="B12" s="549"/>
      <c r="C12" s="549"/>
      <c r="D12" s="549"/>
      <c r="E12" s="549"/>
      <c r="F12" s="549"/>
      <c r="G12" s="549"/>
      <c r="H12" s="549"/>
      <c r="I12" s="550">
        <v>16</v>
      </c>
      <c r="J12" s="550"/>
      <c r="K12" s="550"/>
      <c r="L12" s="550"/>
      <c r="M12" s="550">
        <v>2</v>
      </c>
      <c r="N12" s="550"/>
      <c r="O12" s="550"/>
      <c r="P12" s="550"/>
      <c r="Q12" s="550">
        <v>7</v>
      </c>
      <c r="R12" s="550"/>
      <c r="S12" s="550"/>
      <c r="T12" s="550"/>
      <c r="U12" s="550">
        <v>1</v>
      </c>
      <c r="V12" s="550"/>
      <c r="W12" s="550"/>
      <c r="X12" s="550"/>
      <c r="Y12" s="550">
        <v>4</v>
      </c>
      <c r="Z12" s="550"/>
      <c r="AA12" s="550"/>
      <c r="AB12" s="550"/>
      <c r="AC12" s="550">
        <v>7</v>
      </c>
      <c r="AD12" s="550"/>
      <c r="AE12" s="550"/>
      <c r="AF12" s="550"/>
      <c r="AG12" s="550">
        <v>11</v>
      </c>
      <c r="AH12" s="550"/>
      <c r="AI12" s="550"/>
      <c r="AJ12" s="550"/>
      <c r="AK12" s="550">
        <v>12</v>
      </c>
      <c r="AL12" s="550"/>
      <c r="AM12" s="550"/>
      <c r="AN12" s="550"/>
      <c r="AO12" s="550">
        <f>SUM(I12:AN12)</f>
        <v>60</v>
      </c>
      <c r="AP12" s="550"/>
      <c r="AQ12" s="550"/>
      <c r="AR12" s="550"/>
    </row>
    <row r="13" spans="1:52" ht="23.25" customHeight="1">
      <c r="A13" s="549" t="s">
        <v>1353</v>
      </c>
      <c r="B13" s="549"/>
      <c r="C13" s="549"/>
      <c r="D13" s="549"/>
      <c r="E13" s="549"/>
      <c r="F13" s="549"/>
      <c r="G13" s="549"/>
      <c r="H13" s="549"/>
      <c r="I13" s="550">
        <v>12</v>
      </c>
      <c r="J13" s="550"/>
      <c r="K13" s="550"/>
      <c r="L13" s="550"/>
      <c r="M13" s="550">
        <v>1</v>
      </c>
      <c r="N13" s="550"/>
      <c r="O13" s="550"/>
      <c r="P13" s="550"/>
      <c r="Q13" s="550">
        <v>4</v>
      </c>
      <c r="R13" s="550"/>
      <c r="S13" s="550"/>
      <c r="T13" s="550"/>
      <c r="U13" s="550"/>
      <c r="V13" s="550"/>
      <c r="W13" s="550"/>
      <c r="X13" s="550"/>
      <c r="Y13" s="550">
        <v>1</v>
      </c>
      <c r="Z13" s="550"/>
      <c r="AA13" s="550"/>
      <c r="AB13" s="550"/>
      <c r="AC13" s="550"/>
      <c r="AD13" s="550"/>
      <c r="AE13" s="550"/>
      <c r="AF13" s="550"/>
      <c r="AG13" s="550">
        <v>1</v>
      </c>
      <c r="AH13" s="550"/>
      <c r="AI13" s="550"/>
      <c r="AJ13" s="550"/>
      <c r="AK13" s="550">
        <v>43</v>
      </c>
      <c r="AL13" s="550"/>
      <c r="AM13" s="550"/>
      <c r="AN13" s="550"/>
      <c r="AO13" s="550">
        <f t="shared" ref="AO13:AO14" si="0">SUM(I13:AN13)</f>
        <v>62</v>
      </c>
      <c r="AP13" s="550"/>
      <c r="AQ13" s="550"/>
      <c r="AR13" s="550"/>
    </row>
    <row r="14" spans="1:52" ht="23.25" customHeight="1">
      <c r="A14" s="549" t="s">
        <v>1354</v>
      </c>
      <c r="B14" s="549"/>
      <c r="C14" s="549"/>
      <c r="D14" s="549"/>
      <c r="E14" s="549"/>
      <c r="F14" s="549"/>
      <c r="G14" s="549"/>
      <c r="H14" s="549"/>
      <c r="I14" s="550">
        <v>2</v>
      </c>
      <c r="J14" s="550"/>
      <c r="K14" s="550"/>
      <c r="L14" s="550"/>
      <c r="M14" s="550"/>
      <c r="N14" s="550"/>
      <c r="O14" s="550"/>
      <c r="P14" s="550"/>
      <c r="Q14" s="550">
        <v>8</v>
      </c>
      <c r="R14" s="550"/>
      <c r="S14" s="550"/>
      <c r="T14" s="550"/>
      <c r="U14" s="550"/>
      <c r="V14" s="550"/>
      <c r="W14" s="550"/>
      <c r="X14" s="550"/>
      <c r="Y14" s="550">
        <v>7</v>
      </c>
      <c r="Z14" s="550"/>
      <c r="AA14" s="550"/>
      <c r="AB14" s="550"/>
      <c r="AC14" s="550">
        <v>1</v>
      </c>
      <c r="AD14" s="550"/>
      <c r="AE14" s="550"/>
      <c r="AF14" s="550"/>
      <c r="AG14" s="550"/>
      <c r="AH14" s="550"/>
      <c r="AI14" s="550"/>
      <c r="AJ14" s="550"/>
      <c r="AK14" s="550">
        <v>2</v>
      </c>
      <c r="AL14" s="550"/>
      <c r="AM14" s="550"/>
      <c r="AN14" s="550"/>
      <c r="AO14" s="550">
        <f t="shared" si="0"/>
        <v>20</v>
      </c>
      <c r="AP14" s="550"/>
      <c r="AQ14" s="550"/>
      <c r="AR14" s="550"/>
    </row>
    <row r="15" spans="1:52" ht="23.25" customHeight="1">
      <c r="A15" s="549" t="s">
        <v>1355</v>
      </c>
      <c r="B15" s="549"/>
      <c r="C15" s="549"/>
      <c r="D15" s="549"/>
      <c r="E15" s="549"/>
      <c r="F15" s="549"/>
      <c r="G15" s="549"/>
      <c r="H15" s="549"/>
      <c r="I15" s="550">
        <f>SUM(I12:L14)</f>
        <v>30</v>
      </c>
      <c r="J15" s="550"/>
      <c r="K15" s="550"/>
      <c r="L15" s="550"/>
      <c r="M15" s="550">
        <f t="shared" ref="M15" si="1">SUM(M12:P14)</f>
        <v>3</v>
      </c>
      <c r="N15" s="550"/>
      <c r="O15" s="550"/>
      <c r="P15" s="550"/>
      <c r="Q15" s="550">
        <f t="shared" ref="Q15" si="2">SUM(Q12:T14)</f>
        <v>19</v>
      </c>
      <c r="R15" s="550"/>
      <c r="S15" s="550"/>
      <c r="T15" s="550"/>
      <c r="U15" s="550">
        <f t="shared" ref="U15" si="3">SUM(U12:X14)</f>
        <v>1</v>
      </c>
      <c r="V15" s="550"/>
      <c r="W15" s="550"/>
      <c r="X15" s="550"/>
      <c r="Y15" s="550">
        <f t="shared" ref="Y15" si="4">SUM(Y12:AB14)</f>
        <v>12</v>
      </c>
      <c r="Z15" s="550"/>
      <c r="AA15" s="550"/>
      <c r="AB15" s="550"/>
      <c r="AC15" s="550">
        <f t="shared" ref="AC15" si="5">SUM(AC12:AF14)</f>
        <v>8</v>
      </c>
      <c r="AD15" s="550"/>
      <c r="AE15" s="550"/>
      <c r="AF15" s="550"/>
      <c r="AG15" s="550">
        <f t="shared" ref="AG15" si="6">SUM(AG12:AJ14)</f>
        <v>12</v>
      </c>
      <c r="AH15" s="550"/>
      <c r="AI15" s="550"/>
      <c r="AJ15" s="550"/>
      <c r="AK15" s="550">
        <f t="shared" ref="AK15" si="7">SUM(AK12:AN14)</f>
        <v>57</v>
      </c>
      <c r="AL15" s="550"/>
      <c r="AM15" s="550"/>
      <c r="AN15" s="550"/>
      <c r="AO15" s="550">
        <f t="shared" ref="AO15" si="8">SUM(AO12:AR14)</f>
        <v>142</v>
      </c>
      <c r="AP15" s="550"/>
      <c r="AQ15" s="550"/>
      <c r="AR15" s="550"/>
    </row>
    <row r="16" spans="1:52" ht="31.5" customHeight="1"/>
    <row r="17" spans="1:52" s="64" customFormat="1" ht="23.25" customHeight="1">
      <c r="A17" s="73" t="s">
        <v>446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574" t="s">
        <v>1356</v>
      </c>
      <c r="AR17" s="574"/>
      <c r="AS17" s="574"/>
      <c r="AT17" s="574"/>
      <c r="AU17" s="574"/>
      <c r="AV17" s="574"/>
      <c r="AW17" s="574"/>
      <c r="AX17" s="574"/>
      <c r="AY17" s="574"/>
      <c r="AZ17" s="574"/>
    </row>
    <row r="18" spans="1:52" ht="23.25" customHeight="1">
      <c r="A18" s="568" t="s">
        <v>1342</v>
      </c>
      <c r="B18" s="569"/>
      <c r="C18" s="569"/>
      <c r="D18" s="569"/>
      <c r="E18" s="569"/>
      <c r="F18" s="569"/>
      <c r="G18" s="569"/>
      <c r="H18" s="570"/>
      <c r="I18" s="575" t="s">
        <v>1792</v>
      </c>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t="s">
        <v>1357</v>
      </c>
      <c r="AT18" s="575"/>
      <c r="AU18" s="575"/>
      <c r="AV18" s="575"/>
      <c r="AW18" s="575" t="s">
        <v>1358</v>
      </c>
      <c r="AX18" s="575"/>
      <c r="AY18" s="575"/>
      <c r="AZ18" s="575"/>
    </row>
    <row r="19" spans="1:52" ht="23.25" customHeight="1">
      <c r="A19" s="576" t="s">
        <v>1359</v>
      </c>
      <c r="B19" s="577"/>
      <c r="C19" s="577"/>
      <c r="D19" s="577"/>
      <c r="E19" s="577"/>
      <c r="F19" s="577"/>
      <c r="G19" s="577"/>
      <c r="H19" s="578"/>
      <c r="I19" s="575" t="s">
        <v>1793</v>
      </c>
      <c r="J19" s="575"/>
      <c r="K19" s="575"/>
      <c r="L19" s="575"/>
      <c r="M19" s="575" t="s">
        <v>1360</v>
      </c>
      <c r="N19" s="575"/>
      <c r="O19" s="575"/>
      <c r="P19" s="575"/>
      <c r="Q19" s="575" t="s">
        <v>1361</v>
      </c>
      <c r="R19" s="575"/>
      <c r="S19" s="575"/>
      <c r="T19" s="575"/>
      <c r="U19" s="575" t="s">
        <v>1362</v>
      </c>
      <c r="V19" s="575"/>
      <c r="W19" s="575"/>
      <c r="X19" s="575"/>
      <c r="Y19" s="575" t="s">
        <v>1363</v>
      </c>
      <c r="Z19" s="575"/>
      <c r="AA19" s="575"/>
      <c r="AB19" s="575"/>
      <c r="AC19" s="575" t="s">
        <v>1364</v>
      </c>
      <c r="AD19" s="575"/>
      <c r="AE19" s="575"/>
      <c r="AF19" s="575"/>
      <c r="AG19" s="575" t="s">
        <v>1365</v>
      </c>
      <c r="AH19" s="575"/>
      <c r="AI19" s="575"/>
      <c r="AJ19" s="575"/>
      <c r="AK19" s="575" t="s">
        <v>1366</v>
      </c>
      <c r="AL19" s="575"/>
      <c r="AM19" s="575"/>
      <c r="AN19" s="575"/>
      <c r="AO19" s="575" t="s">
        <v>1367</v>
      </c>
      <c r="AP19" s="575"/>
      <c r="AQ19" s="575"/>
      <c r="AR19" s="575"/>
      <c r="AS19" s="575"/>
      <c r="AT19" s="575"/>
      <c r="AU19" s="575"/>
      <c r="AV19" s="575"/>
      <c r="AW19" s="575"/>
      <c r="AX19" s="575"/>
      <c r="AY19" s="575"/>
      <c r="AZ19" s="575"/>
    </row>
    <row r="20" spans="1:52" ht="23.25" customHeight="1">
      <c r="A20" s="575" t="s">
        <v>1794</v>
      </c>
      <c r="B20" s="575"/>
      <c r="C20" s="575"/>
      <c r="D20" s="575"/>
      <c r="E20" s="575"/>
      <c r="F20" s="575"/>
      <c r="G20" s="575"/>
      <c r="H20" s="575"/>
      <c r="I20" s="580">
        <v>12</v>
      </c>
      <c r="J20" s="580"/>
      <c r="K20" s="580"/>
      <c r="L20" s="580"/>
      <c r="M20" s="580">
        <v>3</v>
      </c>
      <c r="N20" s="580"/>
      <c r="O20" s="580"/>
      <c r="P20" s="580"/>
      <c r="Q20" s="580">
        <v>10</v>
      </c>
      <c r="R20" s="580"/>
      <c r="S20" s="580"/>
      <c r="T20" s="580"/>
      <c r="U20" s="580">
        <v>5</v>
      </c>
      <c r="V20" s="580"/>
      <c r="W20" s="580"/>
      <c r="X20" s="580"/>
      <c r="Y20" s="580">
        <v>7</v>
      </c>
      <c r="Z20" s="580"/>
      <c r="AA20" s="580"/>
      <c r="AB20" s="580"/>
      <c r="AC20" s="580">
        <v>4</v>
      </c>
      <c r="AD20" s="580"/>
      <c r="AE20" s="580"/>
      <c r="AF20" s="580"/>
      <c r="AG20" s="580">
        <v>8</v>
      </c>
      <c r="AH20" s="580"/>
      <c r="AI20" s="580"/>
      <c r="AJ20" s="580"/>
      <c r="AK20" s="580">
        <v>15</v>
      </c>
      <c r="AL20" s="580"/>
      <c r="AM20" s="580"/>
      <c r="AN20" s="580"/>
      <c r="AO20" s="580">
        <v>64</v>
      </c>
      <c r="AP20" s="580"/>
      <c r="AQ20" s="580"/>
      <c r="AR20" s="580"/>
      <c r="AS20" s="580">
        <v>62</v>
      </c>
      <c r="AT20" s="580"/>
      <c r="AU20" s="580"/>
      <c r="AV20" s="580"/>
      <c r="AW20" s="580">
        <v>126</v>
      </c>
      <c r="AX20" s="580"/>
      <c r="AY20" s="580"/>
      <c r="AZ20" s="580"/>
    </row>
    <row r="21" spans="1:52" ht="23.25" customHeight="1">
      <c r="A21" s="575" t="s">
        <v>1795</v>
      </c>
      <c r="B21" s="575"/>
      <c r="C21" s="575"/>
      <c r="D21" s="575"/>
      <c r="E21" s="575"/>
      <c r="F21" s="575"/>
      <c r="G21" s="575"/>
      <c r="H21" s="575"/>
      <c r="I21" s="579">
        <v>12</v>
      </c>
      <c r="J21" s="579"/>
      <c r="K21" s="579"/>
      <c r="L21" s="579"/>
      <c r="M21" s="579">
        <v>3</v>
      </c>
      <c r="N21" s="579"/>
      <c r="O21" s="579"/>
      <c r="P21" s="579"/>
      <c r="Q21" s="579">
        <v>10</v>
      </c>
      <c r="R21" s="579"/>
      <c r="S21" s="579"/>
      <c r="T21" s="579"/>
      <c r="U21" s="579">
        <v>6</v>
      </c>
      <c r="V21" s="579"/>
      <c r="W21" s="579"/>
      <c r="X21" s="579"/>
      <c r="Y21" s="579">
        <v>7</v>
      </c>
      <c r="Z21" s="579"/>
      <c r="AA21" s="579"/>
      <c r="AB21" s="579"/>
      <c r="AC21" s="579">
        <v>4</v>
      </c>
      <c r="AD21" s="579"/>
      <c r="AE21" s="579"/>
      <c r="AF21" s="579"/>
      <c r="AG21" s="579">
        <v>8</v>
      </c>
      <c r="AH21" s="579"/>
      <c r="AI21" s="579"/>
      <c r="AJ21" s="579"/>
      <c r="AK21" s="579">
        <v>15</v>
      </c>
      <c r="AL21" s="579"/>
      <c r="AM21" s="579"/>
      <c r="AN21" s="579"/>
      <c r="AO21" s="579">
        <v>65</v>
      </c>
      <c r="AP21" s="579"/>
      <c r="AQ21" s="579"/>
      <c r="AR21" s="579"/>
      <c r="AS21" s="579">
        <v>62</v>
      </c>
      <c r="AT21" s="579"/>
      <c r="AU21" s="579"/>
      <c r="AV21" s="579"/>
      <c r="AW21" s="579">
        <v>127</v>
      </c>
      <c r="AX21" s="579"/>
      <c r="AY21" s="579"/>
      <c r="AZ21" s="579"/>
    </row>
    <row r="22" spans="1:52" ht="23.25" customHeight="1"/>
  </sheetData>
  <mergeCells count="116">
    <mergeCell ref="AS21:AV21"/>
    <mergeCell ref="AW21:AZ21"/>
    <mergeCell ref="AK20:AN20"/>
    <mergeCell ref="AO20:AR20"/>
    <mergeCell ref="AS20:AV20"/>
    <mergeCell ref="AW20:AZ20"/>
    <mergeCell ref="Q19:T19"/>
    <mergeCell ref="U19:X19"/>
    <mergeCell ref="Y19:AB19"/>
    <mergeCell ref="AC19:AF19"/>
    <mergeCell ref="AG19:AJ19"/>
    <mergeCell ref="AC21:AF21"/>
    <mergeCell ref="AG21:AJ21"/>
    <mergeCell ref="AK21:AN21"/>
    <mergeCell ref="AO21:AR21"/>
    <mergeCell ref="AQ17:AZ17"/>
    <mergeCell ref="A18:H18"/>
    <mergeCell ref="I18:AR18"/>
    <mergeCell ref="AS18:AV19"/>
    <mergeCell ref="AW18:AZ19"/>
    <mergeCell ref="A19:H19"/>
    <mergeCell ref="I19:L19"/>
    <mergeCell ref="A21:H21"/>
    <mergeCell ref="I21:L21"/>
    <mergeCell ref="M21:P21"/>
    <mergeCell ref="Q21:T21"/>
    <mergeCell ref="U21:X21"/>
    <mergeCell ref="Y21:AB21"/>
    <mergeCell ref="AK19:AN19"/>
    <mergeCell ref="AO19:AR19"/>
    <mergeCell ref="A20:H20"/>
    <mergeCell ref="I20:L20"/>
    <mergeCell ref="M20:P20"/>
    <mergeCell ref="Q20:T20"/>
    <mergeCell ref="U20:X20"/>
    <mergeCell ref="Y20:AB20"/>
    <mergeCell ref="AC20:AF20"/>
    <mergeCell ref="AG20:AJ20"/>
    <mergeCell ref="M19:P19"/>
    <mergeCell ref="AO14:AR14"/>
    <mergeCell ref="A15:H15"/>
    <mergeCell ref="I15:L15"/>
    <mergeCell ref="M15:P15"/>
    <mergeCell ref="Q15:T15"/>
    <mergeCell ref="U15:X15"/>
    <mergeCell ref="Y15:AB15"/>
    <mergeCell ref="AC15:AF15"/>
    <mergeCell ref="AG15:AJ15"/>
    <mergeCell ref="AK15:AN15"/>
    <mergeCell ref="AO15:AR15"/>
    <mergeCell ref="A14:H14"/>
    <mergeCell ref="I14:L14"/>
    <mergeCell ref="M14:P14"/>
    <mergeCell ref="Q14:T14"/>
    <mergeCell ref="U14:X14"/>
    <mergeCell ref="Y14:AB14"/>
    <mergeCell ref="AC14:AF14"/>
    <mergeCell ref="AG14:AJ14"/>
    <mergeCell ref="AK14:AN14"/>
    <mergeCell ref="AO12:AR12"/>
    <mergeCell ref="A13:H13"/>
    <mergeCell ref="I13:L13"/>
    <mergeCell ref="M13:P13"/>
    <mergeCell ref="Q13:T13"/>
    <mergeCell ref="U13:X13"/>
    <mergeCell ref="Y13:AB13"/>
    <mergeCell ref="AC13:AF13"/>
    <mergeCell ref="AG13:AJ13"/>
    <mergeCell ref="AK13:AN13"/>
    <mergeCell ref="AO13:AR13"/>
    <mergeCell ref="A12:H12"/>
    <mergeCell ref="I12:L12"/>
    <mergeCell ref="M12:P12"/>
    <mergeCell ref="Q12:T12"/>
    <mergeCell ref="U12:X12"/>
    <mergeCell ref="Y12:AB12"/>
    <mergeCell ref="AC12:AF12"/>
    <mergeCell ref="AG12:AJ12"/>
    <mergeCell ref="AK12:AN12"/>
    <mergeCell ref="AI9:AR9"/>
    <mergeCell ref="A10:H10"/>
    <mergeCell ref="I10:AR10"/>
    <mergeCell ref="A11:H11"/>
    <mergeCell ref="I11:L11"/>
    <mergeCell ref="M11:P11"/>
    <mergeCell ref="Q11:T11"/>
    <mergeCell ref="U11:X11"/>
    <mergeCell ref="Y11:AB11"/>
    <mergeCell ref="AC11:AF11"/>
    <mergeCell ref="AG11:AJ11"/>
    <mergeCell ref="AK11:AN11"/>
    <mergeCell ref="AO11:AR11"/>
    <mergeCell ref="A7:H7"/>
    <mergeCell ref="J7:R7"/>
    <mergeCell ref="T7:X7"/>
    <mergeCell ref="Z7:AE7"/>
    <mergeCell ref="AG7:AZ7"/>
    <mergeCell ref="A4:H6"/>
    <mergeCell ref="J4:R4"/>
    <mergeCell ref="T4:X4"/>
    <mergeCell ref="Z4:AE4"/>
    <mergeCell ref="AG4:AZ4"/>
    <mergeCell ref="J5:R5"/>
    <mergeCell ref="T5:X5"/>
    <mergeCell ref="Z5:AE5"/>
    <mergeCell ref="AG5:AZ5"/>
    <mergeCell ref="J6:R6"/>
    <mergeCell ref="AQ2:AZ2"/>
    <mergeCell ref="A3:H3"/>
    <mergeCell ref="I3:S3"/>
    <mergeCell ref="T3:X3"/>
    <mergeCell ref="Y3:AF3"/>
    <mergeCell ref="AG3:AZ3"/>
    <mergeCell ref="T6:X6"/>
    <mergeCell ref="Z6:AE6"/>
    <mergeCell ref="AG6:AZ6"/>
  </mergeCells>
  <phoneticPr fontId="3"/>
  <pageMargins left="0.78740157480314965" right="0.19685039370078741" top="0.19685039370078741" bottom="0.39370078740157483" header="0" footer="0"/>
  <pageSetup paperSize="9" orientation="landscape" horizontalDpi="4294967292" r:id="rId1"/>
  <headerFooter scaleWithDoc="0" alignWithMargins="0">
    <oddFooter>&amp;C&amp;"ＭＳ 明朝,標準"&amp;10－１９－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view="pageLayout" zoomScale="110" zoomScaleNormal="100" zoomScaleSheetLayoutView="100" zoomScalePageLayoutView="110" workbookViewId="0"/>
  </sheetViews>
  <sheetFormatPr defaultRowHeight="14.25"/>
  <cols>
    <col min="1" max="1" width="10.375" style="202" customWidth="1"/>
    <col min="2" max="2" width="12.375" style="202" customWidth="1"/>
    <col min="3" max="3" width="9" style="202"/>
    <col min="4" max="4" width="13.125" style="202" customWidth="1"/>
    <col min="5" max="5" width="10.25" style="202" customWidth="1"/>
    <col min="6" max="6" width="12.375" style="202" customWidth="1"/>
    <col min="7" max="7" width="21.5" style="202" customWidth="1"/>
    <col min="8" max="8" width="5.5" style="202" customWidth="1"/>
    <col min="9" max="9" width="6.25" style="202" customWidth="1"/>
    <col min="10" max="10" width="6.125" style="202" customWidth="1"/>
    <col min="11" max="11" width="19.5" style="202" customWidth="1"/>
    <col min="12" max="12" width="8" style="202" customWidth="1"/>
    <col min="13" max="16384" width="9" style="202"/>
  </cols>
  <sheetData>
    <row r="2" spans="1:12" ht="20.25">
      <c r="A2" s="1" t="s">
        <v>22</v>
      </c>
      <c r="B2" s="2"/>
    </row>
    <row r="4" spans="1:12">
      <c r="A4" s="202" t="s">
        <v>23</v>
      </c>
    </row>
    <row r="5" spans="1:12">
      <c r="A5" s="202" t="s">
        <v>24</v>
      </c>
    </row>
    <row r="6" spans="1:12">
      <c r="A6" s="202" t="s">
        <v>25</v>
      </c>
    </row>
    <row r="7" spans="1:12">
      <c r="A7" s="3" t="s">
        <v>26</v>
      </c>
    </row>
    <row r="8" spans="1:12">
      <c r="A8" s="202" t="s">
        <v>27</v>
      </c>
    </row>
    <row r="9" spans="1:12" ht="15.75" customHeight="1"/>
    <row r="10" spans="1:12" ht="18" customHeight="1">
      <c r="A10" s="336" t="s">
        <v>1972</v>
      </c>
      <c r="B10" s="5"/>
      <c r="C10" s="5" t="s">
        <v>28</v>
      </c>
      <c r="D10" s="6" t="s">
        <v>29</v>
      </c>
      <c r="E10" s="7" t="s">
        <v>30</v>
      </c>
      <c r="F10" s="5"/>
      <c r="G10" s="5"/>
      <c r="H10" s="5"/>
      <c r="I10" s="5"/>
      <c r="J10" s="5"/>
      <c r="K10" s="5"/>
      <c r="L10" s="337"/>
    </row>
    <row r="11" spans="1:12" ht="15" customHeight="1">
      <c r="A11" s="338"/>
      <c r="B11" s="582" t="s">
        <v>31</v>
      </c>
      <c r="C11" s="582"/>
      <c r="D11" s="582"/>
      <c r="E11" s="470"/>
      <c r="F11" s="469" t="s">
        <v>32</v>
      </c>
      <c r="G11" s="582"/>
      <c r="H11" s="582"/>
      <c r="I11" s="339"/>
      <c r="J11" s="582" t="s">
        <v>1973</v>
      </c>
      <c r="K11" s="582"/>
      <c r="L11" s="470"/>
    </row>
    <row r="12" spans="1:12" ht="15" customHeight="1">
      <c r="A12" s="338"/>
      <c r="B12" s="275"/>
      <c r="C12" s="5"/>
      <c r="D12" s="276"/>
      <c r="E12" s="8" t="s">
        <v>1974</v>
      </c>
      <c r="F12" s="321" t="s">
        <v>33</v>
      </c>
      <c r="G12" s="276" t="s">
        <v>1975</v>
      </c>
      <c r="H12" s="204" t="s">
        <v>34</v>
      </c>
      <c r="I12" s="340"/>
      <c r="J12" s="5"/>
      <c r="K12" s="5"/>
      <c r="L12" s="341" t="s">
        <v>35</v>
      </c>
    </row>
    <row r="13" spans="1:12" ht="15" customHeight="1">
      <c r="A13" s="338"/>
      <c r="B13" s="275"/>
      <c r="C13" s="276"/>
      <c r="D13" s="276"/>
      <c r="E13" s="8"/>
      <c r="F13" s="342"/>
      <c r="G13" s="276"/>
      <c r="H13" s="204"/>
      <c r="I13" s="217"/>
      <c r="J13" s="276"/>
      <c r="K13" s="276"/>
      <c r="L13" s="8"/>
    </row>
    <row r="14" spans="1:12" ht="15" customHeight="1">
      <c r="A14" s="338"/>
      <c r="B14" s="276"/>
      <c r="C14" s="276"/>
      <c r="D14" s="276"/>
      <c r="E14" s="8"/>
      <c r="F14" s="343" t="s">
        <v>36</v>
      </c>
      <c r="G14" s="276" t="s">
        <v>37</v>
      </c>
      <c r="H14" s="344" t="s">
        <v>38</v>
      </c>
      <c r="I14" s="217"/>
      <c r="J14" s="276"/>
      <c r="K14" s="276"/>
      <c r="L14" s="8"/>
    </row>
    <row r="15" spans="1:12" ht="15" customHeight="1">
      <c r="A15" s="338"/>
      <c r="B15" s="276"/>
      <c r="C15" s="276"/>
      <c r="D15" s="276"/>
      <c r="E15" s="8"/>
      <c r="F15" s="342"/>
      <c r="G15" s="345" t="s">
        <v>39</v>
      </c>
      <c r="H15" s="204"/>
      <c r="I15" s="217"/>
      <c r="J15" s="276"/>
      <c r="K15" s="276"/>
      <c r="L15" s="8"/>
    </row>
    <row r="16" spans="1:12" ht="15" customHeight="1">
      <c r="A16" s="338" t="s">
        <v>1976</v>
      </c>
      <c r="B16" s="215"/>
      <c r="C16" s="215"/>
      <c r="D16" s="215"/>
      <c r="E16" s="216"/>
      <c r="F16" s="346"/>
      <c r="G16" s="215"/>
      <c r="H16" s="215"/>
      <c r="I16" s="13"/>
      <c r="J16" s="215"/>
      <c r="K16" s="215"/>
      <c r="L16" s="347"/>
    </row>
    <row r="17" spans="1:12" ht="21" customHeight="1">
      <c r="A17" s="218"/>
      <c r="B17" s="469" t="s">
        <v>40</v>
      </c>
      <c r="C17" s="582"/>
      <c r="D17" s="348" t="s">
        <v>41</v>
      </c>
      <c r="E17" s="349" t="s">
        <v>42</v>
      </c>
      <c r="F17" s="9"/>
      <c r="G17" s="9"/>
      <c r="H17" s="9"/>
      <c r="I17" s="12"/>
      <c r="J17" s="9"/>
      <c r="K17" s="9"/>
      <c r="L17" s="10"/>
    </row>
    <row r="18" spans="1:12" ht="21" customHeight="1">
      <c r="A18" s="350" t="s">
        <v>1977</v>
      </c>
      <c r="B18" s="469" t="s">
        <v>40</v>
      </c>
      <c r="C18" s="582"/>
      <c r="D18" s="351" t="s">
        <v>1978</v>
      </c>
      <c r="E18" s="351" t="s">
        <v>43</v>
      </c>
      <c r="F18" s="352"/>
      <c r="G18" s="352"/>
      <c r="H18" s="352"/>
      <c r="I18" s="353"/>
      <c r="J18" s="352"/>
      <c r="K18" s="352"/>
      <c r="L18" s="354"/>
    </row>
    <row r="19" spans="1:12" ht="18" customHeight="1">
      <c r="A19" s="355" t="s">
        <v>1721</v>
      </c>
      <c r="B19" s="469"/>
      <c r="C19" s="582"/>
      <c r="D19" s="214" t="s">
        <v>1979</v>
      </c>
      <c r="E19" s="214" t="s">
        <v>1980</v>
      </c>
      <c r="F19" s="215"/>
      <c r="G19" s="215"/>
      <c r="H19" s="215"/>
      <c r="I19" s="13"/>
      <c r="J19" s="215"/>
      <c r="K19" s="215"/>
      <c r="L19" s="216"/>
    </row>
    <row r="20" spans="1:12" ht="15.75" customHeight="1">
      <c r="A20" s="202" t="s">
        <v>44</v>
      </c>
    </row>
    <row r="21" spans="1:12" ht="15.75" customHeight="1"/>
    <row r="22" spans="1:12" ht="16.5" customHeight="1">
      <c r="A22" s="202" t="s">
        <v>45</v>
      </c>
    </row>
    <row r="23" spans="1:12" ht="15.75" customHeight="1">
      <c r="A23" s="202" t="s">
        <v>46</v>
      </c>
    </row>
    <row r="24" spans="1:12">
      <c r="K24" s="202" t="s">
        <v>47</v>
      </c>
    </row>
    <row r="26" spans="1:12" ht="18">
      <c r="A26" s="14" t="s">
        <v>48</v>
      </c>
    </row>
    <row r="27" spans="1:12">
      <c r="A27" s="211" t="s">
        <v>49</v>
      </c>
      <c r="B27" s="202" t="s">
        <v>1981</v>
      </c>
      <c r="E27" s="211" t="s">
        <v>50</v>
      </c>
      <c r="F27" s="202" t="s">
        <v>1982</v>
      </c>
      <c r="J27" s="202" t="s">
        <v>1983</v>
      </c>
    </row>
    <row r="28" spans="1:12">
      <c r="A28" s="211" t="s">
        <v>51</v>
      </c>
      <c r="B28" s="202" t="s">
        <v>1984</v>
      </c>
      <c r="E28" s="211"/>
      <c r="F28" s="202" t="s">
        <v>52</v>
      </c>
      <c r="J28" s="202" t="s">
        <v>1985</v>
      </c>
    </row>
    <row r="29" spans="1:12">
      <c r="A29" s="211" t="s">
        <v>53</v>
      </c>
      <c r="B29" s="202" t="s">
        <v>1986</v>
      </c>
      <c r="E29" s="211" t="s">
        <v>54</v>
      </c>
      <c r="F29" s="202" t="s">
        <v>1987</v>
      </c>
      <c r="J29" s="202" t="s">
        <v>55</v>
      </c>
    </row>
    <row r="30" spans="1:12">
      <c r="A30" s="211"/>
      <c r="B30" s="202" t="s">
        <v>1988</v>
      </c>
      <c r="E30" s="211"/>
      <c r="F30" s="202" t="s">
        <v>56</v>
      </c>
      <c r="J30" s="202" t="s">
        <v>57</v>
      </c>
      <c r="K30" s="202" t="s">
        <v>1989</v>
      </c>
    </row>
    <row r="31" spans="1:12">
      <c r="A31" s="211"/>
      <c r="B31" s="202" t="s">
        <v>1990</v>
      </c>
      <c r="E31" s="211"/>
      <c r="F31" s="202" t="s">
        <v>1991</v>
      </c>
      <c r="H31" s="581" t="s">
        <v>58</v>
      </c>
      <c r="I31" s="581"/>
      <c r="J31" s="202" t="s">
        <v>59</v>
      </c>
    </row>
    <row r="32" spans="1:12">
      <c r="A32" s="211"/>
      <c r="B32" s="202" t="s">
        <v>1992</v>
      </c>
      <c r="E32" s="211"/>
      <c r="F32" s="202" t="s">
        <v>1993</v>
      </c>
      <c r="J32" s="202" t="s">
        <v>1994</v>
      </c>
    </row>
    <row r="33" spans="1:10">
      <c r="A33" s="211" t="s">
        <v>60</v>
      </c>
      <c r="B33" s="202" t="s">
        <v>1995</v>
      </c>
      <c r="E33" s="211"/>
      <c r="F33" s="202" t="s">
        <v>1996</v>
      </c>
      <c r="H33" s="202" t="s">
        <v>1997</v>
      </c>
      <c r="J33" s="15" t="s">
        <v>61</v>
      </c>
    </row>
    <row r="34" spans="1:10">
      <c r="A34" s="211" t="s">
        <v>62</v>
      </c>
      <c r="B34" s="202" t="s">
        <v>63</v>
      </c>
      <c r="E34" s="211"/>
      <c r="F34" s="202" t="s">
        <v>1998</v>
      </c>
    </row>
    <row r="35" spans="1:10">
      <c r="A35" s="211" t="s">
        <v>64</v>
      </c>
      <c r="B35" s="202" t="s">
        <v>1999</v>
      </c>
      <c r="E35" s="211"/>
      <c r="F35" s="202" t="s">
        <v>2000</v>
      </c>
    </row>
    <row r="36" spans="1:10">
      <c r="A36" s="211"/>
      <c r="E36" s="211"/>
    </row>
    <row r="37" spans="1:10">
      <c r="A37" s="211"/>
      <c r="E37" s="211"/>
    </row>
    <row r="38" spans="1:10">
      <c r="E38" s="211"/>
    </row>
  </sheetData>
  <mergeCells count="7">
    <mergeCell ref="H31:I31"/>
    <mergeCell ref="B11:E11"/>
    <mergeCell ref="F11:H11"/>
    <mergeCell ref="J11:L11"/>
    <mergeCell ref="B17:C17"/>
    <mergeCell ref="B18:C18"/>
    <mergeCell ref="B19:C19"/>
  </mergeCells>
  <phoneticPr fontId="3"/>
  <pageMargins left="0.78740157480314965" right="0.19685039370078741" top="0.19685039370078741" bottom="0.39370078740157483" header="0" footer="0"/>
  <pageSetup paperSize="9" orientation="landscape" r:id="rId1"/>
  <headerFooter scaleWithDoc="0" alignWithMargins="0">
    <oddFooter>&amp;C&amp;"ＭＳ 明朝,標準"&amp;10－２０－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Layout" zoomScaleNormal="100" workbookViewId="0"/>
  </sheetViews>
  <sheetFormatPr defaultRowHeight="15.75"/>
  <cols>
    <col min="1" max="1" width="11.125" style="16" customWidth="1"/>
    <col min="2" max="2" width="5.5" style="16" customWidth="1"/>
    <col min="3" max="3" width="5.625" style="16" customWidth="1"/>
    <col min="4" max="5" width="12.875" style="16" customWidth="1"/>
    <col min="6" max="6" width="13.875" style="16" customWidth="1"/>
    <col min="7" max="10" width="12.875" style="16" customWidth="1"/>
    <col min="11" max="11" width="12.25" style="16" customWidth="1"/>
    <col min="12" max="16" width="21" style="16" customWidth="1"/>
    <col min="17" max="16384" width="9" style="16"/>
  </cols>
  <sheetData>
    <row r="1" spans="1:11" ht="20.25" customHeight="1"/>
    <row r="2" spans="1:11" ht="20.25" customHeight="1">
      <c r="A2" s="267" t="s">
        <v>1796</v>
      </c>
      <c r="B2" s="18"/>
    </row>
    <row r="3" spans="1:11" ht="18" customHeight="1">
      <c r="A3" s="17"/>
      <c r="B3" s="18"/>
    </row>
    <row r="4" spans="1:11" ht="20.25" customHeight="1">
      <c r="A4" s="18" t="s">
        <v>1797</v>
      </c>
      <c r="B4" s="18"/>
    </row>
    <row r="5" spans="1:11" ht="20.25" customHeight="1">
      <c r="A5" s="18" t="s">
        <v>65</v>
      </c>
      <c r="B5" s="18"/>
      <c r="D5" s="19" t="s">
        <v>66</v>
      </c>
    </row>
    <row r="6" spans="1:11" ht="20.25" customHeight="1">
      <c r="A6" s="18" t="s">
        <v>1798</v>
      </c>
      <c r="B6" s="18"/>
      <c r="D6" s="18" t="s">
        <v>67</v>
      </c>
    </row>
    <row r="7" spans="1:11" ht="20.25" customHeight="1">
      <c r="A7" s="18" t="s">
        <v>1799</v>
      </c>
      <c r="B7" s="18"/>
      <c r="D7" s="18" t="s">
        <v>68</v>
      </c>
    </row>
    <row r="8" spans="1:11" ht="20.25" customHeight="1">
      <c r="A8" s="268" t="s">
        <v>69</v>
      </c>
      <c r="B8" s="584" t="s">
        <v>70</v>
      </c>
      <c r="C8" s="584"/>
      <c r="D8" s="584"/>
      <c r="E8" s="584"/>
      <c r="F8" s="584"/>
      <c r="G8" s="584"/>
      <c r="H8" s="584"/>
      <c r="I8" s="584"/>
      <c r="J8" s="584"/>
      <c r="K8" s="268" t="s">
        <v>71</v>
      </c>
    </row>
    <row r="9" spans="1:11" ht="20.25" customHeight="1">
      <c r="A9" s="268" t="s">
        <v>72</v>
      </c>
      <c r="B9" s="584" t="s">
        <v>1800</v>
      </c>
      <c r="C9" s="584"/>
      <c r="D9" s="268">
        <v>2140</v>
      </c>
      <c r="E9" s="268">
        <v>2182</v>
      </c>
      <c r="F9" s="268" t="s">
        <v>73</v>
      </c>
      <c r="G9" s="268">
        <v>4411</v>
      </c>
      <c r="H9" s="268">
        <v>4420</v>
      </c>
      <c r="I9" s="268">
        <v>8794</v>
      </c>
      <c r="J9" s="268">
        <v>8740</v>
      </c>
      <c r="K9" s="268" t="s">
        <v>74</v>
      </c>
    </row>
    <row r="10" spans="1:11" ht="18" customHeight="1">
      <c r="A10" s="20"/>
      <c r="B10" s="20"/>
      <c r="C10" s="20"/>
      <c r="D10" s="20"/>
      <c r="E10" s="20"/>
      <c r="F10" s="20"/>
      <c r="G10" s="20"/>
      <c r="H10" s="20"/>
      <c r="I10" s="20"/>
      <c r="J10" s="20"/>
      <c r="K10" s="20"/>
    </row>
    <row r="11" spans="1:11" ht="20.25" customHeight="1">
      <c r="A11" s="18" t="s">
        <v>75</v>
      </c>
      <c r="B11" s="18"/>
      <c r="C11" s="585" t="s">
        <v>76</v>
      </c>
      <c r="D11" s="585"/>
      <c r="E11" s="21" t="s">
        <v>77</v>
      </c>
      <c r="H11" s="21" t="s">
        <v>1801</v>
      </c>
    </row>
    <row r="12" spans="1:11" ht="20.25" customHeight="1">
      <c r="C12" s="585" t="s">
        <v>78</v>
      </c>
      <c r="D12" s="585"/>
      <c r="E12" s="18" t="s">
        <v>79</v>
      </c>
      <c r="H12" s="21" t="s">
        <v>1802</v>
      </c>
    </row>
    <row r="13" spans="1:11" ht="20.25" customHeight="1">
      <c r="C13" s="585" t="s">
        <v>80</v>
      </c>
      <c r="D13" s="585"/>
      <c r="E13" s="18" t="s">
        <v>81</v>
      </c>
    </row>
    <row r="14" spans="1:11" ht="18" customHeight="1">
      <c r="C14" s="18"/>
      <c r="G14" s="18"/>
    </row>
    <row r="15" spans="1:11" ht="20.25" customHeight="1">
      <c r="A15" s="16" t="s">
        <v>1820</v>
      </c>
    </row>
    <row r="16" spans="1:11" ht="18" customHeight="1"/>
    <row r="17" spans="1:6" ht="20.25" customHeight="1">
      <c r="A17" s="22" t="s">
        <v>1170</v>
      </c>
    </row>
    <row r="18" spans="1:6" ht="20.25" customHeight="1">
      <c r="A18" s="583" t="s">
        <v>82</v>
      </c>
      <c r="B18" s="583"/>
      <c r="C18" s="583"/>
      <c r="D18" s="583"/>
      <c r="E18" s="212" t="s">
        <v>83</v>
      </c>
      <c r="F18" s="212" t="s">
        <v>84</v>
      </c>
    </row>
    <row r="19" spans="1:6" ht="20.25" customHeight="1">
      <c r="A19" s="583" t="s">
        <v>85</v>
      </c>
      <c r="B19" s="586" t="s">
        <v>86</v>
      </c>
      <c r="C19" s="586"/>
      <c r="D19" s="586"/>
      <c r="E19" s="269" t="s">
        <v>1803</v>
      </c>
      <c r="F19" s="270" t="s">
        <v>1817</v>
      </c>
    </row>
    <row r="20" spans="1:6" ht="20.25" customHeight="1">
      <c r="A20" s="583"/>
      <c r="B20" s="586" t="s">
        <v>87</v>
      </c>
      <c r="C20" s="586"/>
      <c r="D20" s="586"/>
      <c r="E20" s="269" t="s">
        <v>1804</v>
      </c>
      <c r="F20" s="270" t="s">
        <v>1819</v>
      </c>
    </row>
    <row r="21" spans="1:6" ht="20.25" customHeight="1">
      <c r="A21" s="583"/>
      <c r="B21" s="586" t="s">
        <v>88</v>
      </c>
      <c r="C21" s="586"/>
      <c r="D21" s="586"/>
      <c r="E21" s="269" t="s">
        <v>1805</v>
      </c>
      <c r="F21" s="270" t="s">
        <v>1818</v>
      </c>
    </row>
    <row r="22" spans="1:6" ht="20.25" customHeight="1">
      <c r="A22" s="583"/>
      <c r="B22" s="586" t="s">
        <v>89</v>
      </c>
      <c r="C22" s="586"/>
      <c r="D22" s="586"/>
      <c r="E22" s="269" t="s">
        <v>1806</v>
      </c>
      <c r="F22" s="270" t="s">
        <v>1807</v>
      </c>
    </row>
    <row r="23" spans="1:6" ht="20.25" customHeight="1">
      <c r="A23" s="583"/>
      <c r="B23" s="586" t="s">
        <v>90</v>
      </c>
      <c r="C23" s="586"/>
      <c r="D23" s="586"/>
      <c r="E23" s="269" t="s">
        <v>1808</v>
      </c>
      <c r="F23" s="270" t="s">
        <v>1809</v>
      </c>
    </row>
    <row r="24" spans="1:6" ht="20.25" customHeight="1">
      <c r="A24" s="583"/>
      <c r="B24" s="586" t="s">
        <v>92</v>
      </c>
      <c r="C24" s="586"/>
      <c r="D24" s="586"/>
      <c r="E24" s="269" t="s">
        <v>1810</v>
      </c>
      <c r="F24" s="270" t="s">
        <v>1811</v>
      </c>
    </row>
    <row r="25" spans="1:6" ht="20.25" customHeight="1">
      <c r="A25" s="583" t="s">
        <v>1812</v>
      </c>
      <c r="B25" s="583"/>
      <c r="C25" s="583"/>
      <c r="D25" s="583"/>
      <c r="E25" s="269" t="s">
        <v>1813</v>
      </c>
      <c r="F25" s="270" t="s">
        <v>1814</v>
      </c>
    </row>
    <row r="26" spans="1:6" ht="20.25" customHeight="1">
      <c r="A26" s="583" t="s">
        <v>93</v>
      </c>
      <c r="B26" s="583"/>
      <c r="C26" s="583"/>
      <c r="D26" s="583"/>
      <c r="E26" s="269" t="s">
        <v>1815</v>
      </c>
      <c r="F26" s="270" t="s">
        <v>1816</v>
      </c>
    </row>
    <row r="27" spans="1:6" ht="18"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5">
    <mergeCell ref="A25:D25"/>
    <mergeCell ref="A26:D26"/>
    <mergeCell ref="A19:A24"/>
    <mergeCell ref="B19:D19"/>
    <mergeCell ref="B20:D20"/>
    <mergeCell ref="B21:D21"/>
    <mergeCell ref="B22:D22"/>
    <mergeCell ref="B23:D23"/>
    <mergeCell ref="B24:D24"/>
    <mergeCell ref="A18:D18"/>
    <mergeCell ref="B8:J8"/>
    <mergeCell ref="B9:C9"/>
    <mergeCell ref="C11:D11"/>
    <mergeCell ref="C12:D12"/>
    <mergeCell ref="C13:D13"/>
  </mergeCells>
  <phoneticPr fontId="3"/>
  <pageMargins left="0.78740157480314965" right="0.19685039370078741" top="0.19685039370078741" bottom="0.39370078740157483" header="0" footer="0"/>
  <pageSetup paperSize="9" orientation="landscape" r:id="rId1"/>
  <headerFooter scaleWithDoc="0" alignWithMargins="0">
    <oddFooter>&amp;C&amp;"ＭＳ 明朝,標準"&amp;10－２１－</oddFooter>
  </headerFooter>
  <ignoredErrors>
    <ignoredError sqref="B9:K9 E19:E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Layout" zoomScaleNormal="100" workbookViewId="0"/>
  </sheetViews>
  <sheetFormatPr defaultRowHeight="14.25"/>
  <cols>
    <col min="1" max="1" width="2.125" style="23" customWidth="1"/>
    <col min="2" max="2" width="18.375" style="23" customWidth="1"/>
    <col min="3" max="3" width="2.125" style="23" customWidth="1"/>
    <col min="4" max="5" width="12.125" style="23" customWidth="1"/>
    <col min="6" max="9" width="20.25" style="23" customWidth="1"/>
    <col min="10" max="16384" width="9" style="23"/>
  </cols>
  <sheetData>
    <row r="1" spans="1:9" ht="19.5" customHeight="1"/>
    <row r="2" spans="1:9" ht="19.5" customHeight="1"/>
    <row r="3" spans="1:9" ht="19.5" customHeight="1"/>
    <row r="4" spans="1:9" ht="19.5" customHeight="1">
      <c r="B4" s="24" t="s">
        <v>1821</v>
      </c>
      <c r="C4" s="24"/>
      <c r="D4" s="24"/>
      <c r="E4" s="24"/>
      <c r="F4" s="24"/>
      <c r="G4" s="24"/>
      <c r="H4" s="24"/>
      <c r="I4" s="24"/>
    </row>
    <row r="5" spans="1:9" ht="19.5" customHeight="1">
      <c r="A5" s="67"/>
      <c r="B5" s="271" t="s">
        <v>1822</v>
      </c>
      <c r="C5" s="213"/>
      <c r="D5" s="587" t="s">
        <v>1823</v>
      </c>
      <c r="E5" s="588"/>
      <c r="F5" s="26" t="s">
        <v>94</v>
      </c>
      <c r="G5" s="26" t="s">
        <v>95</v>
      </c>
      <c r="H5" s="26" t="s">
        <v>96</v>
      </c>
      <c r="I5" s="26" t="s">
        <v>97</v>
      </c>
    </row>
    <row r="6" spans="1:9" ht="19.5" customHeight="1">
      <c r="A6" s="67"/>
      <c r="B6" s="209" t="s">
        <v>1824</v>
      </c>
      <c r="C6" s="213"/>
      <c r="D6" s="589">
        <v>22370</v>
      </c>
      <c r="E6" s="590"/>
      <c r="F6" s="25">
        <v>24007</v>
      </c>
      <c r="G6" s="25">
        <v>26243</v>
      </c>
      <c r="H6" s="25">
        <v>27310</v>
      </c>
      <c r="I6" s="25">
        <v>28669</v>
      </c>
    </row>
    <row r="7" spans="1:9" ht="19.5" customHeight="1">
      <c r="A7" s="67"/>
      <c r="B7" s="209" t="s">
        <v>98</v>
      </c>
      <c r="C7" s="213"/>
      <c r="D7" s="587" t="s">
        <v>99</v>
      </c>
      <c r="E7" s="588"/>
      <c r="F7" s="26" t="s">
        <v>100</v>
      </c>
      <c r="G7" s="26" t="s">
        <v>101</v>
      </c>
      <c r="H7" s="26" t="s">
        <v>102</v>
      </c>
      <c r="I7" s="26" t="s">
        <v>103</v>
      </c>
    </row>
    <row r="8" spans="1:9" ht="19.5" customHeight="1">
      <c r="A8" s="67"/>
      <c r="B8" s="209" t="s">
        <v>1825</v>
      </c>
      <c r="C8" s="213"/>
      <c r="D8" s="587" t="s">
        <v>104</v>
      </c>
      <c r="E8" s="588"/>
      <c r="F8" s="26" t="s">
        <v>104</v>
      </c>
      <c r="G8" s="26" t="s">
        <v>104</v>
      </c>
      <c r="H8" s="26" t="s">
        <v>104</v>
      </c>
      <c r="I8" s="26" t="s">
        <v>104</v>
      </c>
    </row>
    <row r="9" spans="1:9" ht="19.5" customHeight="1">
      <c r="A9" s="67"/>
      <c r="B9" s="209" t="s">
        <v>105</v>
      </c>
      <c r="C9" s="213"/>
      <c r="D9" s="587" t="s">
        <v>106</v>
      </c>
      <c r="E9" s="588"/>
      <c r="F9" s="26" t="s">
        <v>106</v>
      </c>
      <c r="G9" s="26" t="s">
        <v>107</v>
      </c>
      <c r="H9" s="26" t="s">
        <v>108</v>
      </c>
      <c r="I9" s="26" t="s">
        <v>109</v>
      </c>
    </row>
    <row r="10" spans="1:9" ht="19.5" customHeight="1">
      <c r="A10" s="67"/>
      <c r="B10" s="209" t="s">
        <v>1826</v>
      </c>
      <c r="C10" s="213"/>
      <c r="D10" s="587" t="s">
        <v>110</v>
      </c>
      <c r="E10" s="588"/>
      <c r="F10" s="26" t="s">
        <v>110</v>
      </c>
      <c r="G10" s="26" t="s">
        <v>110</v>
      </c>
      <c r="H10" s="26" t="s">
        <v>110</v>
      </c>
      <c r="I10" s="26" t="s">
        <v>110</v>
      </c>
    </row>
    <row r="11" spans="1:9" ht="19.5" customHeight="1">
      <c r="A11" s="67"/>
      <c r="B11" s="209" t="s">
        <v>111</v>
      </c>
      <c r="C11" s="213"/>
      <c r="D11" s="593">
        <v>40</v>
      </c>
      <c r="E11" s="594"/>
      <c r="F11" s="27">
        <v>42</v>
      </c>
      <c r="G11" s="27">
        <v>31</v>
      </c>
      <c r="H11" s="27">
        <v>42</v>
      </c>
      <c r="I11" s="27">
        <v>7</v>
      </c>
    </row>
    <row r="12" spans="1:9" ht="19.5" customHeight="1">
      <c r="A12" s="65"/>
      <c r="B12" s="565" t="s">
        <v>112</v>
      </c>
      <c r="C12" s="28"/>
      <c r="D12" s="595" t="s">
        <v>113</v>
      </c>
      <c r="E12" s="596"/>
      <c r="F12" s="591" t="s">
        <v>114</v>
      </c>
      <c r="G12" s="591" t="s">
        <v>1827</v>
      </c>
      <c r="H12" s="591" t="s">
        <v>115</v>
      </c>
      <c r="I12" s="591" t="s">
        <v>1828</v>
      </c>
    </row>
    <row r="13" spans="1:9" ht="19.5" customHeight="1">
      <c r="A13" s="71"/>
      <c r="B13" s="565"/>
      <c r="C13" s="272"/>
      <c r="D13" s="597"/>
      <c r="E13" s="598"/>
      <c r="F13" s="592"/>
      <c r="G13" s="592"/>
      <c r="H13" s="592"/>
      <c r="I13" s="592"/>
    </row>
    <row r="14" spans="1:9" ht="19.5" customHeight="1">
      <c r="B14" s="29"/>
      <c r="C14" s="29"/>
      <c r="D14" s="29"/>
    </row>
    <row r="15" spans="1:9" ht="19.5" customHeight="1">
      <c r="B15" s="29"/>
      <c r="C15" s="29"/>
      <c r="D15" s="29"/>
    </row>
    <row r="16" spans="1:9" ht="19.5" customHeight="1">
      <c r="B16" s="273" t="s">
        <v>1829</v>
      </c>
    </row>
    <row r="17" spans="1:6" ht="19.5" customHeight="1">
      <c r="A17" s="67"/>
      <c r="B17" s="271" t="s">
        <v>116</v>
      </c>
      <c r="C17" s="213"/>
      <c r="D17" s="587" t="s">
        <v>117</v>
      </c>
      <c r="E17" s="588"/>
      <c r="F17" s="26" t="s">
        <v>118</v>
      </c>
    </row>
    <row r="18" spans="1:6" ht="19.5" customHeight="1">
      <c r="A18" s="67"/>
      <c r="B18" s="209" t="s">
        <v>119</v>
      </c>
      <c r="C18" s="213"/>
      <c r="D18" s="30">
        <v>741</v>
      </c>
      <c r="E18" s="274" t="s">
        <v>1830</v>
      </c>
      <c r="F18" s="27"/>
    </row>
    <row r="19" spans="1:6" ht="19.5" customHeight="1">
      <c r="A19" s="67"/>
      <c r="B19" s="209" t="s">
        <v>1831</v>
      </c>
      <c r="C19" s="213"/>
      <c r="D19" s="31">
        <v>988</v>
      </c>
      <c r="E19" s="274" t="s">
        <v>1830</v>
      </c>
      <c r="F19" s="27"/>
    </row>
    <row r="20" spans="1:6" ht="19.5" customHeight="1">
      <c r="A20" s="67"/>
      <c r="B20" s="209" t="s">
        <v>120</v>
      </c>
      <c r="C20" s="213"/>
      <c r="D20" s="31">
        <v>1729</v>
      </c>
      <c r="E20" s="274" t="s">
        <v>1830</v>
      </c>
      <c r="F20" s="27"/>
    </row>
  </sheetData>
  <mergeCells count="14">
    <mergeCell ref="I12:I13"/>
    <mergeCell ref="D17:E17"/>
    <mergeCell ref="D11:E11"/>
    <mergeCell ref="B12:B13"/>
    <mergeCell ref="D12:E13"/>
    <mergeCell ref="F12:F13"/>
    <mergeCell ref="G12:G13"/>
    <mergeCell ref="H12:H13"/>
    <mergeCell ref="D10:E10"/>
    <mergeCell ref="D5:E5"/>
    <mergeCell ref="D6:E6"/>
    <mergeCell ref="D7:E7"/>
    <mergeCell ref="D8:E8"/>
    <mergeCell ref="D9:E9"/>
  </mergeCells>
  <phoneticPr fontId="3"/>
  <pageMargins left="0.78740157480314965" right="0.19685039370078741" top="0.19685039370078741" bottom="0.39370078740157483" header="0" footer="0"/>
  <pageSetup paperSize="9" orientation="landscape" horizontalDpi="4294967292" r:id="rId1"/>
  <headerFooter scaleWithDoc="0" alignWithMargins="0">
    <oddFooter>&amp;C&amp;"ＭＳ 明朝,標準"&amp;10－２２－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U32"/>
  <sheetViews>
    <sheetView view="pageLayout" zoomScaleNormal="75" workbookViewId="0"/>
  </sheetViews>
  <sheetFormatPr defaultRowHeight="14.25"/>
  <cols>
    <col min="1" max="9" width="3.625" style="150" customWidth="1"/>
    <col min="10" max="10" width="3.5" style="150" customWidth="1"/>
    <col min="11" max="11" width="1.25" style="150" customWidth="1"/>
    <col min="12" max="14" width="3.625" style="150" customWidth="1"/>
    <col min="15" max="22" width="4.125" style="150" customWidth="1"/>
    <col min="23" max="24" width="3.625" style="150" customWidth="1"/>
    <col min="25" max="25" width="4.625" style="150" customWidth="1"/>
    <col min="26" max="38" width="3.625" style="150" customWidth="1"/>
    <col min="39" max="47" width="2.75" style="150" customWidth="1"/>
    <col min="48" max="16384" width="9" style="150"/>
  </cols>
  <sheetData>
    <row r="3" spans="1:47" s="149" customFormat="1" ht="21" customHeight="1">
      <c r="A3" s="608" t="s">
        <v>121</v>
      </c>
      <c r="B3" s="608"/>
      <c r="C3" s="608"/>
      <c r="D3" s="608"/>
      <c r="E3" s="608"/>
      <c r="F3" s="608"/>
      <c r="G3" s="608"/>
      <c r="H3" s="608"/>
      <c r="I3" s="608"/>
      <c r="J3" s="608"/>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row>
    <row r="4" spans="1:47" s="149" customFormat="1" ht="19.5"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row>
    <row r="5" spans="1:47" ht="21" customHeight="1">
      <c r="A5" s="457" t="s">
        <v>122</v>
      </c>
      <c r="B5" s="457"/>
      <c r="C5" s="457"/>
      <c r="D5" s="457"/>
      <c r="E5" s="457"/>
      <c r="F5" s="457"/>
      <c r="G5" s="457"/>
      <c r="H5" s="457"/>
      <c r="I5" s="457"/>
      <c r="J5" s="4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row>
    <row r="6" spans="1:47" ht="50.25" customHeight="1">
      <c r="A6" s="609" t="s">
        <v>123</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23" t="s">
        <v>124</v>
      </c>
      <c r="AO6" s="623"/>
      <c r="AP6" s="623"/>
      <c r="AQ6" s="623"/>
      <c r="AR6" s="623"/>
      <c r="AS6" s="623"/>
      <c r="AT6" s="623"/>
      <c r="AU6" s="623"/>
    </row>
    <row r="7" spans="1:47" ht="18" customHeight="1">
      <c r="A7" s="459" t="s">
        <v>125</v>
      </c>
      <c r="B7" s="459"/>
      <c r="C7" s="459"/>
      <c r="D7" s="459" t="s">
        <v>126</v>
      </c>
      <c r="E7" s="459"/>
      <c r="F7" s="459"/>
      <c r="G7" s="459"/>
      <c r="H7" s="459"/>
      <c r="I7" s="459"/>
      <c r="J7" s="459"/>
      <c r="K7" s="624" t="s">
        <v>127</v>
      </c>
      <c r="L7" s="624"/>
      <c r="M7" s="624"/>
      <c r="N7" s="624"/>
      <c r="O7" s="624"/>
      <c r="P7" s="624"/>
      <c r="Q7" s="624"/>
      <c r="R7" s="624"/>
      <c r="S7" s="624"/>
      <c r="T7" s="624"/>
      <c r="U7" s="624"/>
      <c r="V7" s="624"/>
      <c r="W7" s="624"/>
      <c r="X7" s="624"/>
      <c r="Y7" s="624"/>
      <c r="Z7" s="625" t="s">
        <v>128</v>
      </c>
      <c r="AA7" s="626"/>
      <c r="AB7" s="627"/>
      <c r="AC7" s="459" t="s">
        <v>129</v>
      </c>
      <c r="AD7" s="459"/>
      <c r="AE7" s="459"/>
      <c r="AF7" s="459"/>
      <c r="AG7" s="459"/>
      <c r="AH7" s="459"/>
      <c r="AI7" s="459"/>
      <c r="AJ7" s="459"/>
      <c r="AK7" s="459"/>
      <c r="AL7" s="459"/>
      <c r="AM7" s="459" t="s">
        <v>130</v>
      </c>
      <c r="AN7" s="459"/>
      <c r="AO7" s="459"/>
      <c r="AP7" s="459"/>
      <c r="AQ7" s="459"/>
      <c r="AR7" s="459"/>
      <c r="AS7" s="459"/>
      <c r="AT7" s="459"/>
      <c r="AU7" s="459"/>
    </row>
    <row r="8" spans="1:47" ht="18" customHeight="1">
      <c r="A8" s="459"/>
      <c r="B8" s="459"/>
      <c r="C8" s="459"/>
      <c r="D8" s="459"/>
      <c r="E8" s="459"/>
      <c r="F8" s="459"/>
      <c r="G8" s="459"/>
      <c r="H8" s="459"/>
      <c r="I8" s="459"/>
      <c r="J8" s="459"/>
      <c r="K8" s="464"/>
      <c r="L8" s="464"/>
      <c r="M8" s="464"/>
      <c r="N8" s="464"/>
      <c r="O8" s="464"/>
      <c r="P8" s="464"/>
      <c r="Q8" s="464"/>
      <c r="R8" s="464"/>
      <c r="S8" s="464"/>
      <c r="T8" s="464"/>
      <c r="U8" s="464"/>
      <c r="V8" s="464"/>
      <c r="W8" s="464"/>
      <c r="X8" s="464"/>
      <c r="Y8" s="464"/>
      <c r="Z8" s="628"/>
      <c r="AA8" s="629"/>
      <c r="AB8" s="630"/>
      <c r="AC8" s="622" t="s">
        <v>131</v>
      </c>
      <c r="AD8" s="622"/>
      <c r="AE8" s="622"/>
      <c r="AF8" s="622"/>
      <c r="AG8" s="622"/>
      <c r="AH8" s="459" t="s">
        <v>132</v>
      </c>
      <c r="AI8" s="459"/>
      <c r="AJ8" s="459"/>
      <c r="AK8" s="459"/>
      <c r="AL8" s="459"/>
      <c r="AM8" s="459"/>
      <c r="AN8" s="459"/>
      <c r="AO8" s="459"/>
      <c r="AP8" s="459"/>
      <c r="AQ8" s="459"/>
      <c r="AR8" s="459"/>
      <c r="AS8" s="459"/>
      <c r="AT8" s="459"/>
      <c r="AU8" s="459"/>
    </row>
    <row r="9" spans="1:47" ht="18" customHeight="1">
      <c r="A9" s="459" t="s">
        <v>133</v>
      </c>
      <c r="B9" s="459"/>
      <c r="C9" s="459"/>
      <c r="D9" s="631" t="s">
        <v>134</v>
      </c>
      <c r="E9" s="631"/>
      <c r="F9" s="631"/>
      <c r="G9" s="631"/>
      <c r="H9" s="631"/>
      <c r="I9" s="631"/>
      <c r="J9" s="631"/>
      <c r="K9" s="4"/>
      <c r="L9" s="632"/>
      <c r="M9" s="632"/>
      <c r="N9" s="632"/>
      <c r="O9" s="632"/>
      <c r="P9" s="632"/>
      <c r="Q9" s="632"/>
      <c r="R9" s="632"/>
      <c r="S9" s="632"/>
      <c r="T9" s="632"/>
      <c r="U9" s="632"/>
      <c r="V9" s="632"/>
      <c r="W9" s="632"/>
      <c r="X9" s="632"/>
      <c r="Y9" s="632"/>
      <c r="Z9" s="633">
        <v>353000</v>
      </c>
      <c r="AA9" s="634"/>
      <c r="AB9" s="635"/>
      <c r="AC9" s="603">
        <f>(Z9*8/10)</f>
        <v>282400</v>
      </c>
      <c r="AD9" s="603"/>
      <c r="AE9" s="603"/>
      <c r="AF9" s="599" t="s">
        <v>1832</v>
      </c>
      <c r="AG9" s="599"/>
      <c r="AH9" s="602">
        <f>(Z9*2/10)</f>
        <v>70600</v>
      </c>
      <c r="AI9" s="603"/>
      <c r="AJ9" s="603"/>
      <c r="AK9" s="599" t="s">
        <v>1833</v>
      </c>
      <c r="AL9" s="611"/>
      <c r="AM9" s="614" t="s">
        <v>2064</v>
      </c>
      <c r="AN9" s="614"/>
      <c r="AO9" s="614"/>
      <c r="AP9" s="614"/>
      <c r="AQ9" s="614"/>
      <c r="AR9" s="614"/>
      <c r="AS9" s="614"/>
      <c r="AT9" s="614"/>
      <c r="AU9" s="615"/>
    </row>
    <row r="10" spans="1:47" ht="18" customHeight="1">
      <c r="A10" s="459"/>
      <c r="B10" s="459"/>
      <c r="C10" s="459"/>
      <c r="D10" s="631"/>
      <c r="E10" s="631"/>
      <c r="F10" s="631"/>
      <c r="G10" s="631"/>
      <c r="H10" s="631"/>
      <c r="I10" s="631"/>
      <c r="J10" s="631"/>
      <c r="K10" s="11"/>
      <c r="L10" s="620" t="s">
        <v>2065</v>
      </c>
      <c r="M10" s="620"/>
      <c r="N10" s="620"/>
      <c r="O10" s="616" t="s">
        <v>2066</v>
      </c>
      <c r="P10" s="616"/>
      <c r="Q10" s="616"/>
      <c r="R10" s="616"/>
      <c r="S10" s="616"/>
      <c r="T10" s="616"/>
      <c r="U10" s="616"/>
      <c r="V10" s="616"/>
      <c r="W10" s="616" t="s">
        <v>1834</v>
      </c>
      <c r="X10" s="616"/>
      <c r="Y10" s="616"/>
      <c r="Z10" s="636"/>
      <c r="AA10" s="637"/>
      <c r="AB10" s="638"/>
      <c r="AC10" s="605"/>
      <c r="AD10" s="605"/>
      <c r="AE10" s="605"/>
      <c r="AF10" s="600"/>
      <c r="AG10" s="600"/>
      <c r="AH10" s="604"/>
      <c r="AI10" s="605"/>
      <c r="AJ10" s="605"/>
      <c r="AK10" s="600"/>
      <c r="AL10" s="612"/>
      <c r="AM10" s="616"/>
      <c r="AN10" s="616"/>
      <c r="AO10" s="616"/>
      <c r="AP10" s="616"/>
      <c r="AQ10" s="616"/>
      <c r="AR10" s="616"/>
      <c r="AS10" s="616"/>
      <c r="AT10" s="616"/>
      <c r="AU10" s="617"/>
    </row>
    <row r="11" spans="1:47" ht="18" customHeight="1">
      <c r="A11" s="459"/>
      <c r="B11" s="459"/>
      <c r="C11" s="459"/>
      <c r="D11" s="631"/>
      <c r="E11" s="631"/>
      <c r="F11" s="631"/>
      <c r="G11" s="631"/>
      <c r="H11" s="631"/>
      <c r="I11" s="631"/>
      <c r="J11" s="631"/>
      <c r="K11" s="13"/>
      <c r="L11" s="621"/>
      <c r="M11" s="621"/>
      <c r="N11" s="621"/>
      <c r="O11" s="621"/>
      <c r="P11" s="621"/>
      <c r="Q11" s="621"/>
      <c r="R11" s="621"/>
      <c r="S11" s="621"/>
      <c r="T11" s="621"/>
      <c r="U11" s="621"/>
      <c r="V11" s="621"/>
      <c r="W11" s="621"/>
      <c r="X11" s="621"/>
      <c r="Y11" s="621"/>
      <c r="Z11" s="639"/>
      <c r="AA11" s="640"/>
      <c r="AB11" s="641"/>
      <c r="AC11" s="607"/>
      <c r="AD11" s="607"/>
      <c r="AE11" s="607"/>
      <c r="AF11" s="601"/>
      <c r="AG11" s="601"/>
      <c r="AH11" s="606"/>
      <c r="AI11" s="607"/>
      <c r="AJ11" s="607"/>
      <c r="AK11" s="601"/>
      <c r="AL11" s="613"/>
      <c r="AM11" s="618"/>
      <c r="AN11" s="618"/>
      <c r="AO11" s="618"/>
      <c r="AP11" s="618"/>
      <c r="AQ11" s="618"/>
      <c r="AR11" s="618"/>
      <c r="AS11" s="618"/>
      <c r="AT11" s="618"/>
      <c r="AU11" s="619"/>
    </row>
    <row r="12" spans="1:47" ht="18" customHeight="1">
      <c r="A12" s="459" t="s">
        <v>133</v>
      </c>
      <c r="B12" s="459"/>
      <c r="C12" s="459"/>
      <c r="D12" s="631" t="s">
        <v>1835</v>
      </c>
      <c r="E12" s="631"/>
      <c r="F12" s="631"/>
      <c r="G12" s="631"/>
      <c r="H12" s="631"/>
      <c r="I12" s="631"/>
      <c r="J12" s="631"/>
      <c r="K12" s="4"/>
      <c r="L12" s="644"/>
      <c r="M12" s="645"/>
      <c r="N12" s="645"/>
      <c r="O12" s="645"/>
      <c r="P12" s="645"/>
      <c r="Q12" s="645"/>
      <c r="R12" s="645"/>
      <c r="S12" s="645"/>
      <c r="T12" s="645"/>
      <c r="U12" s="645"/>
      <c r="V12" s="645"/>
      <c r="W12" s="645"/>
      <c r="X12" s="645"/>
      <c r="Y12" s="646"/>
      <c r="Z12" s="633">
        <v>182000</v>
      </c>
      <c r="AA12" s="634"/>
      <c r="AB12" s="635"/>
      <c r="AC12" s="603">
        <f>(Z12*5/10)</f>
        <v>91000</v>
      </c>
      <c r="AD12" s="603"/>
      <c r="AE12" s="603"/>
      <c r="AF12" s="599" t="s">
        <v>1836</v>
      </c>
      <c r="AG12" s="599"/>
      <c r="AH12" s="602">
        <f>(Z12*5/10)</f>
        <v>91000</v>
      </c>
      <c r="AI12" s="603"/>
      <c r="AJ12" s="603"/>
      <c r="AK12" s="599" t="s">
        <v>1837</v>
      </c>
      <c r="AL12" s="611"/>
      <c r="AM12" s="614" t="s">
        <v>2067</v>
      </c>
      <c r="AN12" s="614"/>
      <c r="AO12" s="614"/>
      <c r="AP12" s="614"/>
      <c r="AQ12" s="614"/>
      <c r="AR12" s="614"/>
      <c r="AS12" s="614"/>
      <c r="AT12" s="614"/>
      <c r="AU12" s="615"/>
    </row>
    <row r="13" spans="1:47" ht="18" customHeight="1">
      <c r="A13" s="459"/>
      <c r="B13" s="459"/>
      <c r="C13" s="459"/>
      <c r="D13" s="631"/>
      <c r="E13" s="631"/>
      <c r="F13" s="631"/>
      <c r="G13" s="631"/>
      <c r="H13" s="631"/>
      <c r="I13" s="631"/>
      <c r="J13" s="631"/>
      <c r="K13" s="11"/>
      <c r="L13" s="616" t="s">
        <v>1838</v>
      </c>
      <c r="M13" s="616"/>
      <c r="N13" s="616"/>
      <c r="O13" s="616" t="s">
        <v>2068</v>
      </c>
      <c r="P13" s="616"/>
      <c r="Q13" s="616"/>
      <c r="R13" s="616"/>
      <c r="S13" s="616"/>
      <c r="T13" s="616"/>
      <c r="U13" s="616"/>
      <c r="V13" s="616"/>
      <c r="W13" s="616" t="s">
        <v>1839</v>
      </c>
      <c r="X13" s="616"/>
      <c r="Y13" s="616"/>
      <c r="Z13" s="636"/>
      <c r="AA13" s="637"/>
      <c r="AB13" s="638"/>
      <c r="AC13" s="605"/>
      <c r="AD13" s="605"/>
      <c r="AE13" s="605"/>
      <c r="AF13" s="600"/>
      <c r="AG13" s="600"/>
      <c r="AH13" s="604"/>
      <c r="AI13" s="605"/>
      <c r="AJ13" s="605"/>
      <c r="AK13" s="600"/>
      <c r="AL13" s="612"/>
      <c r="AM13" s="616"/>
      <c r="AN13" s="616"/>
      <c r="AO13" s="616"/>
      <c r="AP13" s="616"/>
      <c r="AQ13" s="616"/>
      <c r="AR13" s="616"/>
      <c r="AS13" s="616"/>
      <c r="AT13" s="616"/>
      <c r="AU13" s="617"/>
    </row>
    <row r="14" spans="1:47" ht="18" customHeight="1">
      <c r="A14" s="459"/>
      <c r="B14" s="459"/>
      <c r="C14" s="459"/>
      <c r="D14" s="631"/>
      <c r="E14" s="631"/>
      <c r="F14" s="631"/>
      <c r="G14" s="631"/>
      <c r="H14" s="631"/>
      <c r="I14" s="631"/>
      <c r="J14" s="631"/>
      <c r="K14" s="13"/>
      <c r="L14" s="621"/>
      <c r="M14" s="621"/>
      <c r="N14" s="621"/>
      <c r="O14" s="621" t="s">
        <v>2069</v>
      </c>
      <c r="P14" s="621"/>
      <c r="Q14" s="621"/>
      <c r="R14" s="621"/>
      <c r="S14" s="621"/>
      <c r="T14" s="621"/>
      <c r="U14" s="621"/>
      <c r="V14" s="621"/>
      <c r="W14" s="621" t="s">
        <v>2070</v>
      </c>
      <c r="X14" s="621"/>
      <c r="Y14" s="621"/>
      <c r="Z14" s="639"/>
      <c r="AA14" s="640"/>
      <c r="AB14" s="641"/>
      <c r="AC14" s="607"/>
      <c r="AD14" s="607"/>
      <c r="AE14" s="607"/>
      <c r="AF14" s="601"/>
      <c r="AG14" s="601"/>
      <c r="AH14" s="606"/>
      <c r="AI14" s="607"/>
      <c r="AJ14" s="607"/>
      <c r="AK14" s="601"/>
      <c r="AL14" s="613"/>
      <c r="AM14" s="618"/>
      <c r="AN14" s="618"/>
      <c r="AO14" s="618"/>
      <c r="AP14" s="618"/>
      <c r="AQ14" s="618"/>
      <c r="AR14" s="618"/>
      <c r="AS14" s="618"/>
      <c r="AT14" s="618"/>
      <c r="AU14" s="619"/>
    </row>
    <row r="15" spans="1:47" ht="18" customHeight="1">
      <c r="A15" s="459" t="s">
        <v>133</v>
      </c>
      <c r="B15" s="459"/>
      <c r="C15" s="459"/>
      <c r="D15" s="631" t="s">
        <v>2071</v>
      </c>
      <c r="E15" s="631"/>
      <c r="F15" s="631"/>
      <c r="G15" s="631"/>
      <c r="H15" s="631"/>
      <c r="I15" s="631"/>
      <c r="J15" s="631"/>
      <c r="K15" s="275"/>
      <c r="L15" s="616"/>
      <c r="M15" s="616"/>
      <c r="N15" s="616"/>
      <c r="O15" s="616" t="s">
        <v>2072</v>
      </c>
      <c r="P15" s="616"/>
      <c r="Q15" s="616"/>
      <c r="R15" s="616"/>
      <c r="S15" s="616"/>
      <c r="T15" s="616"/>
      <c r="U15" s="616"/>
      <c r="V15" s="616"/>
      <c r="W15" s="616"/>
      <c r="X15" s="616"/>
      <c r="Y15" s="616"/>
      <c r="Z15" s="636">
        <v>10000</v>
      </c>
      <c r="AA15" s="637"/>
      <c r="AB15" s="638"/>
      <c r="AC15" s="637">
        <f>(Z15*8/10)</f>
        <v>8000</v>
      </c>
      <c r="AD15" s="637"/>
      <c r="AE15" s="637"/>
      <c r="AF15" s="464" t="s">
        <v>136</v>
      </c>
      <c r="AG15" s="464"/>
      <c r="AH15" s="636">
        <f>(Z15*2/10)</f>
        <v>2000</v>
      </c>
      <c r="AI15" s="637"/>
      <c r="AJ15" s="637"/>
      <c r="AK15" s="464" t="s">
        <v>1833</v>
      </c>
      <c r="AL15" s="648"/>
      <c r="AM15" s="616"/>
      <c r="AN15" s="616"/>
      <c r="AO15" s="616"/>
      <c r="AP15" s="616"/>
      <c r="AQ15" s="616"/>
      <c r="AR15" s="616"/>
      <c r="AS15" s="616"/>
      <c r="AT15" s="616"/>
      <c r="AU15" s="617"/>
    </row>
    <row r="16" spans="1:47" ht="18" customHeight="1">
      <c r="A16" s="459"/>
      <c r="B16" s="459"/>
      <c r="C16" s="459"/>
      <c r="D16" s="631"/>
      <c r="E16" s="631"/>
      <c r="F16" s="631"/>
      <c r="G16" s="631"/>
      <c r="H16" s="631"/>
      <c r="I16" s="631"/>
      <c r="J16" s="631"/>
      <c r="K16" s="275"/>
      <c r="L16" s="650" t="s">
        <v>2065</v>
      </c>
      <c r="M16" s="650"/>
      <c r="N16" s="650"/>
      <c r="O16" s="457" t="s">
        <v>2073</v>
      </c>
      <c r="P16" s="457"/>
      <c r="Q16" s="457"/>
      <c r="R16" s="457"/>
      <c r="S16" s="457"/>
      <c r="T16" s="457"/>
      <c r="U16" s="457"/>
      <c r="V16" s="457"/>
      <c r="W16" s="457" t="s">
        <v>1840</v>
      </c>
      <c r="X16" s="457"/>
      <c r="Y16" s="651"/>
      <c r="Z16" s="636"/>
      <c r="AA16" s="637"/>
      <c r="AB16" s="638"/>
      <c r="AC16" s="637"/>
      <c r="AD16" s="643"/>
      <c r="AE16" s="643"/>
      <c r="AF16" s="647"/>
      <c r="AG16" s="464"/>
      <c r="AH16" s="636"/>
      <c r="AI16" s="637"/>
      <c r="AJ16" s="637"/>
      <c r="AK16" s="464"/>
      <c r="AL16" s="648"/>
      <c r="AM16" s="616"/>
      <c r="AN16" s="649"/>
      <c r="AO16" s="649"/>
      <c r="AP16" s="649"/>
      <c r="AQ16" s="649"/>
      <c r="AR16" s="649"/>
      <c r="AS16" s="649"/>
      <c r="AT16" s="649"/>
      <c r="AU16" s="617"/>
    </row>
    <row r="17" spans="1:47" ht="18" customHeight="1">
      <c r="A17" s="459"/>
      <c r="B17" s="459"/>
      <c r="C17" s="459"/>
      <c r="D17" s="642"/>
      <c r="E17" s="642"/>
      <c r="F17" s="642"/>
      <c r="G17" s="642"/>
      <c r="H17" s="642"/>
      <c r="I17" s="642"/>
      <c r="J17" s="642"/>
      <c r="K17" s="275"/>
      <c r="L17" s="464"/>
      <c r="M17" s="464"/>
      <c r="N17" s="464"/>
      <c r="O17" s="464"/>
      <c r="P17" s="464"/>
      <c r="Q17" s="464"/>
      <c r="R17" s="464"/>
      <c r="S17" s="464"/>
      <c r="T17" s="464"/>
      <c r="U17" s="464"/>
      <c r="V17" s="464"/>
      <c r="W17" s="464"/>
      <c r="X17" s="464"/>
      <c r="Y17" s="464"/>
      <c r="Z17" s="636"/>
      <c r="AA17" s="637"/>
      <c r="AB17" s="638"/>
      <c r="AC17" s="637"/>
      <c r="AD17" s="637"/>
      <c r="AE17" s="637"/>
      <c r="AF17" s="464"/>
      <c r="AG17" s="464"/>
      <c r="AH17" s="636"/>
      <c r="AI17" s="637"/>
      <c r="AJ17" s="637"/>
      <c r="AK17" s="464"/>
      <c r="AL17" s="648"/>
      <c r="AM17" s="616"/>
      <c r="AN17" s="616"/>
      <c r="AO17" s="616"/>
      <c r="AP17" s="616"/>
      <c r="AQ17" s="616"/>
      <c r="AR17" s="616"/>
      <c r="AS17" s="616"/>
      <c r="AT17" s="616"/>
      <c r="AU17" s="617"/>
    </row>
    <row r="18" spans="1:47" ht="18" customHeight="1">
      <c r="A18" s="459" t="s">
        <v>133</v>
      </c>
      <c r="B18" s="459"/>
      <c r="C18" s="459"/>
      <c r="D18" s="631" t="s">
        <v>137</v>
      </c>
      <c r="E18" s="631"/>
      <c r="F18" s="631"/>
      <c r="G18" s="631"/>
      <c r="H18" s="631"/>
      <c r="I18" s="631"/>
      <c r="J18" s="631"/>
      <c r="K18" s="360"/>
      <c r="L18" s="644"/>
      <c r="M18" s="645"/>
      <c r="N18" s="645"/>
      <c r="O18" s="645"/>
      <c r="P18" s="645"/>
      <c r="Q18" s="645"/>
      <c r="R18" s="645"/>
      <c r="S18" s="645"/>
      <c r="T18" s="645"/>
      <c r="U18" s="645"/>
      <c r="V18" s="645"/>
      <c r="W18" s="645"/>
      <c r="X18" s="645"/>
      <c r="Y18" s="646"/>
      <c r="Z18" s="633">
        <v>69600</v>
      </c>
      <c r="AA18" s="634"/>
      <c r="AB18" s="635"/>
      <c r="AC18" s="603">
        <f>(Z18*5/10)</f>
        <v>34800</v>
      </c>
      <c r="AD18" s="603"/>
      <c r="AE18" s="603"/>
      <c r="AF18" s="599" t="s">
        <v>1837</v>
      </c>
      <c r="AG18" s="599"/>
      <c r="AH18" s="602">
        <f>(Z18*5/10)</f>
        <v>34800</v>
      </c>
      <c r="AI18" s="603"/>
      <c r="AJ18" s="603"/>
      <c r="AK18" s="599" t="s">
        <v>1837</v>
      </c>
      <c r="AL18" s="611"/>
      <c r="AM18" s="614" t="s">
        <v>2074</v>
      </c>
      <c r="AN18" s="614"/>
      <c r="AO18" s="614"/>
      <c r="AP18" s="614"/>
      <c r="AQ18" s="614"/>
      <c r="AR18" s="614"/>
      <c r="AS18" s="614"/>
      <c r="AT18" s="614"/>
      <c r="AU18" s="615"/>
    </row>
    <row r="19" spans="1:47" ht="18" customHeight="1">
      <c r="A19" s="459"/>
      <c r="B19" s="459"/>
      <c r="C19" s="459"/>
      <c r="D19" s="631"/>
      <c r="E19" s="631"/>
      <c r="F19" s="631"/>
      <c r="G19" s="631"/>
      <c r="H19" s="631"/>
      <c r="I19" s="631"/>
      <c r="J19" s="631"/>
      <c r="K19" s="361"/>
      <c r="L19" s="616" t="s">
        <v>2075</v>
      </c>
      <c r="M19" s="616"/>
      <c r="N19" s="616"/>
      <c r="O19" s="616"/>
      <c r="P19" s="616"/>
      <c r="Q19" s="616"/>
      <c r="R19" s="616"/>
      <c r="S19" s="616"/>
      <c r="T19" s="616"/>
      <c r="U19" s="652"/>
      <c r="V19" s="652"/>
      <c r="W19" s="616" t="s">
        <v>2070</v>
      </c>
      <c r="X19" s="616"/>
      <c r="Y19" s="616"/>
      <c r="Z19" s="636"/>
      <c r="AA19" s="637"/>
      <c r="AB19" s="638"/>
      <c r="AC19" s="605"/>
      <c r="AD19" s="605"/>
      <c r="AE19" s="605"/>
      <c r="AF19" s="600"/>
      <c r="AG19" s="600"/>
      <c r="AH19" s="604"/>
      <c r="AI19" s="605"/>
      <c r="AJ19" s="605"/>
      <c r="AK19" s="600"/>
      <c r="AL19" s="612"/>
      <c r="AM19" s="616"/>
      <c r="AN19" s="616"/>
      <c r="AO19" s="616"/>
      <c r="AP19" s="616"/>
      <c r="AQ19" s="616"/>
      <c r="AR19" s="616"/>
      <c r="AS19" s="616"/>
      <c r="AT19" s="616"/>
      <c r="AU19" s="617"/>
    </row>
    <row r="20" spans="1:47" ht="18" customHeight="1">
      <c r="A20" s="459"/>
      <c r="B20" s="459"/>
      <c r="C20" s="459"/>
      <c r="D20" s="631"/>
      <c r="E20" s="631"/>
      <c r="F20" s="631"/>
      <c r="G20" s="631"/>
      <c r="H20" s="631"/>
      <c r="I20" s="631"/>
      <c r="J20" s="631"/>
      <c r="K20" s="362"/>
      <c r="L20" s="621"/>
      <c r="M20" s="621"/>
      <c r="N20" s="621"/>
      <c r="O20" s="621"/>
      <c r="P20" s="621"/>
      <c r="Q20" s="621"/>
      <c r="R20" s="621"/>
      <c r="S20" s="621"/>
      <c r="T20" s="621"/>
      <c r="U20" s="621"/>
      <c r="V20" s="621"/>
      <c r="W20" s="621"/>
      <c r="X20" s="621"/>
      <c r="Y20" s="621"/>
      <c r="Z20" s="639"/>
      <c r="AA20" s="640"/>
      <c r="AB20" s="641"/>
      <c r="AC20" s="607"/>
      <c r="AD20" s="607"/>
      <c r="AE20" s="607"/>
      <c r="AF20" s="601"/>
      <c r="AG20" s="601"/>
      <c r="AH20" s="606"/>
      <c r="AI20" s="607"/>
      <c r="AJ20" s="607"/>
      <c r="AK20" s="601"/>
      <c r="AL20" s="613"/>
      <c r="AM20" s="618"/>
      <c r="AN20" s="618"/>
      <c r="AO20" s="618"/>
      <c r="AP20" s="618"/>
      <c r="AQ20" s="618"/>
      <c r="AR20" s="618"/>
      <c r="AS20" s="618"/>
      <c r="AT20" s="618"/>
      <c r="AU20" s="619"/>
    </row>
    <row r="21" spans="1:47" ht="18" customHeight="1">
      <c r="A21" s="459" t="s">
        <v>133</v>
      </c>
      <c r="B21" s="459"/>
      <c r="C21" s="459"/>
      <c r="D21" s="653" t="s">
        <v>138</v>
      </c>
      <c r="E21" s="653"/>
      <c r="F21" s="653"/>
      <c r="G21" s="653"/>
      <c r="H21" s="653"/>
      <c r="I21" s="653"/>
      <c r="J21" s="653"/>
      <c r="K21" s="361"/>
      <c r="L21" s="616"/>
      <c r="M21" s="616"/>
      <c r="N21" s="616"/>
      <c r="O21" s="616"/>
      <c r="P21" s="616"/>
      <c r="Q21" s="616"/>
      <c r="R21" s="616"/>
      <c r="S21" s="616"/>
      <c r="T21" s="616"/>
      <c r="U21" s="616"/>
      <c r="V21" s="616"/>
      <c r="W21" s="616"/>
      <c r="X21" s="616"/>
      <c r="Y21" s="616"/>
      <c r="Z21" s="636">
        <v>188000</v>
      </c>
      <c r="AA21" s="637"/>
      <c r="AB21" s="638"/>
      <c r="AC21" s="605">
        <f>(Z21*5/10)</f>
        <v>94000</v>
      </c>
      <c r="AD21" s="605"/>
      <c r="AE21" s="605"/>
      <c r="AF21" s="600" t="s">
        <v>1836</v>
      </c>
      <c r="AG21" s="600"/>
      <c r="AH21" s="604">
        <f>(Z21*5/10)</f>
        <v>94000</v>
      </c>
      <c r="AI21" s="605"/>
      <c r="AJ21" s="605"/>
      <c r="AK21" s="600" t="s">
        <v>1837</v>
      </c>
      <c r="AL21" s="612"/>
      <c r="AM21" s="616"/>
      <c r="AN21" s="616"/>
      <c r="AO21" s="616"/>
      <c r="AP21" s="616"/>
      <c r="AQ21" s="616"/>
      <c r="AR21" s="616"/>
      <c r="AS21" s="616"/>
      <c r="AT21" s="616"/>
      <c r="AU21" s="617"/>
    </row>
    <row r="22" spans="1:47" ht="18" customHeight="1">
      <c r="A22" s="459"/>
      <c r="B22" s="459"/>
      <c r="C22" s="459"/>
      <c r="D22" s="631"/>
      <c r="E22" s="631"/>
      <c r="F22" s="631"/>
      <c r="G22" s="631"/>
      <c r="H22" s="631"/>
      <c r="I22" s="631"/>
      <c r="J22" s="631"/>
      <c r="K22" s="361"/>
      <c r="L22" s="649" t="s">
        <v>2076</v>
      </c>
      <c r="M22" s="649"/>
      <c r="N22" s="649"/>
      <c r="O22" s="649"/>
      <c r="P22" s="649"/>
      <c r="Q22" s="649"/>
      <c r="R22" s="649"/>
      <c r="S22" s="649"/>
      <c r="T22" s="649"/>
      <c r="U22" s="649"/>
      <c r="V22" s="649"/>
      <c r="W22" s="649" t="s">
        <v>2070</v>
      </c>
      <c r="X22" s="649"/>
      <c r="Y22" s="616"/>
      <c r="Z22" s="636"/>
      <c r="AA22" s="637"/>
      <c r="AB22" s="638"/>
      <c r="AC22" s="605"/>
      <c r="AD22" s="654"/>
      <c r="AE22" s="654"/>
      <c r="AF22" s="655"/>
      <c r="AG22" s="600"/>
      <c r="AH22" s="604"/>
      <c r="AI22" s="605"/>
      <c r="AJ22" s="605"/>
      <c r="AK22" s="600"/>
      <c r="AL22" s="612"/>
      <c r="AM22" s="616"/>
      <c r="AN22" s="649"/>
      <c r="AO22" s="649"/>
      <c r="AP22" s="649"/>
      <c r="AQ22" s="649"/>
      <c r="AR22" s="649"/>
      <c r="AS22" s="649"/>
      <c r="AT22" s="649"/>
      <c r="AU22" s="617"/>
    </row>
    <row r="23" spans="1:47" ht="18" customHeight="1">
      <c r="A23" s="459"/>
      <c r="B23" s="459"/>
      <c r="C23" s="459"/>
      <c r="D23" s="642"/>
      <c r="E23" s="642"/>
      <c r="F23" s="642"/>
      <c r="G23" s="642"/>
      <c r="H23" s="642"/>
      <c r="I23" s="642"/>
      <c r="J23" s="642"/>
      <c r="K23" s="361"/>
      <c r="L23" s="620" t="s">
        <v>2077</v>
      </c>
      <c r="M23" s="620"/>
      <c r="N23" s="620"/>
      <c r="O23" s="620"/>
      <c r="P23" s="620"/>
      <c r="Q23" s="620"/>
      <c r="R23" s="620"/>
      <c r="S23" s="620"/>
      <c r="T23" s="620"/>
      <c r="U23" s="620"/>
      <c r="V23" s="620"/>
      <c r="W23" s="620"/>
      <c r="X23" s="620"/>
      <c r="Y23" s="620"/>
      <c r="Z23" s="636"/>
      <c r="AA23" s="637"/>
      <c r="AB23" s="638"/>
      <c r="AC23" s="605"/>
      <c r="AD23" s="605"/>
      <c r="AE23" s="605"/>
      <c r="AF23" s="600"/>
      <c r="AG23" s="600"/>
      <c r="AH23" s="604"/>
      <c r="AI23" s="605"/>
      <c r="AJ23" s="605"/>
      <c r="AK23" s="600"/>
      <c r="AL23" s="612"/>
      <c r="AM23" s="616"/>
      <c r="AN23" s="616"/>
      <c r="AO23" s="616"/>
      <c r="AP23" s="616"/>
      <c r="AQ23" s="616"/>
      <c r="AR23" s="616"/>
      <c r="AS23" s="616"/>
      <c r="AT23" s="616"/>
      <c r="AU23" s="617"/>
    </row>
    <row r="24" spans="1:47" ht="18" customHeight="1">
      <c r="A24" s="459" t="s">
        <v>133</v>
      </c>
      <c r="B24" s="459"/>
      <c r="C24" s="459"/>
      <c r="D24" s="657" t="s">
        <v>139</v>
      </c>
      <c r="E24" s="657"/>
      <c r="F24" s="657"/>
      <c r="G24" s="657"/>
      <c r="H24" s="657"/>
      <c r="I24" s="657"/>
      <c r="J24" s="657"/>
      <c r="K24" s="277"/>
      <c r="L24" s="665" t="s">
        <v>2078</v>
      </c>
      <c r="M24" s="665"/>
      <c r="N24" s="665"/>
      <c r="O24" s="665"/>
      <c r="P24" s="665"/>
      <c r="Q24" s="665"/>
      <c r="R24" s="665"/>
      <c r="S24" s="665"/>
      <c r="T24" s="665"/>
      <c r="U24" s="665"/>
      <c r="V24" s="665"/>
      <c r="W24" s="364"/>
      <c r="X24" s="364"/>
      <c r="Y24" s="364"/>
      <c r="Z24" s="667">
        <v>61700</v>
      </c>
      <c r="AA24" s="668"/>
      <c r="AB24" s="669"/>
      <c r="AC24" s="603">
        <f>(Z24*5/10)</f>
        <v>30850</v>
      </c>
      <c r="AD24" s="603"/>
      <c r="AE24" s="603"/>
      <c r="AF24" s="599" t="s">
        <v>135</v>
      </c>
      <c r="AG24" s="599"/>
      <c r="AH24" s="602">
        <f>(Z24*5/10)</f>
        <v>30850</v>
      </c>
      <c r="AI24" s="603"/>
      <c r="AJ24" s="603"/>
      <c r="AK24" s="599" t="s">
        <v>1837</v>
      </c>
      <c r="AL24" s="611"/>
      <c r="AM24" s="614" t="s">
        <v>2079</v>
      </c>
      <c r="AN24" s="614"/>
      <c r="AO24" s="614"/>
      <c r="AP24" s="614"/>
      <c r="AQ24" s="614"/>
      <c r="AR24" s="614"/>
      <c r="AS24" s="614"/>
      <c r="AT24" s="614"/>
      <c r="AU24" s="615"/>
    </row>
    <row r="25" spans="1:47" ht="18" customHeight="1">
      <c r="A25" s="459"/>
      <c r="B25" s="459"/>
      <c r="C25" s="459"/>
      <c r="D25" s="657"/>
      <c r="E25" s="657"/>
      <c r="F25" s="657"/>
      <c r="G25" s="657"/>
      <c r="H25" s="657"/>
      <c r="I25" s="657"/>
      <c r="J25" s="657"/>
      <c r="K25" s="79"/>
      <c r="L25" s="659"/>
      <c r="M25" s="659"/>
      <c r="N25" s="659"/>
      <c r="O25" s="659"/>
      <c r="P25" s="659"/>
      <c r="Q25" s="659"/>
      <c r="R25" s="659"/>
      <c r="S25" s="659"/>
      <c r="T25" s="659"/>
      <c r="U25" s="659"/>
      <c r="V25" s="659"/>
      <c r="W25" s="616" t="s">
        <v>2070</v>
      </c>
      <c r="X25" s="616"/>
      <c r="Y25" s="616"/>
      <c r="Z25" s="660"/>
      <c r="AA25" s="661"/>
      <c r="AB25" s="662"/>
      <c r="AC25" s="605"/>
      <c r="AD25" s="605"/>
      <c r="AE25" s="605"/>
      <c r="AF25" s="600"/>
      <c r="AG25" s="600"/>
      <c r="AH25" s="604"/>
      <c r="AI25" s="605"/>
      <c r="AJ25" s="605"/>
      <c r="AK25" s="600"/>
      <c r="AL25" s="612"/>
      <c r="AM25" s="616"/>
      <c r="AN25" s="616"/>
      <c r="AO25" s="616"/>
      <c r="AP25" s="616"/>
      <c r="AQ25" s="616"/>
      <c r="AR25" s="616"/>
      <c r="AS25" s="616"/>
      <c r="AT25" s="616"/>
      <c r="AU25" s="617"/>
    </row>
    <row r="26" spans="1:47" ht="18" customHeight="1">
      <c r="A26" s="459"/>
      <c r="B26" s="459"/>
      <c r="C26" s="459"/>
      <c r="D26" s="657"/>
      <c r="E26" s="657"/>
      <c r="F26" s="657"/>
      <c r="G26" s="657"/>
      <c r="H26" s="657"/>
      <c r="I26" s="657"/>
      <c r="J26" s="657"/>
      <c r="K26" s="278"/>
      <c r="L26" s="666"/>
      <c r="M26" s="666"/>
      <c r="N26" s="666"/>
      <c r="O26" s="666"/>
      <c r="P26" s="666"/>
      <c r="Q26" s="666"/>
      <c r="R26" s="666"/>
      <c r="S26" s="666"/>
      <c r="T26" s="666"/>
      <c r="U26" s="666"/>
      <c r="V26" s="666"/>
      <c r="W26" s="363"/>
      <c r="X26" s="363"/>
      <c r="Y26" s="363"/>
      <c r="Z26" s="670"/>
      <c r="AA26" s="671"/>
      <c r="AB26" s="672"/>
      <c r="AC26" s="607"/>
      <c r="AD26" s="607"/>
      <c r="AE26" s="607"/>
      <c r="AF26" s="601"/>
      <c r="AG26" s="601"/>
      <c r="AH26" s="606"/>
      <c r="AI26" s="607"/>
      <c r="AJ26" s="607"/>
      <c r="AK26" s="601"/>
      <c r="AL26" s="613"/>
      <c r="AM26" s="618"/>
      <c r="AN26" s="618"/>
      <c r="AO26" s="618"/>
      <c r="AP26" s="618"/>
      <c r="AQ26" s="618"/>
      <c r="AR26" s="618"/>
      <c r="AS26" s="618"/>
      <c r="AT26" s="618"/>
      <c r="AU26" s="619"/>
    </row>
    <row r="27" spans="1:47" ht="18" customHeight="1">
      <c r="A27" s="459" t="s">
        <v>133</v>
      </c>
      <c r="B27" s="459"/>
      <c r="C27" s="459"/>
      <c r="D27" s="656" t="s">
        <v>2080</v>
      </c>
      <c r="E27" s="656"/>
      <c r="F27" s="656"/>
      <c r="G27" s="656"/>
      <c r="H27" s="656"/>
      <c r="I27" s="656"/>
      <c r="J27" s="656"/>
      <c r="K27" s="79"/>
      <c r="L27" s="659"/>
      <c r="M27" s="659"/>
      <c r="N27" s="659"/>
      <c r="O27" s="659"/>
      <c r="P27" s="659"/>
      <c r="Q27" s="659"/>
      <c r="R27" s="659"/>
      <c r="S27" s="659"/>
      <c r="T27" s="659"/>
      <c r="U27" s="659"/>
      <c r="V27" s="659"/>
      <c r="W27" s="659"/>
      <c r="X27" s="659"/>
      <c r="Y27" s="659"/>
      <c r="Z27" s="660">
        <v>70000</v>
      </c>
      <c r="AA27" s="661"/>
      <c r="AB27" s="662"/>
      <c r="AC27" s="637">
        <f>(Z27*5/10)</f>
        <v>35000</v>
      </c>
      <c r="AD27" s="637"/>
      <c r="AE27" s="637"/>
      <c r="AF27" s="663" t="s">
        <v>1836</v>
      </c>
      <c r="AG27" s="663"/>
      <c r="AH27" s="636">
        <f>(Z27*5/10)</f>
        <v>35000</v>
      </c>
      <c r="AI27" s="637"/>
      <c r="AJ27" s="637"/>
      <c r="AK27" s="663" t="s">
        <v>135</v>
      </c>
      <c r="AL27" s="673"/>
      <c r="AM27" s="616"/>
      <c r="AN27" s="616"/>
      <c r="AO27" s="616"/>
      <c r="AP27" s="616"/>
      <c r="AQ27" s="616"/>
      <c r="AR27" s="616"/>
      <c r="AS27" s="616"/>
      <c r="AT27" s="616"/>
      <c r="AU27" s="617"/>
    </row>
    <row r="28" spans="1:47" ht="18" customHeight="1">
      <c r="A28" s="459"/>
      <c r="B28" s="459"/>
      <c r="C28" s="459"/>
      <c r="D28" s="657"/>
      <c r="E28" s="657"/>
      <c r="F28" s="657"/>
      <c r="G28" s="657"/>
      <c r="H28" s="657"/>
      <c r="I28" s="657"/>
      <c r="J28" s="657"/>
      <c r="K28" s="79"/>
      <c r="L28" s="674" t="s">
        <v>2081</v>
      </c>
      <c r="M28" s="674"/>
      <c r="N28" s="674"/>
      <c r="O28" s="674"/>
      <c r="P28" s="674"/>
      <c r="Q28" s="674"/>
      <c r="R28" s="674"/>
      <c r="S28" s="674"/>
      <c r="T28" s="674"/>
      <c r="U28" s="674"/>
      <c r="V28" s="674"/>
      <c r="W28" s="674" t="s">
        <v>2082</v>
      </c>
      <c r="X28" s="674"/>
      <c r="Y28" s="675"/>
      <c r="Z28" s="660"/>
      <c r="AA28" s="661"/>
      <c r="AB28" s="662"/>
      <c r="AC28" s="637"/>
      <c r="AD28" s="643"/>
      <c r="AE28" s="643"/>
      <c r="AF28" s="664"/>
      <c r="AG28" s="663"/>
      <c r="AH28" s="636"/>
      <c r="AI28" s="637"/>
      <c r="AJ28" s="637"/>
      <c r="AK28" s="663"/>
      <c r="AL28" s="673"/>
      <c r="AM28" s="616"/>
      <c r="AN28" s="649"/>
      <c r="AO28" s="649"/>
      <c r="AP28" s="649"/>
      <c r="AQ28" s="649"/>
      <c r="AR28" s="649"/>
      <c r="AS28" s="649"/>
      <c r="AT28" s="649"/>
      <c r="AU28" s="617"/>
    </row>
    <row r="29" spans="1:47" ht="18" customHeight="1">
      <c r="A29" s="459"/>
      <c r="B29" s="459"/>
      <c r="C29" s="459"/>
      <c r="D29" s="658"/>
      <c r="E29" s="658"/>
      <c r="F29" s="658"/>
      <c r="G29" s="658"/>
      <c r="H29" s="658"/>
      <c r="I29" s="658"/>
      <c r="J29" s="658"/>
      <c r="K29" s="79"/>
      <c r="L29" s="675" t="s">
        <v>2083</v>
      </c>
      <c r="M29" s="620"/>
      <c r="N29" s="620"/>
      <c r="O29" s="620"/>
      <c r="P29" s="620"/>
      <c r="Q29" s="620"/>
      <c r="R29" s="620"/>
      <c r="S29" s="620"/>
      <c r="T29" s="620"/>
      <c r="U29" s="620"/>
      <c r="V29" s="620"/>
      <c r="W29" s="675" t="s">
        <v>2084</v>
      </c>
      <c r="X29" s="620"/>
      <c r="Y29" s="620"/>
      <c r="Z29" s="660"/>
      <c r="AA29" s="661"/>
      <c r="AB29" s="662"/>
      <c r="AC29" s="637"/>
      <c r="AD29" s="637"/>
      <c r="AE29" s="637"/>
      <c r="AF29" s="663"/>
      <c r="AG29" s="663"/>
      <c r="AH29" s="636"/>
      <c r="AI29" s="637"/>
      <c r="AJ29" s="637"/>
      <c r="AK29" s="663"/>
      <c r="AL29" s="673"/>
      <c r="AM29" s="616"/>
      <c r="AN29" s="616"/>
      <c r="AO29" s="616"/>
      <c r="AP29" s="616"/>
      <c r="AQ29" s="616"/>
      <c r="AR29" s="616"/>
      <c r="AS29" s="616"/>
      <c r="AT29" s="616"/>
      <c r="AU29" s="617"/>
    </row>
    <row r="30" spans="1:47" ht="18" customHeight="1">
      <c r="A30" s="459" t="s">
        <v>133</v>
      </c>
      <c r="B30" s="459"/>
      <c r="C30" s="459"/>
      <c r="D30" s="657" t="s">
        <v>2085</v>
      </c>
      <c r="E30" s="657"/>
      <c r="F30" s="657"/>
      <c r="G30" s="657"/>
      <c r="H30" s="657"/>
      <c r="I30" s="657"/>
      <c r="J30" s="657"/>
      <c r="K30" s="685"/>
      <c r="L30" s="688"/>
      <c r="M30" s="689"/>
      <c r="N30" s="689"/>
      <c r="O30" s="689"/>
      <c r="P30" s="689"/>
      <c r="Q30" s="689"/>
      <c r="R30" s="689"/>
      <c r="S30" s="689"/>
      <c r="T30" s="689"/>
      <c r="U30" s="689"/>
      <c r="V30" s="689"/>
      <c r="W30" s="689"/>
      <c r="X30" s="689"/>
      <c r="Y30" s="690"/>
      <c r="Z30" s="667">
        <v>30000</v>
      </c>
      <c r="AA30" s="668"/>
      <c r="AB30" s="669"/>
      <c r="AC30" s="691">
        <f>(Z30*1/2)</f>
        <v>15000</v>
      </c>
      <c r="AD30" s="691"/>
      <c r="AE30" s="691"/>
      <c r="AF30" s="624" t="s">
        <v>135</v>
      </c>
      <c r="AG30" s="624"/>
      <c r="AH30" s="633">
        <f>(Z30*1/2)</f>
        <v>15000</v>
      </c>
      <c r="AI30" s="634"/>
      <c r="AJ30" s="634"/>
      <c r="AK30" s="624" t="s">
        <v>135</v>
      </c>
      <c r="AL30" s="677"/>
      <c r="AM30" s="679" t="s">
        <v>2086</v>
      </c>
      <c r="AN30" s="679"/>
      <c r="AO30" s="679"/>
      <c r="AP30" s="679"/>
      <c r="AQ30" s="679"/>
      <c r="AR30" s="679"/>
      <c r="AS30" s="679"/>
      <c r="AT30" s="679"/>
      <c r="AU30" s="680"/>
    </row>
    <row r="31" spans="1:47" ht="18" customHeight="1">
      <c r="A31" s="459"/>
      <c r="B31" s="459"/>
      <c r="C31" s="459"/>
      <c r="D31" s="657"/>
      <c r="E31" s="657"/>
      <c r="F31" s="657"/>
      <c r="G31" s="657"/>
      <c r="H31" s="657"/>
      <c r="I31" s="657"/>
      <c r="J31" s="657"/>
      <c r="K31" s="686"/>
      <c r="L31" s="659" t="s">
        <v>2087</v>
      </c>
      <c r="M31" s="659"/>
      <c r="N31" s="659"/>
      <c r="O31" s="659"/>
      <c r="P31" s="659"/>
      <c r="Q31" s="659"/>
      <c r="R31" s="659"/>
      <c r="S31" s="659"/>
      <c r="T31" s="659"/>
      <c r="U31" s="659"/>
      <c r="V31" s="659"/>
      <c r="W31" s="659" t="s">
        <v>2088</v>
      </c>
      <c r="X31" s="659"/>
      <c r="Y31" s="659"/>
      <c r="Z31" s="660"/>
      <c r="AA31" s="661"/>
      <c r="AB31" s="662"/>
      <c r="AC31" s="692"/>
      <c r="AD31" s="692"/>
      <c r="AE31" s="692"/>
      <c r="AF31" s="464"/>
      <c r="AG31" s="464"/>
      <c r="AH31" s="636"/>
      <c r="AI31" s="637"/>
      <c r="AJ31" s="637"/>
      <c r="AK31" s="464"/>
      <c r="AL31" s="648"/>
      <c r="AM31" s="651"/>
      <c r="AN31" s="651"/>
      <c r="AO31" s="651"/>
      <c r="AP31" s="651"/>
      <c r="AQ31" s="651"/>
      <c r="AR31" s="651"/>
      <c r="AS31" s="651"/>
      <c r="AT31" s="651"/>
      <c r="AU31" s="681"/>
    </row>
    <row r="32" spans="1:47" ht="18" customHeight="1">
      <c r="A32" s="459"/>
      <c r="B32" s="459"/>
      <c r="C32" s="459"/>
      <c r="D32" s="657"/>
      <c r="E32" s="657"/>
      <c r="F32" s="657"/>
      <c r="G32" s="657"/>
      <c r="H32" s="657"/>
      <c r="I32" s="657"/>
      <c r="J32" s="657"/>
      <c r="K32" s="687"/>
      <c r="L32" s="684"/>
      <c r="M32" s="684"/>
      <c r="N32" s="684"/>
      <c r="O32" s="684"/>
      <c r="P32" s="684"/>
      <c r="Q32" s="684"/>
      <c r="R32" s="684"/>
      <c r="S32" s="684"/>
      <c r="T32" s="684"/>
      <c r="U32" s="684"/>
      <c r="V32" s="684"/>
      <c r="W32" s="684"/>
      <c r="X32" s="684"/>
      <c r="Y32" s="684"/>
      <c r="Z32" s="670"/>
      <c r="AA32" s="671"/>
      <c r="AB32" s="672"/>
      <c r="AC32" s="693"/>
      <c r="AD32" s="693"/>
      <c r="AE32" s="693"/>
      <c r="AF32" s="676"/>
      <c r="AG32" s="676"/>
      <c r="AH32" s="639"/>
      <c r="AI32" s="640"/>
      <c r="AJ32" s="640"/>
      <c r="AK32" s="676"/>
      <c r="AL32" s="678"/>
      <c r="AM32" s="682"/>
      <c r="AN32" s="682"/>
      <c r="AO32" s="682"/>
      <c r="AP32" s="682"/>
      <c r="AQ32" s="682"/>
      <c r="AR32" s="682"/>
      <c r="AS32" s="682"/>
      <c r="AT32" s="682"/>
      <c r="AU32" s="683"/>
    </row>
  </sheetData>
  <sheetProtection selectLockedCells="1" selectUnlockedCells="1"/>
  <mergeCells count="119">
    <mergeCell ref="AF30:AG32"/>
    <mergeCell ref="AH30:AJ32"/>
    <mergeCell ref="AK30:AL32"/>
    <mergeCell ref="AM30:AU32"/>
    <mergeCell ref="L31:V31"/>
    <mergeCell ref="W31:Y31"/>
    <mergeCell ref="L32:Y32"/>
    <mergeCell ref="A30:C32"/>
    <mergeCell ref="D30:J32"/>
    <mergeCell ref="K30:K32"/>
    <mergeCell ref="L30:Y30"/>
    <mergeCell ref="Z30:AB32"/>
    <mergeCell ref="AC30:AE32"/>
    <mergeCell ref="AH27:AJ29"/>
    <mergeCell ref="AK27:AL29"/>
    <mergeCell ref="AM27:AU29"/>
    <mergeCell ref="L28:V28"/>
    <mergeCell ref="W28:Y28"/>
    <mergeCell ref="L29:V29"/>
    <mergeCell ref="W29:Y29"/>
    <mergeCell ref="AH24:AJ26"/>
    <mergeCell ref="AK24:AL26"/>
    <mergeCell ref="AM24:AU26"/>
    <mergeCell ref="W25:Y25"/>
    <mergeCell ref="A27:C29"/>
    <mergeCell ref="D27:J29"/>
    <mergeCell ref="L27:Y27"/>
    <mergeCell ref="Z27:AB29"/>
    <mergeCell ref="AC27:AE29"/>
    <mergeCell ref="AF27:AG29"/>
    <mergeCell ref="A24:C26"/>
    <mergeCell ref="D24:J26"/>
    <mergeCell ref="L24:V26"/>
    <mergeCell ref="Z24:AB26"/>
    <mergeCell ref="AC24:AE26"/>
    <mergeCell ref="AF24:AG26"/>
    <mergeCell ref="AH21:AJ23"/>
    <mergeCell ref="AK21:AL23"/>
    <mergeCell ref="AM21:AU23"/>
    <mergeCell ref="L22:V22"/>
    <mergeCell ref="W22:Y22"/>
    <mergeCell ref="L23:V23"/>
    <mergeCell ref="W23:Y23"/>
    <mergeCell ref="A21:C23"/>
    <mergeCell ref="D21:J23"/>
    <mergeCell ref="L21:Y21"/>
    <mergeCell ref="Z21:AB23"/>
    <mergeCell ref="AC21:AE23"/>
    <mergeCell ref="AF21:AG23"/>
    <mergeCell ref="AH18:AJ20"/>
    <mergeCell ref="AK18:AL20"/>
    <mergeCell ref="AM18:AU20"/>
    <mergeCell ref="L19:T19"/>
    <mergeCell ref="U19:V19"/>
    <mergeCell ref="W19:Y19"/>
    <mergeCell ref="L20:Y20"/>
    <mergeCell ref="A18:C20"/>
    <mergeCell ref="D18:J20"/>
    <mergeCell ref="L18:Y18"/>
    <mergeCell ref="Z18:AB20"/>
    <mergeCell ref="AC18:AE20"/>
    <mergeCell ref="AF18:AG20"/>
    <mergeCell ref="AF15:AG17"/>
    <mergeCell ref="AH15:AJ17"/>
    <mergeCell ref="AK15:AL17"/>
    <mergeCell ref="AM15:AU17"/>
    <mergeCell ref="L16:N16"/>
    <mergeCell ref="O16:V16"/>
    <mergeCell ref="W16:Y16"/>
    <mergeCell ref="L17:N17"/>
    <mergeCell ref="O17:Y17"/>
    <mergeCell ref="AH12:AJ14"/>
    <mergeCell ref="AK12:AL14"/>
    <mergeCell ref="AM12:AU14"/>
    <mergeCell ref="L13:N13"/>
    <mergeCell ref="O13:V13"/>
    <mergeCell ref="W13:Y13"/>
    <mergeCell ref="L14:N14"/>
    <mergeCell ref="O14:V14"/>
    <mergeCell ref="W14:Y14"/>
    <mergeCell ref="L12:Y12"/>
    <mergeCell ref="Z12:AB14"/>
    <mergeCell ref="AC12:AE14"/>
    <mergeCell ref="AF12:AG14"/>
    <mergeCell ref="O9:Y9"/>
    <mergeCell ref="Z9:AB11"/>
    <mergeCell ref="A15:C17"/>
    <mergeCell ref="D15:J17"/>
    <mergeCell ref="L15:N15"/>
    <mergeCell ref="O15:Y15"/>
    <mergeCell ref="Z15:AB17"/>
    <mergeCell ref="AC15:AE17"/>
    <mergeCell ref="A12:C14"/>
    <mergeCell ref="D12:J14"/>
    <mergeCell ref="AC9:AE11"/>
    <mergeCell ref="AF9:AG11"/>
    <mergeCell ref="AH9:AJ11"/>
    <mergeCell ref="A3:J3"/>
    <mergeCell ref="A5:J5"/>
    <mergeCell ref="A6:AM6"/>
    <mergeCell ref="AK9:AL11"/>
    <mergeCell ref="AM9:AU11"/>
    <mergeCell ref="L10:N10"/>
    <mergeCell ref="O10:V10"/>
    <mergeCell ref="W10:Y10"/>
    <mergeCell ref="L11:N11"/>
    <mergeCell ref="O11:Y11"/>
    <mergeCell ref="AC8:AG8"/>
    <mergeCell ref="AH8:AL8"/>
    <mergeCell ref="AN6:AU6"/>
    <mergeCell ref="A7:C8"/>
    <mergeCell ref="D7:J8"/>
    <mergeCell ref="K7:Y8"/>
    <mergeCell ref="Z7:AB8"/>
    <mergeCell ref="AC7:AL7"/>
    <mergeCell ref="AM7:AU8"/>
    <mergeCell ref="A9:C11"/>
    <mergeCell ref="D9:J11"/>
    <mergeCell ref="L9:N9"/>
  </mergeCells>
  <phoneticPr fontId="3"/>
  <printOptions verticalCentered="1"/>
  <pageMargins left="0.78740157480314965" right="0.19685039370078741" top="0.19685039370078741" bottom="0.39370078740157483" header="0" footer="0"/>
  <pageSetup paperSize="9" scale="84" firstPageNumber="0" orientation="landscape" r:id="rId1"/>
  <headerFooter scaleWithDoc="0" alignWithMargins="0">
    <oddFooter>&amp;C&amp;"ＭＳ 明朝,標準"&amp;10－２３－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Layout" zoomScale="70" zoomScaleNormal="70" zoomScaleSheetLayoutView="80" zoomScalePageLayoutView="70" workbookViewId="0"/>
  </sheetViews>
  <sheetFormatPr defaultColWidth="11.625" defaultRowHeight="14.25"/>
  <cols>
    <col min="1" max="2" width="11.625" style="205" customWidth="1"/>
    <col min="3" max="4" width="14.125" style="205" customWidth="1"/>
    <col min="5" max="7" width="11.625" style="205" customWidth="1"/>
    <col min="8" max="8" width="11.125" style="205" customWidth="1"/>
    <col min="9" max="15" width="11.625" style="205" customWidth="1"/>
    <col min="16" max="16" width="66.375" style="205" customWidth="1"/>
    <col min="17" max="17" width="1.75" style="205" customWidth="1"/>
    <col min="18" max="16384" width="11.625" style="205"/>
  </cols>
  <sheetData>
    <row r="1" spans="1:16" ht="27" customHeight="1"/>
    <row r="2" spans="1:16" s="222" customFormat="1" ht="27" customHeight="1">
      <c r="A2" s="694" t="s">
        <v>300</v>
      </c>
      <c r="B2" s="694"/>
      <c r="C2" s="694"/>
      <c r="D2" s="694"/>
      <c r="E2" s="694"/>
    </row>
    <row r="3" spans="1:16" ht="27" customHeight="1">
      <c r="A3" s="38"/>
      <c r="B3" s="38"/>
      <c r="C3" s="38"/>
      <c r="D3" s="38"/>
      <c r="E3" s="38"/>
    </row>
    <row r="4" spans="1:16" s="222" customFormat="1" ht="27" customHeight="1">
      <c r="A4" s="695" t="s">
        <v>301</v>
      </c>
      <c r="B4" s="695"/>
      <c r="C4" s="695"/>
      <c r="D4" s="695"/>
    </row>
    <row r="5" spans="1:16" ht="27" customHeight="1">
      <c r="A5" s="478" t="s">
        <v>302</v>
      </c>
      <c r="B5" s="478"/>
      <c r="C5" s="478"/>
      <c r="D5" s="478"/>
      <c r="E5" s="478"/>
      <c r="F5" s="478"/>
      <c r="G5" s="478"/>
      <c r="H5" s="478"/>
      <c r="I5" s="478"/>
      <c r="J5" s="478"/>
      <c r="K5" s="478"/>
      <c r="L5" s="478"/>
      <c r="M5" s="478"/>
      <c r="N5" s="478"/>
      <c r="O5" s="478"/>
      <c r="P5" s="478"/>
    </row>
    <row r="6" spans="1:16" ht="27" customHeight="1">
      <c r="A6" s="696" t="s">
        <v>886</v>
      </c>
      <c r="B6" s="696"/>
      <c r="C6" s="696"/>
      <c r="D6" s="696"/>
      <c r="E6" s="696"/>
      <c r="F6" s="696"/>
      <c r="G6" s="696"/>
      <c r="H6" s="696"/>
      <c r="I6" s="696"/>
      <c r="J6" s="696"/>
      <c r="K6" s="696"/>
      <c r="L6" s="696"/>
      <c r="M6" s="696"/>
      <c r="N6" s="696"/>
      <c r="O6" s="696"/>
      <c r="P6" s="696"/>
    </row>
    <row r="7" spans="1:16" ht="27" customHeight="1">
      <c r="A7" s="478" t="s">
        <v>303</v>
      </c>
      <c r="B7" s="478"/>
      <c r="C7" s="478"/>
      <c r="D7" s="478"/>
      <c r="E7" s="478"/>
      <c r="F7" s="478"/>
      <c r="G7" s="478"/>
      <c r="H7" s="478"/>
      <c r="I7" s="478"/>
      <c r="J7" s="478"/>
      <c r="K7" s="478"/>
      <c r="L7" s="478"/>
      <c r="M7" s="478"/>
      <c r="N7" s="478"/>
      <c r="O7" s="478"/>
      <c r="P7" s="478"/>
    </row>
    <row r="8" spans="1:16" ht="27" customHeight="1">
      <c r="A8" s="478"/>
      <c r="B8" s="478"/>
      <c r="C8" s="478"/>
      <c r="D8" s="478"/>
      <c r="E8" s="478"/>
      <c r="F8" s="478"/>
      <c r="G8" s="478"/>
      <c r="H8" s="478"/>
      <c r="I8" s="478"/>
      <c r="J8" s="478"/>
      <c r="K8" s="478"/>
      <c r="L8" s="478"/>
      <c r="M8" s="478"/>
      <c r="N8" s="478"/>
      <c r="O8" s="478"/>
      <c r="P8" s="478"/>
    </row>
    <row r="9" spans="1:16" s="219" customFormat="1" ht="36" customHeight="1">
      <c r="A9" s="698" t="s">
        <v>304</v>
      </c>
      <c r="B9" s="698"/>
      <c r="C9" s="698" t="s">
        <v>125</v>
      </c>
      <c r="D9" s="698"/>
      <c r="E9" s="698" t="s">
        <v>305</v>
      </c>
      <c r="F9" s="698"/>
      <c r="G9" s="698"/>
      <c r="H9" s="697" t="s">
        <v>306</v>
      </c>
      <c r="I9" s="698" t="s">
        <v>307</v>
      </c>
      <c r="J9" s="698"/>
      <c r="K9" s="698" t="s">
        <v>308</v>
      </c>
      <c r="L9" s="697" t="s">
        <v>309</v>
      </c>
      <c r="M9" s="698" t="s">
        <v>876</v>
      </c>
      <c r="N9" s="698"/>
      <c r="O9" s="697" t="s">
        <v>310</v>
      </c>
      <c r="P9" s="698" t="s">
        <v>311</v>
      </c>
    </row>
    <row r="10" spans="1:16" s="219" customFormat="1" ht="36" customHeight="1">
      <c r="A10" s="279" t="s">
        <v>312</v>
      </c>
      <c r="B10" s="279" t="s">
        <v>313</v>
      </c>
      <c r="C10" s="698"/>
      <c r="D10" s="698"/>
      <c r="E10" s="279" t="s">
        <v>314</v>
      </c>
      <c r="F10" s="279" t="s">
        <v>315</v>
      </c>
      <c r="G10" s="279" t="s">
        <v>19</v>
      </c>
      <c r="H10" s="697"/>
      <c r="I10" s="279" t="s">
        <v>316</v>
      </c>
      <c r="J10" s="279" t="s">
        <v>317</v>
      </c>
      <c r="K10" s="698"/>
      <c r="L10" s="698"/>
      <c r="M10" s="279" t="s">
        <v>316</v>
      </c>
      <c r="N10" s="279" t="s">
        <v>317</v>
      </c>
      <c r="O10" s="698"/>
      <c r="P10" s="698"/>
    </row>
    <row r="11" spans="1:16" ht="36" customHeight="1">
      <c r="A11" s="697" t="s">
        <v>318</v>
      </c>
      <c r="B11" s="279" t="s">
        <v>319</v>
      </c>
      <c r="C11" s="699" t="s">
        <v>320</v>
      </c>
      <c r="D11" s="699"/>
      <c r="E11" s="280">
        <v>18525</v>
      </c>
      <c r="F11" s="280">
        <v>16222</v>
      </c>
      <c r="G11" s="280">
        <f>E11+F11</f>
        <v>34747</v>
      </c>
      <c r="H11" s="280">
        <v>11494</v>
      </c>
      <c r="I11" s="280">
        <v>2699</v>
      </c>
      <c r="J11" s="280"/>
      <c r="K11" s="281" t="s">
        <v>321</v>
      </c>
      <c r="L11" s="280">
        <v>8756</v>
      </c>
      <c r="M11" s="280">
        <f>66+387</f>
        <v>453</v>
      </c>
      <c r="N11" s="280"/>
      <c r="O11" s="280">
        <v>6601</v>
      </c>
      <c r="P11" s="282" t="s">
        <v>322</v>
      </c>
    </row>
    <row r="12" spans="1:16" ht="66" customHeight="1">
      <c r="A12" s="697"/>
      <c r="B12" s="279" t="s">
        <v>323</v>
      </c>
      <c r="C12" s="699" t="s">
        <v>324</v>
      </c>
      <c r="D12" s="699"/>
      <c r="E12" s="280">
        <v>38891</v>
      </c>
      <c r="F12" s="280">
        <v>33534</v>
      </c>
      <c r="G12" s="280">
        <f>E12+F12</f>
        <v>72425</v>
      </c>
      <c r="H12" s="280">
        <v>24441</v>
      </c>
      <c r="I12" s="280">
        <v>12154</v>
      </c>
      <c r="J12" s="280">
        <v>221</v>
      </c>
      <c r="K12" s="281" t="s">
        <v>325</v>
      </c>
      <c r="L12" s="280">
        <v>11087</v>
      </c>
      <c r="M12" s="280">
        <f>345+345+65</f>
        <v>755</v>
      </c>
      <c r="N12" s="280"/>
      <c r="O12" s="280">
        <v>8367</v>
      </c>
      <c r="P12" s="282" t="s">
        <v>875</v>
      </c>
    </row>
    <row r="13" spans="1:16" ht="35.25" customHeight="1">
      <c r="A13" s="697"/>
      <c r="B13" s="279" t="s">
        <v>326</v>
      </c>
      <c r="C13" s="699" t="s">
        <v>327</v>
      </c>
      <c r="D13" s="699"/>
      <c r="E13" s="280">
        <v>377</v>
      </c>
      <c r="F13" s="280">
        <v>419</v>
      </c>
      <c r="G13" s="280">
        <f>E13+F13</f>
        <v>796</v>
      </c>
      <c r="H13" s="280">
        <v>24</v>
      </c>
      <c r="I13" s="280"/>
      <c r="J13" s="280"/>
      <c r="K13" s="281" t="s">
        <v>328</v>
      </c>
      <c r="L13" s="280">
        <v>24</v>
      </c>
      <c r="M13" s="280"/>
      <c r="N13" s="280"/>
      <c r="O13" s="280">
        <v>22</v>
      </c>
      <c r="P13" s="282"/>
    </row>
    <row r="14" spans="1:16" ht="35.25" customHeight="1">
      <c r="A14" s="697"/>
      <c r="B14" s="279" t="s">
        <v>329</v>
      </c>
      <c r="C14" s="699" t="s">
        <v>330</v>
      </c>
      <c r="D14" s="699"/>
      <c r="E14" s="280">
        <v>9081</v>
      </c>
      <c r="F14" s="280">
        <v>9548</v>
      </c>
      <c r="G14" s="280">
        <f>E14+F14</f>
        <v>18629</v>
      </c>
      <c r="H14" s="280">
        <v>5940</v>
      </c>
      <c r="I14" s="283">
        <v>534</v>
      </c>
      <c r="J14" s="280"/>
      <c r="K14" s="281" t="s">
        <v>331</v>
      </c>
      <c r="L14" s="280">
        <v>5381</v>
      </c>
      <c r="M14" s="283">
        <v>65</v>
      </c>
      <c r="N14" s="280"/>
      <c r="O14" s="280">
        <v>5013</v>
      </c>
      <c r="P14" s="282" t="s">
        <v>332</v>
      </c>
    </row>
    <row r="15" spans="1:16" ht="35.25" customHeight="1">
      <c r="A15" s="697"/>
      <c r="B15" s="697" t="s">
        <v>333</v>
      </c>
      <c r="C15" s="697"/>
      <c r="D15" s="697"/>
      <c r="E15" s="280">
        <f>SUM(E11:E14)</f>
        <v>66874</v>
      </c>
      <c r="F15" s="280">
        <f>SUM(F11:F14)</f>
        <v>59723</v>
      </c>
      <c r="G15" s="280">
        <f>+E15+F15</f>
        <v>126597</v>
      </c>
      <c r="H15" s="280">
        <f>SUM(H11:H14)</f>
        <v>41899</v>
      </c>
      <c r="I15" s="280">
        <f>SUM(I11:I14)</f>
        <v>15387</v>
      </c>
      <c r="J15" s="280">
        <f>SUM(J11:J14)</f>
        <v>221</v>
      </c>
      <c r="K15" s="281" t="s">
        <v>334</v>
      </c>
      <c r="L15" s="280">
        <f>SUM(L11:L14)</f>
        <v>25248</v>
      </c>
      <c r="M15" s="280"/>
      <c r="N15" s="280"/>
      <c r="O15" s="280">
        <f>SUM(O11:O14)</f>
        <v>20003</v>
      </c>
      <c r="P15" s="284"/>
    </row>
    <row r="16" spans="1:16" ht="35.25" customHeight="1">
      <c r="A16" s="700" t="s">
        <v>335</v>
      </c>
      <c r="B16" s="700"/>
      <c r="C16" s="699" t="s">
        <v>336</v>
      </c>
      <c r="D16" s="699"/>
      <c r="E16" s="280">
        <v>1691</v>
      </c>
      <c r="F16" s="280">
        <v>2241</v>
      </c>
      <c r="G16" s="280">
        <f>+E16+F16</f>
        <v>3932</v>
      </c>
      <c r="H16" s="280">
        <v>1501</v>
      </c>
      <c r="I16" s="280"/>
      <c r="J16" s="280"/>
      <c r="K16" s="281" t="s">
        <v>337</v>
      </c>
      <c r="L16" s="280">
        <v>1477</v>
      </c>
      <c r="M16" s="280"/>
      <c r="N16" s="280"/>
      <c r="O16" s="280">
        <v>1456</v>
      </c>
      <c r="P16" s="284"/>
    </row>
    <row r="17" spans="1:18" ht="35.25" customHeight="1">
      <c r="A17" s="697" t="s">
        <v>338</v>
      </c>
      <c r="B17" s="279" t="s">
        <v>339</v>
      </c>
      <c r="C17" s="699" t="s">
        <v>340</v>
      </c>
      <c r="D17" s="699"/>
      <c r="E17" s="280">
        <v>23</v>
      </c>
      <c r="F17" s="280">
        <v>86</v>
      </c>
      <c r="G17" s="280">
        <f>+E17+F17</f>
        <v>109</v>
      </c>
      <c r="H17" s="280">
        <v>51</v>
      </c>
      <c r="I17" s="280"/>
      <c r="J17" s="280">
        <v>300</v>
      </c>
      <c r="K17" s="281" t="s">
        <v>341</v>
      </c>
      <c r="L17" s="280">
        <v>351</v>
      </c>
      <c r="M17" s="280"/>
      <c r="N17" s="280"/>
      <c r="O17" s="280">
        <v>100</v>
      </c>
      <c r="P17" s="282" t="s">
        <v>880</v>
      </c>
    </row>
    <row r="18" spans="1:18" ht="35.25" customHeight="1">
      <c r="A18" s="697"/>
      <c r="B18" s="279" t="s">
        <v>342</v>
      </c>
      <c r="C18" s="699" t="s">
        <v>343</v>
      </c>
      <c r="D18" s="699"/>
      <c r="E18" s="280">
        <v>94</v>
      </c>
      <c r="F18" s="280">
        <v>274</v>
      </c>
      <c r="G18" s="280">
        <f>+E18+F18</f>
        <v>368</v>
      </c>
      <c r="H18" s="280">
        <v>165</v>
      </c>
      <c r="I18" s="280"/>
      <c r="J18" s="280"/>
      <c r="K18" s="281" t="s">
        <v>877</v>
      </c>
      <c r="L18" s="283">
        <v>165</v>
      </c>
      <c r="M18" s="280"/>
      <c r="N18" s="280"/>
      <c r="O18" s="280">
        <v>164</v>
      </c>
      <c r="P18" s="282"/>
    </row>
    <row r="19" spans="1:18" ht="35.25" customHeight="1">
      <c r="A19" s="697"/>
      <c r="B19" s="279" t="s">
        <v>344</v>
      </c>
      <c r="C19" s="699" t="s">
        <v>345</v>
      </c>
      <c r="D19" s="699"/>
      <c r="E19" s="280">
        <v>680</v>
      </c>
      <c r="F19" s="280">
        <v>928</v>
      </c>
      <c r="G19" s="280">
        <f t="shared" ref="G19:G24" si="0">+E19+F19</f>
        <v>1608</v>
      </c>
      <c r="H19" s="280">
        <v>1131</v>
      </c>
      <c r="I19" s="280"/>
      <c r="J19" s="280"/>
      <c r="K19" s="281" t="s">
        <v>346</v>
      </c>
      <c r="L19" s="280">
        <v>1055</v>
      </c>
      <c r="M19" s="280"/>
      <c r="N19" s="280">
        <v>387</v>
      </c>
      <c r="O19" s="280">
        <v>1401</v>
      </c>
      <c r="P19" s="282" t="s">
        <v>882</v>
      </c>
    </row>
    <row r="20" spans="1:18" ht="35.25" customHeight="1">
      <c r="A20" s="697"/>
      <c r="B20" s="279" t="s">
        <v>347</v>
      </c>
      <c r="C20" s="699" t="s">
        <v>348</v>
      </c>
      <c r="D20" s="699"/>
      <c r="E20" s="280">
        <v>1131</v>
      </c>
      <c r="F20" s="280">
        <v>1884</v>
      </c>
      <c r="G20" s="280">
        <f t="shared" si="0"/>
        <v>3015</v>
      </c>
      <c r="H20" s="280">
        <v>636</v>
      </c>
      <c r="I20" s="280"/>
      <c r="J20" s="280"/>
      <c r="K20" s="281" t="s">
        <v>878</v>
      </c>
      <c r="L20" s="280">
        <v>589</v>
      </c>
      <c r="M20" s="280"/>
      <c r="N20" s="280">
        <v>345</v>
      </c>
      <c r="O20" s="280">
        <v>924</v>
      </c>
      <c r="P20" s="282" t="s">
        <v>883</v>
      </c>
    </row>
    <row r="21" spans="1:18" ht="35.25" customHeight="1">
      <c r="A21" s="697"/>
      <c r="B21" s="279" t="s">
        <v>349</v>
      </c>
      <c r="C21" s="699" t="s">
        <v>879</v>
      </c>
      <c r="D21" s="699"/>
      <c r="E21" s="280">
        <v>772</v>
      </c>
      <c r="F21" s="280">
        <v>1174</v>
      </c>
      <c r="G21" s="280">
        <f t="shared" si="0"/>
        <v>1946</v>
      </c>
      <c r="H21" s="280">
        <v>1140</v>
      </c>
      <c r="I21" s="280">
        <v>100</v>
      </c>
      <c r="J21" s="280"/>
      <c r="K21" s="281" t="s">
        <v>350</v>
      </c>
      <c r="L21" s="280">
        <v>927</v>
      </c>
      <c r="M21" s="280"/>
      <c r="N21" s="280"/>
      <c r="O21" s="280">
        <v>922</v>
      </c>
      <c r="P21" s="282"/>
      <c r="R21" s="39"/>
    </row>
    <row r="22" spans="1:18" ht="35.25" customHeight="1">
      <c r="A22" s="697"/>
      <c r="B22" s="279" t="s">
        <v>351</v>
      </c>
      <c r="C22" s="699" t="s">
        <v>352</v>
      </c>
      <c r="D22" s="699"/>
      <c r="E22" s="280">
        <v>379</v>
      </c>
      <c r="F22" s="280">
        <v>552</v>
      </c>
      <c r="G22" s="280">
        <f t="shared" si="0"/>
        <v>931</v>
      </c>
      <c r="H22" s="280">
        <v>422</v>
      </c>
      <c r="I22" s="280"/>
      <c r="J22" s="280"/>
      <c r="K22" s="281" t="s">
        <v>353</v>
      </c>
      <c r="L22" s="280">
        <v>422</v>
      </c>
      <c r="M22" s="280"/>
      <c r="N22" s="280"/>
      <c r="O22" s="280">
        <v>384</v>
      </c>
      <c r="P22" s="282"/>
    </row>
    <row r="23" spans="1:18" ht="35.25" customHeight="1">
      <c r="A23" s="697"/>
      <c r="B23" s="279" t="s">
        <v>354</v>
      </c>
      <c r="C23" s="699" t="s">
        <v>355</v>
      </c>
      <c r="D23" s="699"/>
      <c r="E23" s="280"/>
      <c r="F23" s="280"/>
      <c r="G23" s="280">
        <f t="shared" si="0"/>
        <v>0</v>
      </c>
      <c r="H23" s="280">
        <v>0</v>
      </c>
      <c r="I23" s="280"/>
      <c r="J23" s="280"/>
      <c r="K23" s="701" t="s">
        <v>356</v>
      </c>
      <c r="L23" s="702">
        <v>556</v>
      </c>
      <c r="M23" s="280"/>
      <c r="N23" s="280"/>
      <c r="O23" s="702">
        <v>949</v>
      </c>
      <c r="P23" s="282"/>
    </row>
    <row r="24" spans="1:18" ht="35.25" customHeight="1">
      <c r="A24" s="697"/>
      <c r="B24" s="279" t="s">
        <v>357</v>
      </c>
      <c r="C24" s="699" t="s">
        <v>173</v>
      </c>
      <c r="D24" s="699"/>
      <c r="E24" s="280"/>
      <c r="F24" s="280"/>
      <c r="G24" s="280">
        <f t="shared" si="0"/>
        <v>0</v>
      </c>
      <c r="H24" s="280">
        <v>0</v>
      </c>
      <c r="I24" s="280"/>
      <c r="J24" s="280">
        <v>50</v>
      </c>
      <c r="K24" s="701"/>
      <c r="L24" s="702"/>
      <c r="M24" s="280"/>
      <c r="N24" s="280"/>
      <c r="O24" s="702"/>
      <c r="P24" s="282" t="s">
        <v>881</v>
      </c>
    </row>
    <row r="25" spans="1:18" ht="35.25" customHeight="1">
      <c r="A25" s="697"/>
      <c r="B25" s="279" t="s">
        <v>358</v>
      </c>
      <c r="C25" s="699" t="s">
        <v>173</v>
      </c>
      <c r="D25" s="699"/>
      <c r="E25" s="280">
        <v>386</v>
      </c>
      <c r="F25" s="280">
        <v>770</v>
      </c>
      <c r="G25" s="280">
        <f>+E25+F25</f>
        <v>1156</v>
      </c>
      <c r="H25" s="280">
        <v>558</v>
      </c>
      <c r="I25" s="280">
        <v>50</v>
      </c>
      <c r="J25" s="280"/>
      <c r="K25" s="701"/>
      <c r="L25" s="702"/>
      <c r="M25" s="280"/>
      <c r="N25" s="280">
        <v>345</v>
      </c>
      <c r="O25" s="702"/>
      <c r="P25" s="282" t="s">
        <v>884</v>
      </c>
    </row>
    <row r="26" spans="1:18" ht="35.25" customHeight="1">
      <c r="A26" s="697"/>
      <c r="B26" s="697" t="s">
        <v>333</v>
      </c>
      <c r="C26" s="697"/>
      <c r="D26" s="697"/>
      <c r="E26" s="280">
        <f>SUM(E17:E25)</f>
        <v>3465</v>
      </c>
      <c r="F26" s="280">
        <f>SUM(F17:F25)</f>
        <v>5668</v>
      </c>
      <c r="G26" s="280">
        <f>SUM(E26:F26)</f>
        <v>9133</v>
      </c>
      <c r="H26" s="280">
        <f>SUM(H17:H25)</f>
        <v>4103</v>
      </c>
      <c r="I26" s="280">
        <f>SUM(I17:I25)</f>
        <v>150</v>
      </c>
      <c r="J26" s="280">
        <f>SUM(J17:J25)</f>
        <v>350</v>
      </c>
      <c r="K26" s="281" t="s">
        <v>334</v>
      </c>
      <c r="L26" s="280">
        <f>SUM(L17:L25)</f>
        <v>4065</v>
      </c>
      <c r="M26" s="280"/>
      <c r="N26" s="280"/>
      <c r="O26" s="280">
        <f>SUM(O17:O25)</f>
        <v>4844</v>
      </c>
      <c r="P26" s="282"/>
    </row>
    <row r="27" spans="1:18" ht="35.25" customHeight="1">
      <c r="A27" s="698" t="s">
        <v>359</v>
      </c>
      <c r="B27" s="698"/>
      <c r="C27" s="699" t="s">
        <v>360</v>
      </c>
      <c r="D27" s="699"/>
      <c r="E27" s="280">
        <v>0</v>
      </c>
      <c r="F27" s="280">
        <v>0</v>
      </c>
      <c r="G27" s="280">
        <f>+E27+F27</f>
        <v>0</v>
      </c>
      <c r="H27" s="280">
        <v>0</v>
      </c>
      <c r="I27" s="280"/>
      <c r="J27" s="280">
        <v>1087</v>
      </c>
      <c r="K27" s="281" t="s">
        <v>361</v>
      </c>
      <c r="L27" s="280">
        <v>0</v>
      </c>
      <c r="M27" s="280"/>
      <c r="N27" s="280"/>
      <c r="O27" s="280">
        <v>0</v>
      </c>
      <c r="P27" s="282" t="s">
        <v>885</v>
      </c>
    </row>
    <row r="28" spans="1:18" ht="35.25" customHeight="1">
      <c r="A28" s="698" t="s">
        <v>362</v>
      </c>
      <c r="B28" s="698"/>
      <c r="C28" s="699" t="s">
        <v>363</v>
      </c>
      <c r="D28" s="699"/>
      <c r="E28" s="280">
        <v>426</v>
      </c>
      <c r="F28" s="280">
        <v>534</v>
      </c>
      <c r="G28" s="280">
        <f>+E28+F28</f>
        <v>960</v>
      </c>
      <c r="H28" s="280">
        <v>657</v>
      </c>
      <c r="I28" s="280"/>
      <c r="J28" s="280"/>
      <c r="K28" s="281" t="s">
        <v>364</v>
      </c>
      <c r="L28" s="280">
        <v>636</v>
      </c>
      <c r="M28" s="280"/>
      <c r="N28" s="280"/>
      <c r="O28" s="280">
        <v>634</v>
      </c>
      <c r="P28" s="285"/>
    </row>
    <row r="29" spans="1:18" ht="35.25" customHeight="1">
      <c r="A29" s="698" t="s">
        <v>365</v>
      </c>
      <c r="B29" s="698"/>
      <c r="C29" s="699" t="s">
        <v>366</v>
      </c>
      <c r="D29" s="699"/>
      <c r="E29" s="280">
        <v>0</v>
      </c>
      <c r="F29" s="280">
        <v>0</v>
      </c>
      <c r="G29" s="280">
        <f>+E29+F29</f>
        <v>0</v>
      </c>
      <c r="H29" s="702">
        <v>273</v>
      </c>
      <c r="I29" s="702"/>
      <c r="J29" s="702"/>
      <c r="K29" s="701" t="s">
        <v>1841</v>
      </c>
      <c r="L29" s="702">
        <v>262</v>
      </c>
      <c r="M29" s="702"/>
      <c r="N29" s="702"/>
      <c r="O29" s="702">
        <v>259</v>
      </c>
      <c r="P29" s="703"/>
    </row>
    <row r="30" spans="1:18" ht="35.25" customHeight="1">
      <c r="A30" s="698" t="s">
        <v>367</v>
      </c>
      <c r="B30" s="698"/>
      <c r="C30" s="699" t="s">
        <v>173</v>
      </c>
      <c r="D30" s="699"/>
      <c r="E30" s="280">
        <v>220</v>
      </c>
      <c r="F30" s="280">
        <v>238</v>
      </c>
      <c r="G30" s="280">
        <f>+E30+F30</f>
        <v>458</v>
      </c>
      <c r="H30" s="702"/>
      <c r="I30" s="702"/>
      <c r="J30" s="702"/>
      <c r="K30" s="701"/>
      <c r="L30" s="702"/>
      <c r="M30" s="702"/>
      <c r="N30" s="702"/>
      <c r="O30" s="702"/>
      <c r="P30" s="703"/>
    </row>
    <row r="31" spans="1:18" ht="35.25" customHeight="1">
      <c r="A31" s="698" t="s">
        <v>297</v>
      </c>
      <c r="B31" s="698"/>
      <c r="C31" s="698"/>
      <c r="D31" s="698"/>
      <c r="E31" s="280">
        <f>SUM(E11:E14,E16:E25,E27:E30)</f>
        <v>72676</v>
      </c>
      <c r="F31" s="280">
        <f>SUM(F11:F14,F16:F25,F27:F30)</f>
        <v>68404</v>
      </c>
      <c r="G31" s="280">
        <f>SUM(E31:F31)</f>
        <v>141080</v>
      </c>
      <c r="H31" s="280">
        <f>SUM(H11:H14,H16:H25,H27:H30)</f>
        <v>48433</v>
      </c>
      <c r="I31" s="280">
        <f>SUM(I11:I14,I16:I25,I27:I30)</f>
        <v>15537</v>
      </c>
      <c r="J31" s="280">
        <f>SUM(J11:J14,J16:J25,J27:J30)</f>
        <v>1658</v>
      </c>
      <c r="K31" s="281" t="s">
        <v>368</v>
      </c>
      <c r="L31" s="280">
        <f>SUM(L11:L14,L16:L25,L27:L30)</f>
        <v>31688</v>
      </c>
      <c r="M31" s="280">
        <f>SUM(M11:M14,M16:M25,M27:M30)</f>
        <v>1273</v>
      </c>
      <c r="N31" s="280">
        <f>SUM(N11:N14,N16:N25,N27:N30)</f>
        <v>1077</v>
      </c>
      <c r="O31" s="280">
        <f>SUM(O11:O14,O16:O25,O27:O30)</f>
        <v>27196</v>
      </c>
      <c r="P31" s="286" t="s">
        <v>447</v>
      </c>
    </row>
  </sheetData>
  <sheetProtection selectLockedCells="1" selectUnlockedCells="1"/>
  <mergeCells count="56">
    <mergeCell ref="N29:N30"/>
    <mergeCell ref="O29:O30"/>
    <mergeCell ref="P29:P30"/>
    <mergeCell ref="A30:B30"/>
    <mergeCell ref="C30:D30"/>
    <mergeCell ref="L29:L30"/>
    <mergeCell ref="M29:M30"/>
    <mergeCell ref="A31:D31"/>
    <mergeCell ref="H29:H30"/>
    <mergeCell ref="I29:I30"/>
    <mergeCell ref="J29:J30"/>
    <mergeCell ref="K29:K30"/>
    <mergeCell ref="A27:B27"/>
    <mergeCell ref="C27:D27"/>
    <mergeCell ref="A28:B28"/>
    <mergeCell ref="C28:D28"/>
    <mergeCell ref="A29:B29"/>
    <mergeCell ref="C29:D29"/>
    <mergeCell ref="K23:K25"/>
    <mergeCell ref="L23:L25"/>
    <mergeCell ref="O23:O25"/>
    <mergeCell ref="C24:D24"/>
    <mergeCell ref="C25:D25"/>
    <mergeCell ref="B26:D26"/>
    <mergeCell ref="A16:B16"/>
    <mergeCell ref="C16:D16"/>
    <mergeCell ref="A17:A26"/>
    <mergeCell ref="C17:D17"/>
    <mergeCell ref="C18:D18"/>
    <mergeCell ref="C19:D19"/>
    <mergeCell ref="C20:D20"/>
    <mergeCell ref="C21:D21"/>
    <mergeCell ref="C22:D22"/>
    <mergeCell ref="C23:D23"/>
    <mergeCell ref="L9:L10"/>
    <mergeCell ref="M9:N9"/>
    <mergeCell ref="O9:O10"/>
    <mergeCell ref="P9:P10"/>
    <mergeCell ref="A11:A15"/>
    <mergeCell ref="C11:D11"/>
    <mergeCell ref="C12:D12"/>
    <mergeCell ref="C13:D13"/>
    <mergeCell ref="C14:D14"/>
    <mergeCell ref="B15:D15"/>
    <mergeCell ref="A9:B9"/>
    <mergeCell ref="C9:D10"/>
    <mergeCell ref="E9:G9"/>
    <mergeCell ref="H9:H10"/>
    <mergeCell ref="I9:J9"/>
    <mergeCell ref="K9:K10"/>
    <mergeCell ref="A8:P8"/>
    <mergeCell ref="A2:E2"/>
    <mergeCell ref="A4:D4"/>
    <mergeCell ref="A5:P5"/>
    <mergeCell ref="A6:P6"/>
    <mergeCell ref="A7:P7"/>
  </mergeCells>
  <phoneticPr fontId="3"/>
  <pageMargins left="0.78740157480314965" right="0.19685039370078741" top="0.19685039370078741" bottom="0.39370078740157483" header="0" footer="0"/>
  <pageSetup paperSize="9" scale="56" firstPageNumber="0" orientation="landscape" r:id="rId1"/>
  <headerFooter scaleWithDoc="0" alignWithMargins="0">
    <oddFooter>&amp;C&amp;"ＭＳ 明朝,標準"&amp;10－２４－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Layout" zoomScaleNormal="100" workbookViewId="0"/>
  </sheetViews>
  <sheetFormatPr defaultRowHeight="14.25"/>
  <cols>
    <col min="1" max="14" width="9" style="40"/>
    <col min="15" max="15" width="4.125" style="40" customWidth="1"/>
    <col min="16" max="16384" width="9" style="40"/>
  </cols>
  <sheetData>
    <row r="1" spans="1:16">
      <c r="A1" s="387"/>
      <c r="B1" s="387"/>
      <c r="C1" s="387"/>
      <c r="D1" s="387"/>
      <c r="E1" s="387"/>
      <c r="F1" s="387"/>
      <c r="G1" s="387"/>
      <c r="H1" s="387"/>
      <c r="I1" s="387"/>
      <c r="J1" s="387"/>
      <c r="K1" s="387"/>
      <c r="L1" s="387"/>
      <c r="M1" s="387"/>
      <c r="N1" s="387"/>
      <c r="O1" s="387"/>
      <c r="P1" s="387"/>
    </row>
    <row r="2" spans="1:16">
      <c r="A2" s="387"/>
      <c r="B2" s="387"/>
      <c r="C2" s="387"/>
      <c r="D2" s="387"/>
      <c r="E2" s="387"/>
      <c r="F2" s="387"/>
      <c r="G2" s="387"/>
      <c r="H2" s="387"/>
      <c r="I2" s="387"/>
      <c r="J2" s="387"/>
      <c r="K2" s="387"/>
      <c r="L2" s="387"/>
      <c r="M2" s="387"/>
      <c r="N2" s="387"/>
      <c r="O2" s="387"/>
      <c r="P2" s="387"/>
    </row>
    <row r="3" spans="1:16">
      <c r="A3" s="387"/>
      <c r="B3" s="387"/>
      <c r="C3" s="387"/>
      <c r="D3" s="387"/>
      <c r="E3" s="387"/>
      <c r="F3" s="387"/>
      <c r="G3" s="387"/>
      <c r="H3" s="387"/>
      <c r="I3" s="387"/>
      <c r="J3" s="387"/>
      <c r="K3" s="387"/>
      <c r="L3" s="387"/>
      <c r="M3" s="387"/>
      <c r="N3" s="387"/>
      <c r="O3" s="387"/>
      <c r="P3" s="387"/>
    </row>
    <row r="4" spans="1:16">
      <c r="A4" s="387"/>
      <c r="B4" s="387"/>
      <c r="C4" s="387"/>
      <c r="D4" s="387"/>
      <c r="E4" s="387"/>
      <c r="F4" s="387"/>
      <c r="G4" s="387"/>
      <c r="H4" s="387"/>
      <c r="I4" s="387"/>
      <c r="J4" s="387"/>
      <c r="K4" s="387"/>
      <c r="L4" s="387"/>
      <c r="M4" s="387"/>
      <c r="N4" s="387"/>
      <c r="O4" s="387"/>
      <c r="P4" s="387"/>
    </row>
    <row r="5" spans="1:16">
      <c r="A5" s="387"/>
      <c r="B5" s="387"/>
      <c r="C5" s="387"/>
      <c r="D5" s="387"/>
      <c r="E5" s="387"/>
      <c r="F5" s="387"/>
      <c r="G5" s="387"/>
      <c r="H5" s="387"/>
      <c r="I5" s="387"/>
      <c r="J5" s="387"/>
      <c r="K5" s="387"/>
      <c r="L5" s="387"/>
      <c r="M5" s="387"/>
      <c r="N5" s="387"/>
      <c r="O5" s="387"/>
      <c r="P5" s="387"/>
    </row>
    <row r="6" spans="1:16">
      <c r="A6" s="387"/>
      <c r="B6" s="387"/>
      <c r="C6" s="387"/>
      <c r="D6" s="387"/>
      <c r="E6" s="387"/>
      <c r="F6" s="387"/>
      <c r="G6" s="387"/>
      <c r="H6" s="387"/>
      <c r="I6" s="387"/>
      <c r="J6" s="387"/>
      <c r="K6" s="387"/>
      <c r="L6" s="387"/>
      <c r="M6" s="387"/>
      <c r="N6" s="387"/>
      <c r="O6" s="387"/>
      <c r="P6" s="387"/>
    </row>
    <row r="7" spans="1:16">
      <c r="A7" s="387"/>
      <c r="B7" s="387"/>
      <c r="C7" s="387"/>
      <c r="D7" s="387"/>
      <c r="E7" s="387"/>
      <c r="F7" s="387"/>
      <c r="G7" s="387"/>
      <c r="H7" s="387"/>
      <c r="I7" s="387"/>
      <c r="J7" s="387"/>
      <c r="K7" s="387"/>
      <c r="L7" s="387"/>
      <c r="M7" s="387"/>
      <c r="N7" s="387"/>
      <c r="O7" s="387"/>
      <c r="P7" s="387"/>
    </row>
    <row r="8" spans="1:16">
      <c r="A8" s="387"/>
      <c r="B8" s="387"/>
      <c r="C8" s="387"/>
      <c r="D8" s="387"/>
      <c r="E8" s="387"/>
      <c r="F8" s="387"/>
      <c r="G8" s="387"/>
      <c r="H8" s="387"/>
      <c r="I8" s="387"/>
      <c r="J8" s="387"/>
      <c r="K8" s="387"/>
      <c r="L8" s="387"/>
      <c r="M8" s="387"/>
      <c r="N8" s="387"/>
      <c r="O8" s="387"/>
      <c r="P8" s="387"/>
    </row>
    <row r="9" spans="1:16">
      <c r="A9" s="387"/>
      <c r="B9" s="387"/>
      <c r="C9" s="387"/>
      <c r="D9" s="387"/>
      <c r="E9" s="387"/>
      <c r="F9" s="387"/>
      <c r="G9" s="387"/>
      <c r="H9" s="387"/>
      <c r="I9" s="387"/>
      <c r="J9" s="387"/>
      <c r="K9" s="387"/>
      <c r="L9" s="387"/>
      <c r="M9" s="387"/>
      <c r="N9" s="387"/>
      <c r="O9" s="387"/>
      <c r="P9" s="387"/>
    </row>
    <row r="10" spans="1:16">
      <c r="A10" s="387"/>
      <c r="B10" s="387"/>
      <c r="C10" s="387"/>
      <c r="D10" s="387"/>
      <c r="E10" s="387"/>
      <c r="F10" s="387"/>
      <c r="G10" s="387"/>
      <c r="H10" s="387"/>
      <c r="I10" s="387"/>
      <c r="J10" s="387"/>
      <c r="K10" s="387"/>
      <c r="L10" s="387"/>
      <c r="M10" s="387"/>
      <c r="N10" s="387"/>
      <c r="O10" s="387"/>
      <c r="P10" s="387"/>
    </row>
    <row r="11" spans="1:16">
      <c r="A11" s="387"/>
      <c r="B11" s="387"/>
      <c r="C11" s="387"/>
      <c r="D11" s="387"/>
      <c r="E11" s="387"/>
      <c r="F11" s="387"/>
      <c r="G11" s="387"/>
      <c r="H11" s="387"/>
      <c r="I11" s="387"/>
      <c r="J11" s="387"/>
      <c r="K11" s="387"/>
      <c r="L11" s="387"/>
      <c r="M11" s="387"/>
      <c r="N11" s="387"/>
      <c r="O11" s="387"/>
      <c r="P11" s="387"/>
    </row>
    <row r="12" spans="1:16">
      <c r="A12" s="387"/>
      <c r="B12" s="387"/>
      <c r="C12" s="387"/>
      <c r="D12" s="387"/>
      <c r="E12" s="387"/>
      <c r="F12" s="387"/>
      <c r="G12" s="387"/>
      <c r="H12" s="387"/>
      <c r="I12" s="387"/>
      <c r="J12" s="387"/>
      <c r="K12" s="387"/>
      <c r="L12" s="387"/>
      <c r="M12" s="387"/>
      <c r="N12" s="387"/>
      <c r="O12" s="387"/>
      <c r="P12" s="387"/>
    </row>
    <row r="13" spans="1:16">
      <c r="A13" s="387"/>
      <c r="B13" s="387"/>
      <c r="C13" s="387"/>
      <c r="D13" s="387"/>
      <c r="E13" s="387"/>
      <c r="F13" s="387"/>
      <c r="G13" s="387"/>
      <c r="H13" s="387"/>
      <c r="I13" s="387"/>
      <c r="J13" s="387"/>
      <c r="K13" s="387"/>
      <c r="L13" s="387"/>
      <c r="M13" s="387"/>
      <c r="N13" s="387"/>
      <c r="O13" s="387"/>
      <c r="P13" s="387"/>
    </row>
    <row r="14" spans="1:16">
      <c r="A14" s="387"/>
      <c r="B14" s="387"/>
      <c r="C14" s="387"/>
      <c r="D14" s="387"/>
      <c r="E14" s="387"/>
      <c r="F14" s="387"/>
      <c r="G14" s="387"/>
      <c r="H14" s="387"/>
      <c r="I14" s="387"/>
      <c r="J14" s="387"/>
      <c r="K14" s="387"/>
      <c r="L14" s="387"/>
      <c r="M14" s="387"/>
      <c r="N14" s="387"/>
      <c r="O14" s="387"/>
      <c r="P14" s="387"/>
    </row>
    <row r="15" spans="1:16">
      <c r="A15" s="387"/>
      <c r="B15" s="387"/>
      <c r="C15" s="387"/>
      <c r="D15" s="387"/>
      <c r="E15" s="387"/>
      <c r="F15" s="387"/>
      <c r="G15" s="387"/>
      <c r="H15" s="387"/>
      <c r="I15" s="387"/>
      <c r="J15" s="387"/>
      <c r="K15" s="387"/>
      <c r="L15" s="387"/>
      <c r="M15" s="387"/>
      <c r="N15" s="387"/>
      <c r="O15" s="387"/>
      <c r="P15" s="387"/>
    </row>
    <row r="16" spans="1:16">
      <c r="A16" s="387"/>
      <c r="B16" s="387"/>
      <c r="C16" s="387"/>
      <c r="D16" s="387"/>
      <c r="E16" s="387"/>
      <c r="F16" s="387"/>
      <c r="G16" s="387"/>
      <c r="H16" s="387"/>
      <c r="I16" s="387"/>
      <c r="J16" s="387"/>
      <c r="K16" s="387"/>
      <c r="L16" s="387"/>
      <c r="M16" s="387"/>
      <c r="N16" s="387"/>
      <c r="O16" s="387"/>
      <c r="P16" s="387"/>
    </row>
    <row r="17" spans="1:16">
      <c r="A17" s="387"/>
      <c r="B17" s="387"/>
      <c r="C17" s="387"/>
      <c r="D17" s="387"/>
      <c r="E17" s="387"/>
      <c r="F17" s="387"/>
      <c r="G17" s="387"/>
      <c r="H17" s="387"/>
      <c r="I17" s="387"/>
      <c r="J17" s="387"/>
      <c r="K17" s="387"/>
      <c r="L17" s="387"/>
      <c r="M17" s="387"/>
      <c r="N17" s="387"/>
      <c r="O17" s="387"/>
      <c r="P17" s="387"/>
    </row>
    <row r="18" spans="1:16">
      <c r="A18" s="387"/>
      <c r="B18" s="387"/>
      <c r="C18" s="387"/>
      <c r="D18" s="387"/>
      <c r="E18" s="387"/>
      <c r="F18" s="387"/>
      <c r="G18" s="387"/>
      <c r="H18" s="387"/>
      <c r="I18" s="387"/>
      <c r="J18" s="387"/>
      <c r="K18" s="387"/>
      <c r="L18" s="387"/>
      <c r="M18" s="387"/>
      <c r="N18" s="387"/>
      <c r="O18" s="387"/>
      <c r="P18" s="387"/>
    </row>
    <row r="19" spans="1:16">
      <c r="A19" s="387"/>
      <c r="B19" s="387"/>
      <c r="C19" s="387"/>
      <c r="D19" s="387"/>
      <c r="E19" s="387"/>
      <c r="F19" s="387"/>
      <c r="G19" s="387"/>
      <c r="H19" s="387"/>
      <c r="I19" s="387"/>
      <c r="J19" s="387"/>
      <c r="K19" s="387"/>
      <c r="L19" s="387"/>
      <c r="M19" s="387"/>
      <c r="N19" s="387"/>
      <c r="O19" s="387"/>
      <c r="P19" s="387"/>
    </row>
    <row r="20" spans="1:16">
      <c r="A20" s="387"/>
      <c r="B20" s="387"/>
      <c r="C20" s="387"/>
      <c r="D20" s="387"/>
      <c r="E20" s="387"/>
      <c r="F20" s="387"/>
      <c r="G20" s="387"/>
      <c r="H20" s="387"/>
      <c r="I20" s="387"/>
      <c r="J20" s="387"/>
      <c r="K20" s="387"/>
      <c r="L20" s="387"/>
      <c r="M20" s="387"/>
      <c r="N20" s="387"/>
      <c r="O20" s="387"/>
      <c r="P20" s="387"/>
    </row>
    <row r="21" spans="1:16">
      <c r="A21" s="387"/>
      <c r="B21" s="387"/>
      <c r="C21" s="387"/>
      <c r="D21" s="387"/>
      <c r="E21" s="387"/>
      <c r="F21" s="387"/>
      <c r="G21" s="387"/>
      <c r="H21" s="387"/>
      <c r="I21" s="387"/>
      <c r="J21" s="387"/>
      <c r="K21" s="387"/>
      <c r="L21" s="387"/>
      <c r="M21" s="387"/>
      <c r="N21" s="387"/>
      <c r="O21" s="387"/>
      <c r="P21" s="387"/>
    </row>
    <row r="22" spans="1:16">
      <c r="A22" s="387"/>
      <c r="B22" s="387"/>
      <c r="C22" s="387"/>
      <c r="D22" s="387"/>
      <c r="E22" s="387"/>
      <c r="F22" s="387"/>
      <c r="G22" s="387"/>
      <c r="H22" s="387"/>
      <c r="I22" s="387"/>
      <c r="J22" s="387"/>
      <c r="K22" s="387"/>
      <c r="L22" s="387"/>
      <c r="M22" s="387"/>
      <c r="N22" s="387"/>
      <c r="O22" s="387"/>
      <c r="P22" s="387"/>
    </row>
    <row r="23" spans="1:16">
      <c r="A23" s="387"/>
      <c r="B23" s="387"/>
      <c r="C23" s="387"/>
      <c r="D23" s="387"/>
      <c r="E23" s="387"/>
      <c r="F23" s="387"/>
      <c r="G23" s="387"/>
      <c r="H23" s="387"/>
      <c r="I23" s="387"/>
      <c r="J23" s="387"/>
      <c r="K23" s="387"/>
      <c r="L23" s="387"/>
      <c r="M23" s="387"/>
      <c r="N23" s="387"/>
      <c r="O23" s="387"/>
      <c r="P23" s="387"/>
    </row>
    <row r="24" spans="1:16">
      <c r="A24" s="387"/>
      <c r="B24" s="387"/>
      <c r="C24" s="387"/>
      <c r="D24" s="387"/>
      <c r="E24" s="387"/>
      <c r="F24" s="387"/>
      <c r="G24" s="387"/>
      <c r="H24" s="387"/>
      <c r="I24" s="387"/>
      <c r="J24" s="387"/>
      <c r="K24" s="387"/>
      <c r="L24" s="387"/>
      <c r="M24" s="387"/>
      <c r="N24" s="387"/>
      <c r="O24" s="387"/>
      <c r="P24" s="387"/>
    </row>
    <row r="25" spans="1:16">
      <c r="A25" s="387"/>
      <c r="B25" s="387"/>
      <c r="C25" s="387"/>
      <c r="D25" s="387"/>
      <c r="E25" s="387"/>
      <c r="F25" s="387"/>
      <c r="G25" s="387"/>
      <c r="H25" s="387"/>
      <c r="I25" s="387"/>
      <c r="J25" s="387"/>
      <c r="K25" s="387"/>
      <c r="L25" s="387"/>
      <c r="M25" s="387"/>
      <c r="N25" s="387"/>
      <c r="O25" s="387"/>
      <c r="P25" s="387"/>
    </row>
    <row r="26" spans="1:16">
      <c r="A26" s="387"/>
      <c r="B26" s="387"/>
      <c r="C26" s="387"/>
      <c r="D26" s="387"/>
      <c r="E26" s="387"/>
      <c r="F26" s="387"/>
      <c r="G26" s="387"/>
      <c r="H26" s="387"/>
      <c r="I26" s="387"/>
      <c r="J26" s="387"/>
      <c r="K26" s="387"/>
      <c r="L26" s="387"/>
      <c r="M26" s="387"/>
      <c r="N26" s="387"/>
      <c r="O26" s="387"/>
      <c r="P26" s="387"/>
    </row>
    <row r="27" spans="1:16">
      <c r="A27" s="387"/>
      <c r="B27" s="387"/>
      <c r="C27" s="387"/>
      <c r="D27" s="387"/>
      <c r="E27" s="387"/>
      <c r="F27" s="387"/>
      <c r="G27" s="387"/>
      <c r="H27" s="387"/>
      <c r="I27" s="387"/>
      <c r="J27" s="387"/>
      <c r="K27" s="387"/>
      <c r="L27" s="387"/>
      <c r="M27" s="387"/>
      <c r="N27" s="387"/>
      <c r="O27" s="387"/>
      <c r="P27" s="387"/>
    </row>
    <row r="28" spans="1:16">
      <c r="A28" s="387"/>
      <c r="B28" s="387"/>
      <c r="C28" s="387"/>
      <c r="D28" s="387"/>
      <c r="E28" s="387"/>
      <c r="F28" s="387"/>
      <c r="G28" s="387"/>
      <c r="H28" s="387"/>
      <c r="I28" s="387"/>
      <c r="J28" s="387"/>
      <c r="K28" s="387"/>
      <c r="L28" s="387"/>
      <c r="M28" s="387"/>
      <c r="N28" s="387"/>
      <c r="O28" s="387"/>
      <c r="P28" s="387"/>
    </row>
    <row r="29" spans="1:16">
      <c r="A29" s="387"/>
      <c r="B29" s="387"/>
      <c r="C29" s="387"/>
      <c r="D29" s="387"/>
      <c r="E29" s="387"/>
      <c r="F29" s="387"/>
      <c r="G29" s="387"/>
      <c r="H29" s="387"/>
      <c r="I29" s="387"/>
      <c r="J29" s="387"/>
      <c r="K29" s="387"/>
      <c r="L29" s="387"/>
      <c r="M29" s="387"/>
      <c r="N29" s="387"/>
      <c r="O29" s="387"/>
      <c r="P29" s="387"/>
    </row>
    <row r="30" spans="1:16">
      <c r="A30" s="387"/>
      <c r="B30" s="387"/>
      <c r="C30" s="387"/>
      <c r="D30" s="387"/>
      <c r="E30" s="387"/>
      <c r="F30" s="387"/>
      <c r="G30" s="387"/>
      <c r="H30" s="387"/>
      <c r="I30" s="387"/>
      <c r="J30" s="387"/>
      <c r="K30" s="387"/>
      <c r="L30" s="387"/>
      <c r="M30" s="387"/>
      <c r="N30" s="387"/>
      <c r="O30" s="387"/>
      <c r="P30" s="387"/>
    </row>
    <row r="31" spans="1:16">
      <c r="A31" s="387"/>
      <c r="B31" s="387"/>
      <c r="C31" s="387"/>
      <c r="D31" s="387"/>
      <c r="E31" s="387"/>
      <c r="F31" s="387"/>
      <c r="G31" s="387"/>
      <c r="H31" s="387"/>
      <c r="I31" s="387"/>
      <c r="J31" s="387"/>
      <c r="K31" s="387"/>
      <c r="L31" s="387"/>
      <c r="M31" s="387"/>
      <c r="N31" s="387"/>
      <c r="O31" s="387"/>
      <c r="P31" s="387"/>
    </row>
    <row r="32" spans="1:16">
      <c r="A32" s="387"/>
      <c r="B32" s="387"/>
      <c r="C32" s="387"/>
      <c r="D32" s="387"/>
      <c r="E32" s="387"/>
      <c r="F32" s="387"/>
      <c r="G32" s="387"/>
      <c r="H32" s="387"/>
      <c r="I32" s="387"/>
      <c r="J32" s="387"/>
      <c r="K32" s="387"/>
      <c r="L32" s="387"/>
      <c r="M32" s="387"/>
      <c r="N32" s="387"/>
      <c r="O32" s="387"/>
      <c r="P32" s="387"/>
    </row>
    <row r="33" spans="1:16">
      <c r="A33" s="387"/>
      <c r="B33" s="387"/>
      <c r="C33" s="387"/>
      <c r="D33" s="387"/>
      <c r="E33" s="387"/>
      <c r="F33" s="387"/>
      <c r="G33" s="387"/>
      <c r="H33" s="387"/>
      <c r="I33" s="387"/>
      <c r="J33" s="387"/>
      <c r="K33" s="387"/>
      <c r="L33" s="387"/>
      <c r="M33" s="387"/>
      <c r="N33" s="387"/>
      <c r="O33" s="387"/>
      <c r="P33" s="387"/>
    </row>
    <row r="34" spans="1:16">
      <c r="A34" s="387"/>
      <c r="B34" s="387"/>
      <c r="C34" s="387"/>
      <c r="D34" s="387"/>
      <c r="E34" s="387"/>
      <c r="F34" s="387"/>
      <c r="G34" s="387"/>
      <c r="H34" s="387"/>
      <c r="I34" s="387"/>
      <c r="J34" s="387"/>
      <c r="K34" s="387"/>
      <c r="L34" s="387"/>
      <c r="M34" s="387"/>
      <c r="N34" s="387"/>
      <c r="O34" s="387"/>
      <c r="P34" s="387"/>
    </row>
    <row r="35" spans="1:16">
      <c r="A35" s="387"/>
      <c r="B35" s="387"/>
      <c r="C35" s="387"/>
      <c r="D35" s="387"/>
      <c r="E35" s="387"/>
      <c r="F35" s="387"/>
      <c r="G35" s="387"/>
      <c r="H35" s="387"/>
      <c r="I35" s="387"/>
      <c r="J35" s="387"/>
      <c r="K35" s="387"/>
      <c r="L35" s="387"/>
      <c r="M35" s="387"/>
      <c r="N35" s="387"/>
      <c r="O35" s="387"/>
      <c r="P35" s="387"/>
    </row>
    <row r="36" spans="1:16">
      <c r="A36" s="387"/>
      <c r="B36" s="387"/>
      <c r="C36" s="387"/>
      <c r="D36" s="387"/>
      <c r="E36" s="387"/>
      <c r="F36" s="387"/>
      <c r="G36" s="387"/>
      <c r="H36" s="387"/>
      <c r="I36" s="387"/>
      <c r="J36" s="387"/>
      <c r="K36" s="387"/>
      <c r="L36" s="387"/>
      <c r="M36" s="387"/>
      <c r="N36" s="387"/>
      <c r="O36" s="387"/>
      <c r="P36" s="387"/>
    </row>
    <row r="37" spans="1:16">
      <c r="A37" s="387"/>
      <c r="B37" s="387"/>
      <c r="C37" s="387"/>
      <c r="D37" s="387"/>
      <c r="E37" s="387"/>
      <c r="F37" s="387"/>
      <c r="G37" s="387"/>
      <c r="H37" s="387"/>
      <c r="I37" s="387"/>
      <c r="J37" s="387"/>
      <c r="K37" s="387"/>
      <c r="L37" s="387"/>
      <c r="M37" s="387"/>
      <c r="N37" s="387"/>
      <c r="O37" s="387"/>
      <c r="P37" s="387"/>
    </row>
    <row r="38" spans="1:16">
      <c r="A38" s="387"/>
      <c r="B38" s="387"/>
      <c r="C38" s="387"/>
      <c r="D38" s="387"/>
      <c r="E38" s="387"/>
      <c r="F38" s="387"/>
      <c r="G38" s="387"/>
      <c r="H38" s="387"/>
      <c r="I38" s="387"/>
      <c r="J38" s="387"/>
      <c r="K38" s="387"/>
      <c r="L38" s="387"/>
      <c r="M38" s="387"/>
      <c r="N38" s="387"/>
      <c r="O38" s="387"/>
      <c r="P38" s="387"/>
    </row>
    <row r="39" spans="1:16">
      <c r="A39" s="387"/>
      <c r="B39" s="387"/>
      <c r="C39" s="387"/>
      <c r="D39" s="387"/>
      <c r="E39" s="387"/>
      <c r="F39" s="387"/>
      <c r="G39" s="387"/>
      <c r="H39" s="387"/>
      <c r="I39" s="387"/>
      <c r="J39" s="387"/>
      <c r="K39" s="387"/>
      <c r="L39" s="387"/>
      <c r="M39" s="387"/>
      <c r="N39" s="387"/>
      <c r="O39" s="387"/>
      <c r="P39" s="387"/>
    </row>
    <row r="40" spans="1:16">
      <c r="A40" s="387"/>
      <c r="B40" s="387"/>
      <c r="C40" s="387"/>
      <c r="D40" s="387"/>
      <c r="E40" s="387"/>
      <c r="F40" s="387"/>
      <c r="G40" s="387"/>
      <c r="H40" s="387"/>
      <c r="I40" s="387"/>
      <c r="J40" s="387"/>
      <c r="K40" s="387"/>
      <c r="L40" s="387"/>
      <c r="M40" s="387"/>
      <c r="N40" s="387"/>
      <c r="O40" s="387"/>
      <c r="P40" s="387"/>
    </row>
    <row r="41" spans="1:16">
      <c r="A41" s="387"/>
      <c r="B41" s="387"/>
      <c r="C41" s="387"/>
      <c r="D41" s="387"/>
      <c r="E41" s="387"/>
      <c r="F41" s="387"/>
      <c r="G41" s="387"/>
      <c r="H41" s="387"/>
      <c r="I41" s="387"/>
      <c r="J41" s="387"/>
      <c r="K41" s="387"/>
      <c r="L41" s="387"/>
      <c r="M41" s="387"/>
      <c r="N41" s="387"/>
      <c r="O41" s="387"/>
      <c r="P41" s="387"/>
    </row>
    <row r="42" spans="1:16">
      <c r="A42" s="387"/>
      <c r="B42" s="387"/>
      <c r="C42" s="387"/>
      <c r="D42" s="387"/>
      <c r="E42" s="387"/>
      <c r="F42" s="387"/>
      <c r="G42" s="387"/>
      <c r="H42" s="387"/>
      <c r="I42" s="387"/>
      <c r="J42" s="387"/>
      <c r="K42" s="387"/>
      <c r="L42" s="387"/>
      <c r="M42" s="387"/>
      <c r="N42" s="387"/>
      <c r="O42" s="387"/>
      <c r="P42" s="387"/>
    </row>
  </sheetData>
  <phoneticPr fontId="3"/>
  <pageMargins left="0.78740157480314965" right="0.19685039370078741" top="0.19685039370078741" bottom="0.39370078740157483" header="0" footer="0"/>
  <pageSetup paperSize="9" orientation="landscape" horizontalDpi="4294967292" r:id="rId1"/>
  <headerFooter scaleWithDoc="0" alignWithMargins="0">
    <oddFooter>&amp;C&amp;"ＭＳ 明朝,標準"&amp;10－２５－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Layout" zoomScaleNormal="90" zoomScaleSheetLayoutView="80" workbookViewId="0"/>
  </sheetViews>
  <sheetFormatPr defaultRowHeight="14.25"/>
  <cols>
    <col min="1" max="2" width="6.125" style="202" customWidth="1"/>
    <col min="3" max="4" width="9" style="202" customWidth="1"/>
    <col min="5" max="11" width="9.25" style="202" customWidth="1"/>
    <col min="12" max="12" width="7.125" style="202" customWidth="1"/>
    <col min="13" max="13" width="15.625" style="202" customWidth="1"/>
    <col min="14" max="14" width="18.875" style="202" customWidth="1"/>
    <col min="15" max="16384" width="9" style="202"/>
  </cols>
  <sheetData>
    <row r="1" spans="1:14" s="220" customFormat="1" ht="34.5" customHeight="1">
      <c r="N1" s="41"/>
    </row>
    <row r="2" spans="1:14" ht="30" customHeight="1">
      <c r="A2" s="223" t="s">
        <v>1842</v>
      </c>
      <c r="B2" s="704" t="s">
        <v>1843</v>
      </c>
      <c r="C2" s="608"/>
      <c r="D2" s="608"/>
      <c r="E2" s="608"/>
      <c r="N2" s="221" t="s">
        <v>369</v>
      </c>
    </row>
    <row r="3" spans="1:14" ht="45" customHeight="1">
      <c r="A3" s="459" t="s">
        <v>370</v>
      </c>
      <c r="B3" s="459"/>
      <c r="C3" s="459" t="s">
        <v>371</v>
      </c>
      <c r="D3" s="459"/>
      <c r="E3" s="459" t="s">
        <v>372</v>
      </c>
      <c r="F3" s="459"/>
      <c r="G3" s="459" t="s">
        <v>373</v>
      </c>
      <c r="H3" s="459"/>
      <c r="I3" s="225" t="s">
        <v>374</v>
      </c>
      <c r="J3" s="225" t="s">
        <v>298</v>
      </c>
      <c r="K3" s="459" t="s">
        <v>375</v>
      </c>
      <c r="L3" s="459"/>
      <c r="M3" s="459"/>
      <c r="N3" s="459"/>
    </row>
    <row r="4" spans="1:14" ht="45" customHeight="1">
      <c r="A4" s="705">
        <v>2</v>
      </c>
      <c r="B4" s="459"/>
      <c r="C4" s="709" t="s">
        <v>1844</v>
      </c>
      <c r="D4" s="459"/>
      <c r="E4" s="709" t="s">
        <v>1845</v>
      </c>
      <c r="F4" s="459"/>
      <c r="G4" s="459" t="s">
        <v>1846</v>
      </c>
      <c r="H4" s="459"/>
      <c r="I4" s="287">
        <v>195</v>
      </c>
      <c r="J4" s="287">
        <v>195</v>
      </c>
      <c r="K4" s="710" t="s">
        <v>376</v>
      </c>
      <c r="L4" s="710"/>
      <c r="M4" s="710"/>
      <c r="N4" s="710"/>
    </row>
    <row r="5" spans="1:14" ht="27.75" customHeight="1">
      <c r="A5" s="210"/>
      <c r="B5" s="210"/>
      <c r="C5" s="210"/>
      <c r="D5" s="210"/>
      <c r="E5" s="210"/>
      <c r="F5" s="210"/>
      <c r="G5" s="210"/>
      <c r="H5" s="210"/>
      <c r="I5" s="210"/>
      <c r="J5" s="210"/>
      <c r="K5" s="203"/>
      <c r="L5" s="203"/>
      <c r="M5" s="203"/>
      <c r="N5" s="203"/>
    </row>
    <row r="6" spans="1:14" ht="20.100000000000001" customHeight="1">
      <c r="A6" s="711" t="s">
        <v>1588</v>
      </c>
      <c r="B6" s="711"/>
      <c r="C6" s="711"/>
      <c r="D6" s="711"/>
      <c r="E6" s="220"/>
      <c r="F6" s="220"/>
      <c r="G6" s="220"/>
      <c r="H6" s="220"/>
      <c r="I6" s="220"/>
      <c r="J6" s="220"/>
      <c r="K6" s="220"/>
      <c r="L6" s="220"/>
      <c r="M6" s="220"/>
      <c r="N6" s="37" t="s">
        <v>378</v>
      </c>
    </row>
    <row r="7" spans="1:14" ht="21.95" customHeight="1">
      <c r="A7" s="42"/>
      <c r="B7" s="167" t="s">
        <v>379</v>
      </c>
      <c r="C7" s="712" t="s">
        <v>380</v>
      </c>
      <c r="D7" s="712" t="s">
        <v>381</v>
      </c>
      <c r="E7" s="459" t="s">
        <v>295</v>
      </c>
      <c r="F7" s="459"/>
      <c r="G7" s="459"/>
      <c r="H7" s="459"/>
      <c r="I7" s="459"/>
      <c r="J7" s="459" t="s">
        <v>296</v>
      </c>
      <c r="K7" s="459" t="s">
        <v>375</v>
      </c>
      <c r="L7" s="459"/>
      <c r="M7" s="459"/>
      <c r="N7" s="459"/>
    </row>
    <row r="8" spans="1:14" ht="21.95" customHeight="1">
      <c r="A8" s="168" t="s">
        <v>294</v>
      </c>
      <c r="B8" s="169"/>
      <c r="C8" s="712"/>
      <c r="D8" s="712"/>
      <c r="E8" s="226" t="s">
        <v>1847</v>
      </c>
      <c r="F8" s="226" t="s">
        <v>1848</v>
      </c>
      <c r="G8" s="226" t="s">
        <v>1849</v>
      </c>
      <c r="H8" s="226" t="s">
        <v>1850</v>
      </c>
      <c r="I8" s="226" t="s">
        <v>1851</v>
      </c>
      <c r="J8" s="459"/>
      <c r="K8" s="459"/>
      <c r="L8" s="459"/>
      <c r="M8" s="459"/>
      <c r="N8" s="459"/>
    </row>
    <row r="9" spans="1:14" ht="45" customHeight="1">
      <c r="A9" s="705">
        <v>2</v>
      </c>
      <c r="B9" s="459"/>
      <c r="C9" s="170">
        <v>44.3</v>
      </c>
      <c r="D9" s="170">
        <v>30</v>
      </c>
      <c r="E9" s="170">
        <v>0</v>
      </c>
      <c r="F9" s="170">
        <v>0</v>
      </c>
      <c r="G9" s="170">
        <v>0</v>
      </c>
      <c r="H9" s="170">
        <v>18</v>
      </c>
      <c r="I9" s="170">
        <v>56.9</v>
      </c>
      <c r="J9" s="171">
        <f>SUM(C9:I9)</f>
        <v>149.19999999999999</v>
      </c>
      <c r="K9" s="706" t="s">
        <v>382</v>
      </c>
      <c r="L9" s="707"/>
      <c r="M9" s="707"/>
      <c r="N9" s="708"/>
    </row>
    <row r="10" spans="1:14" ht="28.5" customHeight="1">
      <c r="A10" s="210"/>
      <c r="B10" s="210"/>
      <c r="C10" s="43"/>
      <c r="D10" s="43"/>
      <c r="E10" s="43"/>
      <c r="F10" s="43"/>
      <c r="G10" s="43"/>
      <c r="H10" s="43"/>
      <c r="I10" s="43"/>
      <c r="J10" s="44"/>
      <c r="M10" s="201"/>
      <c r="N10" s="210"/>
    </row>
    <row r="11" spans="1:14" ht="20.100000000000001" customHeight="1">
      <c r="A11" s="713" t="s">
        <v>1852</v>
      </c>
      <c r="B11" s="713"/>
      <c r="C11" s="713"/>
      <c r="D11" s="713"/>
      <c r="E11" s="220"/>
      <c r="F11" s="220"/>
      <c r="G11" s="220"/>
      <c r="H11" s="220"/>
      <c r="I11" s="220"/>
      <c r="J11" s="220"/>
      <c r="K11" s="220"/>
      <c r="L11" s="220"/>
      <c r="M11" s="220"/>
      <c r="N11" s="37" t="s">
        <v>383</v>
      </c>
    </row>
    <row r="12" spans="1:14" ht="21.75" customHeight="1">
      <c r="A12" s="45"/>
      <c r="B12" s="46" t="s">
        <v>377</v>
      </c>
      <c r="C12" s="459" t="s">
        <v>181</v>
      </c>
      <c r="D12" s="459"/>
      <c r="E12" s="459" t="s">
        <v>212</v>
      </c>
      <c r="F12" s="459"/>
      <c r="G12" s="459" t="s">
        <v>188</v>
      </c>
      <c r="H12" s="459"/>
      <c r="I12" s="714" t="s">
        <v>1853</v>
      </c>
      <c r="J12" s="714"/>
      <c r="K12" s="459" t="s">
        <v>385</v>
      </c>
      <c r="L12" s="459"/>
      <c r="M12" s="459" t="s">
        <v>1854</v>
      </c>
      <c r="N12" s="459"/>
    </row>
    <row r="13" spans="1:14" ht="21.75" customHeight="1">
      <c r="A13" s="47" t="s">
        <v>1855</v>
      </c>
      <c r="B13" s="48"/>
      <c r="C13" s="459"/>
      <c r="D13" s="459"/>
      <c r="E13" s="459"/>
      <c r="F13" s="459"/>
      <c r="G13" s="459"/>
      <c r="H13" s="459"/>
      <c r="I13" s="714"/>
      <c r="J13" s="714"/>
      <c r="K13" s="459"/>
      <c r="L13" s="459"/>
      <c r="M13" s="459"/>
      <c r="N13" s="459"/>
    </row>
    <row r="14" spans="1:14" ht="45" customHeight="1">
      <c r="A14" s="715">
        <v>2</v>
      </c>
      <c r="B14" s="716"/>
      <c r="C14" s="717">
        <v>33.1</v>
      </c>
      <c r="D14" s="717"/>
      <c r="E14" s="718">
        <v>55.1</v>
      </c>
      <c r="F14" s="718"/>
      <c r="G14" s="718">
        <v>33.1</v>
      </c>
      <c r="H14" s="718"/>
      <c r="I14" s="718">
        <v>33.200000000000003</v>
      </c>
      <c r="J14" s="718"/>
      <c r="K14" s="717">
        <v>154.5</v>
      </c>
      <c r="L14" s="717"/>
      <c r="M14" s="719" t="s">
        <v>1856</v>
      </c>
      <c r="N14" s="720"/>
    </row>
    <row r="15" spans="1:14" ht="28.5" customHeight="1">
      <c r="A15" s="210"/>
      <c r="B15" s="210"/>
      <c r="C15" s="49"/>
      <c r="D15" s="49"/>
      <c r="E15" s="50"/>
      <c r="F15" s="50"/>
      <c r="G15" s="50"/>
      <c r="H15" s="50"/>
      <c r="I15" s="50"/>
      <c r="J15" s="50"/>
      <c r="K15" s="49"/>
      <c r="L15" s="49"/>
      <c r="M15" s="173"/>
      <c r="N15" s="203"/>
    </row>
    <row r="16" spans="1:14" ht="20.100000000000001" customHeight="1">
      <c r="A16" s="713" t="s">
        <v>1857</v>
      </c>
      <c r="B16" s="713"/>
      <c r="C16" s="713"/>
      <c r="D16" s="713"/>
      <c r="E16" s="220"/>
      <c r="F16" s="220"/>
      <c r="G16" s="220"/>
      <c r="H16" s="220"/>
      <c r="I16" s="220"/>
      <c r="J16" s="220"/>
      <c r="K16" s="220"/>
      <c r="L16" s="220"/>
      <c r="M16" s="220"/>
      <c r="N16" s="37" t="s">
        <v>383</v>
      </c>
    </row>
    <row r="17" spans="1:14" ht="21.75" customHeight="1">
      <c r="A17" s="45"/>
      <c r="B17" s="46" t="s">
        <v>377</v>
      </c>
      <c r="C17" s="709" t="s">
        <v>1858</v>
      </c>
      <c r="D17" s="459"/>
      <c r="E17" s="459" t="s">
        <v>212</v>
      </c>
      <c r="F17" s="459"/>
      <c r="G17" s="459" t="s">
        <v>188</v>
      </c>
      <c r="H17" s="459"/>
      <c r="I17" s="714" t="s">
        <v>384</v>
      </c>
      <c r="J17" s="714"/>
      <c r="K17" s="459" t="s">
        <v>385</v>
      </c>
      <c r="L17" s="459"/>
      <c r="M17" s="459" t="s">
        <v>1854</v>
      </c>
      <c r="N17" s="459"/>
    </row>
    <row r="18" spans="1:14" ht="21.75" customHeight="1">
      <c r="A18" s="47" t="s">
        <v>1859</v>
      </c>
      <c r="B18" s="48"/>
      <c r="C18" s="459"/>
      <c r="D18" s="459"/>
      <c r="E18" s="459"/>
      <c r="F18" s="459"/>
      <c r="G18" s="459"/>
      <c r="H18" s="459"/>
      <c r="I18" s="714"/>
      <c r="J18" s="714"/>
      <c r="K18" s="459"/>
      <c r="L18" s="459"/>
      <c r="M18" s="459"/>
      <c r="N18" s="459"/>
    </row>
    <row r="19" spans="1:14" ht="45" customHeight="1">
      <c r="A19" s="721">
        <v>2</v>
      </c>
      <c r="B19" s="722"/>
      <c r="C19" s="717">
        <v>3.4</v>
      </c>
      <c r="D19" s="717"/>
      <c r="E19" s="718">
        <v>17</v>
      </c>
      <c r="F19" s="718"/>
      <c r="G19" s="717">
        <v>6.8</v>
      </c>
      <c r="H19" s="717"/>
      <c r="I19" s="718">
        <v>6.8</v>
      </c>
      <c r="J19" s="718"/>
      <c r="K19" s="717">
        <f>SUM(C19+E19+G19+I19)</f>
        <v>34</v>
      </c>
      <c r="L19" s="717"/>
      <c r="M19" s="172" t="s">
        <v>386</v>
      </c>
      <c r="N19" s="172"/>
    </row>
    <row r="20" spans="1:14" ht="20.100000000000001" customHeight="1"/>
  </sheetData>
  <sheetProtection selectLockedCells="1" selectUnlockedCells="1"/>
  <mergeCells count="46">
    <mergeCell ref="M17:N18"/>
    <mergeCell ref="A19:B19"/>
    <mergeCell ref="C19:D19"/>
    <mergeCell ref="E19:F19"/>
    <mergeCell ref="G19:H19"/>
    <mergeCell ref="I19:J19"/>
    <mergeCell ref="K19:L19"/>
    <mergeCell ref="K17:L18"/>
    <mergeCell ref="A16:D16"/>
    <mergeCell ref="C17:D18"/>
    <mergeCell ref="E17:F18"/>
    <mergeCell ref="G17:H18"/>
    <mergeCell ref="I17:J18"/>
    <mergeCell ref="M12:N13"/>
    <mergeCell ref="A14:B14"/>
    <mergeCell ref="C14:D14"/>
    <mergeCell ref="E14:F14"/>
    <mergeCell ref="G14:H14"/>
    <mergeCell ref="I14:J14"/>
    <mergeCell ref="K14:L14"/>
    <mergeCell ref="M14:N14"/>
    <mergeCell ref="K12:L13"/>
    <mergeCell ref="A11:D11"/>
    <mergeCell ref="C12:D13"/>
    <mergeCell ref="E12:F13"/>
    <mergeCell ref="G12:H13"/>
    <mergeCell ref="I12:J13"/>
    <mergeCell ref="A9:B9"/>
    <mergeCell ref="K9:N9"/>
    <mergeCell ref="A4:B4"/>
    <mergeCell ref="C4:D4"/>
    <mergeCell ref="E4:F4"/>
    <mergeCell ref="G4:H4"/>
    <mergeCell ref="K4:N4"/>
    <mergeCell ref="A6:D6"/>
    <mergeCell ref="C7:C8"/>
    <mergeCell ref="D7:D8"/>
    <mergeCell ref="E7:I7"/>
    <mergeCell ref="J7:J8"/>
    <mergeCell ref="K7:N8"/>
    <mergeCell ref="K3:N3"/>
    <mergeCell ref="B2:E2"/>
    <mergeCell ref="A3:B3"/>
    <mergeCell ref="C3:D3"/>
    <mergeCell ref="E3:F3"/>
    <mergeCell ref="G3:H3"/>
  </mergeCells>
  <phoneticPr fontId="3"/>
  <pageMargins left="0.78740157480314965" right="0.19685039370078741" top="0.19685039370078741" bottom="0.39370078740157483" header="0" footer="0"/>
  <pageSetup paperSize="9" firstPageNumber="0" orientation="landscape" horizontalDpi="300" verticalDpi="300" r:id="rId1"/>
  <headerFooter scaleWithDoc="0" alignWithMargins="0">
    <oddFooter>&amp;C&amp;"ＭＳ 明朝,標準"&amp;10－２６－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3"/>
  <sheetViews>
    <sheetView view="pageLayout" zoomScaleNormal="100" zoomScaleSheetLayoutView="90" workbookViewId="0"/>
  </sheetViews>
  <sheetFormatPr defaultRowHeight="14.25"/>
  <cols>
    <col min="1" max="1" width="6.875" style="150" customWidth="1"/>
    <col min="2" max="2" width="6.25" style="150" customWidth="1"/>
    <col min="3" max="13" width="10.75" style="150" customWidth="1"/>
    <col min="14" max="16384" width="9" style="150"/>
  </cols>
  <sheetData>
    <row r="2" spans="1:13" ht="19.899999999999999" customHeight="1">
      <c r="A2" s="202"/>
      <c r="B2" s="202"/>
      <c r="C2" s="202"/>
      <c r="D2" s="202"/>
      <c r="E2" s="202"/>
      <c r="F2" s="202"/>
      <c r="G2" s="202"/>
      <c r="H2" s="202"/>
      <c r="I2" s="202"/>
      <c r="J2" s="202"/>
      <c r="K2" s="202"/>
      <c r="L2" s="202"/>
      <c r="M2" s="202"/>
    </row>
    <row r="3" spans="1:13" s="149" customFormat="1" ht="21" customHeight="1">
      <c r="A3" s="724" t="s">
        <v>1860</v>
      </c>
      <c r="B3" s="725"/>
      <c r="C3" s="725"/>
      <c r="D3" s="725"/>
      <c r="E3" s="725"/>
      <c r="F3" s="220"/>
      <c r="G3" s="220"/>
      <c r="H3" s="220"/>
      <c r="I3" s="220"/>
      <c r="J3" s="220"/>
      <c r="K3" s="220"/>
      <c r="L3" s="220"/>
      <c r="M3" s="220"/>
    </row>
    <row r="4" spans="1:13" s="149" customFormat="1" ht="21" customHeight="1">
      <c r="A4" s="726" t="s">
        <v>1861</v>
      </c>
      <c r="B4" s="726"/>
      <c r="C4" s="726"/>
      <c r="D4" s="220"/>
      <c r="E4" s="220"/>
      <c r="F4" s="220"/>
      <c r="G4" s="202"/>
      <c r="H4" s="220"/>
      <c r="I4" s="220"/>
      <c r="J4" s="220"/>
      <c r="K4" s="220"/>
      <c r="L4" s="220"/>
      <c r="M4" s="220" t="s">
        <v>810</v>
      </c>
    </row>
    <row r="5" spans="1:13" ht="26.1" customHeight="1">
      <c r="A5" s="459" t="s">
        <v>1862</v>
      </c>
      <c r="B5" s="459"/>
      <c r="C5" s="459"/>
      <c r="D5" s="225" t="s">
        <v>811</v>
      </c>
      <c r="E5" s="225" t="s">
        <v>812</v>
      </c>
      <c r="F5" s="225" t="s">
        <v>813</v>
      </c>
      <c r="G5" s="225" t="s">
        <v>814</v>
      </c>
      <c r="H5" s="225" t="s">
        <v>815</v>
      </c>
      <c r="I5" s="225" t="s">
        <v>816</v>
      </c>
      <c r="J5" s="225" t="s">
        <v>1863</v>
      </c>
      <c r="K5" s="225" t="s">
        <v>817</v>
      </c>
      <c r="L5" s="225" t="s">
        <v>1864</v>
      </c>
      <c r="M5" s="225" t="s">
        <v>19</v>
      </c>
    </row>
    <row r="6" spans="1:13" ht="26.1" customHeight="1">
      <c r="A6" s="459" t="s">
        <v>1865</v>
      </c>
      <c r="B6" s="459"/>
      <c r="C6" s="459"/>
      <c r="D6" s="225"/>
      <c r="E6" s="225"/>
      <c r="F6" s="225">
        <v>1</v>
      </c>
      <c r="G6" s="225">
        <v>1</v>
      </c>
      <c r="H6" s="225"/>
      <c r="I6" s="225"/>
      <c r="J6" s="225"/>
      <c r="K6" s="225"/>
      <c r="L6" s="225"/>
      <c r="M6" s="225">
        <f>SUM(D6:L6)</f>
        <v>2</v>
      </c>
    </row>
    <row r="7" spans="1:13" ht="26.1" customHeight="1">
      <c r="A7" s="459" t="s">
        <v>818</v>
      </c>
      <c r="B7" s="459"/>
      <c r="C7" s="459"/>
      <c r="D7" s="225"/>
      <c r="E7" s="225"/>
      <c r="F7" s="225"/>
      <c r="G7" s="225"/>
      <c r="H7" s="225">
        <v>1</v>
      </c>
      <c r="I7" s="225"/>
      <c r="J7" s="288"/>
      <c r="K7" s="225">
        <v>2</v>
      </c>
      <c r="L7" s="225"/>
      <c r="M7" s="225">
        <f>SUM(D7:L7)</f>
        <v>3</v>
      </c>
    </row>
    <row r="8" spans="1:13" ht="27" customHeight="1">
      <c r="A8" s="202"/>
      <c r="C8" s="202"/>
      <c r="D8" s="202"/>
      <c r="E8" s="202"/>
      <c r="F8" s="202"/>
      <c r="G8" s="202"/>
      <c r="H8" s="202"/>
      <c r="I8" s="202"/>
      <c r="J8" s="202"/>
      <c r="K8" s="723" t="s">
        <v>819</v>
      </c>
      <c r="L8" s="723"/>
      <c r="M8" s="723"/>
    </row>
    <row r="9" spans="1:13" s="149" customFormat="1" ht="21" customHeight="1">
      <c r="A9" s="726" t="s">
        <v>820</v>
      </c>
      <c r="B9" s="726"/>
      <c r="C9" s="726"/>
      <c r="D9" s="220"/>
      <c r="E9" s="220"/>
      <c r="F9" s="220"/>
      <c r="G9" s="220"/>
      <c r="H9" s="220"/>
      <c r="I9" s="220"/>
      <c r="J9" s="220"/>
      <c r="K9" s="220"/>
      <c r="L9" s="220"/>
      <c r="M9" s="220"/>
    </row>
    <row r="10" spans="1:13" s="149" customFormat="1" ht="21" customHeight="1">
      <c r="A10" s="229" t="s">
        <v>821</v>
      </c>
      <c r="B10" s="229"/>
      <c r="C10" s="229"/>
      <c r="D10" s="220"/>
      <c r="E10" s="220"/>
      <c r="F10" s="220"/>
      <c r="G10" s="220"/>
      <c r="H10" s="220"/>
      <c r="I10" s="220"/>
      <c r="J10" s="220"/>
      <c r="K10" s="220"/>
      <c r="L10" s="220"/>
      <c r="M10" s="220"/>
    </row>
    <row r="11" spans="1:13" s="149" customFormat="1" ht="27" customHeight="1">
      <c r="A11" s="229"/>
      <c r="B11" s="229"/>
      <c r="C11" s="229"/>
      <c r="D11" s="220"/>
      <c r="E11" s="220"/>
      <c r="F11" s="220"/>
      <c r="G11" s="220"/>
      <c r="H11" s="220"/>
      <c r="I11" s="220"/>
      <c r="J11" s="220"/>
      <c r="K11" s="220"/>
      <c r="L11" s="220"/>
      <c r="M11" s="220"/>
    </row>
    <row r="12" spans="1:13" s="149" customFormat="1" ht="21" customHeight="1">
      <c r="A12" s="726" t="s">
        <v>822</v>
      </c>
      <c r="B12" s="726"/>
      <c r="C12" s="726"/>
      <c r="D12" s="726"/>
      <c r="E12" s="726"/>
      <c r="F12" s="220"/>
      <c r="G12" s="220"/>
      <c r="H12" s="220"/>
      <c r="I12" s="220"/>
      <c r="J12" s="220"/>
      <c r="K12" s="220"/>
      <c r="L12" s="220"/>
      <c r="M12" s="220"/>
    </row>
    <row r="13" spans="1:13" ht="26.1" customHeight="1">
      <c r="A13" s="459" t="s">
        <v>823</v>
      </c>
      <c r="B13" s="459"/>
      <c r="C13" s="459"/>
      <c r="D13" s="459" t="s">
        <v>824</v>
      </c>
      <c r="E13" s="459"/>
      <c r="F13" s="459" t="s">
        <v>825</v>
      </c>
      <c r="G13" s="459"/>
      <c r="H13" s="459" t="s">
        <v>826</v>
      </c>
      <c r="I13" s="459"/>
      <c r="J13" s="202"/>
      <c r="K13" s="202"/>
      <c r="L13" s="202"/>
      <c r="M13" s="210"/>
    </row>
    <row r="14" spans="1:13" ht="26.1" customHeight="1">
      <c r="A14" s="459">
        <v>35</v>
      </c>
      <c r="B14" s="459"/>
      <c r="C14" s="459"/>
      <c r="D14" s="459" t="s">
        <v>827</v>
      </c>
      <c r="E14" s="459"/>
      <c r="F14" s="459" t="s">
        <v>828</v>
      </c>
      <c r="G14" s="459"/>
      <c r="H14" s="459" t="s">
        <v>829</v>
      </c>
      <c r="I14" s="459"/>
      <c r="J14" s="202"/>
      <c r="K14" s="202"/>
      <c r="L14" s="202"/>
      <c r="M14" s="210"/>
    </row>
    <row r="15" spans="1:13" ht="26.1" customHeight="1">
      <c r="A15" s="459">
        <v>35</v>
      </c>
      <c r="B15" s="459"/>
      <c r="C15" s="459"/>
      <c r="D15" s="459" t="s">
        <v>830</v>
      </c>
      <c r="E15" s="459"/>
      <c r="F15" s="459" t="s">
        <v>828</v>
      </c>
      <c r="G15" s="459"/>
      <c r="H15" s="459" t="s">
        <v>829</v>
      </c>
      <c r="I15" s="459"/>
      <c r="J15" s="202"/>
      <c r="K15" s="202"/>
      <c r="L15" s="202"/>
      <c r="M15" s="210"/>
    </row>
    <row r="16" spans="1:13" ht="26.25" customHeight="1">
      <c r="A16" s="459"/>
      <c r="B16" s="459"/>
      <c r="C16" s="459"/>
      <c r="D16" s="459"/>
      <c r="E16" s="459"/>
      <c r="F16" s="459"/>
      <c r="G16" s="459"/>
      <c r="H16" s="459"/>
      <c r="I16" s="459"/>
      <c r="J16" s="202"/>
      <c r="K16" s="202"/>
      <c r="L16" s="202"/>
      <c r="M16" s="210"/>
    </row>
    <row r="17" spans="1:13" ht="26.25" customHeight="1">
      <c r="A17" s="624"/>
      <c r="B17" s="624"/>
      <c r="C17" s="624"/>
      <c r="D17" s="624"/>
      <c r="E17" s="624"/>
      <c r="F17" s="624"/>
      <c r="G17" s="624"/>
      <c r="H17" s="624"/>
      <c r="I17" s="624"/>
      <c r="J17" s="202"/>
      <c r="K17" s="202"/>
      <c r="L17" s="202"/>
    </row>
    <row r="18" spans="1:13" ht="26.25" customHeight="1">
      <c r="A18" s="647"/>
      <c r="B18" s="647"/>
      <c r="C18" s="647"/>
      <c r="D18" s="647"/>
      <c r="E18" s="647"/>
      <c r="F18" s="647"/>
      <c r="G18" s="647"/>
      <c r="H18" s="647"/>
      <c r="I18" s="647"/>
      <c r="J18" s="647"/>
      <c r="K18" s="647"/>
      <c r="L18" s="202"/>
      <c r="M18" s="202"/>
    </row>
    <row r="19" spans="1:13" ht="15.75" customHeight="1">
      <c r="A19" s="203" t="s">
        <v>831</v>
      </c>
      <c r="B19" s="203"/>
      <c r="C19" s="203"/>
      <c r="D19" s="203"/>
      <c r="E19" s="202"/>
      <c r="F19" s="202"/>
      <c r="G19" s="202"/>
      <c r="H19" s="202"/>
      <c r="I19" s="202"/>
      <c r="J19" s="202"/>
      <c r="K19" s="202"/>
      <c r="L19" s="202"/>
      <c r="M19" s="202"/>
    </row>
    <row r="20" spans="1:13" ht="25.5" customHeight="1">
      <c r="A20" s="459" t="s">
        <v>823</v>
      </c>
      <c r="B20" s="459"/>
      <c r="C20" s="459"/>
      <c r="D20" s="459" t="s">
        <v>824</v>
      </c>
      <c r="E20" s="459"/>
      <c r="F20" s="459" t="s">
        <v>832</v>
      </c>
      <c r="G20" s="459"/>
      <c r="H20" s="459" t="s">
        <v>833</v>
      </c>
      <c r="I20" s="459"/>
      <c r="J20" s="459" t="s">
        <v>834</v>
      </c>
      <c r="K20" s="459"/>
      <c r="L20" s="459" t="s">
        <v>835</v>
      </c>
      <c r="M20" s="459"/>
    </row>
    <row r="21" spans="1:13" ht="25.5" customHeight="1">
      <c r="A21" s="459">
        <v>66</v>
      </c>
      <c r="B21" s="459"/>
      <c r="C21" s="459"/>
      <c r="D21" s="727" t="s">
        <v>836</v>
      </c>
      <c r="E21" s="727"/>
      <c r="F21" s="698" t="s">
        <v>837</v>
      </c>
      <c r="G21" s="698"/>
      <c r="H21" s="728" t="s">
        <v>838</v>
      </c>
      <c r="I21" s="728"/>
      <c r="J21" s="459" t="s">
        <v>839</v>
      </c>
      <c r="K21" s="459"/>
      <c r="L21" s="459" t="s">
        <v>840</v>
      </c>
      <c r="M21" s="459"/>
    </row>
    <row r="22" spans="1:13" ht="25.5" customHeight="1">
      <c r="A22" s="459">
        <v>35</v>
      </c>
      <c r="B22" s="459"/>
      <c r="C22" s="459"/>
      <c r="D22" s="727" t="s">
        <v>841</v>
      </c>
      <c r="E22" s="727"/>
      <c r="F22" s="459" t="s">
        <v>842</v>
      </c>
      <c r="G22" s="459"/>
      <c r="H22" s="728" t="s">
        <v>843</v>
      </c>
      <c r="I22" s="728"/>
      <c r="J22" s="459" t="s">
        <v>839</v>
      </c>
      <c r="K22" s="459"/>
      <c r="L22" s="459" t="s">
        <v>840</v>
      </c>
      <c r="M22" s="459"/>
    </row>
    <row r="23" spans="1:13" ht="25.5" customHeight="1">
      <c r="A23" s="459"/>
      <c r="B23" s="459"/>
      <c r="C23" s="459"/>
      <c r="D23" s="727"/>
      <c r="E23" s="727"/>
      <c r="F23" s="459"/>
      <c r="G23" s="459"/>
      <c r="H23" s="728"/>
      <c r="I23" s="728"/>
      <c r="J23" s="459"/>
      <c r="K23" s="459"/>
      <c r="L23" s="459"/>
      <c r="M23" s="459"/>
    </row>
  </sheetData>
  <sheetProtection selectLockedCells="1" selectUnlockedCells="1"/>
  <mergeCells count="56">
    <mergeCell ref="L23:M23"/>
    <mergeCell ref="A22:C22"/>
    <mergeCell ref="D22:E22"/>
    <mergeCell ref="F22:G22"/>
    <mergeCell ref="H22:I22"/>
    <mergeCell ref="J22:K22"/>
    <mergeCell ref="L22:M22"/>
    <mergeCell ref="A23:C23"/>
    <mergeCell ref="D23:E23"/>
    <mergeCell ref="F23:G23"/>
    <mergeCell ref="H23:I23"/>
    <mergeCell ref="J23:K23"/>
    <mergeCell ref="L20:M20"/>
    <mergeCell ref="A21:C21"/>
    <mergeCell ref="D21:E21"/>
    <mergeCell ref="F21:G21"/>
    <mergeCell ref="H21:I21"/>
    <mergeCell ref="J21:K21"/>
    <mergeCell ref="L21:M21"/>
    <mergeCell ref="A18:D18"/>
    <mergeCell ref="E18:G18"/>
    <mergeCell ref="H18:I18"/>
    <mergeCell ref="J18:K18"/>
    <mergeCell ref="A20:C20"/>
    <mergeCell ref="D20:E20"/>
    <mergeCell ref="F20:G20"/>
    <mergeCell ref="H20:I20"/>
    <mergeCell ref="J20:K20"/>
    <mergeCell ref="A16:C16"/>
    <mergeCell ref="D16:E16"/>
    <mergeCell ref="F16:G16"/>
    <mergeCell ref="H16:I16"/>
    <mergeCell ref="A17:C17"/>
    <mergeCell ref="D17:E17"/>
    <mergeCell ref="F17:G17"/>
    <mergeCell ref="H17:I17"/>
    <mergeCell ref="A14:C14"/>
    <mergeCell ref="D14:E14"/>
    <mergeCell ref="F14:G14"/>
    <mergeCell ref="H14:I14"/>
    <mergeCell ref="A15:C15"/>
    <mergeCell ref="D15:E15"/>
    <mergeCell ref="F15:G15"/>
    <mergeCell ref="H15:I15"/>
    <mergeCell ref="K8:M8"/>
    <mergeCell ref="H13:I13"/>
    <mergeCell ref="A3:E3"/>
    <mergeCell ref="A4:C4"/>
    <mergeCell ref="A5:C5"/>
    <mergeCell ref="A6:C6"/>
    <mergeCell ref="A7:C7"/>
    <mergeCell ref="A9:C9"/>
    <mergeCell ref="A12:E12"/>
    <mergeCell ref="A13:C13"/>
    <mergeCell ref="D13:E13"/>
    <mergeCell ref="F13:G13"/>
  </mergeCells>
  <phoneticPr fontId="3"/>
  <pageMargins left="0.78740157480314965" right="0.19685039370078741" top="0.19685039370078741" bottom="0.39370078740157483" header="0" footer="0"/>
  <pageSetup paperSize="9" firstPageNumber="0" orientation="landscape" horizontalDpi="300" verticalDpi="300" r:id="rId1"/>
  <headerFooter scaleWithDoc="0" alignWithMargins="0">
    <oddFooter>&amp;C&amp;"ＭＳ 明朝,標準"&amp;10－２７－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view="pageLayout" topLeftCell="A4" zoomScaleNormal="100" zoomScaleSheetLayoutView="100" workbookViewId="0"/>
  </sheetViews>
  <sheetFormatPr defaultRowHeight="14.25"/>
  <cols>
    <col min="1" max="1" width="5.75" style="370" customWidth="1"/>
    <col min="2" max="2" width="16.625" style="371" customWidth="1"/>
    <col min="3" max="3" width="28" style="370" customWidth="1"/>
    <col min="4" max="4" width="12.5" style="370" customWidth="1"/>
    <col min="5" max="5" width="34.625" style="370" customWidth="1"/>
    <col min="6" max="6" width="5.125" style="375" customWidth="1"/>
    <col min="7" max="7" width="59.25" style="370" customWidth="1"/>
    <col min="8" max="16384" width="9" style="370"/>
  </cols>
  <sheetData>
    <row r="1" spans="1:7" ht="24" customHeight="1"/>
    <row r="2" spans="1:7" ht="30" customHeight="1">
      <c r="A2" s="370" t="s">
        <v>2089</v>
      </c>
    </row>
    <row r="3" spans="1:7" ht="24" customHeight="1"/>
    <row r="4" spans="1:7" ht="30" customHeight="1">
      <c r="A4" s="370" t="s">
        <v>939</v>
      </c>
      <c r="D4" s="95"/>
      <c r="G4" s="373"/>
    </row>
    <row r="5" spans="1:7" ht="35.25" customHeight="1">
      <c r="A5" s="372" t="s">
        <v>1866</v>
      </c>
      <c r="B5" s="372" t="s">
        <v>1867</v>
      </c>
      <c r="C5" s="372" t="s">
        <v>845</v>
      </c>
      <c r="D5" s="372" t="s">
        <v>2138</v>
      </c>
      <c r="E5" s="372" t="s">
        <v>1868</v>
      </c>
      <c r="F5" s="376" t="s">
        <v>1869</v>
      </c>
      <c r="G5" s="372" t="s">
        <v>1870</v>
      </c>
    </row>
    <row r="6" spans="1:7" ht="33" customHeight="1">
      <c r="A6" s="372">
        <v>1</v>
      </c>
      <c r="B6" s="382" t="s">
        <v>2139</v>
      </c>
      <c r="C6" s="289" t="s">
        <v>2140</v>
      </c>
      <c r="D6" s="289" t="s">
        <v>2141</v>
      </c>
      <c r="E6" s="289" t="s">
        <v>2090</v>
      </c>
      <c r="F6" s="289">
        <v>34</v>
      </c>
      <c r="G6" s="290" t="s">
        <v>2091</v>
      </c>
    </row>
    <row r="7" spans="1:7" ht="30" customHeight="1">
      <c r="A7" s="372">
        <v>2</v>
      </c>
      <c r="B7" s="382" t="s">
        <v>2142</v>
      </c>
      <c r="C7" s="289" t="s">
        <v>2133</v>
      </c>
      <c r="D7" s="289" t="s">
        <v>2141</v>
      </c>
      <c r="E7" s="289" t="s">
        <v>2090</v>
      </c>
      <c r="F7" s="289">
        <v>21</v>
      </c>
      <c r="G7" s="290" t="s">
        <v>2091</v>
      </c>
    </row>
    <row r="8" spans="1:7" ht="30" customHeight="1">
      <c r="A8" s="372">
        <v>3</v>
      </c>
      <c r="B8" s="382" t="s">
        <v>2143</v>
      </c>
      <c r="C8" s="383" t="s">
        <v>2092</v>
      </c>
      <c r="D8" s="383" t="s">
        <v>2093</v>
      </c>
      <c r="E8" s="374" t="s">
        <v>2094</v>
      </c>
      <c r="F8" s="289">
        <v>26</v>
      </c>
      <c r="G8" s="290" t="s">
        <v>2134</v>
      </c>
    </row>
    <row r="9" spans="1:7" ht="30" customHeight="1">
      <c r="A9" s="372">
        <v>4</v>
      </c>
      <c r="B9" s="382" t="s">
        <v>2144</v>
      </c>
      <c r="C9" s="289" t="s">
        <v>2145</v>
      </c>
      <c r="D9" s="289" t="s">
        <v>2146</v>
      </c>
      <c r="E9" s="374" t="s">
        <v>2094</v>
      </c>
      <c r="F9" s="290">
        <v>82</v>
      </c>
      <c r="G9" s="290" t="s">
        <v>2095</v>
      </c>
    </row>
    <row r="10" spans="1:7" ht="30" customHeight="1">
      <c r="A10" s="372">
        <v>5</v>
      </c>
      <c r="B10" s="382" t="s">
        <v>2147</v>
      </c>
      <c r="C10" s="374" t="s">
        <v>2096</v>
      </c>
      <c r="D10" s="383" t="s">
        <v>2093</v>
      </c>
      <c r="E10" s="374" t="s">
        <v>2097</v>
      </c>
      <c r="F10" s="291">
        <v>18</v>
      </c>
      <c r="G10" s="290" t="s">
        <v>2098</v>
      </c>
    </row>
    <row r="11" spans="1:7" ht="30" customHeight="1">
      <c r="A11" s="372">
        <v>6</v>
      </c>
      <c r="B11" s="382" t="s">
        <v>2148</v>
      </c>
      <c r="C11" s="289" t="s">
        <v>2099</v>
      </c>
      <c r="D11" s="383" t="s">
        <v>2100</v>
      </c>
      <c r="E11" s="289" t="s">
        <v>2135</v>
      </c>
      <c r="F11" s="289">
        <v>12</v>
      </c>
      <c r="G11" s="290" t="s">
        <v>2101</v>
      </c>
    </row>
    <row r="12" spans="1:7" ht="30" customHeight="1">
      <c r="A12" s="372">
        <v>7</v>
      </c>
      <c r="B12" s="382" t="s">
        <v>2149</v>
      </c>
      <c r="C12" s="289" t="s">
        <v>2102</v>
      </c>
      <c r="D12" s="383" t="s">
        <v>2150</v>
      </c>
      <c r="E12" s="289" t="s">
        <v>2103</v>
      </c>
      <c r="F12" s="292">
        <v>19</v>
      </c>
      <c r="G12" s="290" t="s">
        <v>2136</v>
      </c>
    </row>
    <row r="13" spans="1:7" ht="30" customHeight="1">
      <c r="A13" s="372">
        <v>8</v>
      </c>
      <c r="B13" s="382" t="s">
        <v>2151</v>
      </c>
      <c r="C13" s="289" t="s">
        <v>2104</v>
      </c>
      <c r="D13" s="383" t="s">
        <v>2093</v>
      </c>
      <c r="E13" s="374" t="s">
        <v>2105</v>
      </c>
      <c r="F13" s="289">
        <v>22</v>
      </c>
      <c r="G13" s="290" t="s">
        <v>2137</v>
      </c>
    </row>
    <row r="14" spans="1:7" ht="30" customHeight="1">
      <c r="A14" s="372">
        <v>9</v>
      </c>
      <c r="B14" s="382" t="s">
        <v>2152</v>
      </c>
      <c r="C14" s="289" t="s">
        <v>2106</v>
      </c>
      <c r="D14" s="383" t="s">
        <v>2107</v>
      </c>
      <c r="E14" s="289" t="s">
        <v>2108</v>
      </c>
      <c r="F14" s="289">
        <v>30</v>
      </c>
      <c r="G14" s="290" t="s">
        <v>2109</v>
      </c>
    </row>
    <row r="15" spans="1:7" ht="30" customHeight="1">
      <c r="A15" s="372">
        <v>10</v>
      </c>
      <c r="B15" s="382" t="s">
        <v>2153</v>
      </c>
      <c r="C15" s="289" t="s">
        <v>2110</v>
      </c>
      <c r="D15" s="383" t="s">
        <v>2093</v>
      </c>
      <c r="E15" s="289" t="s">
        <v>2111</v>
      </c>
      <c r="F15" s="289">
        <v>102</v>
      </c>
      <c r="G15" s="290" t="s">
        <v>2112</v>
      </c>
    </row>
    <row r="16" spans="1:7" ht="30" customHeight="1">
      <c r="A16" s="372">
        <v>11</v>
      </c>
      <c r="B16" s="382" t="s">
        <v>2154</v>
      </c>
      <c r="C16" s="289" t="s">
        <v>2113</v>
      </c>
      <c r="D16" s="383" t="s">
        <v>2093</v>
      </c>
      <c r="E16" s="289" t="s">
        <v>2114</v>
      </c>
      <c r="F16" s="289">
        <v>51</v>
      </c>
      <c r="G16" s="290" t="s">
        <v>2115</v>
      </c>
    </row>
    <row r="17" spans="1:7" ht="30" customHeight="1">
      <c r="A17" s="372">
        <v>12</v>
      </c>
      <c r="B17" s="382" t="s">
        <v>2155</v>
      </c>
      <c r="C17" s="289" t="s">
        <v>2116</v>
      </c>
      <c r="D17" s="383" t="s">
        <v>2093</v>
      </c>
      <c r="E17" s="289" t="s">
        <v>2117</v>
      </c>
      <c r="F17" s="289">
        <v>194</v>
      </c>
      <c r="G17" s="290" t="s">
        <v>2118</v>
      </c>
    </row>
    <row r="18" spans="1:7" ht="30" customHeight="1">
      <c r="A18" s="372">
        <v>13</v>
      </c>
      <c r="B18" s="382" t="s">
        <v>2156</v>
      </c>
      <c r="C18" s="289" t="s">
        <v>2119</v>
      </c>
      <c r="D18" s="383" t="s">
        <v>2100</v>
      </c>
      <c r="E18" s="289" t="s">
        <v>2120</v>
      </c>
      <c r="F18" s="289">
        <v>13</v>
      </c>
      <c r="G18" s="290" t="s">
        <v>2121</v>
      </c>
    </row>
    <row r="19" spans="1:7" ht="30" customHeight="1">
      <c r="A19" s="372">
        <v>14</v>
      </c>
      <c r="B19" s="382" t="s">
        <v>2156</v>
      </c>
      <c r="C19" s="384" t="s">
        <v>2122</v>
      </c>
      <c r="D19" s="383" t="s">
        <v>2100</v>
      </c>
      <c r="E19" s="289" t="s">
        <v>2120</v>
      </c>
      <c r="F19" s="289">
        <v>10</v>
      </c>
      <c r="G19" s="290" t="s">
        <v>2123</v>
      </c>
    </row>
    <row r="20" spans="1:7" ht="30" customHeight="1">
      <c r="A20" s="372">
        <v>15</v>
      </c>
      <c r="B20" s="382" t="s">
        <v>2157</v>
      </c>
      <c r="C20" s="385" t="s">
        <v>2124</v>
      </c>
      <c r="D20" s="383" t="s">
        <v>2125</v>
      </c>
      <c r="E20" s="374" t="s">
        <v>2126</v>
      </c>
      <c r="F20" s="291">
        <v>15</v>
      </c>
      <c r="G20" s="290" t="s">
        <v>2127</v>
      </c>
    </row>
    <row r="21" spans="1:7" ht="30" customHeight="1">
      <c r="A21" s="372">
        <v>16</v>
      </c>
      <c r="B21" s="382" t="s">
        <v>2158</v>
      </c>
      <c r="C21" s="374" t="s">
        <v>2128</v>
      </c>
      <c r="D21" s="374" t="s">
        <v>2159</v>
      </c>
      <c r="E21" s="374" t="s">
        <v>2129</v>
      </c>
      <c r="F21" s="291">
        <v>27</v>
      </c>
      <c r="G21" s="290" t="s">
        <v>2130</v>
      </c>
    </row>
    <row r="22" spans="1:7" ht="30" customHeight="1">
      <c r="A22" s="372">
        <v>17</v>
      </c>
      <c r="B22" s="382" t="s">
        <v>2160</v>
      </c>
      <c r="C22" s="374" t="s">
        <v>2131</v>
      </c>
      <c r="D22" s="383" t="s">
        <v>2150</v>
      </c>
      <c r="E22" s="374" t="s">
        <v>2103</v>
      </c>
      <c r="F22" s="291">
        <v>16</v>
      </c>
      <c r="G22" s="290" t="s">
        <v>2132</v>
      </c>
    </row>
    <row r="23" spans="1:7" ht="22.5" customHeight="1">
      <c r="A23" s="96"/>
      <c r="B23" s="96"/>
      <c r="C23" s="96"/>
      <c r="D23" s="96"/>
      <c r="E23" s="96"/>
      <c r="F23" s="96"/>
      <c r="G23" s="96"/>
    </row>
    <row r="24" spans="1:7" ht="22.5" customHeight="1"/>
    <row r="25" spans="1:7" ht="22.5" customHeight="1"/>
    <row r="26" spans="1:7" ht="22.5" customHeight="1"/>
    <row r="27" spans="1:7" ht="22.5" customHeight="1"/>
    <row r="28" spans="1:7" ht="15" customHeight="1"/>
    <row r="31" spans="1:7" ht="13.5" customHeight="1"/>
    <row r="34" ht="13.5" customHeight="1"/>
    <row r="37" ht="13.5" customHeight="1"/>
    <row r="40" ht="13.5" customHeight="1"/>
    <row r="43" ht="13.5" customHeight="1"/>
    <row r="46" ht="13.5" customHeight="1"/>
    <row r="49" ht="13.5" customHeight="1"/>
    <row r="52" ht="13.5" customHeight="1"/>
    <row r="55" ht="13.5" customHeight="1"/>
    <row r="58" ht="13.5" customHeight="1"/>
    <row r="61" ht="13.5" customHeight="1"/>
    <row r="64" ht="13.5" customHeight="1"/>
    <row r="70" ht="13.5" customHeight="1"/>
    <row r="73" ht="13.5" customHeight="1"/>
    <row r="76" ht="13.5" customHeight="1"/>
    <row r="79" ht="13.5" customHeight="1"/>
    <row r="82" ht="13.5" customHeight="1"/>
    <row r="85" ht="13.5" customHeight="1"/>
    <row r="88" ht="13.5" customHeight="1"/>
    <row r="91" ht="13.5" customHeight="1"/>
    <row r="94" ht="13.5" customHeight="1"/>
  </sheetData>
  <sheetProtection selectLockedCells="1" selectUnlockedCells="1"/>
  <phoneticPr fontId="3"/>
  <pageMargins left="0.78740157480314965" right="0.19685039370078741" top="0.19685039370078741" bottom="0.39370078740157483" header="0" footer="0"/>
  <pageSetup paperSize="9" scale="86" firstPageNumber="0" orientation="landscape" r:id="rId1"/>
  <headerFooter scaleWithDoc="0" alignWithMargins="0">
    <oddFooter>&amp;C&amp;"ＭＳ 明朝,標準"&amp;10－２８－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5"/>
  <sheetViews>
    <sheetView view="pageLayout" zoomScaleNormal="100" workbookViewId="0"/>
  </sheetViews>
  <sheetFormatPr defaultRowHeight="14.25"/>
  <cols>
    <col min="1" max="1" width="13.75" style="93" customWidth="1"/>
    <col min="2" max="2" width="13" style="93" customWidth="1"/>
    <col min="3" max="3" width="23.875" style="93" customWidth="1"/>
    <col min="4" max="4" width="22.375" style="93" customWidth="1"/>
    <col min="5" max="5" width="11.25" style="93" customWidth="1"/>
    <col min="6" max="6" width="17.625" style="93" customWidth="1"/>
    <col min="7" max="7" width="27" style="93" customWidth="1"/>
    <col min="8" max="8" width="28.625" style="93" customWidth="1"/>
    <col min="9" max="16384" width="9" style="93"/>
  </cols>
  <sheetData>
    <row r="2" spans="1:8">
      <c r="A2" s="93" t="s">
        <v>1589</v>
      </c>
    </row>
    <row r="3" spans="1:8">
      <c r="A3" s="93" t="s">
        <v>1590</v>
      </c>
    </row>
    <row r="4" spans="1:8" ht="29.25" customHeight="1">
      <c r="A4" s="729"/>
      <c r="B4" s="730"/>
      <c r="C4" s="231" t="s">
        <v>844</v>
      </c>
      <c r="D4" s="729" t="s">
        <v>845</v>
      </c>
      <c r="E4" s="730"/>
      <c r="F4" s="729" t="s">
        <v>846</v>
      </c>
      <c r="G4" s="731"/>
      <c r="H4" s="730"/>
    </row>
    <row r="5" spans="1:8" ht="39.75" customHeight="1">
      <c r="A5" s="732" t="s">
        <v>2161</v>
      </c>
      <c r="B5" s="733"/>
      <c r="C5" s="86" t="s">
        <v>847</v>
      </c>
      <c r="D5" s="734" t="s">
        <v>848</v>
      </c>
      <c r="E5" s="735"/>
      <c r="F5" s="736" t="s">
        <v>1591</v>
      </c>
      <c r="G5" s="737"/>
      <c r="H5" s="738"/>
    </row>
    <row r="6" spans="1:8" ht="20.25" customHeight="1">
      <c r="A6" s="739" t="s">
        <v>849</v>
      </c>
      <c r="B6" s="740"/>
      <c r="C6" s="87" t="s">
        <v>850</v>
      </c>
      <c r="D6" s="745" t="s">
        <v>851</v>
      </c>
      <c r="E6" s="746"/>
      <c r="F6" s="747" t="s">
        <v>2162</v>
      </c>
      <c r="G6" s="748"/>
      <c r="H6" s="749"/>
    </row>
    <row r="7" spans="1:8" ht="20.25" customHeight="1">
      <c r="A7" s="741"/>
      <c r="B7" s="742"/>
      <c r="C7" s="174" t="s">
        <v>852</v>
      </c>
      <c r="D7" s="753" t="s">
        <v>1592</v>
      </c>
      <c r="E7" s="754"/>
      <c r="F7" s="750"/>
      <c r="G7" s="751"/>
      <c r="H7" s="752"/>
    </row>
    <row r="8" spans="1:8" ht="20.25" customHeight="1">
      <c r="A8" s="741"/>
      <c r="B8" s="742"/>
      <c r="C8" s="87" t="s">
        <v>850</v>
      </c>
      <c r="D8" s="745" t="s">
        <v>1593</v>
      </c>
      <c r="E8" s="746"/>
      <c r="F8" s="755" t="s">
        <v>853</v>
      </c>
      <c r="G8" s="748"/>
      <c r="H8" s="749"/>
    </row>
    <row r="9" spans="1:8" ht="20.25" customHeight="1">
      <c r="A9" s="743"/>
      <c r="B9" s="744"/>
      <c r="C9" s="174" t="s">
        <v>854</v>
      </c>
      <c r="D9" s="753" t="s">
        <v>1594</v>
      </c>
      <c r="E9" s="754"/>
      <c r="F9" s="750"/>
      <c r="G9" s="751"/>
      <c r="H9" s="752"/>
    </row>
    <row r="10" spans="1:8">
      <c r="A10" s="88"/>
      <c r="B10" s="88"/>
      <c r="C10" s="175"/>
      <c r="D10" s="176"/>
      <c r="E10" s="176"/>
      <c r="F10" s="230"/>
      <c r="G10" s="230"/>
      <c r="H10" s="230"/>
    </row>
    <row r="11" spans="1:8" ht="17.25" customHeight="1">
      <c r="A11" s="93" t="s">
        <v>855</v>
      </c>
      <c r="H11" s="93" t="s">
        <v>1595</v>
      </c>
    </row>
    <row r="12" spans="1:8" ht="17.25" customHeight="1">
      <c r="A12" s="93" t="s">
        <v>856</v>
      </c>
    </row>
    <row r="13" spans="1:8" ht="17.25" customHeight="1">
      <c r="A13" s="757" t="s">
        <v>857</v>
      </c>
      <c r="B13" s="757"/>
      <c r="C13" s="231" t="s">
        <v>858</v>
      </c>
      <c r="D13" s="231" t="s">
        <v>859</v>
      </c>
      <c r="E13" s="729" t="s">
        <v>860</v>
      </c>
      <c r="F13" s="730"/>
      <c r="G13" s="231" t="s">
        <v>861</v>
      </c>
      <c r="H13" s="231" t="s">
        <v>19</v>
      </c>
    </row>
    <row r="14" spans="1:8" ht="17.25" customHeight="1">
      <c r="A14" s="757">
        <v>73</v>
      </c>
      <c r="B14" s="757"/>
      <c r="C14" s="231">
        <v>7</v>
      </c>
      <c r="D14" s="231">
        <v>8</v>
      </c>
      <c r="E14" s="729">
        <v>8</v>
      </c>
      <c r="F14" s="730"/>
      <c r="G14" s="231">
        <v>22</v>
      </c>
      <c r="H14" s="231">
        <v>118</v>
      </c>
    </row>
    <row r="15" spans="1:8" ht="17.25" customHeight="1">
      <c r="A15" s="93" t="s">
        <v>1596</v>
      </c>
      <c r="B15" s="177"/>
      <c r="C15" s="177"/>
      <c r="D15" s="177"/>
      <c r="E15" s="177"/>
      <c r="F15" s="177"/>
      <c r="G15" s="177"/>
      <c r="H15" s="177"/>
    </row>
    <row r="16" spans="1:8" ht="17.25" customHeight="1">
      <c r="A16" s="757" t="s">
        <v>1597</v>
      </c>
      <c r="B16" s="757"/>
      <c r="C16" s="231" t="s">
        <v>1598</v>
      </c>
      <c r="D16" s="231" t="s">
        <v>1599</v>
      </c>
      <c r="E16" s="729" t="s">
        <v>19</v>
      </c>
      <c r="F16" s="730"/>
      <c r="G16" s="89"/>
      <c r="H16" s="233"/>
    </row>
    <row r="17" spans="1:8" ht="17.25" customHeight="1">
      <c r="A17" s="757">
        <v>94</v>
      </c>
      <c r="B17" s="757"/>
      <c r="C17" s="231">
        <v>22</v>
      </c>
      <c r="D17" s="231">
        <v>2</v>
      </c>
      <c r="E17" s="729">
        <v>118</v>
      </c>
      <c r="F17" s="730"/>
      <c r="G17" s="89"/>
      <c r="H17" s="233"/>
    </row>
    <row r="18" spans="1:8" ht="17.25" customHeight="1">
      <c r="A18" s="93" t="s">
        <v>1600</v>
      </c>
    </row>
    <row r="19" spans="1:8">
      <c r="A19" s="178"/>
      <c r="B19" s="178"/>
      <c r="C19" s="178"/>
      <c r="D19" s="178"/>
      <c r="E19" s="178"/>
      <c r="F19" s="178"/>
      <c r="G19" s="178"/>
      <c r="H19" s="178"/>
    </row>
    <row r="20" spans="1:8">
      <c r="A20" s="758" t="s">
        <v>1601</v>
      </c>
      <c r="B20" s="758"/>
      <c r="C20" s="233"/>
      <c r="D20" s="233"/>
      <c r="E20" s="759"/>
      <c r="F20" s="759"/>
      <c r="G20" s="233"/>
      <c r="H20" s="233"/>
    </row>
    <row r="21" spans="1:8">
      <c r="A21" s="386" t="s">
        <v>2163</v>
      </c>
      <c r="B21" s="233"/>
      <c r="C21" s="233"/>
      <c r="D21" s="233"/>
      <c r="E21" s="756" t="s">
        <v>1871</v>
      </c>
      <c r="F21" s="756"/>
      <c r="G21" s="756"/>
      <c r="H21" s="756"/>
    </row>
    <row r="22" spans="1:8">
      <c r="A22" s="232" t="s">
        <v>1872</v>
      </c>
      <c r="B22" s="232"/>
      <c r="C22" s="233"/>
      <c r="D22" s="233"/>
      <c r="E22" s="756" t="s">
        <v>862</v>
      </c>
      <c r="F22" s="756"/>
      <c r="G22" s="756"/>
      <c r="H22" s="756"/>
    </row>
    <row r="24" spans="1:8" ht="15.75" customHeight="1">
      <c r="A24" s="93" t="s">
        <v>1602</v>
      </c>
    </row>
    <row r="25" spans="1:8" ht="29.25" customHeight="1">
      <c r="A25" s="760" t="s">
        <v>863</v>
      </c>
      <c r="B25" s="760"/>
      <c r="C25" s="760"/>
      <c r="D25" s="760"/>
      <c r="E25" s="760"/>
      <c r="F25" s="760"/>
      <c r="G25" s="760"/>
      <c r="H25" s="760"/>
    </row>
    <row r="26" spans="1:8" ht="16.5" customHeight="1">
      <c r="A26" s="93" t="s">
        <v>864</v>
      </c>
    </row>
    <row r="27" spans="1:8">
      <c r="A27" s="231" t="s">
        <v>865</v>
      </c>
      <c r="B27" s="729" t="s">
        <v>866</v>
      </c>
      <c r="C27" s="730"/>
      <c r="D27" s="231" t="s">
        <v>867</v>
      </c>
      <c r="E27" s="757" t="s">
        <v>868</v>
      </c>
      <c r="F27" s="757"/>
      <c r="G27" s="729" t="s">
        <v>869</v>
      </c>
      <c r="H27" s="730"/>
    </row>
    <row r="28" spans="1:8" s="91" customFormat="1" ht="30.75" customHeight="1">
      <c r="A28" s="90" t="s">
        <v>870</v>
      </c>
      <c r="B28" s="761" t="s">
        <v>2164</v>
      </c>
      <c r="C28" s="762"/>
      <c r="D28" s="179" t="s">
        <v>1603</v>
      </c>
      <c r="E28" s="763" t="s">
        <v>1604</v>
      </c>
      <c r="F28" s="763"/>
      <c r="G28" s="762" t="s">
        <v>1873</v>
      </c>
      <c r="H28" s="762"/>
    </row>
    <row r="29" spans="1:8" s="91" customFormat="1" ht="30.75" customHeight="1">
      <c r="A29" s="764" t="s">
        <v>871</v>
      </c>
      <c r="B29" s="762" t="s">
        <v>872</v>
      </c>
      <c r="C29" s="762"/>
      <c r="D29" s="179" t="s">
        <v>1605</v>
      </c>
      <c r="E29" s="766" t="s">
        <v>1606</v>
      </c>
      <c r="F29" s="767"/>
      <c r="G29" s="762" t="s">
        <v>1607</v>
      </c>
      <c r="H29" s="762"/>
    </row>
    <row r="30" spans="1:8" s="91" customFormat="1" ht="30.75" customHeight="1">
      <c r="A30" s="765"/>
      <c r="B30" s="762" t="s">
        <v>1608</v>
      </c>
      <c r="C30" s="762"/>
      <c r="D30" s="179" t="s">
        <v>1609</v>
      </c>
      <c r="E30" s="768" t="s">
        <v>1874</v>
      </c>
      <c r="F30" s="769"/>
      <c r="G30" s="762" t="s">
        <v>1610</v>
      </c>
      <c r="H30" s="762"/>
    </row>
    <row r="31" spans="1:8" s="91" customFormat="1" ht="28.5" customHeight="1">
      <c r="A31" s="774" t="s">
        <v>873</v>
      </c>
      <c r="B31" s="766" t="s">
        <v>1623</v>
      </c>
      <c r="C31" s="769"/>
      <c r="D31" s="179" t="s">
        <v>1611</v>
      </c>
      <c r="E31" s="768" t="s">
        <v>1612</v>
      </c>
      <c r="F31" s="769"/>
      <c r="G31" s="768" t="s">
        <v>1613</v>
      </c>
      <c r="H31" s="769"/>
    </row>
    <row r="32" spans="1:8" s="91" customFormat="1" ht="28.5" customHeight="1">
      <c r="A32" s="774"/>
      <c r="B32" s="761" t="s">
        <v>1624</v>
      </c>
      <c r="C32" s="762"/>
      <c r="D32" s="179" t="s">
        <v>1614</v>
      </c>
      <c r="E32" s="768" t="s">
        <v>1615</v>
      </c>
      <c r="F32" s="769"/>
      <c r="G32" s="762" t="s">
        <v>1616</v>
      </c>
      <c r="H32" s="762"/>
    </row>
    <row r="33" spans="1:8" s="91" customFormat="1" ht="28.5" customHeight="1">
      <c r="A33" s="775"/>
      <c r="B33" s="762" t="s">
        <v>1617</v>
      </c>
      <c r="C33" s="762"/>
      <c r="D33" s="179" t="s">
        <v>1618</v>
      </c>
      <c r="E33" s="763" t="s">
        <v>1619</v>
      </c>
      <c r="F33" s="763"/>
      <c r="G33" s="762" t="s">
        <v>1620</v>
      </c>
      <c r="H33" s="762"/>
    </row>
    <row r="34" spans="1:8" s="91" customFormat="1" ht="52.5" customHeight="1">
      <c r="A34" s="92" t="s">
        <v>874</v>
      </c>
      <c r="B34" s="770" t="s">
        <v>1625</v>
      </c>
      <c r="C34" s="771"/>
      <c r="D34" s="179" t="s">
        <v>1621</v>
      </c>
      <c r="E34" s="772" t="s">
        <v>1622</v>
      </c>
      <c r="F34" s="773"/>
      <c r="G34" s="770" t="s">
        <v>2165</v>
      </c>
      <c r="H34" s="771"/>
    </row>
    <row r="35" spans="1:8" ht="14.25" customHeight="1"/>
  </sheetData>
  <mergeCells count="52">
    <mergeCell ref="B34:C34"/>
    <mergeCell ref="E34:F34"/>
    <mergeCell ref="G34:H34"/>
    <mergeCell ref="A31:A33"/>
    <mergeCell ref="B31:C31"/>
    <mergeCell ref="E31:F31"/>
    <mergeCell ref="G31:H31"/>
    <mergeCell ref="B32:C32"/>
    <mergeCell ref="E32:F32"/>
    <mergeCell ref="G32:H32"/>
    <mergeCell ref="B33:C33"/>
    <mergeCell ref="E33:F33"/>
    <mergeCell ref="G33:H33"/>
    <mergeCell ref="A29:A30"/>
    <mergeCell ref="B29:C29"/>
    <mergeCell ref="E29:F29"/>
    <mergeCell ref="G29:H29"/>
    <mergeCell ref="B30:C30"/>
    <mergeCell ref="E30:F30"/>
    <mergeCell ref="G30:H30"/>
    <mergeCell ref="A25:H25"/>
    <mergeCell ref="B27:C27"/>
    <mergeCell ref="E27:F27"/>
    <mergeCell ref="G27:H27"/>
    <mergeCell ref="B28:C28"/>
    <mergeCell ref="E28:F28"/>
    <mergeCell ref="G28:H28"/>
    <mergeCell ref="E22:H22"/>
    <mergeCell ref="A13:B13"/>
    <mergeCell ref="E13:F13"/>
    <mergeCell ref="A14:B14"/>
    <mergeCell ref="E14:F14"/>
    <mergeCell ref="A16:B16"/>
    <mergeCell ref="E16:F16"/>
    <mergeCell ref="A17:B17"/>
    <mergeCell ref="E17:F17"/>
    <mergeCell ref="A20:B20"/>
    <mergeCell ref="E20:F20"/>
    <mergeCell ref="E21:H21"/>
    <mergeCell ref="A6:B9"/>
    <mergeCell ref="D6:E6"/>
    <mergeCell ref="F6:H7"/>
    <mergeCell ref="D7:E7"/>
    <mergeCell ref="D8:E8"/>
    <mergeCell ref="F8:H9"/>
    <mergeCell ref="D9:E9"/>
    <mergeCell ref="A4:B4"/>
    <mergeCell ref="D4:E4"/>
    <mergeCell ref="F4:H4"/>
    <mergeCell ref="A5:B5"/>
    <mergeCell ref="D5:E5"/>
    <mergeCell ref="F5:H5"/>
  </mergeCells>
  <phoneticPr fontId="3"/>
  <pageMargins left="0.78740157480314965" right="0.19685039370078741" top="0.19685039370078741" bottom="0.39370078740157483" header="0" footer="0"/>
  <pageSetup paperSize="9" scale="84" orientation="landscape" r:id="rId1"/>
  <headerFooter scaleWithDoc="0" alignWithMargins="0">
    <oddFooter>&amp;C&amp;"ＭＳ 明朝,標準"&amp;10－２９－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37"/>
  <sheetViews>
    <sheetView view="pageLayout" zoomScaleNormal="90" workbookViewId="0"/>
  </sheetViews>
  <sheetFormatPr defaultRowHeight="14.25"/>
  <cols>
    <col min="1" max="54" width="1.875" style="202" customWidth="1"/>
    <col min="55" max="59" width="2.125" style="202" customWidth="1"/>
    <col min="60" max="67" width="1.875" style="202" customWidth="1"/>
    <col min="68" max="68" width="1.625" style="202" customWidth="1"/>
    <col min="69" max="87" width="1.875" style="202" customWidth="1"/>
    <col min="88" max="89" width="2.625" style="202" customWidth="1"/>
    <col min="90" max="90" width="3.75" style="202" customWidth="1"/>
    <col min="91" max="93" width="3.375" style="202" customWidth="1"/>
    <col min="94" max="95" width="1.75" style="202" customWidth="1"/>
    <col min="96" max="100" width="2.25" style="202" customWidth="1"/>
    <col min="101" max="102" width="2.625" style="202" customWidth="1"/>
    <col min="103" max="103" width="1.625" style="202" customWidth="1"/>
    <col min="104" max="16384" width="9" style="202"/>
  </cols>
  <sheetData>
    <row r="1" spans="2:100" ht="45" customHeight="1"/>
    <row r="2" spans="2:100" ht="26.85" customHeight="1">
      <c r="C2" s="608" t="s">
        <v>1171</v>
      </c>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row>
    <row r="4" spans="2:100" ht="24.2" customHeight="1">
      <c r="B4" s="725" t="s">
        <v>1172</v>
      </c>
      <c r="C4" s="725"/>
      <c r="D4" s="725"/>
      <c r="E4" s="725"/>
      <c r="F4" s="725"/>
      <c r="G4" s="725"/>
      <c r="H4" s="725"/>
      <c r="I4" s="725"/>
      <c r="J4" s="725"/>
      <c r="K4" s="725"/>
      <c r="L4" s="725"/>
      <c r="M4" s="725"/>
      <c r="N4" s="725"/>
      <c r="O4" s="725"/>
      <c r="P4" s="725"/>
      <c r="Q4" s="725"/>
      <c r="R4" s="725"/>
      <c r="S4" s="725"/>
      <c r="T4" s="725"/>
      <c r="U4" s="725"/>
      <c r="V4" s="725"/>
      <c r="W4" s="725"/>
      <c r="CI4" s="460" t="s">
        <v>1173</v>
      </c>
      <c r="CJ4" s="460"/>
      <c r="CK4" s="460"/>
      <c r="CL4" s="460"/>
      <c r="CM4" s="460"/>
      <c r="CN4" s="460"/>
      <c r="CO4" s="460"/>
      <c r="CP4" s="460"/>
      <c r="CQ4" s="460"/>
      <c r="CR4" s="460"/>
      <c r="CS4" s="460"/>
      <c r="CT4" s="460"/>
      <c r="CU4" s="460"/>
      <c r="CV4" s="460"/>
    </row>
    <row r="5" spans="2:100" ht="28.5" customHeight="1">
      <c r="B5" s="712" t="s">
        <v>1174</v>
      </c>
      <c r="C5" s="712"/>
      <c r="D5" s="712"/>
      <c r="E5" s="712"/>
      <c r="F5" s="712"/>
      <c r="G5" s="712"/>
      <c r="H5" s="712"/>
      <c r="I5" s="712"/>
      <c r="J5" s="712"/>
      <c r="K5" s="712" t="s">
        <v>1175</v>
      </c>
      <c r="L5" s="712"/>
      <c r="M5" s="712"/>
      <c r="N5" s="712"/>
      <c r="O5" s="712"/>
      <c r="P5" s="712"/>
      <c r="Q5" s="712"/>
      <c r="R5" s="712"/>
      <c r="S5" s="712"/>
      <c r="T5" s="712"/>
      <c r="U5" s="459" t="s">
        <v>514</v>
      </c>
      <c r="V5" s="459"/>
      <c r="W5" s="459"/>
      <c r="X5" s="459"/>
      <c r="Y5" s="459"/>
      <c r="Z5" s="459"/>
      <c r="AA5" s="459"/>
      <c r="AB5" s="459"/>
      <c r="AC5" s="459"/>
      <c r="AD5" s="459" t="s">
        <v>1176</v>
      </c>
      <c r="AE5" s="459"/>
      <c r="AF5" s="459"/>
      <c r="AG5" s="459"/>
      <c r="AH5" s="459"/>
      <c r="AI5" s="459"/>
      <c r="AJ5" s="459"/>
      <c r="AK5" s="459"/>
      <c r="AL5" s="459"/>
      <c r="AM5" s="459"/>
      <c r="AN5" s="459" t="s">
        <v>1177</v>
      </c>
      <c r="AO5" s="459"/>
      <c r="AP5" s="459"/>
      <c r="AQ5" s="459"/>
      <c r="AR5" s="459"/>
      <c r="AS5" s="459"/>
      <c r="AT5" s="459"/>
      <c r="AU5" s="459"/>
      <c r="AV5" s="459"/>
      <c r="AW5" s="459"/>
      <c r="AX5" s="712" t="s">
        <v>1178</v>
      </c>
      <c r="AY5" s="712"/>
      <c r="AZ5" s="712"/>
      <c r="BA5" s="712"/>
      <c r="BB5" s="712"/>
      <c r="BC5" s="459" t="s">
        <v>903</v>
      </c>
      <c r="BD5" s="459"/>
      <c r="BE5" s="459"/>
      <c r="BF5" s="459"/>
      <c r="BG5" s="459"/>
      <c r="BH5" s="459" t="s">
        <v>891</v>
      </c>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row>
    <row r="6" spans="2:100" ht="28.5" customHeight="1">
      <c r="B6" s="712"/>
      <c r="C6" s="712"/>
      <c r="D6" s="712"/>
      <c r="E6" s="712"/>
      <c r="F6" s="712"/>
      <c r="G6" s="712"/>
      <c r="H6" s="712"/>
      <c r="I6" s="712"/>
      <c r="J6" s="712"/>
      <c r="K6" s="712"/>
      <c r="L6" s="712"/>
      <c r="M6" s="712"/>
      <c r="N6" s="712"/>
      <c r="O6" s="712"/>
      <c r="P6" s="712"/>
      <c r="Q6" s="712"/>
      <c r="R6" s="712"/>
      <c r="S6" s="712"/>
      <c r="T6" s="712"/>
      <c r="U6" s="459"/>
      <c r="V6" s="459"/>
      <c r="W6" s="459"/>
      <c r="X6" s="459"/>
      <c r="Y6" s="459"/>
      <c r="Z6" s="459"/>
      <c r="AA6" s="459"/>
      <c r="AB6" s="459"/>
      <c r="AC6" s="459"/>
      <c r="AD6" s="459" t="s">
        <v>519</v>
      </c>
      <c r="AE6" s="459"/>
      <c r="AF6" s="459"/>
      <c r="AG6" s="459" t="s">
        <v>520</v>
      </c>
      <c r="AH6" s="459"/>
      <c r="AI6" s="459"/>
      <c r="AJ6" s="459" t="s">
        <v>19</v>
      </c>
      <c r="AK6" s="459"/>
      <c r="AL6" s="459"/>
      <c r="AM6" s="459"/>
      <c r="AN6" s="459" t="s">
        <v>521</v>
      </c>
      <c r="AO6" s="459"/>
      <c r="AP6" s="459"/>
      <c r="AQ6" s="459" t="s">
        <v>522</v>
      </c>
      <c r="AR6" s="459"/>
      <c r="AS6" s="459"/>
      <c r="AT6" s="459" t="s">
        <v>523</v>
      </c>
      <c r="AU6" s="459"/>
      <c r="AV6" s="459"/>
      <c r="AW6" s="459"/>
      <c r="AX6" s="712"/>
      <c r="AY6" s="712"/>
      <c r="AZ6" s="712"/>
      <c r="BA6" s="712"/>
      <c r="BB6" s="712"/>
      <c r="BC6" s="459"/>
      <c r="BD6" s="459"/>
      <c r="BE6" s="459"/>
      <c r="BF6" s="459"/>
      <c r="BG6" s="459"/>
      <c r="BH6" s="459" t="s">
        <v>1179</v>
      </c>
      <c r="BI6" s="459"/>
      <c r="BJ6" s="459"/>
      <c r="BK6" s="459"/>
      <c r="BL6" s="459"/>
      <c r="BM6" s="459"/>
      <c r="BN6" s="459" t="s">
        <v>1180</v>
      </c>
      <c r="BO6" s="459"/>
      <c r="BP6" s="459"/>
      <c r="BQ6" s="459"/>
      <c r="BR6" s="459"/>
      <c r="BS6" s="459" t="s">
        <v>892</v>
      </c>
      <c r="BT6" s="459"/>
      <c r="BU6" s="459"/>
      <c r="BV6" s="459"/>
      <c r="BW6" s="459"/>
      <c r="BX6" s="459" t="s">
        <v>893</v>
      </c>
      <c r="BY6" s="459"/>
      <c r="BZ6" s="459"/>
      <c r="CA6" s="459"/>
      <c r="CB6" s="459"/>
      <c r="CC6" s="459"/>
      <c r="CD6" s="459"/>
      <c r="CE6" s="459" t="s">
        <v>894</v>
      </c>
      <c r="CF6" s="459"/>
      <c r="CG6" s="459"/>
      <c r="CH6" s="459"/>
      <c r="CI6" s="459"/>
      <c r="CJ6" s="712" t="s">
        <v>1181</v>
      </c>
      <c r="CK6" s="712"/>
      <c r="CL6" s="712"/>
      <c r="CM6" s="459" t="s">
        <v>895</v>
      </c>
      <c r="CN6" s="459"/>
      <c r="CO6" s="459"/>
      <c r="CP6" s="459" t="s">
        <v>468</v>
      </c>
      <c r="CQ6" s="459"/>
      <c r="CR6" s="459"/>
      <c r="CS6" s="459"/>
      <c r="CT6" s="459"/>
      <c r="CU6" s="459"/>
      <c r="CV6" s="459"/>
    </row>
    <row r="7" spans="2:100" ht="25.5" customHeight="1">
      <c r="B7" s="712" t="s">
        <v>1182</v>
      </c>
      <c r="C7" s="712"/>
      <c r="D7" s="712"/>
      <c r="E7" s="712"/>
      <c r="F7" s="712"/>
      <c r="G7" s="712"/>
      <c r="H7" s="712"/>
      <c r="I7" s="712"/>
      <c r="J7" s="712"/>
      <c r="K7" s="712" t="s">
        <v>1183</v>
      </c>
      <c r="L7" s="712"/>
      <c r="M7" s="712"/>
      <c r="N7" s="712"/>
      <c r="O7" s="712"/>
      <c r="P7" s="712"/>
      <c r="Q7" s="712"/>
      <c r="R7" s="712"/>
      <c r="S7" s="712"/>
      <c r="T7" s="712"/>
      <c r="U7" s="712" t="s">
        <v>1184</v>
      </c>
      <c r="V7" s="712"/>
      <c r="W7" s="712"/>
      <c r="X7" s="712"/>
      <c r="Y7" s="712"/>
      <c r="Z7" s="712"/>
      <c r="AA7" s="712"/>
      <c r="AB7" s="712"/>
      <c r="AC7" s="712"/>
      <c r="AD7" s="776">
        <v>428</v>
      </c>
      <c r="AE7" s="776"/>
      <c r="AF7" s="776"/>
      <c r="AG7" s="776">
        <v>693</v>
      </c>
      <c r="AH7" s="776"/>
      <c r="AI7" s="776"/>
      <c r="AJ7" s="776">
        <f>SUM(AD7+AG7)</f>
        <v>1121</v>
      </c>
      <c r="AK7" s="776"/>
      <c r="AL7" s="776"/>
      <c r="AM7" s="776"/>
      <c r="AN7" s="777">
        <v>8</v>
      </c>
      <c r="AO7" s="777"/>
      <c r="AP7" s="777"/>
      <c r="AQ7" s="777">
        <v>3</v>
      </c>
      <c r="AR7" s="777"/>
      <c r="AS7" s="777"/>
      <c r="AT7" s="778">
        <v>68</v>
      </c>
      <c r="AU7" s="778"/>
      <c r="AV7" s="778"/>
      <c r="AW7" s="778"/>
      <c r="AX7" s="778">
        <v>552683</v>
      </c>
      <c r="AY7" s="778"/>
      <c r="AZ7" s="778"/>
      <c r="BA7" s="778"/>
      <c r="BB7" s="778"/>
      <c r="BC7" s="778">
        <v>1459066</v>
      </c>
      <c r="BD7" s="778"/>
      <c r="BE7" s="778"/>
      <c r="BF7" s="778"/>
      <c r="BG7" s="778"/>
      <c r="BH7" s="784">
        <v>5067906</v>
      </c>
      <c r="BI7" s="784"/>
      <c r="BJ7" s="784"/>
      <c r="BK7" s="784"/>
      <c r="BL7" s="784"/>
      <c r="BM7" s="784"/>
      <c r="BN7" s="784">
        <v>582736</v>
      </c>
      <c r="BO7" s="784"/>
      <c r="BP7" s="784"/>
      <c r="BQ7" s="784"/>
      <c r="BR7" s="784"/>
      <c r="BS7" s="784">
        <v>956831</v>
      </c>
      <c r="BT7" s="784"/>
      <c r="BU7" s="784"/>
      <c r="BV7" s="784"/>
      <c r="BW7" s="784"/>
      <c r="BX7" s="697" t="s">
        <v>1185</v>
      </c>
      <c r="BY7" s="697"/>
      <c r="BZ7" s="697"/>
      <c r="CA7" s="697"/>
      <c r="CB7" s="697"/>
      <c r="CC7" s="697"/>
      <c r="CD7" s="697"/>
      <c r="CE7" s="778">
        <v>131083</v>
      </c>
      <c r="CF7" s="778"/>
      <c r="CG7" s="778"/>
      <c r="CH7" s="778"/>
      <c r="CI7" s="778"/>
      <c r="CJ7" s="778">
        <v>85876</v>
      </c>
      <c r="CK7" s="778"/>
      <c r="CL7" s="778"/>
      <c r="CM7" s="778">
        <v>5432</v>
      </c>
      <c r="CN7" s="778"/>
      <c r="CO7" s="778"/>
      <c r="CP7" s="293"/>
      <c r="CQ7" s="293"/>
      <c r="CR7" s="779">
        <f>CR9+CR11</f>
        <v>642697</v>
      </c>
      <c r="CS7" s="779"/>
      <c r="CT7" s="779"/>
      <c r="CU7" s="779"/>
      <c r="CV7" s="779"/>
    </row>
    <row r="8" spans="2:100" ht="25.5" customHeight="1">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76"/>
      <c r="AE8" s="776"/>
      <c r="AF8" s="776"/>
      <c r="AG8" s="776"/>
      <c r="AH8" s="776"/>
      <c r="AI8" s="776"/>
      <c r="AJ8" s="776"/>
      <c r="AK8" s="776"/>
      <c r="AL8" s="776"/>
      <c r="AM8" s="776"/>
      <c r="AN8" s="777"/>
      <c r="AO8" s="777"/>
      <c r="AP8" s="777"/>
      <c r="AQ8" s="777"/>
      <c r="AR8" s="777"/>
      <c r="AS8" s="777"/>
      <c r="AT8" s="778"/>
      <c r="AU8" s="778"/>
      <c r="AV8" s="778"/>
      <c r="AW8" s="778"/>
      <c r="AX8" s="778"/>
      <c r="AY8" s="778"/>
      <c r="AZ8" s="778"/>
      <c r="BA8" s="778"/>
      <c r="BB8" s="778"/>
      <c r="BC8" s="778"/>
      <c r="BD8" s="778"/>
      <c r="BE8" s="778"/>
      <c r="BF8" s="778"/>
      <c r="BG8" s="778"/>
      <c r="BH8" s="784"/>
      <c r="BI8" s="784"/>
      <c r="BJ8" s="784"/>
      <c r="BK8" s="784"/>
      <c r="BL8" s="784"/>
      <c r="BM8" s="784"/>
      <c r="BN8" s="784"/>
      <c r="BO8" s="784"/>
      <c r="BP8" s="784"/>
      <c r="BQ8" s="784"/>
      <c r="BR8" s="784"/>
      <c r="BS8" s="784"/>
      <c r="BT8" s="784"/>
      <c r="BU8" s="784"/>
      <c r="BV8" s="784"/>
      <c r="BW8" s="784"/>
      <c r="BX8" s="697"/>
      <c r="BY8" s="697"/>
      <c r="BZ8" s="697"/>
      <c r="CA8" s="697"/>
      <c r="CB8" s="697"/>
      <c r="CC8" s="697"/>
      <c r="CD8" s="697"/>
      <c r="CE8" s="778"/>
      <c r="CF8" s="778"/>
      <c r="CG8" s="778"/>
      <c r="CH8" s="778"/>
      <c r="CI8" s="778"/>
      <c r="CJ8" s="778"/>
      <c r="CK8" s="778"/>
      <c r="CL8" s="778"/>
      <c r="CM8" s="778"/>
      <c r="CN8" s="778"/>
      <c r="CO8" s="778"/>
      <c r="CP8" s="293"/>
      <c r="CQ8" s="94"/>
      <c r="CR8" s="780" t="s">
        <v>1186</v>
      </c>
      <c r="CS8" s="780"/>
      <c r="CT8" s="780"/>
      <c r="CU8" s="780"/>
      <c r="CV8" s="780"/>
    </row>
    <row r="9" spans="2:100" ht="25.5" customHeight="1">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76"/>
      <c r="AE9" s="776"/>
      <c r="AF9" s="776"/>
      <c r="AG9" s="776"/>
      <c r="AH9" s="776"/>
      <c r="AI9" s="776"/>
      <c r="AJ9" s="776"/>
      <c r="AK9" s="776"/>
      <c r="AL9" s="776"/>
      <c r="AM9" s="776"/>
      <c r="AN9" s="777"/>
      <c r="AO9" s="777"/>
      <c r="AP9" s="777"/>
      <c r="AQ9" s="777"/>
      <c r="AR9" s="777"/>
      <c r="AS9" s="777"/>
      <c r="AT9" s="781" t="s">
        <v>1187</v>
      </c>
      <c r="AU9" s="781"/>
      <c r="AV9" s="781"/>
      <c r="AW9" s="781"/>
      <c r="AX9" s="778"/>
      <c r="AY9" s="778"/>
      <c r="AZ9" s="778"/>
      <c r="BA9" s="778"/>
      <c r="BB9" s="778"/>
      <c r="BC9" s="778"/>
      <c r="BD9" s="778"/>
      <c r="BE9" s="778"/>
      <c r="BF9" s="778"/>
      <c r="BG9" s="778"/>
      <c r="BH9" s="784"/>
      <c r="BI9" s="784"/>
      <c r="BJ9" s="784"/>
      <c r="BK9" s="784"/>
      <c r="BL9" s="784"/>
      <c r="BM9" s="784"/>
      <c r="BN9" s="784"/>
      <c r="BO9" s="784"/>
      <c r="BP9" s="784"/>
      <c r="BQ9" s="784"/>
      <c r="BR9" s="784"/>
      <c r="BS9" s="784"/>
      <c r="BT9" s="784"/>
      <c r="BU9" s="784"/>
      <c r="BV9" s="784"/>
      <c r="BW9" s="784"/>
      <c r="BX9" s="697"/>
      <c r="BY9" s="697"/>
      <c r="BZ9" s="697"/>
      <c r="CA9" s="697"/>
      <c r="CB9" s="697"/>
      <c r="CC9" s="697"/>
      <c r="CD9" s="697"/>
      <c r="CE9" s="778"/>
      <c r="CF9" s="778"/>
      <c r="CG9" s="778"/>
      <c r="CH9" s="778"/>
      <c r="CI9" s="778"/>
      <c r="CJ9" s="778"/>
      <c r="CK9" s="778"/>
      <c r="CL9" s="778"/>
      <c r="CM9" s="778"/>
      <c r="CN9" s="778"/>
      <c r="CO9" s="778"/>
      <c r="CP9" s="293"/>
      <c r="CQ9" s="94"/>
      <c r="CR9" s="779">
        <v>1608</v>
      </c>
      <c r="CS9" s="779"/>
      <c r="CT9" s="779"/>
      <c r="CU9" s="779"/>
      <c r="CV9" s="779"/>
    </row>
    <row r="10" spans="2:100" ht="25.5" customHeight="1">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76"/>
      <c r="AE10" s="776"/>
      <c r="AF10" s="776"/>
      <c r="AG10" s="776"/>
      <c r="AH10" s="776"/>
      <c r="AI10" s="776"/>
      <c r="AJ10" s="776"/>
      <c r="AK10" s="776"/>
      <c r="AL10" s="776"/>
      <c r="AM10" s="776"/>
      <c r="AN10" s="777"/>
      <c r="AO10" s="777"/>
      <c r="AP10" s="777"/>
      <c r="AQ10" s="777"/>
      <c r="AR10" s="777"/>
      <c r="AS10" s="777"/>
      <c r="AT10" s="781"/>
      <c r="AU10" s="781"/>
      <c r="AV10" s="781"/>
      <c r="AW10" s="781"/>
      <c r="AX10" s="778"/>
      <c r="AY10" s="778"/>
      <c r="AZ10" s="778"/>
      <c r="BA10" s="778"/>
      <c r="BB10" s="778"/>
      <c r="BC10" s="778"/>
      <c r="BD10" s="778"/>
      <c r="BE10" s="778"/>
      <c r="BF10" s="778"/>
      <c r="BG10" s="778"/>
      <c r="BH10" s="784"/>
      <c r="BI10" s="784"/>
      <c r="BJ10" s="784"/>
      <c r="BK10" s="784"/>
      <c r="BL10" s="784"/>
      <c r="BM10" s="784"/>
      <c r="BN10" s="784"/>
      <c r="BO10" s="784"/>
      <c r="BP10" s="784"/>
      <c r="BQ10" s="784"/>
      <c r="BR10" s="784"/>
      <c r="BS10" s="784"/>
      <c r="BT10" s="784"/>
      <c r="BU10" s="784"/>
      <c r="BV10" s="784"/>
      <c r="BW10" s="784"/>
      <c r="BX10" s="778">
        <v>2953678</v>
      </c>
      <c r="BY10" s="778"/>
      <c r="BZ10" s="778"/>
      <c r="CA10" s="778"/>
      <c r="CB10" s="778"/>
      <c r="CC10" s="778"/>
      <c r="CD10" s="778"/>
      <c r="CE10" s="778"/>
      <c r="CF10" s="778"/>
      <c r="CG10" s="778"/>
      <c r="CH10" s="778"/>
      <c r="CI10" s="778"/>
      <c r="CJ10" s="778"/>
      <c r="CK10" s="778"/>
      <c r="CL10" s="778"/>
      <c r="CM10" s="778"/>
      <c r="CN10" s="778"/>
      <c r="CO10" s="778"/>
      <c r="CP10" s="293"/>
      <c r="CQ10" s="94"/>
      <c r="CR10" s="782" t="s">
        <v>1188</v>
      </c>
      <c r="CS10" s="782"/>
      <c r="CT10" s="782"/>
      <c r="CU10" s="782"/>
      <c r="CV10" s="782"/>
    </row>
    <row r="11" spans="2:100" ht="25.5" customHeight="1">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76"/>
      <c r="AE11" s="776"/>
      <c r="AF11" s="776"/>
      <c r="AG11" s="776"/>
      <c r="AH11" s="776"/>
      <c r="AI11" s="776"/>
      <c r="AJ11" s="776"/>
      <c r="AK11" s="776"/>
      <c r="AL11" s="776"/>
      <c r="AM11" s="776"/>
      <c r="AN11" s="777"/>
      <c r="AO11" s="777"/>
      <c r="AP11" s="777"/>
      <c r="AQ11" s="777"/>
      <c r="AR11" s="777"/>
      <c r="AS11" s="777"/>
      <c r="AT11" s="781"/>
      <c r="AU11" s="781"/>
      <c r="AV11" s="781"/>
      <c r="AW11" s="781"/>
      <c r="AX11" s="778"/>
      <c r="AY11" s="778"/>
      <c r="AZ11" s="778"/>
      <c r="BA11" s="778"/>
      <c r="BB11" s="778"/>
      <c r="BC11" s="778"/>
      <c r="BD11" s="778"/>
      <c r="BE11" s="778"/>
      <c r="BF11" s="778"/>
      <c r="BG11" s="778"/>
      <c r="BH11" s="784"/>
      <c r="BI11" s="784"/>
      <c r="BJ11" s="784"/>
      <c r="BK11" s="784"/>
      <c r="BL11" s="784"/>
      <c r="BM11" s="784"/>
      <c r="BN11" s="784"/>
      <c r="BO11" s="784"/>
      <c r="BP11" s="784"/>
      <c r="BQ11" s="784"/>
      <c r="BR11" s="784"/>
      <c r="BS11" s="784"/>
      <c r="BT11" s="784"/>
      <c r="BU11" s="784"/>
      <c r="BV11" s="784"/>
      <c r="BW11" s="784"/>
      <c r="BX11" s="778"/>
      <c r="BY11" s="778"/>
      <c r="BZ11" s="778"/>
      <c r="CA11" s="778"/>
      <c r="CB11" s="778"/>
      <c r="CC11" s="778"/>
      <c r="CD11" s="778"/>
      <c r="CE11" s="778"/>
      <c r="CF11" s="778"/>
      <c r="CG11" s="778"/>
      <c r="CH11" s="778"/>
      <c r="CI11" s="778"/>
      <c r="CJ11" s="778"/>
      <c r="CK11" s="778"/>
      <c r="CL11" s="778"/>
      <c r="CM11" s="778"/>
      <c r="CN11" s="778"/>
      <c r="CO11" s="778"/>
      <c r="CP11" s="125"/>
      <c r="CQ11" s="125"/>
      <c r="CR11" s="783">
        <v>641089</v>
      </c>
      <c r="CS11" s="783"/>
      <c r="CT11" s="783"/>
      <c r="CU11" s="783"/>
      <c r="CV11" s="783"/>
    </row>
    <row r="12" spans="2:100" ht="24" customHeight="1">
      <c r="CS12" s="202" t="s">
        <v>1189</v>
      </c>
    </row>
    <row r="13" spans="2:100" ht="27.75" customHeight="1">
      <c r="BI13" s="126"/>
    </row>
    <row r="15" spans="2:100" ht="24.2" customHeight="1">
      <c r="C15" s="725" t="s">
        <v>1190</v>
      </c>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BH15" s="210"/>
      <c r="BI15" s="210"/>
      <c r="BJ15" s="210"/>
      <c r="BK15" s="210"/>
      <c r="BL15" s="785" t="s">
        <v>511</v>
      </c>
      <c r="BM15" s="786"/>
      <c r="BN15" s="786"/>
      <c r="BO15" s="786"/>
      <c r="BP15" s="786"/>
      <c r="BQ15" s="786"/>
      <c r="BR15" s="786"/>
      <c r="BS15" s="786"/>
      <c r="BT15" s="786"/>
      <c r="BU15" s="786"/>
      <c r="BV15" s="786"/>
      <c r="BW15" s="786"/>
      <c r="BX15" s="786"/>
      <c r="BY15" s="786"/>
      <c r="BZ15" s="787"/>
      <c r="CA15" s="788" t="s">
        <v>1191</v>
      </c>
      <c r="CB15" s="789"/>
      <c r="CC15" s="789"/>
      <c r="CD15" s="789"/>
      <c r="CE15" s="789"/>
      <c r="CF15" s="789"/>
      <c r="CG15" s="789"/>
      <c r="CH15" s="789"/>
      <c r="CI15" s="789"/>
      <c r="CJ15" s="789"/>
      <c r="CK15" s="790"/>
    </row>
    <row r="16" spans="2:100" ht="21" customHeight="1">
      <c r="B16" s="459"/>
      <c r="C16" s="459"/>
      <c r="D16" s="459"/>
      <c r="E16" s="459"/>
      <c r="F16" s="459"/>
      <c r="G16" s="459"/>
      <c r="H16" s="459"/>
      <c r="I16" s="459"/>
      <c r="J16" s="459"/>
      <c r="K16" s="459" t="s">
        <v>1192</v>
      </c>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t="s">
        <v>1193</v>
      </c>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t="s">
        <v>1194</v>
      </c>
      <c r="BM16" s="459"/>
      <c r="BN16" s="459"/>
      <c r="BO16" s="459"/>
      <c r="BP16" s="459"/>
      <c r="BQ16" s="459"/>
      <c r="BR16" s="459"/>
      <c r="BS16" s="459"/>
      <c r="BT16" s="459"/>
      <c r="BU16" s="459"/>
      <c r="BV16" s="459"/>
      <c r="BW16" s="459"/>
      <c r="BX16" s="459"/>
      <c r="BY16" s="459"/>
      <c r="BZ16" s="459"/>
      <c r="CA16" s="624" t="s">
        <v>1195</v>
      </c>
      <c r="CB16" s="624"/>
      <c r="CC16" s="624"/>
      <c r="CD16" s="624"/>
      <c r="CE16" s="624"/>
      <c r="CF16" s="624"/>
      <c r="CG16" s="624"/>
      <c r="CH16" s="624"/>
      <c r="CI16" s="624"/>
      <c r="CJ16" s="624"/>
      <c r="CK16" s="791"/>
    </row>
    <row r="17" spans="2:89" ht="21" customHeight="1">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t="s">
        <v>519</v>
      </c>
      <c r="BM17" s="459"/>
      <c r="BN17" s="459"/>
      <c r="BO17" s="459"/>
      <c r="BP17" s="459"/>
      <c r="BQ17" s="459" t="s">
        <v>520</v>
      </c>
      <c r="BR17" s="459"/>
      <c r="BS17" s="459"/>
      <c r="BT17" s="459"/>
      <c r="BU17" s="459"/>
      <c r="BV17" s="459" t="s">
        <v>19</v>
      </c>
      <c r="BW17" s="459"/>
      <c r="BX17" s="459"/>
      <c r="BY17" s="459"/>
      <c r="BZ17" s="459"/>
      <c r="CA17" s="464"/>
      <c r="CB17" s="464"/>
      <c r="CC17" s="464"/>
      <c r="CD17" s="464"/>
      <c r="CE17" s="464"/>
      <c r="CF17" s="464"/>
      <c r="CG17" s="464"/>
      <c r="CH17" s="464"/>
      <c r="CI17" s="464"/>
      <c r="CJ17" s="464"/>
      <c r="CK17" s="792"/>
    </row>
    <row r="18" spans="2:89" ht="25.5" customHeight="1">
      <c r="B18" s="459" t="s">
        <v>1196</v>
      </c>
      <c r="C18" s="459"/>
      <c r="D18" s="459"/>
      <c r="E18" s="459"/>
      <c r="F18" s="459"/>
      <c r="G18" s="459"/>
      <c r="H18" s="459"/>
      <c r="I18" s="459"/>
      <c r="J18" s="459"/>
      <c r="K18" s="720" t="s">
        <v>1875</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98" t="s">
        <v>164</v>
      </c>
      <c r="BM18" s="799"/>
      <c r="BN18" s="800"/>
      <c r="BO18" s="801" t="s">
        <v>1197</v>
      </c>
      <c r="BP18" s="802"/>
      <c r="BQ18" s="798" t="s">
        <v>164</v>
      </c>
      <c r="BR18" s="799"/>
      <c r="BS18" s="800"/>
      <c r="BT18" s="801" t="s">
        <v>1197</v>
      </c>
      <c r="BU18" s="802"/>
      <c r="BV18" s="803" t="s">
        <v>164</v>
      </c>
      <c r="BW18" s="799"/>
      <c r="BX18" s="800"/>
      <c r="BY18" s="801" t="s">
        <v>1197</v>
      </c>
      <c r="BZ18" s="802"/>
      <c r="CA18" s="793">
        <v>31</v>
      </c>
      <c r="CB18" s="794"/>
      <c r="CC18" s="794"/>
      <c r="CD18" s="794"/>
      <c r="CE18" s="794"/>
      <c r="CF18" s="794"/>
      <c r="CG18" s="794"/>
      <c r="CH18" s="794"/>
      <c r="CI18" s="794"/>
      <c r="CJ18" s="794"/>
      <c r="CK18" s="294" t="s">
        <v>1197</v>
      </c>
    </row>
    <row r="19" spans="2:89" ht="25.5" customHeight="1">
      <c r="B19" s="622" t="s">
        <v>1198</v>
      </c>
      <c r="C19" s="622"/>
      <c r="D19" s="622"/>
      <c r="E19" s="622"/>
      <c r="F19" s="622"/>
      <c r="G19" s="622"/>
      <c r="H19" s="622"/>
      <c r="I19" s="622"/>
      <c r="J19" s="622"/>
      <c r="K19" s="720" t="s">
        <v>1876</v>
      </c>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t="s">
        <v>1199</v>
      </c>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95">
        <v>55</v>
      </c>
      <c r="BM19" s="795"/>
      <c r="BN19" s="795"/>
      <c r="BO19" s="795"/>
      <c r="BP19" s="795"/>
      <c r="BQ19" s="795">
        <v>60</v>
      </c>
      <c r="BR19" s="795"/>
      <c r="BS19" s="795"/>
      <c r="BT19" s="795"/>
      <c r="BU19" s="795"/>
      <c r="BV19" s="795">
        <f t="shared" ref="BV19:BV26" si="0">SUM(BL19+BQ19)</f>
        <v>115</v>
      </c>
      <c r="BW19" s="795"/>
      <c r="BX19" s="795"/>
      <c r="BY19" s="795"/>
      <c r="BZ19" s="795"/>
      <c r="CA19" s="796">
        <v>8</v>
      </c>
      <c r="CB19" s="797"/>
      <c r="CC19" s="797"/>
      <c r="CD19" s="797"/>
      <c r="CE19" s="797"/>
      <c r="CF19" s="797"/>
      <c r="CG19" s="797"/>
      <c r="CH19" s="797"/>
      <c r="CI19" s="797"/>
      <c r="CJ19" s="797"/>
      <c r="CK19" s="295"/>
    </row>
    <row r="20" spans="2:89" ht="25.5" customHeight="1">
      <c r="B20" s="459" t="s">
        <v>1200</v>
      </c>
      <c r="C20" s="459"/>
      <c r="D20" s="459"/>
      <c r="E20" s="459"/>
      <c r="F20" s="459"/>
      <c r="G20" s="459"/>
      <c r="H20" s="459"/>
      <c r="I20" s="459"/>
      <c r="J20" s="459"/>
      <c r="K20" s="720" t="s">
        <v>1201</v>
      </c>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t="s">
        <v>1202</v>
      </c>
      <c r="AK20" s="720"/>
      <c r="AL20" s="720"/>
      <c r="AM20" s="720"/>
      <c r="AN20" s="720"/>
      <c r="AO20" s="720"/>
      <c r="AP20" s="720"/>
      <c r="AQ20" s="720"/>
      <c r="AR20" s="720"/>
      <c r="AS20" s="720"/>
      <c r="AT20" s="720"/>
      <c r="AU20" s="720"/>
      <c r="AV20" s="720"/>
      <c r="AW20" s="720"/>
      <c r="AX20" s="720"/>
      <c r="AY20" s="720"/>
      <c r="AZ20" s="720"/>
      <c r="BA20" s="720"/>
      <c r="BB20" s="720"/>
      <c r="BC20" s="720"/>
      <c r="BD20" s="720"/>
      <c r="BE20" s="720"/>
      <c r="BF20" s="720"/>
      <c r="BG20" s="720"/>
      <c r="BH20" s="720"/>
      <c r="BI20" s="720"/>
      <c r="BJ20" s="720"/>
      <c r="BK20" s="720"/>
      <c r="BL20" s="805">
        <v>26</v>
      </c>
      <c r="BM20" s="805"/>
      <c r="BN20" s="805"/>
      <c r="BO20" s="805"/>
      <c r="BP20" s="805"/>
      <c r="BQ20" s="805">
        <v>127</v>
      </c>
      <c r="BR20" s="805"/>
      <c r="BS20" s="805"/>
      <c r="BT20" s="805"/>
      <c r="BU20" s="805"/>
      <c r="BV20" s="805">
        <f t="shared" si="0"/>
        <v>153</v>
      </c>
      <c r="BW20" s="805"/>
      <c r="BX20" s="805"/>
      <c r="BY20" s="805"/>
      <c r="BZ20" s="805"/>
      <c r="CA20" s="804">
        <v>2</v>
      </c>
      <c r="CB20" s="794"/>
      <c r="CC20" s="794"/>
      <c r="CD20" s="794"/>
      <c r="CE20" s="794"/>
      <c r="CF20" s="794"/>
      <c r="CG20" s="794"/>
      <c r="CH20" s="794"/>
      <c r="CI20" s="794"/>
      <c r="CJ20" s="794"/>
      <c r="CK20" s="296"/>
    </row>
    <row r="21" spans="2:89" ht="25.5" customHeight="1">
      <c r="B21" s="459" t="s">
        <v>1203</v>
      </c>
      <c r="C21" s="459"/>
      <c r="D21" s="459"/>
      <c r="E21" s="459"/>
      <c r="F21" s="459"/>
      <c r="G21" s="459"/>
      <c r="H21" s="459"/>
      <c r="I21" s="459"/>
      <c r="J21" s="459"/>
      <c r="K21" s="720" t="s">
        <v>1204</v>
      </c>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t="s">
        <v>1205</v>
      </c>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0"/>
      <c r="BK21" s="720"/>
      <c r="BL21" s="805">
        <v>63</v>
      </c>
      <c r="BM21" s="805"/>
      <c r="BN21" s="805"/>
      <c r="BO21" s="805"/>
      <c r="BP21" s="805"/>
      <c r="BQ21" s="805">
        <v>36</v>
      </c>
      <c r="BR21" s="805"/>
      <c r="BS21" s="805"/>
      <c r="BT21" s="805"/>
      <c r="BU21" s="805"/>
      <c r="BV21" s="805">
        <f t="shared" si="0"/>
        <v>99</v>
      </c>
      <c r="BW21" s="805"/>
      <c r="BX21" s="805"/>
      <c r="BY21" s="805"/>
      <c r="BZ21" s="805"/>
      <c r="CA21" s="796">
        <v>2</v>
      </c>
      <c r="CB21" s="797"/>
      <c r="CC21" s="797"/>
      <c r="CD21" s="797"/>
      <c r="CE21" s="797"/>
      <c r="CF21" s="797"/>
      <c r="CG21" s="797"/>
      <c r="CH21" s="797"/>
      <c r="CI21" s="797"/>
      <c r="CJ21" s="797"/>
      <c r="CK21" s="295"/>
    </row>
    <row r="22" spans="2:89" ht="25.5" customHeight="1">
      <c r="B22" s="459" t="s">
        <v>1206</v>
      </c>
      <c r="C22" s="459"/>
      <c r="D22" s="459"/>
      <c r="E22" s="459"/>
      <c r="F22" s="459"/>
      <c r="G22" s="459"/>
      <c r="H22" s="459"/>
      <c r="I22" s="459"/>
      <c r="J22" s="459"/>
      <c r="K22" s="720" t="s">
        <v>1207</v>
      </c>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t="s">
        <v>1208</v>
      </c>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805">
        <v>40</v>
      </c>
      <c r="BM22" s="805"/>
      <c r="BN22" s="805"/>
      <c r="BO22" s="805"/>
      <c r="BP22" s="805"/>
      <c r="BQ22" s="805">
        <v>86</v>
      </c>
      <c r="BR22" s="805"/>
      <c r="BS22" s="805"/>
      <c r="BT22" s="805"/>
      <c r="BU22" s="805"/>
      <c r="BV22" s="805">
        <f t="shared" si="0"/>
        <v>126</v>
      </c>
      <c r="BW22" s="805"/>
      <c r="BX22" s="805"/>
      <c r="BY22" s="805"/>
      <c r="BZ22" s="805"/>
      <c r="CA22" s="804">
        <v>1</v>
      </c>
      <c r="CB22" s="794"/>
      <c r="CC22" s="794"/>
      <c r="CD22" s="794"/>
      <c r="CE22" s="794"/>
      <c r="CF22" s="794"/>
      <c r="CG22" s="794"/>
      <c r="CH22" s="794"/>
      <c r="CI22" s="794"/>
      <c r="CJ22" s="794"/>
      <c r="CK22" s="296"/>
    </row>
    <row r="23" spans="2:89" ht="25.5" customHeight="1">
      <c r="B23" s="459" t="s">
        <v>1209</v>
      </c>
      <c r="C23" s="459"/>
      <c r="D23" s="459"/>
      <c r="E23" s="459"/>
      <c r="F23" s="459"/>
      <c r="G23" s="459"/>
      <c r="H23" s="459"/>
      <c r="I23" s="459"/>
      <c r="J23" s="459"/>
      <c r="K23" s="720" t="s">
        <v>1210</v>
      </c>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t="s">
        <v>1211</v>
      </c>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805">
        <v>67</v>
      </c>
      <c r="BM23" s="805"/>
      <c r="BN23" s="805"/>
      <c r="BO23" s="805"/>
      <c r="BP23" s="805"/>
      <c r="BQ23" s="805">
        <v>81</v>
      </c>
      <c r="BR23" s="805"/>
      <c r="BS23" s="805"/>
      <c r="BT23" s="805"/>
      <c r="BU23" s="805"/>
      <c r="BV23" s="805">
        <f t="shared" si="0"/>
        <v>148</v>
      </c>
      <c r="BW23" s="805"/>
      <c r="BX23" s="805"/>
      <c r="BY23" s="805"/>
      <c r="BZ23" s="805"/>
      <c r="CA23" s="796">
        <v>7</v>
      </c>
      <c r="CB23" s="797"/>
      <c r="CC23" s="797"/>
      <c r="CD23" s="797"/>
      <c r="CE23" s="797"/>
      <c r="CF23" s="797"/>
      <c r="CG23" s="797"/>
      <c r="CH23" s="797"/>
      <c r="CI23" s="797"/>
      <c r="CJ23" s="797"/>
      <c r="CK23" s="295"/>
    </row>
    <row r="24" spans="2:89" ht="25.5" customHeight="1">
      <c r="B24" s="459" t="s">
        <v>1212</v>
      </c>
      <c r="C24" s="459"/>
      <c r="D24" s="459"/>
      <c r="E24" s="459"/>
      <c r="F24" s="459"/>
      <c r="G24" s="459"/>
      <c r="H24" s="459"/>
      <c r="I24" s="459"/>
      <c r="J24" s="459"/>
      <c r="K24" s="720" t="s">
        <v>1213</v>
      </c>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t="s">
        <v>1214</v>
      </c>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805">
        <v>52</v>
      </c>
      <c r="BM24" s="805"/>
      <c r="BN24" s="805"/>
      <c r="BO24" s="805"/>
      <c r="BP24" s="805"/>
      <c r="BQ24" s="805">
        <v>63</v>
      </c>
      <c r="BR24" s="805"/>
      <c r="BS24" s="805"/>
      <c r="BT24" s="805"/>
      <c r="BU24" s="805"/>
      <c r="BV24" s="805">
        <f t="shared" si="0"/>
        <v>115</v>
      </c>
      <c r="BW24" s="805"/>
      <c r="BX24" s="805"/>
      <c r="BY24" s="805"/>
      <c r="BZ24" s="805"/>
      <c r="CA24" s="804">
        <v>2</v>
      </c>
      <c r="CB24" s="794"/>
      <c r="CC24" s="794"/>
      <c r="CD24" s="794"/>
      <c r="CE24" s="794"/>
      <c r="CF24" s="794"/>
      <c r="CG24" s="794"/>
      <c r="CH24" s="794"/>
      <c r="CI24" s="794"/>
      <c r="CJ24" s="794"/>
      <c r="CK24" s="296"/>
    </row>
    <row r="25" spans="2:89" ht="25.5" customHeight="1">
      <c r="B25" s="459" t="s">
        <v>1215</v>
      </c>
      <c r="C25" s="459"/>
      <c r="D25" s="459"/>
      <c r="E25" s="459"/>
      <c r="F25" s="459"/>
      <c r="G25" s="459"/>
      <c r="H25" s="459"/>
      <c r="I25" s="459"/>
      <c r="J25" s="459"/>
      <c r="K25" s="720" t="s">
        <v>1877</v>
      </c>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t="s">
        <v>1216</v>
      </c>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805">
        <v>35</v>
      </c>
      <c r="BM25" s="805"/>
      <c r="BN25" s="805"/>
      <c r="BO25" s="805"/>
      <c r="BP25" s="805"/>
      <c r="BQ25" s="805">
        <v>86</v>
      </c>
      <c r="BR25" s="805"/>
      <c r="BS25" s="805"/>
      <c r="BT25" s="805"/>
      <c r="BU25" s="805"/>
      <c r="BV25" s="805">
        <f t="shared" si="0"/>
        <v>121</v>
      </c>
      <c r="BW25" s="805"/>
      <c r="BX25" s="805"/>
      <c r="BY25" s="805"/>
      <c r="BZ25" s="805"/>
      <c r="CA25" s="796">
        <v>1</v>
      </c>
      <c r="CB25" s="797"/>
      <c r="CC25" s="797"/>
      <c r="CD25" s="797"/>
      <c r="CE25" s="797"/>
      <c r="CF25" s="797"/>
      <c r="CG25" s="797"/>
      <c r="CH25" s="797"/>
      <c r="CI25" s="797"/>
      <c r="CJ25" s="797"/>
      <c r="CK25" s="295"/>
    </row>
    <row r="26" spans="2:89" ht="25.5" customHeight="1">
      <c r="B26" s="622" t="s">
        <v>1217</v>
      </c>
      <c r="C26" s="622"/>
      <c r="D26" s="622"/>
      <c r="E26" s="622"/>
      <c r="F26" s="622"/>
      <c r="G26" s="622"/>
      <c r="H26" s="622"/>
      <c r="I26" s="622"/>
      <c r="J26" s="622"/>
      <c r="K26" s="720" t="s">
        <v>1218</v>
      </c>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t="s">
        <v>1219</v>
      </c>
      <c r="AK26" s="720"/>
      <c r="AL26" s="720"/>
      <c r="AM26" s="720"/>
      <c r="AN26" s="720"/>
      <c r="AO26" s="720"/>
      <c r="AP26" s="720"/>
      <c r="AQ26" s="720"/>
      <c r="AR26" s="720"/>
      <c r="AS26" s="720"/>
      <c r="AT26" s="720"/>
      <c r="AU26" s="720"/>
      <c r="AV26" s="720"/>
      <c r="AW26" s="720"/>
      <c r="AX26" s="720"/>
      <c r="AY26" s="720"/>
      <c r="AZ26" s="720"/>
      <c r="BA26" s="720"/>
      <c r="BB26" s="720"/>
      <c r="BC26" s="720"/>
      <c r="BD26" s="720"/>
      <c r="BE26" s="720"/>
      <c r="BF26" s="720"/>
      <c r="BG26" s="720"/>
      <c r="BH26" s="720"/>
      <c r="BI26" s="720"/>
      <c r="BJ26" s="720"/>
      <c r="BK26" s="720"/>
      <c r="BL26" s="805">
        <v>90</v>
      </c>
      <c r="BM26" s="805"/>
      <c r="BN26" s="805"/>
      <c r="BO26" s="805"/>
      <c r="BP26" s="805"/>
      <c r="BQ26" s="805">
        <v>154</v>
      </c>
      <c r="BR26" s="805"/>
      <c r="BS26" s="805"/>
      <c r="BT26" s="805"/>
      <c r="BU26" s="805"/>
      <c r="BV26" s="805">
        <f t="shared" si="0"/>
        <v>244</v>
      </c>
      <c r="BW26" s="805"/>
      <c r="BX26" s="805"/>
      <c r="BY26" s="805"/>
      <c r="BZ26" s="805"/>
      <c r="CA26" s="804">
        <v>8</v>
      </c>
      <c r="CB26" s="794"/>
      <c r="CC26" s="794"/>
      <c r="CD26" s="794"/>
      <c r="CE26" s="794"/>
      <c r="CF26" s="794"/>
      <c r="CG26" s="794"/>
      <c r="CH26" s="794"/>
      <c r="CI26" s="794"/>
      <c r="CJ26" s="794"/>
      <c r="CK26" s="296"/>
    </row>
    <row r="27" spans="2:89" ht="25.5" customHeight="1">
      <c r="B27" s="469" t="s">
        <v>1220</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470"/>
      <c r="BL27" s="805">
        <f>SUM(BL19:BP26)</f>
        <v>428</v>
      </c>
      <c r="BM27" s="805"/>
      <c r="BN27" s="805"/>
      <c r="BO27" s="805"/>
      <c r="BP27" s="805"/>
      <c r="BQ27" s="805">
        <f>SUM(BQ19:BU26)</f>
        <v>693</v>
      </c>
      <c r="BR27" s="805"/>
      <c r="BS27" s="805"/>
      <c r="BT27" s="805"/>
      <c r="BU27" s="805"/>
      <c r="BV27" s="807">
        <f>SUM(BV19:BZ26)</f>
        <v>1121</v>
      </c>
      <c r="BW27" s="807"/>
      <c r="BX27" s="807"/>
      <c r="BY27" s="807"/>
      <c r="BZ27" s="807"/>
      <c r="CA27" s="808">
        <f>SUM(CA18:CA26)</f>
        <v>62</v>
      </c>
      <c r="CB27" s="809"/>
      <c r="CC27" s="809"/>
      <c r="CD27" s="809"/>
      <c r="CE27" s="809"/>
      <c r="CF27" s="809"/>
      <c r="CG27" s="809"/>
      <c r="CH27" s="809"/>
      <c r="CI27" s="809"/>
      <c r="CJ27" s="809"/>
      <c r="CK27" s="297"/>
    </row>
    <row r="28" spans="2:89" ht="24" customHeight="1"/>
    <row r="29" spans="2:89" ht="24" customHeight="1">
      <c r="C29" s="806" t="s">
        <v>1878</v>
      </c>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c r="BB29" s="806"/>
    </row>
    <row r="30" spans="2:89" ht="20.100000000000001" customHeight="1"/>
    <row r="37" spans="1:123" ht="14.25" customHeight="1">
      <c r="A37" s="83"/>
      <c r="B37" s="83"/>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83"/>
      <c r="DA37" s="83"/>
      <c r="DB37" s="83"/>
      <c r="DC37" s="83"/>
      <c r="DD37" s="83"/>
      <c r="DE37" s="83"/>
      <c r="DF37" s="83"/>
      <c r="DG37" s="83"/>
      <c r="DH37" s="83"/>
      <c r="DI37" s="83"/>
      <c r="DJ37" s="83"/>
      <c r="DK37" s="83"/>
      <c r="DL37" s="83"/>
      <c r="DM37" s="83"/>
      <c r="DN37" s="83"/>
      <c r="DO37" s="83"/>
      <c r="DP37" s="83"/>
      <c r="DQ37" s="83"/>
      <c r="DR37" s="83"/>
      <c r="DS37" s="83"/>
    </row>
  </sheetData>
  <sheetProtection selectLockedCells="1" selectUnlockedCells="1"/>
  <mergeCells count="133">
    <mergeCell ref="C29:BB29"/>
    <mergeCell ref="CA26:CJ26"/>
    <mergeCell ref="B27:BK27"/>
    <mergeCell ref="BL27:BP27"/>
    <mergeCell ref="BQ27:BU27"/>
    <mergeCell ref="BV27:BZ27"/>
    <mergeCell ref="CA27:CJ27"/>
    <mergeCell ref="B26:J26"/>
    <mergeCell ref="K26:AI26"/>
    <mergeCell ref="AJ26:BK26"/>
    <mergeCell ref="BL26:BP26"/>
    <mergeCell ref="BQ26:BU26"/>
    <mergeCell ref="BV26:BZ26"/>
    <mergeCell ref="CA24:CJ24"/>
    <mergeCell ref="B25:J25"/>
    <mergeCell ref="K25:AI25"/>
    <mergeCell ref="AJ25:BK25"/>
    <mergeCell ref="BL25:BP25"/>
    <mergeCell ref="BQ25:BU25"/>
    <mergeCell ref="BV25:BZ25"/>
    <mergeCell ref="CA25:CJ25"/>
    <mergeCell ref="B24:J24"/>
    <mergeCell ref="K24:AI24"/>
    <mergeCell ref="AJ24:BK24"/>
    <mergeCell ref="BL24:BP24"/>
    <mergeCell ref="BQ24:BU24"/>
    <mergeCell ref="BV24:BZ24"/>
    <mergeCell ref="CA22:CJ22"/>
    <mergeCell ref="B23:J23"/>
    <mergeCell ref="K23:AI23"/>
    <mergeCell ref="AJ23:BK23"/>
    <mergeCell ref="BL23:BP23"/>
    <mergeCell ref="BQ23:BU23"/>
    <mergeCell ref="BV23:BZ23"/>
    <mergeCell ref="CA23:CJ23"/>
    <mergeCell ref="B22:J22"/>
    <mergeCell ref="K22:AI22"/>
    <mergeCell ref="AJ22:BK22"/>
    <mergeCell ref="BL22:BP22"/>
    <mergeCell ref="BQ22:BU22"/>
    <mergeCell ref="BV22:BZ22"/>
    <mergeCell ref="CA20:CJ20"/>
    <mergeCell ref="B21:J21"/>
    <mergeCell ref="K21:AI21"/>
    <mergeCell ref="AJ21:BK21"/>
    <mergeCell ref="BL21:BP21"/>
    <mergeCell ref="BQ21:BU21"/>
    <mergeCell ref="BV21:BZ21"/>
    <mergeCell ref="CA21:CJ21"/>
    <mergeCell ref="B20:J20"/>
    <mergeCell ref="K20:AI20"/>
    <mergeCell ref="AJ20:BK20"/>
    <mergeCell ref="BL20:BP20"/>
    <mergeCell ref="BQ20:BU20"/>
    <mergeCell ref="BV20:BZ20"/>
    <mergeCell ref="CA18:CJ18"/>
    <mergeCell ref="B19:J19"/>
    <mergeCell ref="K19:AI19"/>
    <mergeCell ref="AJ19:BK19"/>
    <mergeCell ref="BL19:BP19"/>
    <mergeCell ref="BQ19:BU19"/>
    <mergeCell ref="BV19:BZ19"/>
    <mergeCell ref="CA19:CJ19"/>
    <mergeCell ref="BV17:BZ17"/>
    <mergeCell ref="B18:J18"/>
    <mergeCell ref="K18:AI18"/>
    <mergeCell ref="AJ18:BK18"/>
    <mergeCell ref="BL18:BN18"/>
    <mergeCell ref="BO18:BP18"/>
    <mergeCell ref="BQ18:BS18"/>
    <mergeCell ref="BT18:BU18"/>
    <mergeCell ref="BV18:BX18"/>
    <mergeCell ref="BY18:BZ18"/>
    <mergeCell ref="C15:AO15"/>
    <mergeCell ref="BL15:BZ15"/>
    <mergeCell ref="CA15:CK15"/>
    <mergeCell ref="B16:J17"/>
    <mergeCell ref="K16:AI17"/>
    <mergeCell ref="AJ16:BK17"/>
    <mergeCell ref="BL16:BZ16"/>
    <mergeCell ref="CA16:CK17"/>
    <mergeCell ref="BL17:BP17"/>
    <mergeCell ref="BQ17:BU17"/>
    <mergeCell ref="CM7:CO11"/>
    <mergeCell ref="CR7:CV7"/>
    <mergeCell ref="CR8:CV8"/>
    <mergeCell ref="AT9:AW11"/>
    <mergeCell ref="CR9:CV9"/>
    <mergeCell ref="BX10:CD11"/>
    <mergeCell ref="CR10:CV10"/>
    <mergeCell ref="CR11:CV11"/>
    <mergeCell ref="BH7:BM11"/>
    <mergeCell ref="BN7:BR11"/>
    <mergeCell ref="BS7:BW11"/>
    <mergeCell ref="BX7:CD9"/>
    <mergeCell ref="CE7:CI11"/>
    <mergeCell ref="CJ7:CL11"/>
    <mergeCell ref="B7:J11"/>
    <mergeCell ref="K7:T11"/>
    <mergeCell ref="U7:AC11"/>
    <mergeCell ref="AD7:AF11"/>
    <mergeCell ref="AG7:AI11"/>
    <mergeCell ref="BH5:CV5"/>
    <mergeCell ref="AD6:AF6"/>
    <mergeCell ref="AG6:AI6"/>
    <mergeCell ref="AJ6:AM6"/>
    <mergeCell ref="AN6:AP6"/>
    <mergeCell ref="AQ6:AS6"/>
    <mergeCell ref="AT6:AW6"/>
    <mergeCell ref="BH6:BM6"/>
    <mergeCell ref="BN6:BR6"/>
    <mergeCell ref="BS6:BW6"/>
    <mergeCell ref="AJ7:AM11"/>
    <mergeCell ref="AN7:AP11"/>
    <mergeCell ref="AQ7:AS11"/>
    <mergeCell ref="AT7:AW8"/>
    <mergeCell ref="AX7:BB11"/>
    <mergeCell ref="BC7:BG11"/>
    <mergeCell ref="BX6:CD6"/>
    <mergeCell ref="CE6:CI6"/>
    <mergeCell ref="CJ6:CL6"/>
    <mergeCell ref="C2:AF2"/>
    <mergeCell ref="B4:W4"/>
    <mergeCell ref="CI4:CV4"/>
    <mergeCell ref="B5:J6"/>
    <mergeCell ref="K5:T6"/>
    <mergeCell ref="U5:AC6"/>
    <mergeCell ref="AD5:AM5"/>
    <mergeCell ref="AN5:AW5"/>
    <mergeCell ref="AX5:BB6"/>
    <mergeCell ref="BC5:BG6"/>
    <mergeCell ref="CM6:CO6"/>
    <mergeCell ref="CP6:CV6"/>
  </mergeCells>
  <phoneticPr fontId="3"/>
  <pageMargins left="0.78740157480314965" right="0.19685039370078741" top="0.19685039370078741" bottom="0.39370078740157483" header="0" footer="0"/>
  <pageSetup paperSize="9" scale="70" firstPageNumber="0" orientation="landscape" horizontalDpi="300" verticalDpi="300" r:id="rId1"/>
  <headerFooter scaleWithDoc="0" alignWithMargins="0">
    <oddFooter>&amp;C&amp;"ＭＳ 明朝,標準"&amp;10－３０－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Layout" zoomScale="70" zoomScaleNormal="70" zoomScalePageLayoutView="70" workbookViewId="0">
      <selection sqref="A1:B1"/>
    </sheetView>
  </sheetViews>
  <sheetFormatPr defaultRowHeight="14.25"/>
  <cols>
    <col min="1" max="1" width="18.375" style="205" customWidth="1"/>
    <col min="2" max="2" width="41.5" style="205" customWidth="1"/>
    <col min="3" max="3" width="41.375" style="205" customWidth="1"/>
    <col min="4" max="9" width="6.875" style="205" customWidth="1"/>
    <col min="10" max="10" width="8.875" style="205" customWidth="1"/>
    <col min="11" max="13" width="7.625" style="205" customWidth="1"/>
    <col min="14" max="14" width="8.25" style="205" customWidth="1"/>
    <col min="15" max="17" width="8.625" style="205" customWidth="1"/>
    <col min="18" max="19" width="8.25" style="205" customWidth="1"/>
    <col min="20" max="20" width="2.125" style="205" customWidth="1"/>
    <col min="21" max="16384" width="9" style="205"/>
  </cols>
  <sheetData>
    <row r="1" spans="1:19" ht="23.25" customHeight="1">
      <c r="A1" s="478" t="s">
        <v>510</v>
      </c>
      <c r="B1" s="478"/>
      <c r="O1" s="810" t="s">
        <v>511</v>
      </c>
      <c r="P1" s="810"/>
      <c r="Q1" s="810"/>
      <c r="R1" s="810"/>
      <c r="S1" s="810"/>
    </row>
    <row r="2" spans="1:19" ht="23.25" customHeight="1">
      <c r="A2" s="697" t="s">
        <v>512</v>
      </c>
      <c r="B2" s="700" t="s">
        <v>513</v>
      </c>
      <c r="C2" s="700" t="s">
        <v>514</v>
      </c>
      <c r="D2" s="700" t="s">
        <v>515</v>
      </c>
      <c r="E2" s="700"/>
      <c r="F2" s="700"/>
      <c r="G2" s="700" t="s">
        <v>516</v>
      </c>
      <c r="H2" s="700"/>
      <c r="I2" s="700"/>
      <c r="J2" s="811" t="s">
        <v>517</v>
      </c>
      <c r="K2" s="700" t="s">
        <v>518</v>
      </c>
      <c r="L2" s="700"/>
      <c r="M2" s="700"/>
      <c r="N2" s="812"/>
      <c r="O2" s="700"/>
      <c r="P2" s="812"/>
      <c r="Q2" s="700"/>
      <c r="R2" s="700"/>
      <c r="S2" s="700"/>
    </row>
    <row r="3" spans="1:19" ht="20.25" customHeight="1">
      <c r="A3" s="697"/>
      <c r="B3" s="700"/>
      <c r="C3" s="700"/>
      <c r="D3" s="700" t="s">
        <v>519</v>
      </c>
      <c r="E3" s="700" t="s">
        <v>520</v>
      </c>
      <c r="F3" s="700" t="s">
        <v>19</v>
      </c>
      <c r="G3" s="700" t="s">
        <v>521</v>
      </c>
      <c r="H3" s="700" t="s">
        <v>522</v>
      </c>
      <c r="I3" s="700" t="s">
        <v>523</v>
      </c>
      <c r="J3" s="811"/>
      <c r="K3" s="811" t="s">
        <v>524</v>
      </c>
      <c r="L3" s="811" t="s">
        <v>525</v>
      </c>
      <c r="M3" s="817" t="s">
        <v>526</v>
      </c>
      <c r="N3" s="298" t="s">
        <v>454</v>
      </c>
      <c r="O3" s="819" t="s">
        <v>527</v>
      </c>
      <c r="P3" s="298" t="s">
        <v>456</v>
      </c>
      <c r="Q3" s="813" t="s">
        <v>528</v>
      </c>
      <c r="R3" s="811" t="s">
        <v>529</v>
      </c>
      <c r="S3" s="811" t="s">
        <v>530</v>
      </c>
    </row>
    <row r="4" spans="1:19" ht="20.25" customHeight="1">
      <c r="A4" s="697"/>
      <c r="B4" s="700"/>
      <c r="C4" s="700"/>
      <c r="D4" s="700"/>
      <c r="E4" s="700"/>
      <c r="F4" s="700"/>
      <c r="G4" s="700"/>
      <c r="H4" s="700"/>
      <c r="I4" s="700"/>
      <c r="J4" s="700"/>
      <c r="K4" s="700"/>
      <c r="L4" s="700"/>
      <c r="M4" s="818"/>
      <c r="N4" s="299" t="s">
        <v>457</v>
      </c>
      <c r="O4" s="819"/>
      <c r="P4" s="299" t="s">
        <v>531</v>
      </c>
      <c r="Q4" s="813"/>
      <c r="R4" s="811"/>
      <c r="S4" s="811"/>
    </row>
    <row r="5" spans="1:19" ht="20.25" customHeight="1">
      <c r="A5" s="697"/>
      <c r="B5" s="700"/>
      <c r="C5" s="700"/>
      <c r="D5" s="700"/>
      <c r="E5" s="700"/>
      <c r="F5" s="700"/>
      <c r="G5" s="700"/>
      <c r="H5" s="700"/>
      <c r="I5" s="700"/>
      <c r="J5" s="700"/>
      <c r="K5" s="700"/>
      <c r="L5" s="700"/>
      <c r="M5" s="818"/>
      <c r="N5" s="300" t="s">
        <v>1879</v>
      </c>
      <c r="O5" s="819"/>
      <c r="P5" s="300" t="s">
        <v>532</v>
      </c>
      <c r="Q5" s="813"/>
      <c r="R5" s="811"/>
      <c r="S5" s="811"/>
    </row>
    <row r="6" spans="1:19" ht="23.25" customHeight="1">
      <c r="A6" s="301" t="s">
        <v>504</v>
      </c>
      <c r="B6" s="814" t="s">
        <v>533</v>
      </c>
      <c r="C6" s="814" t="s">
        <v>534</v>
      </c>
      <c r="D6" s="815">
        <v>27</v>
      </c>
      <c r="E6" s="815" t="s">
        <v>164</v>
      </c>
      <c r="F6" s="816">
        <v>27</v>
      </c>
      <c r="G6" s="815">
        <v>5</v>
      </c>
      <c r="H6" s="815">
        <v>2</v>
      </c>
      <c r="I6" s="815" t="s">
        <v>164</v>
      </c>
      <c r="J6" s="815" t="s">
        <v>164</v>
      </c>
      <c r="K6" s="815" t="s">
        <v>164</v>
      </c>
      <c r="L6" s="815">
        <v>250</v>
      </c>
      <c r="M6" s="815">
        <v>250</v>
      </c>
      <c r="N6" s="820" t="s">
        <v>164</v>
      </c>
      <c r="O6" s="815">
        <v>5</v>
      </c>
      <c r="P6" s="820" t="s">
        <v>164</v>
      </c>
      <c r="Q6" s="815" t="s">
        <v>164</v>
      </c>
      <c r="R6" s="815" t="s">
        <v>164</v>
      </c>
      <c r="S6" s="815" t="s">
        <v>164</v>
      </c>
    </row>
    <row r="7" spans="1:19" ht="23.25" customHeight="1">
      <c r="A7" s="301" t="s">
        <v>535</v>
      </c>
      <c r="B7" s="814"/>
      <c r="C7" s="814"/>
      <c r="D7" s="815"/>
      <c r="E7" s="815"/>
      <c r="F7" s="816"/>
      <c r="G7" s="815"/>
      <c r="H7" s="815"/>
      <c r="I7" s="815"/>
      <c r="J7" s="815"/>
      <c r="K7" s="815"/>
      <c r="L7" s="815"/>
      <c r="M7" s="815"/>
      <c r="N7" s="815"/>
      <c r="O7" s="815"/>
      <c r="P7" s="815"/>
      <c r="Q7" s="815"/>
      <c r="R7" s="815"/>
      <c r="S7" s="815"/>
    </row>
    <row r="8" spans="1:19" ht="23.25" customHeight="1">
      <c r="A8" s="302" t="s">
        <v>349</v>
      </c>
      <c r="B8" s="814" t="s">
        <v>536</v>
      </c>
      <c r="C8" s="814" t="s">
        <v>537</v>
      </c>
      <c r="D8" s="815">
        <v>425</v>
      </c>
      <c r="E8" s="815">
        <v>30</v>
      </c>
      <c r="F8" s="816">
        <v>455</v>
      </c>
      <c r="G8" s="815">
        <v>11</v>
      </c>
      <c r="H8" s="815">
        <v>2</v>
      </c>
      <c r="I8" s="815">
        <v>1</v>
      </c>
      <c r="J8" s="815">
        <v>455</v>
      </c>
      <c r="K8" s="815">
        <v>800</v>
      </c>
      <c r="L8" s="815" t="s">
        <v>164</v>
      </c>
      <c r="M8" s="815">
        <v>20</v>
      </c>
      <c r="N8" s="821" t="s">
        <v>538</v>
      </c>
      <c r="O8" s="815" t="s">
        <v>164</v>
      </c>
      <c r="P8" s="815">
        <v>10000</v>
      </c>
      <c r="Q8" s="821" t="s">
        <v>539</v>
      </c>
      <c r="R8" s="815">
        <v>300</v>
      </c>
      <c r="S8" s="815" t="s">
        <v>164</v>
      </c>
    </row>
    <row r="9" spans="1:19" ht="23.25" customHeight="1">
      <c r="A9" s="303" t="s">
        <v>540</v>
      </c>
      <c r="B9" s="814"/>
      <c r="C9" s="814"/>
      <c r="D9" s="815"/>
      <c r="E9" s="815"/>
      <c r="F9" s="816"/>
      <c r="G9" s="815"/>
      <c r="H9" s="815"/>
      <c r="I9" s="815"/>
      <c r="J9" s="815"/>
      <c r="K9" s="815"/>
      <c r="L9" s="815"/>
      <c r="M9" s="815"/>
      <c r="N9" s="815"/>
      <c r="O9" s="815"/>
      <c r="P9" s="815"/>
      <c r="Q9" s="815"/>
      <c r="R9" s="815"/>
      <c r="S9" s="815"/>
    </row>
    <row r="10" spans="1:19" ht="23.25" customHeight="1">
      <c r="A10" s="301" t="s">
        <v>478</v>
      </c>
      <c r="B10" s="814" t="s">
        <v>541</v>
      </c>
      <c r="C10" s="814" t="s">
        <v>542</v>
      </c>
      <c r="D10" s="815">
        <v>327</v>
      </c>
      <c r="E10" s="815">
        <v>28</v>
      </c>
      <c r="F10" s="816">
        <v>355</v>
      </c>
      <c r="G10" s="815">
        <v>9</v>
      </c>
      <c r="H10" s="815">
        <v>2</v>
      </c>
      <c r="I10" s="815">
        <v>1</v>
      </c>
      <c r="J10" s="815">
        <v>5112</v>
      </c>
      <c r="K10" s="815">
        <v>933</v>
      </c>
      <c r="L10" s="815">
        <v>10</v>
      </c>
      <c r="M10" s="815">
        <v>30</v>
      </c>
      <c r="N10" s="821" t="s">
        <v>543</v>
      </c>
      <c r="O10" s="815">
        <v>8</v>
      </c>
      <c r="P10" s="815">
        <v>22560</v>
      </c>
      <c r="Q10" s="821" t="s">
        <v>544</v>
      </c>
      <c r="R10" s="815">
        <v>200</v>
      </c>
      <c r="S10" s="815">
        <v>1</v>
      </c>
    </row>
    <row r="11" spans="1:19" ht="23.25" customHeight="1">
      <c r="A11" s="301" t="s">
        <v>545</v>
      </c>
      <c r="B11" s="814"/>
      <c r="C11" s="814"/>
      <c r="D11" s="815"/>
      <c r="E11" s="815"/>
      <c r="F11" s="816"/>
      <c r="G11" s="815"/>
      <c r="H11" s="815"/>
      <c r="I11" s="815"/>
      <c r="J11" s="815"/>
      <c r="K11" s="815"/>
      <c r="L11" s="815"/>
      <c r="M11" s="815"/>
      <c r="N11" s="815"/>
      <c r="O11" s="815"/>
      <c r="P11" s="815"/>
      <c r="Q11" s="815"/>
      <c r="R11" s="815"/>
      <c r="S11" s="815"/>
    </row>
    <row r="12" spans="1:19" ht="23.25" customHeight="1">
      <c r="A12" s="302" t="s">
        <v>481</v>
      </c>
      <c r="B12" s="814" t="s">
        <v>546</v>
      </c>
      <c r="C12" s="814" t="s">
        <v>547</v>
      </c>
      <c r="D12" s="815">
        <v>1521</v>
      </c>
      <c r="E12" s="815" t="s">
        <v>164</v>
      </c>
      <c r="F12" s="816">
        <v>1521</v>
      </c>
      <c r="G12" s="815">
        <v>13</v>
      </c>
      <c r="H12" s="815">
        <v>3</v>
      </c>
      <c r="I12" s="822">
        <v>1</v>
      </c>
      <c r="J12" s="815">
        <v>8619</v>
      </c>
      <c r="K12" s="815">
        <v>2193</v>
      </c>
      <c r="L12" s="815">
        <v>100</v>
      </c>
      <c r="M12" s="815">
        <v>550</v>
      </c>
      <c r="N12" s="821" t="s">
        <v>548</v>
      </c>
      <c r="O12" s="815" t="s">
        <v>164</v>
      </c>
      <c r="P12" s="815">
        <v>27000</v>
      </c>
      <c r="Q12" s="821" t="s">
        <v>549</v>
      </c>
      <c r="R12" s="815">
        <v>100</v>
      </c>
      <c r="S12" s="815" t="s">
        <v>164</v>
      </c>
    </row>
    <row r="13" spans="1:19" ht="45.75" customHeight="1">
      <c r="A13" s="303" t="s">
        <v>550</v>
      </c>
      <c r="B13" s="814"/>
      <c r="C13" s="814"/>
      <c r="D13" s="815"/>
      <c r="E13" s="815"/>
      <c r="F13" s="816"/>
      <c r="G13" s="815"/>
      <c r="H13" s="815"/>
      <c r="I13" s="815"/>
      <c r="J13" s="815"/>
      <c r="K13" s="815"/>
      <c r="L13" s="815"/>
      <c r="M13" s="815"/>
      <c r="N13" s="815"/>
      <c r="O13" s="815"/>
      <c r="P13" s="815"/>
      <c r="Q13" s="815"/>
      <c r="R13" s="815"/>
      <c r="S13" s="815"/>
    </row>
    <row r="14" spans="1:19" ht="23.25" customHeight="1">
      <c r="A14" s="302" t="s">
        <v>486</v>
      </c>
      <c r="B14" s="814" t="s">
        <v>551</v>
      </c>
      <c r="C14" s="814" t="s">
        <v>552</v>
      </c>
      <c r="D14" s="815">
        <v>591</v>
      </c>
      <c r="E14" s="815">
        <v>31</v>
      </c>
      <c r="F14" s="816">
        <v>622</v>
      </c>
      <c r="G14" s="815">
        <v>10</v>
      </c>
      <c r="H14" s="815">
        <v>3</v>
      </c>
      <c r="I14" s="815">
        <v>1</v>
      </c>
      <c r="J14" s="815">
        <v>7464</v>
      </c>
      <c r="K14" s="815">
        <v>1200</v>
      </c>
      <c r="L14" s="815" t="s">
        <v>164</v>
      </c>
      <c r="M14" s="815">
        <v>10</v>
      </c>
      <c r="N14" s="815" t="s">
        <v>164</v>
      </c>
      <c r="O14" s="815">
        <v>3</v>
      </c>
      <c r="P14" s="815">
        <v>50000</v>
      </c>
      <c r="Q14" s="821" t="s">
        <v>553</v>
      </c>
      <c r="R14" s="815">
        <v>3000</v>
      </c>
      <c r="S14" s="815" t="s">
        <v>164</v>
      </c>
    </row>
    <row r="15" spans="1:19" ht="23.25" customHeight="1">
      <c r="A15" s="303" t="s">
        <v>554</v>
      </c>
      <c r="B15" s="814"/>
      <c r="C15" s="814"/>
      <c r="D15" s="815"/>
      <c r="E15" s="815"/>
      <c r="F15" s="816"/>
      <c r="G15" s="815"/>
      <c r="H15" s="815"/>
      <c r="I15" s="815"/>
      <c r="J15" s="815"/>
      <c r="K15" s="815"/>
      <c r="L15" s="815"/>
      <c r="M15" s="815"/>
      <c r="N15" s="815"/>
      <c r="O15" s="815"/>
      <c r="P15" s="815"/>
      <c r="Q15" s="815"/>
      <c r="R15" s="815"/>
      <c r="S15" s="815"/>
    </row>
    <row r="16" spans="1:19" ht="23.25" customHeight="1">
      <c r="A16" s="301" t="s">
        <v>483</v>
      </c>
      <c r="B16" s="814" t="s">
        <v>555</v>
      </c>
      <c r="C16" s="814" t="s">
        <v>556</v>
      </c>
      <c r="D16" s="815">
        <v>270</v>
      </c>
      <c r="E16" s="815">
        <v>35</v>
      </c>
      <c r="F16" s="816">
        <v>305</v>
      </c>
      <c r="G16" s="815">
        <v>12</v>
      </c>
      <c r="H16" s="815">
        <v>2</v>
      </c>
      <c r="I16" s="815">
        <v>1</v>
      </c>
      <c r="J16" s="815">
        <v>536</v>
      </c>
      <c r="K16" s="815">
        <v>450</v>
      </c>
      <c r="L16" s="815" t="s">
        <v>164</v>
      </c>
      <c r="M16" s="815">
        <v>15</v>
      </c>
      <c r="N16" s="821" t="s">
        <v>557</v>
      </c>
      <c r="O16" s="815" t="s">
        <v>164</v>
      </c>
      <c r="P16" s="815">
        <v>25000</v>
      </c>
      <c r="Q16" s="821" t="s">
        <v>558</v>
      </c>
      <c r="R16" s="815">
        <v>1000</v>
      </c>
      <c r="S16" s="815" t="s">
        <v>164</v>
      </c>
    </row>
    <row r="17" spans="1:19" ht="23.25" customHeight="1">
      <c r="A17" s="301" t="s">
        <v>559</v>
      </c>
      <c r="B17" s="814"/>
      <c r="C17" s="814"/>
      <c r="D17" s="815"/>
      <c r="E17" s="815"/>
      <c r="F17" s="816"/>
      <c r="G17" s="815"/>
      <c r="H17" s="815"/>
      <c r="I17" s="815"/>
      <c r="J17" s="815"/>
      <c r="K17" s="815"/>
      <c r="L17" s="815"/>
      <c r="M17" s="815"/>
      <c r="N17" s="815"/>
      <c r="O17" s="815"/>
      <c r="P17" s="815"/>
      <c r="Q17" s="815"/>
      <c r="R17" s="815"/>
      <c r="S17" s="815"/>
    </row>
    <row r="18" spans="1:19" ht="23.25" customHeight="1">
      <c r="A18" s="302" t="s">
        <v>347</v>
      </c>
      <c r="B18" s="814" t="s">
        <v>560</v>
      </c>
      <c r="C18" s="814" t="s">
        <v>561</v>
      </c>
      <c r="D18" s="815">
        <v>738</v>
      </c>
      <c r="E18" s="815">
        <v>58</v>
      </c>
      <c r="F18" s="816">
        <v>796</v>
      </c>
      <c r="G18" s="815">
        <v>10</v>
      </c>
      <c r="H18" s="815">
        <v>3</v>
      </c>
      <c r="I18" s="815">
        <v>2</v>
      </c>
      <c r="J18" s="815">
        <v>3012</v>
      </c>
      <c r="K18" s="815">
        <v>4000</v>
      </c>
      <c r="L18" s="815" t="s">
        <v>164</v>
      </c>
      <c r="M18" s="815">
        <v>80</v>
      </c>
      <c r="N18" s="821" t="s">
        <v>562</v>
      </c>
      <c r="O18" s="815">
        <v>5</v>
      </c>
      <c r="P18" s="815">
        <v>60000</v>
      </c>
      <c r="Q18" s="821" t="s">
        <v>553</v>
      </c>
      <c r="R18" s="815">
        <v>1000</v>
      </c>
      <c r="S18" s="815" t="s">
        <v>164</v>
      </c>
    </row>
    <row r="19" spans="1:19" ht="23.25" customHeight="1">
      <c r="A19" s="303" t="s">
        <v>563</v>
      </c>
      <c r="B19" s="814"/>
      <c r="C19" s="814"/>
      <c r="D19" s="815"/>
      <c r="E19" s="815"/>
      <c r="F19" s="816"/>
      <c r="G19" s="815"/>
      <c r="H19" s="815"/>
      <c r="I19" s="815"/>
      <c r="J19" s="815"/>
      <c r="K19" s="815"/>
      <c r="L19" s="815"/>
      <c r="M19" s="815"/>
      <c r="N19" s="815"/>
      <c r="O19" s="815"/>
      <c r="P19" s="815"/>
      <c r="Q19" s="815"/>
      <c r="R19" s="815"/>
      <c r="S19" s="815"/>
    </row>
    <row r="20" spans="1:19" ht="23.25" customHeight="1">
      <c r="A20" s="301" t="s">
        <v>476</v>
      </c>
      <c r="B20" s="814" t="s">
        <v>564</v>
      </c>
      <c r="C20" s="814" t="s">
        <v>565</v>
      </c>
      <c r="D20" s="815">
        <v>467</v>
      </c>
      <c r="E20" s="815">
        <v>5</v>
      </c>
      <c r="F20" s="816">
        <v>472</v>
      </c>
      <c r="G20" s="815">
        <v>16</v>
      </c>
      <c r="H20" s="815">
        <v>3</v>
      </c>
      <c r="I20" s="815">
        <v>1</v>
      </c>
      <c r="J20" s="815">
        <v>1968</v>
      </c>
      <c r="K20" s="815">
        <v>560</v>
      </c>
      <c r="L20" s="815" t="s">
        <v>164</v>
      </c>
      <c r="M20" s="815">
        <v>30</v>
      </c>
      <c r="N20" s="821" t="s">
        <v>566</v>
      </c>
      <c r="O20" s="815" t="s">
        <v>164</v>
      </c>
      <c r="P20" s="815">
        <v>15000</v>
      </c>
      <c r="Q20" s="821" t="s">
        <v>567</v>
      </c>
      <c r="R20" s="815" t="s">
        <v>164</v>
      </c>
      <c r="S20" s="815" t="s">
        <v>164</v>
      </c>
    </row>
    <row r="21" spans="1:19" ht="45" customHeight="1">
      <c r="A21" s="301" t="s">
        <v>568</v>
      </c>
      <c r="B21" s="814"/>
      <c r="C21" s="814"/>
      <c r="D21" s="815"/>
      <c r="E21" s="815"/>
      <c r="F21" s="816"/>
      <c r="G21" s="815"/>
      <c r="H21" s="815"/>
      <c r="I21" s="815"/>
      <c r="J21" s="815"/>
      <c r="K21" s="815"/>
      <c r="L21" s="815"/>
      <c r="M21" s="815"/>
      <c r="N21" s="815"/>
      <c r="O21" s="815"/>
      <c r="P21" s="815"/>
      <c r="Q21" s="815"/>
      <c r="R21" s="815"/>
      <c r="S21" s="815"/>
    </row>
    <row r="22" spans="1:19" ht="23.25" customHeight="1">
      <c r="A22" s="302" t="s">
        <v>500</v>
      </c>
      <c r="B22" s="814" t="s">
        <v>569</v>
      </c>
      <c r="C22" s="814" t="s">
        <v>500</v>
      </c>
      <c r="D22" s="815">
        <v>169</v>
      </c>
      <c r="E22" s="815" t="s">
        <v>164</v>
      </c>
      <c r="F22" s="816">
        <v>169</v>
      </c>
      <c r="G22" s="815">
        <v>12</v>
      </c>
      <c r="H22" s="815">
        <v>2</v>
      </c>
      <c r="I22" s="815" t="s">
        <v>164</v>
      </c>
      <c r="J22" s="815" t="s">
        <v>164</v>
      </c>
      <c r="K22" s="815">
        <v>840</v>
      </c>
      <c r="L22" s="815" t="s">
        <v>164</v>
      </c>
      <c r="M22" s="815" t="s">
        <v>164</v>
      </c>
      <c r="N22" s="815" t="s">
        <v>164</v>
      </c>
      <c r="O22" s="815" t="s">
        <v>164</v>
      </c>
      <c r="P22" s="815">
        <v>15000</v>
      </c>
      <c r="Q22" s="821" t="s">
        <v>570</v>
      </c>
      <c r="R22" s="815" t="s">
        <v>164</v>
      </c>
      <c r="S22" s="815" t="s">
        <v>164</v>
      </c>
    </row>
    <row r="23" spans="1:19" ht="23.25" customHeight="1">
      <c r="A23" s="303" t="s">
        <v>571</v>
      </c>
      <c r="B23" s="814"/>
      <c r="C23" s="814"/>
      <c r="D23" s="815"/>
      <c r="E23" s="815" t="s">
        <v>164</v>
      </c>
      <c r="F23" s="816"/>
      <c r="G23" s="815"/>
      <c r="H23" s="815"/>
      <c r="I23" s="815"/>
      <c r="J23" s="815"/>
      <c r="K23" s="815"/>
      <c r="L23" s="815"/>
      <c r="M23" s="815"/>
      <c r="N23" s="815"/>
      <c r="O23" s="815"/>
      <c r="P23" s="815"/>
      <c r="Q23" s="815"/>
      <c r="R23" s="815"/>
      <c r="S23" s="815"/>
    </row>
    <row r="24" spans="1:19" ht="23.25" customHeight="1">
      <c r="A24" s="301" t="s">
        <v>472</v>
      </c>
      <c r="B24" s="814" t="s">
        <v>572</v>
      </c>
      <c r="C24" s="814" t="s">
        <v>573</v>
      </c>
      <c r="D24" s="815">
        <v>598</v>
      </c>
      <c r="E24" s="815" t="s">
        <v>164</v>
      </c>
      <c r="F24" s="816">
        <v>598</v>
      </c>
      <c r="G24" s="815">
        <v>13</v>
      </c>
      <c r="H24" s="815">
        <v>3</v>
      </c>
      <c r="I24" s="815">
        <v>1</v>
      </c>
      <c r="J24" s="815" t="s">
        <v>164</v>
      </c>
      <c r="K24" s="815">
        <v>230</v>
      </c>
      <c r="L24" s="815">
        <v>100</v>
      </c>
      <c r="M24" s="815">
        <v>100</v>
      </c>
      <c r="N24" s="821" t="s">
        <v>574</v>
      </c>
      <c r="O24" s="815" t="s">
        <v>164</v>
      </c>
      <c r="P24" s="815">
        <v>6000</v>
      </c>
      <c r="Q24" s="821" t="s">
        <v>575</v>
      </c>
      <c r="R24" s="815" t="s">
        <v>164</v>
      </c>
      <c r="S24" s="815">
        <v>30</v>
      </c>
    </row>
    <row r="25" spans="1:19" ht="45" customHeight="1">
      <c r="A25" s="301" t="s">
        <v>576</v>
      </c>
      <c r="B25" s="814"/>
      <c r="C25" s="814"/>
      <c r="D25" s="815"/>
      <c r="E25" s="815"/>
      <c r="F25" s="816"/>
      <c r="G25" s="815"/>
      <c r="H25" s="815"/>
      <c r="I25" s="815"/>
      <c r="J25" s="815"/>
      <c r="K25" s="815"/>
      <c r="L25" s="815"/>
      <c r="M25" s="815"/>
      <c r="N25" s="815"/>
      <c r="O25" s="815"/>
      <c r="P25" s="815"/>
      <c r="Q25" s="815"/>
      <c r="R25" s="815"/>
      <c r="S25" s="815"/>
    </row>
    <row r="26" spans="1:19" ht="23.25" customHeight="1">
      <c r="A26" s="302" t="s">
        <v>359</v>
      </c>
      <c r="B26" s="814" t="s">
        <v>577</v>
      </c>
      <c r="C26" s="814" t="s">
        <v>578</v>
      </c>
      <c r="D26" s="815">
        <v>587</v>
      </c>
      <c r="E26" s="815">
        <v>21</v>
      </c>
      <c r="F26" s="816">
        <v>608</v>
      </c>
      <c r="G26" s="815">
        <v>13</v>
      </c>
      <c r="H26" s="815">
        <v>3</v>
      </c>
      <c r="I26" s="815">
        <v>1</v>
      </c>
      <c r="J26" s="815">
        <v>100</v>
      </c>
      <c r="K26" s="815">
        <v>520</v>
      </c>
      <c r="L26" s="815" t="s">
        <v>164</v>
      </c>
      <c r="M26" s="815">
        <v>5</v>
      </c>
      <c r="N26" s="821" t="s">
        <v>579</v>
      </c>
      <c r="O26" s="815" t="s">
        <v>164</v>
      </c>
      <c r="P26" s="815">
        <v>20000</v>
      </c>
      <c r="Q26" s="821" t="s">
        <v>580</v>
      </c>
      <c r="R26" s="815">
        <v>2500</v>
      </c>
      <c r="S26" s="815" t="s">
        <v>164</v>
      </c>
    </row>
    <row r="27" spans="1:19" ht="23.25" customHeight="1">
      <c r="A27" s="303" t="s">
        <v>581</v>
      </c>
      <c r="B27" s="814"/>
      <c r="C27" s="814"/>
      <c r="D27" s="815"/>
      <c r="E27" s="815"/>
      <c r="F27" s="816"/>
      <c r="G27" s="815"/>
      <c r="H27" s="815"/>
      <c r="I27" s="815"/>
      <c r="J27" s="815"/>
      <c r="K27" s="815"/>
      <c r="L27" s="815"/>
      <c r="M27" s="815"/>
      <c r="N27" s="815"/>
      <c r="O27" s="815"/>
      <c r="P27" s="815"/>
      <c r="Q27" s="815"/>
      <c r="R27" s="815"/>
      <c r="S27" s="815"/>
    </row>
    <row r="28" spans="1:19" ht="23.25" customHeight="1">
      <c r="A28" s="301" t="s">
        <v>495</v>
      </c>
      <c r="B28" s="814" t="s">
        <v>582</v>
      </c>
      <c r="C28" s="814" t="s">
        <v>583</v>
      </c>
      <c r="D28" s="815">
        <v>77</v>
      </c>
      <c r="E28" s="815" t="s">
        <v>164</v>
      </c>
      <c r="F28" s="816">
        <v>77</v>
      </c>
      <c r="G28" s="815">
        <v>9</v>
      </c>
      <c r="H28" s="815">
        <v>3</v>
      </c>
      <c r="I28" s="815">
        <v>2</v>
      </c>
      <c r="J28" s="815">
        <v>442</v>
      </c>
      <c r="K28" s="815">
        <v>170</v>
      </c>
      <c r="L28" s="815" t="s">
        <v>164</v>
      </c>
      <c r="M28" s="815" t="s">
        <v>164</v>
      </c>
      <c r="N28" s="815" t="s">
        <v>164</v>
      </c>
      <c r="O28" s="815" t="s">
        <v>164</v>
      </c>
      <c r="P28" s="815">
        <v>5200</v>
      </c>
      <c r="Q28" s="815" t="s">
        <v>164</v>
      </c>
      <c r="R28" s="815">
        <v>500</v>
      </c>
      <c r="S28" s="815" t="s">
        <v>164</v>
      </c>
    </row>
    <row r="29" spans="1:19" ht="23.25" customHeight="1">
      <c r="A29" s="301" t="s">
        <v>584</v>
      </c>
      <c r="B29" s="814"/>
      <c r="C29" s="814"/>
      <c r="D29" s="815"/>
      <c r="E29" s="815"/>
      <c r="F29" s="816"/>
      <c r="G29" s="815"/>
      <c r="H29" s="815"/>
      <c r="I29" s="815"/>
      <c r="J29" s="815"/>
      <c r="K29" s="815"/>
      <c r="L29" s="815"/>
      <c r="M29" s="815"/>
      <c r="N29" s="815"/>
      <c r="O29" s="815"/>
      <c r="P29" s="815"/>
      <c r="Q29" s="815"/>
      <c r="R29" s="815"/>
      <c r="S29" s="815"/>
    </row>
    <row r="30" spans="1:19" ht="23.25" customHeight="1">
      <c r="A30" s="302" t="s">
        <v>491</v>
      </c>
      <c r="B30" s="814" t="s">
        <v>585</v>
      </c>
      <c r="C30" s="814" t="s">
        <v>586</v>
      </c>
      <c r="D30" s="815">
        <v>30</v>
      </c>
      <c r="E30" s="815">
        <v>5</v>
      </c>
      <c r="F30" s="816">
        <v>35</v>
      </c>
      <c r="G30" s="815">
        <v>5</v>
      </c>
      <c r="H30" s="815">
        <v>2</v>
      </c>
      <c r="I30" s="815" t="s">
        <v>164</v>
      </c>
      <c r="J30" s="815" t="s">
        <v>164</v>
      </c>
      <c r="K30" s="815" t="s">
        <v>164</v>
      </c>
      <c r="L30" s="815" t="s">
        <v>164</v>
      </c>
      <c r="M30" s="815" t="s">
        <v>164</v>
      </c>
      <c r="N30" s="815" t="s">
        <v>164</v>
      </c>
      <c r="O30" s="815" t="s">
        <v>164</v>
      </c>
      <c r="P30" s="815">
        <v>17000</v>
      </c>
      <c r="Q30" s="815" t="s">
        <v>164</v>
      </c>
      <c r="R30" s="815">
        <v>1000</v>
      </c>
      <c r="S30" s="815" t="s">
        <v>164</v>
      </c>
    </row>
    <row r="31" spans="1:19" ht="23.25" customHeight="1">
      <c r="A31" s="303" t="s">
        <v>587</v>
      </c>
      <c r="B31" s="814"/>
      <c r="C31" s="814"/>
      <c r="D31" s="815"/>
      <c r="E31" s="815"/>
      <c r="F31" s="816"/>
      <c r="G31" s="815"/>
      <c r="H31" s="815"/>
      <c r="I31" s="815"/>
      <c r="J31" s="815"/>
      <c r="K31" s="815"/>
      <c r="L31" s="815"/>
      <c r="M31" s="815"/>
      <c r="N31" s="815"/>
      <c r="O31" s="815"/>
      <c r="P31" s="815"/>
      <c r="Q31" s="815"/>
      <c r="R31" s="815"/>
      <c r="S31" s="815"/>
    </row>
    <row r="32" spans="1:19" ht="23.25" customHeight="1">
      <c r="A32" s="301" t="s">
        <v>493</v>
      </c>
      <c r="B32" s="814" t="s">
        <v>588</v>
      </c>
      <c r="C32" s="814" t="s">
        <v>589</v>
      </c>
      <c r="D32" s="815">
        <v>302</v>
      </c>
      <c r="E32" s="815">
        <v>57</v>
      </c>
      <c r="F32" s="816">
        <v>359</v>
      </c>
      <c r="G32" s="815">
        <v>10</v>
      </c>
      <c r="H32" s="815">
        <v>3</v>
      </c>
      <c r="I32" s="815">
        <v>1</v>
      </c>
      <c r="J32" s="815" t="s">
        <v>164</v>
      </c>
      <c r="K32" s="815">
        <v>253</v>
      </c>
      <c r="L32" s="815" t="s">
        <v>164</v>
      </c>
      <c r="M32" s="815">
        <v>18</v>
      </c>
      <c r="N32" s="815" t="s">
        <v>164</v>
      </c>
      <c r="O32" s="815" t="s">
        <v>164</v>
      </c>
      <c r="P32" s="815">
        <v>5000</v>
      </c>
      <c r="Q32" s="821" t="s">
        <v>539</v>
      </c>
      <c r="R32" s="815">
        <v>1500</v>
      </c>
      <c r="S32" s="815">
        <v>3</v>
      </c>
    </row>
    <row r="33" spans="1:19" ht="23.25" customHeight="1">
      <c r="A33" s="301" t="s">
        <v>590</v>
      </c>
      <c r="B33" s="814"/>
      <c r="C33" s="814"/>
      <c r="D33" s="815"/>
      <c r="E33" s="815"/>
      <c r="F33" s="816"/>
      <c r="G33" s="815"/>
      <c r="H33" s="815"/>
      <c r="I33" s="815"/>
      <c r="J33" s="815"/>
      <c r="K33" s="815"/>
      <c r="L33" s="815"/>
      <c r="M33" s="815"/>
      <c r="N33" s="815"/>
      <c r="O33" s="815"/>
      <c r="P33" s="815"/>
      <c r="Q33" s="815"/>
      <c r="R33" s="815"/>
      <c r="S33" s="815"/>
    </row>
    <row r="34" spans="1:19" ht="23.25" customHeight="1">
      <c r="A34" s="302" t="s">
        <v>489</v>
      </c>
      <c r="B34" s="814" t="s">
        <v>1880</v>
      </c>
      <c r="C34" s="814" t="s">
        <v>591</v>
      </c>
      <c r="D34" s="815">
        <v>179</v>
      </c>
      <c r="E34" s="815">
        <v>33</v>
      </c>
      <c r="F34" s="816">
        <v>212</v>
      </c>
      <c r="G34" s="815">
        <v>7</v>
      </c>
      <c r="H34" s="815">
        <v>3</v>
      </c>
      <c r="I34" s="815">
        <v>1</v>
      </c>
      <c r="J34" s="815">
        <v>438</v>
      </c>
      <c r="K34" s="815">
        <v>200</v>
      </c>
      <c r="L34" s="815" t="s">
        <v>164</v>
      </c>
      <c r="M34" s="815">
        <v>5</v>
      </c>
      <c r="N34" s="815" t="s">
        <v>164</v>
      </c>
      <c r="O34" s="815" t="s">
        <v>164</v>
      </c>
      <c r="P34" s="815">
        <v>20000</v>
      </c>
      <c r="Q34" s="821" t="s">
        <v>580</v>
      </c>
      <c r="R34" s="815">
        <v>1000</v>
      </c>
      <c r="S34" s="815" t="s">
        <v>164</v>
      </c>
    </row>
    <row r="35" spans="1:19" ht="23.25" customHeight="1">
      <c r="A35" s="303" t="s">
        <v>592</v>
      </c>
      <c r="B35" s="814"/>
      <c r="C35" s="814"/>
      <c r="D35" s="815"/>
      <c r="E35" s="815"/>
      <c r="F35" s="816"/>
      <c r="G35" s="815"/>
      <c r="H35" s="815"/>
      <c r="I35" s="815"/>
      <c r="J35" s="815"/>
      <c r="K35" s="815"/>
      <c r="L35" s="815"/>
      <c r="M35" s="815"/>
      <c r="N35" s="815"/>
      <c r="O35" s="815"/>
      <c r="P35" s="815"/>
      <c r="Q35" s="815"/>
      <c r="R35" s="815"/>
      <c r="S35" s="815"/>
    </row>
    <row r="36" spans="1:19" ht="23.25" customHeight="1">
      <c r="A36" s="301" t="s">
        <v>498</v>
      </c>
      <c r="B36" s="814" t="s">
        <v>593</v>
      </c>
      <c r="C36" s="814" t="s">
        <v>181</v>
      </c>
      <c r="D36" s="815">
        <v>93</v>
      </c>
      <c r="E36" s="815">
        <v>59</v>
      </c>
      <c r="F36" s="816">
        <v>152</v>
      </c>
      <c r="G36" s="815">
        <v>5</v>
      </c>
      <c r="H36" s="815">
        <v>3</v>
      </c>
      <c r="I36" s="815" t="s">
        <v>164</v>
      </c>
      <c r="J36" s="815" t="s">
        <v>164</v>
      </c>
      <c r="K36" s="815">
        <v>15</v>
      </c>
      <c r="L36" s="815" t="s">
        <v>164</v>
      </c>
      <c r="M36" s="815" t="s">
        <v>164</v>
      </c>
      <c r="N36" s="815" t="s">
        <v>164</v>
      </c>
      <c r="O36" s="815" t="s">
        <v>164</v>
      </c>
      <c r="P36" s="815">
        <v>9000</v>
      </c>
      <c r="Q36" s="821" t="s">
        <v>594</v>
      </c>
      <c r="R36" s="815">
        <v>3800</v>
      </c>
      <c r="S36" s="815" t="s">
        <v>299</v>
      </c>
    </row>
    <row r="37" spans="1:19" ht="23.25" customHeight="1">
      <c r="A37" s="301" t="s">
        <v>595</v>
      </c>
      <c r="B37" s="814"/>
      <c r="C37" s="814"/>
      <c r="D37" s="815"/>
      <c r="E37" s="815"/>
      <c r="F37" s="816"/>
      <c r="G37" s="815"/>
      <c r="H37" s="815"/>
      <c r="I37" s="815"/>
      <c r="J37" s="815"/>
      <c r="K37" s="815"/>
      <c r="L37" s="815"/>
      <c r="M37" s="815"/>
      <c r="N37" s="815"/>
      <c r="O37" s="815"/>
      <c r="P37" s="815"/>
      <c r="Q37" s="815"/>
      <c r="R37" s="815"/>
      <c r="S37" s="815"/>
    </row>
    <row r="38" spans="1:19" ht="23.25" customHeight="1">
      <c r="A38" s="302" t="s">
        <v>596</v>
      </c>
      <c r="B38" s="814" t="s">
        <v>597</v>
      </c>
      <c r="C38" s="814" t="s">
        <v>583</v>
      </c>
      <c r="D38" s="815">
        <v>125</v>
      </c>
      <c r="E38" s="815" t="s">
        <v>164</v>
      </c>
      <c r="F38" s="816">
        <v>125</v>
      </c>
      <c r="G38" s="815">
        <v>7</v>
      </c>
      <c r="H38" s="815">
        <v>2</v>
      </c>
      <c r="I38" s="815">
        <v>1</v>
      </c>
      <c r="J38" s="815">
        <v>650</v>
      </c>
      <c r="K38" s="815">
        <v>300</v>
      </c>
      <c r="L38" s="815" t="s">
        <v>164</v>
      </c>
      <c r="M38" s="815" t="s">
        <v>164</v>
      </c>
      <c r="N38" s="815" t="s">
        <v>164</v>
      </c>
      <c r="O38" s="815" t="s">
        <v>164</v>
      </c>
      <c r="P38" s="815">
        <v>10000</v>
      </c>
      <c r="Q38" s="821" t="s">
        <v>598</v>
      </c>
      <c r="R38" s="815">
        <v>300</v>
      </c>
      <c r="S38" s="815" t="s">
        <v>164</v>
      </c>
    </row>
    <row r="39" spans="1:19" ht="23.25" customHeight="1">
      <c r="A39" s="303" t="s">
        <v>599</v>
      </c>
      <c r="B39" s="814"/>
      <c r="C39" s="814"/>
      <c r="D39" s="815"/>
      <c r="E39" s="815"/>
      <c r="F39" s="816"/>
      <c r="G39" s="815"/>
      <c r="H39" s="815"/>
      <c r="I39" s="815"/>
      <c r="J39" s="815"/>
      <c r="K39" s="815"/>
      <c r="L39" s="815"/>
      <c r="M39" s="815"/>
      <c r="N39" s="815"/>
      <c r="O39" s="815"/>
      <c r="P39" s="815"/>
      <c r="Q39" s="815"/>
      <c r="R39" s="815"/>
      <c r="S39" s="815"/>
    </row>
    <row r="40" spans="1:19" ht="21" customHeight="1"/>
    <row r="41" spans="1:19" ht="17.100000000000001" customHeight="1"/>
    <row r="42" spans="1:19" ht="21" customHeight="1"/>
    <row r="43" spans="1:19" ht="21.95" customHeight="1"/>
    <row r="44" spans="1:19" ht="21.95" customHeight="1"/>
    <row r="45" spans="1:19" ht="21.95" customHeight="1"/>
  </sheetData>
  <sheetProtection selectLockedCells="1" selectUnlockedCells="1"/>
  <mergeCells count="328">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6:Q37"/>
    <mergeCell ref="R36:R37"/>
    <mergeCell ref="S36:S37"/>
    <mergeCell ref="H36:H37"/>
    <mergeCell ref="I36:I37"/>
    <mergeCell ref="J36:J37"/>
    <mergeCell ref="K36:K37"/>
    <mergeCell ref="L36:L37"/>
    <mergeCell ref="M36:M37"/>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2:Q33"/>
    <mergeCell ref="R32:R33"/>
    <mergeCell ref="S32:S33"/>
    <mergeCell ref="H32:H33"/>
    <mergeCell ref="I32:I33"/>
    <mergeCell ref="J32:J33"/>
    <mergeCell ref="K32:K33"/>
    <mergeCell ref="L32:L33"/>
    <mergeCell ref="M32:M33"/>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28:Q29"/>
    <mergeCell ref="R28:R29"/>
    <mergeCell ref="S28:S29"/>
    <mergeCell ref="H28:H29"/>
    <mergeCell ref="I28:I29"/>
    <mergeCell ref="J28:J29"/>
    <mergeCell ref="K28:K29"/>
    <mergeCell ref="L28:L29"/>
    <mergeCell ref="M28:M29"/>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4:Q25"/>
    <mergeCell ref="R24:R25"/>
    <mergeCell ref="S24:S25"/>
    <mergeCell ref="H24:H25"/>
    <mergeCell ref="I24:I25"/>
    <mergeCell ref="J24:J25"/>
    <mergeCell ref="K24:K25"/>
    <mergeCell ref="L24:L25"/>
    <mergeCell ref="M24:M25"/>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0:Q21"/>
    <mergeCell ref="R20:R21"/>
    <mergeCell ref="S20:S21"/>
    <mergeCell ref="H20:H21"/>
    <mergeCell ref="I20:I21"/>
    <mergeCell ref="J20:J21"/>
    <mergeCell ref="K20:K21"/>
    <mergeCell ref="L20:L21"/>
    <mergeCell ref="M20:M21"/>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6:Q17"/>
    <mergeCell ref="R16:R17"/>
    <mergeCell ref="S16:S17"/>
    <mergeCell ref="H16:H17"/>
    <mergeCell ref="I16:I17"/>
    <mergeCell ref="J16:J17"/>
    <mergeCell ref="K16:K17"/>
    <mergeCell ref="L16:L17"/>
    <mergeCell ref="M16:M17"/>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2:Q13"/>
    <mergeCell ref="R12:R13"/>
    <mergeCell ref="S12:S13"/>
    <mergeCell ref="H12:H13"/>
    <mergeCell ref="I12:I13"/>
    <mergeCell ref="J12:J13"/>
    <mergeCell ref="K12:K13"/>
    <mergeCell ref="L12:L13"/>
    <mergeCell ref="M12:M13"/>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8:Q9"/>
    <mergeCell ref="R8:R9"/>
    <mergeCell ref="S8:S9"/>
    <mergeCell ref="H8:H9"/>
    <mergeCell ref="I8:I9"/>
    <mergeCell ref="J8:J9"/>
    <mergeCell ref="K8:K9"/>
    <mergeCell ref="L8:L9"/>
    <mergeCell ref="M8:M9"/>
    <mergeCell ref="P6:P7"/>
    <mergeCell ref="Q6:Q7"/>
    <mergeCell ref="R6:R7"/>
    <mergeCell ref="S6:S7"/>
    <mergeCell ref="H6:H7"/>
    <mergeCell ref="I6:I7"/>
    <mergeCell ref="J6:J7"/>
    <mergeCell ref="K6:K7"/>
    <mergeCell ref="L6:L7"/>
    <mergeCell ref="M6:M7"/>
    <mergeCell ref="B6:B7"/>
    <mergeCell ref="C6:C7"/>
    <mergeCell ref="D6:D7"/>
    <mergeCell ref="E6:E7"/>
    <mergeCell ref="F6:F7"/>
    <mergeCell ref="G6:G7"/>
    <mergeCell ref="L3:L5"/>
    <mergeCell ref="M3:M5"/>
    <mergeCell ref="O3:O5"/>
    <mergeCell ref="N6:N7"/>
    <mergeCell ref="O6:O7"/>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s>
  <phoneticPr fontId="3"/>
  <pageMargins left="0.78740157480314965" right="0.19685039370078741" top="0.19685039370078741" bottom="0.39370078740157483" header="0" footer="0"/>
  <pageSetup paperSize="9" scale="61" firstPageNumber="0" orientation="landscape" horizontalDpi="300" verticalDpi="300" r:id="rId1"/>
  <headerFooter scaleWithDoc="0" alignWithMargins="0">
    <oddFooter>&amp;C&amp;"ＭＳ 明朝,標準"&amp;10－３１－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9"/>
  <sheetViews>
    <sheetView view="pageLayout" zoomScaleNormal="100" workbookViewId="0"/>
  </sheetViews>
  <sheetFormatPr defaultRowHeight="14.25"/>
  <cols>
    <col min="1" max="1" width="24.125" style="205" customWidth="1"/>
    <col min="2" max="2" width="38.875" style="205" customWidth="1"/>
    <col min="3" max="22" width="2.625" style="205" customWidth="1"/>
    <col min="23" max="27" width="2.125" style="205" customWidth="1"/>
    <col min="28" max="43" width="2.375" style="205" customWidth="1"/>
    <col min="44" max="44" width="2.125" style="205" customWidth="1"/>
    <col min="45" max="233" width="2.625" style="205" customWidth="1"/>
    <col min="234" max="16384" width="9" style="205"/>
  </cols>
  <sheetData>
    <row r="1" spans="1:43" ht="30.75" customHeight="1"/>
    <row r="2" spans="1:43" ht="23.25" customHeight="1">
      <c r="A2" s="478" t="s">
        <v>887</v>
      </c>
      <c r="B2" s="478"/>
      <c r="C2" s="478"/>
      <c r="D2" s="478"/>
      <c r="E2" s="478"/>
      <c r="F2" s="478"/>
      <c r="G2" s="478"/>
      <c r="H2" s="478"/>
      <c r="I2" s="478"/>
      <c r="J2" s="478"/>
      <c r="K2" s="478"/>
      <c r="L2" s="478"/>
      <c r="AA2" s="810" t="s">
        <v>1881</v>
      </c>
      <c r="AB2" s="810"/>
      <c r="AC2" s="810"/>
      <c r="AD2" s="810"/>
      <c r="AE2" s="810"/>
      <c r="AF2" s="810"/>
      <c r="AG2" s="810"/>
      <c r="AH2" s="810"/>
      <c r="AI2" s="810"/>
      <c r="AJ2" s="810"/>
      <c r="AK2" s="810"/>
      <c r="AL2" s="810"/>
      <c r="AM2" s="810"/>
      <c r="AN2" s="810"/>
      <c r="AO2" s="810"/>
      <c r="AP2" s="810"/>
      <c r="AQ2" s="810"/>
    </row>
    <row r="3" spans="1:43" ht="23.25" customHeight="1">
      <c r="A3" s="697" t="s">
        <v>888</v>
      </c>
      <c r="B3" s="698" t="s">
        <v>513</v>
      </c>
      <c r="C3" s="698" t="s">
        <v>514</v>
      </c>
      <c r="D3" s="698"/>
      <c r="E3" s="698"/>
      <c r="F3" s="698"/>
      <c r="G3" s="698"/>
      <c r="H3" s="698"/>
      <c r="I3" s="698"/>
      <c r="J3" s="698"/>
      <c r="K3" s="698" t="s">
        <v>889</v>
      </c>
      <c r="L3" s="698"/>
      <c r="M3" s="698"/>
      <c r="N3" s="698"/>
      <c r="O3" s="698"/>
      <c r="P3" s="698"/>
      <c r="Q3" s="698" t="s">
        <v>516</v>
      </c>
      <c r="R3" s="698"/>
      <c r="S3" s="698"/>
      <c r="T3" s="698"/>
      <c r="U3" s="698"/>
      <c r="V3" s="698"/>
      <c r="W3" s="697" t="s">
        <v>890</v>
      </c>
      <c r="X3" s="697"/>
      <c r="Y3" s="697"/>
      <c r="Z3" s="697"/>
      <c r="AA3" s="697"/>
      <c r="AB3" s="698" t="s">
        <v>891</v>
      </c>
      <c r="AC3" s="698"/>
      <c r="AD3" s="698"/>
      <c r="AE3" s="698"/>
      <c r="AF3" s="698"/>
      <c r="AG3" s="698"/>
      <c r="AH3" s="698"/>
      <c r="AI3" s="698"/>
      <c r="AJ3" s="698"/>
      <c r="AK3" s="698"/>
      <c r="AL3" s="698"/>
      <c r="AM3" s="698"/>
      <c r="AN3" s="698"/>
      <c r="AO3" s="698"/>
      <c r="AP3" s="698"/>
      <c r="AQ3" s="698"/>
    </row>
    <row r="4" spans="1:43" ht="23.25" customHeight="1">
      <c r="A4" s="697"/>
      <c r="B4" s="698"/>
      <c r="C4" s="698"/>
      <c r="D4" s="698"/>
      <c r="E4" s="698"/>
      <c r="F4" s="698"/>
      <c r="G4" s="698"/>
      <c r="H4" s="698"/>
      <c r="I4" s="698"/>
      <c r="J4" s="698"/>
      <c r="K4" s="698" t="s">
        <v>519</v>
      </c>
      <c r="L4" s="698"/>
      <c r="M4" s="698" t="s">
        <v>520</v>
      </c>
      <c r="N4" s="698"/>
      <c r="O4" s="698" t="s">
        <v>19</v>
      </c>
      <c r="P4" s="698"/>
      <c r="Q4" s="698" t="s">
        <v>521</v>
      </c>
      <c r="R4" s="698"/>
      <c r="S4" s="698" t="s">
        <v>522</v>
      </c>
      <c r="T4" s="698"/>
      <c r="U4" s="698" t="s">
        <v>523</v>
      </c>
      <c r="V4" s="698"/>
      <c r="W4" s="697"/>
      <c r="X4" s="697"/>
      <c r="Y4" s="697"/>
      <c r="Z4" s="697"/>
      <c r="AA4" s="697"/>
      <c r="AB4" s="698" t="s">
        <v>892</v>
      </c>
      <c r="AC4" s="698"/>
      <c r="AD4" s="698"/>
      <c r="AE4" s="698" t="s">
        <v>893</v>
      </c>
      <c r="AF4" s="698"/>
      <c r="AG4" s="698"/>
      <c r="AH4" s="698" t="s">
        <v>894</v>
      </c>
      <c r="AI4" s="698"/>
      <c r="AJ4" s="698"/>
      <c r="AK4" s="698"/>
      <c r="AL4" s="698" t="s">
        <v>895</v>
      </c>
      <c r="AM4" s="698"/>
      <c r="AN4" s="698"/>
      <c r="AO4" s="698" t="s">
        <v>468</v>
      </c>
      <c r="AP4" s="698"/>
      <c r="AQ4" s="698"/>
    </row>
    <row r="5" spans="1:43" ht="29.25" customHeight="1">
      <c r="A5" s="302" t="s">
        <v>896</v>
      </c>
      <c r="B5" s="305" t="s">
        <v>897</v>
      </c>
      <c r="C5" s="657" t="s">
        <v>608</v>
      </c>
      <c r="D5" s="657"/>
      <c r="E5" s="657"/>
      <c r="F5" s="657"/>
      <c r="G5" s="657"/>
      <c r="H5" s="657"/>
      <c r="I5" s="657"/>
      <c r="J5" s="657"/>
      <c r="K5" s="807">
        <v>21</v>
      </c>
      <c r="L5" s="807"/>
      <c r="M5" s="807">
        <v>1</v>
      </c>
      <c r="N5" s="807"/>
      <c r="O5" s="807">
        <f>K5+M5</f>
        <v>22</v>
      </c>
      <c r="P5" s="807"/>
      <c r="Q5" s="807">
        <v>6</v>
      </c>
      <c r="R5" s="807"/>
      <c r="S5" s="807">
        <v>2</v>
      </c>
      <c r="T5" s="807"/>
      <c r="U5" s="807">
        <v>1</v>
      </c>
      <c r="V5" s="807"/>
      <c r="W5" s="807">
        <v>36180</v>
      </c>
      <c r="X5" s="807"/>
      <c r="Y5" s="807"/>
      <c r="Z5" s="807"/>
      <c r="AA5" s="807"/>
      <c r="AB5" s="824">
        <v>76</v>
      </c>
      <c r="AC5" s="824"/>
      <c r="AD5" s="824"/>
      <c r="AE5" s="824">
        <v>50</v>
      </c>
      <c r="AF5" s="824"/>
      <c r="AG5" s="824"/>
      <c r="AH5" s="807">
        <v>7693</v>
      </c>
      <c r="AI5" s="807"/>
      <c r="AJ5" s="807"/>
      <c r="AK5" s="807"/>
      <c r="AL5" s="807" t="s">
        <v>898</v>
      </c>
      <c r="AM5" s="807"/>
      <c r="AN5" s="807"/>
      <c r="AO5" s="807">
        <v>1599</v>
      </c>
      <c r="AP5" s="807"/>
      <c r="AQ5" s="807"/>
    </row>
    <row r="6" spans="1:43" ht="29.25" customHeight="1">
      <c r="A6" s="303" t="s">
        <v>899</v>
      </c>
      <c r="B6" s="304" t="s">
        <v>900</v>
      </c>
      <c r="C6" s="823"/>
      <c r="D6" s="657"/>
      <c r="E6" s="657"/>
      <c r="F6" s="657"/>
      <c r="G6" s="657"/>
      <c r="H6" s="657"/>
      <c r="I6" s="657"/>
      <c r="J6" s="657"/>
      <c r="K6" s="807"/>
      <c r="L6" s="807"/>
      <c r="M6" s="807"/>
      <c r="N6" s="807"/>
      <c r="O6" s="807"/>
      <c r="P6" s="807"/>
      <c r="Q6" s="807"/>
      <c r="R6" s="807"/>
      <c r="S6" s="807"/>
      <c r="T6" s="807"/>
      <c r="U6" s="807"/>
      <c r="V6" s="807"/>
      <c r="W6" s="807"/>
      <c r="X6" s="807"/>
      <c r="Y6" s="807"/>
      <c r="Z6" s="807"/>
      <c r="AA6" s="807"/>
      <c r="AB6" s="824"/>
      <c r="AC6" s="824"/>
      <c r="AD6" s="824"/>
      <c r="AE6" s="824"/>
      <c r="AF6" s="824"/>
      <c r="AG6" s="824"/>
      <c r="AH6" s="807"/>
      <c r="AI6" s="807"/>
      <c r="AJ6" s="807"/>
      <c r="AK6" s="807"/>
      <c r="AL6" s="807"/>
      <c r="AM6" s="807"/>
      <c r="AN6" s="807"/>
      <c r="AO6" s="807"/>
      <c r="AP6" s="807"/>
      <c r="AQ6" s="807"/>
    </row>
    <row r="7" spans="1:43" ht="23.25" customHeight="1"/>
    <row r="8" spans="1:43" ht="23.25" customHeight="1">
      <c r="A8" s="478" t="s">
        <v>901</v>
      </c>
      <c r="B8" s="478"/>
      <c r="C8" s="478"/>
      <c r="D8" s="478"/>
      <c r="E8" s="478"/>
      <c r="F8" s="478"/>
      <c r="G8" s="478"/>
      <c r="H8" s="478"/>
      <c r="I8" s="478"/>
      <c r="J8" s="478"/>
      <c r="K8" s="478"/>
      <c r="L8" s="478"/>
      <c r="Z8" s="810" t="s">
        <v>600</v>
      </c>
      <c r="AA8" s="810"/>
      <c r="AB8" s="810"/>
      <c r="AC8" s="810"/>
      <c r="AD8" s="810"/>
      <c r="AE8" s="810"/>
      <c r="AF8" s="810"/>
      <c r="AG8" s="810"/>
      <c r="AH8" s="810"/>
      <c r="AI8" s="810"/>
      <c r="AJ8" s="810"/>
      <c r="AK8" s="810"/>
      <c r="AL8" s="810"/>
      <c r="AM8" s="810"/>
      <c r="AN8" s="810"/>
      <c r="AO8" s="810"/>
      <c r="AP8" s="810"/>
    </row>
    <row r="9" spans="1:43" ht="23.25" customHeight="1">
      <c r="A9" s="697" t="s">
        <v>888</v>
      </c>
      <c r="B9" s="698" t="s">
        <v>513</v>
      </c>
      <c r="C9" s="698" t="s">
        <v>902</v>
      </c>
      <c r="D9" s="698"/>
      <c r="E9" s="698"/>
      <c r="F9" s="698"/>
      <c r="G9" s="698"/>
      <c r="H9" s="698"/>
      <c r="I9" s="698" t="s">
        <v>516</v>
      </c>
      <c r="J9" s="698"/>
      <c r="K9" s="698"/>
      <c r="L9" s="698"/>
      <c r="M9" s="698"/>
      <c r="N9" s="698"/>
      <c r="O9" s="697" t="s">
        <v>890</v>
      </c>
      <c r="P9" s="697"/>
      <c r="Q9" s="697"/>
      <c r="R9" s="697"/>
      <c r="S9" s="697" t="s">
        <v>903</v>
      </c>
      <c r="T9" s="697"/>
      <c r="U9" s="697"/>
      <c r="V9" s="697"/>
      <c r="W9" s="698" t="s">
        <v>891</v>
      </c>
      <c r="X9" s="698"/>
      <c r="Y9" s="698"/>
      <c r="Z9" s="698"/>
      <c r="AA9" s="698"/>
      <c r="AB9" s="698"/>
      <c r="AC9" s="698"/>
      <c r="AD9" s="698"/>
      <c r="AE9" s="698"/>
      <c r="AF9" s="698"/>
      <c r="AG9" s="698"/>
      <c r="AH9" s="698"/>
      <c r="AI9" s="698"/>
      <c r="AJ9" s="698"/>
      <c r="AK9" s="698"/>
      <c r="AL9" s="698"/>
      <c r="AM9" s="698"/>
      <c r="AN9" s="698"/>
      <c r="AO9" s="698"/>
      <c r="AP9" s="698"/>
    </row>
    <row r="10" spans="1:43" ht="23.25" customHeight="1">
      <c r="A10" s="697"/>
      <c r="B10" s="698"/>
      <c r="C10" s="698" t="s">
        <v>519</v>
      </c>
      <c r="D10" s="698"/>
      <c r="E10" s="698" t="s">
        <v>520</v>
      </c>
      <c r="F10" s="698"/>
      <c r="G10" s="698" t="s">
        <v>19</v>
      </c>
      <c r="H10" s="698"/>
      <c r="I10" s="698" t="s">
        <v>521</v>
      </c>
      <c r="J10" s="698"/>
      <c r="K10" s="698" t="s">
        <v>522</v>
      </c>
      <c r="L10" s="698"/>
      <c r="M10" s="698" t="s">
        <v>523</v>
      </c>
      <c r="N10" s="698"/>
      <c r="O10" s="697"/>
      <c r="P10" s="697"/>
      <c r="Q10" s="697"/>
      <c r="R10" s="697"/>
      <c r="S10" s="697"/>
      <c r="T10" s="697"/>
      <c r="U10" s="697"/>
      <c r="V10" s="697"/>
      <c r="W10" s="698" t="s">
        <v>904</v>
      </c>
      <c r="X10" s="698"/>
      <c r="Y10" s="698"/>
      <c r="Z10" s="698"/>
      <c r="AA10" s="698"/>
      <c r="AB10" s="698" t="s">
        <v>905</v>
      </c>
      <c r="AC10" s="698"/>
      <c r="AD10" s="698"/>
      <c r="AE10" s="698"/>
      <c r="AF10" s="698"/>
      <c r="AG10" s="698" t="s">
        <v>906</v>
      </c>
      <c r="AH10" s="698"/>
      <c r="AI10" s="698"/>
      <c r="AJ10" s="698"/>
      <c r="AK10" s="698"/>
      <c r="AL10" s="698" t="s">
        <v>468</v>
      </c>
      <c r="AM10" s="698"/>
      <c r="AN10" s="698"/>
      <c r="AO10" s="698"/>
      <c r="AP10" s="698"/>
    </row>
    <row r="11" spans="1:43" ht="27.75" customHeight="1">
      <c r="A11" s="301" t="s">
        <v>907</v>
      </c>
      <c r="B11" s="825" t="s">
        <v>908</v>
      </c>
      <c r="C11" s="807">
        <v>10</v>
      </c>
      <c r="D11" s="807"/>
      <c r="E11" s="807" t="s">
        <v>164</v>
      </c>
      <c r="F11" s="807"/>
      <c r="G11" s="807">
        <f>SUM(C11:E11)</f>
        <v>10</v>
      </c>
      <c r="H11" s="807"/>
      <c r="I11" s="807">
        <v>3</v>
      </c>
      <c r="J11" s="807"/>
      <c r="K11" s="807">
        <v>2</v>
      </c>
      <c r="L11" s="807"/>
      <c r="M11" s="807" t="s">
        <v>164</v>
      </c>
      <c r="N11" s="807"/>
      <c r="O11" s="807">
        <v>4416</v>
      </c>
      <c r="P11" s="807"/>
      <c r="Q11" s="807"/>
      <c r="R11" s="807"/>
      <c r="S11" s="807">
        <v>5738</v>
      </c>
      <c r="T11" s="807"/>
      <c r="U11" s="807"/>
      <c r="V11" s="807"/>
      <c r="W11" s="807">
        <v>18629</v>
      </c>
      <c r="X11" s="807"/>
      <c r="Y11" s="807"/>
      <c r="Z11" s="807"/>
      <c r="AA11" s="807"/>
      <c r="AB11" s="807" t="s">
        <v>164</v>
      </c>
      <c r="AC11" s="807"/>
      <c r="AD11" s="807"/>
      <c r="AE11" s="807"/>
      <c r="AF11" s="807"/>
      <c r="AG11" s="807" t="s">
        <v>164</v>
      </c>
      <c r="AH11" s="807"/>
      <c r="AI11" s="807"/>
      <c r="AJ11" s="807"/>
      <c r="AK11" s="807"/>
      <c r="AL11" s="807" t="s">
        <v>164</v>
      </c>
      <c r="AM11" s="807"/>
      <c r="AN11" s="807"/>
      <c r="AO11" s="807"/>
      <c r="AP11" s="807"/>
    </row>
    <row r="12" spans="1:43" ht="27.75" customHeight="1">
      <c r="A12" s="301" t="s">
        <v>909</v>
      </c>
      <c r="B12" s="825"/>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row>
    <row r="13" spans="1:43" ht="27.75" customHeight="1">
      <c r="A13" s="302" t="s">
        <v>910</v>
      </c>
      <c r="B13" s="825" t="s">
        <v>911</v>
      </c>
      <c r="C13" s="807">
        <v>7</v>
      </c>
      <c r="D13" s="807"/>
      <c r="E13" s="807" t="s">
        <v>164</v>
      </c>
      <c r="F13" s="807"/>
      <c r="G13" s="807">
        <f>SUM(C13:E13)</f>
        <v>7</v>
      </c>
      <c r="H13" s="807"/>
      <c r="I13" s="807">
        <v>3</v>
      </c>
      <c r="J13" s="807"/>
      <c r="K13" s="807">
        <v>2</v>
      </c>
      <c r="L13" s="807"/>
      <c r="M13" s="807" t="s">
        <v>164</v>
      </c>
      <c r="N13" s="807"/>
      <c r="O13" s="807">
        <v>20</v>
      </c>
      <c r="P13" s="807"/>
      <c r="Q13" s="807"/>
      <c r="R13" s="807"/>
      <c r="S13" s="807" t="s">
        <v>1882</v>
      </c>
      <c r="T13" s="807"/>
      <c r="U13" s="807"/>
      <c r="V13" s="807"/>
      <c r="W13" s="807">
        <v>796</v>
      </c>
      <c r="X13" s="807"/>
      <c r="Y13" s="807"/>
      <c r="Z13" s="807"/>
      <c r="AA13" s="807"/>
      <c r="AB13" s="807" t="s">
        <v>164</v>
      </c>
      <c r="AC13" s="807"/>
      <c r="AD13" s="807"/>
      <c r="AE13" s="807"/>
      <c r="AF13" s="807"/>
      <c r="AG13" s="807" t="s">
        <v>164</v>
      </c>
      <c r="AH13" s="807"/>
      <c r="AI13" s="807"/>
      <c r="AJ13" s="807"/>
      <c r="AK13" s="807"/>
      <c r="AL13" s="807" t="s">
        <v>164</v>
      </c>
      <c r="AM13" s="807"/>
      <c r="AN13" s="807"/>
      <c r="AO13" s="807"/>
      <c r="AP13" s="807"/>
    </row>
    <row r="14" spans="1:43" ht="27.75" customHeight="1">
      <c r="A14" s="303" t="s">
        <v>909</v>
      </c>
      <c r="B14" s="825"/>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row>
    <row r="15" spans="1:43" ht="27.75" customHeight="1">
      <c r="A15" s="301" t="s">
        <v>912</v>
      </c>
      <c r="B15" s="825" t="s">
        <v>913</v>
      </c>
      <c r="C15" s="807">
        <v>10</v>
      </c>
      <c r="D15" s="807"/>
      <c r="E15" s="807" t="s">
        <v>164</v>
      </c>
      <c r="F15" s="807"/>
      <c r="G15" s="807">
        <v>10</v>
      </c>
      <c r="H15" s="807"/>
      <c r="I15" s="807">
        <v>3</v>
      </c>
      <c r="J15" s="807"/>
      <c r="K15" s="807">
        <v>2</v>
      </c>
      <c r="L15" s="807"/>
      <c r="M15" s="807">
        <v>1</v>
      </c>
      <c r="N15" s="807"/>
      <c r="O15" s="807">
        <v>4800</v>
      </c>
      <c r="P15" s="807"/>
      <c r="Q15" s="807"/>
      <c r="R15" s="807"/>
      <c r="S15" s="807">
        <v>103486</v>
      </c>
      <c r="T15" s="807"/>
      <c r="U15" s="807"/>
      <c r="V15" s="807"/>
      <c r="W15" s="807">
        <v>72425</v>
      </c>
      <c r="X15" s="807"/>
      <c r="Y15" s="807"/>
      <c r="Z15" s="807"/>
      <c r="AA15" s="807"/>
      <c r="AB15" s="807" t="s">
        <v>164</v>
      </c>
      <c r="AC15" s="807"/>
      <c r="AD15" s="807"/>
      <c r="AE15" s="807"/>
      <c r="AF15" s="807"/>
      <c r="AG15" s="807" t="s">
        <v>164</v>
      </c>
      <c r="AH15" s="807"/>
      <c r="AI15" s="807"/>
      <c r="AJ15" s="807"/>
      <c r="AK15" s="807"/>
      <c r="AL15" s="807" t="s">
        <v>164</v>
      </c>
      <c r="AM15" s="807"/>
      <c r="AN15" s="807"/>
      <c r="AO15" s="807"/>
      <c r="AP15" s="807"/>
    </row>
    <row r="16" spans="1:43" ht="27.75" customHeight="1">
      <c r="A16" s="301" t="s">
        <v>909</v>
      </c>
      <c r="B16" s="825"/>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row>
    <row r="17" spans="1:42" ht="27.75" customHeight="1">
      <c r="A17" s="302" t="s">
        <v>914</v>
      </c>
      <c r="B17" s="825" t="s">
        <v>915</v>
      </c>
      <c r="C17" s="807">
        <v>9</v>
      </c>
      <c r="D17" s="807"/>
      <c r="E17" s="807" t="s">
        <v>164</v>
      </c>
      <c r="F17" s="807"/>
      <c r="G17" s="807">
        <f>SUM(C17:E17)</f>
        <v>9</v>
      </c>
      <c r="H17" s="807"/>
      <c r="I17" s="807">
        <v>3</v>
      </c>
      <c r="J17" s="807"/>
      <c r="K17" s="807">
        <v>2</v>
      </c>
      <c r="L17" s="807"/>
      <c r="M17" s="807" t="s">
        <v>164</v>
      </c>
      <c r="N17" s="807"/>
      <c r="O17" s="807">
        <v>2572</v>
      </c>
      <c r="P17" s="807"/>
      <c r="Q17" s="807"/>
      <c r="R17" s="807"/>
      <c r="S17" s="807">
        <v>9199</v>
      </c>
      <c r="T17" s="807"/>
      <c r="U17" s="807"/>
      <c r="V17" s="807"/>
      <c r="W17" s="807">
        <v>34747</v>
      </c>
      <c r="X17" s="807"/>
      <c r="Y17" s="807"/>
      <c r="Z17" s="807"/>
      <c r="AA17" s="807"/>
      <c r="AB17" s="807" t="s">
        <v>164</v>
      </c>
      <c r="AC17" s="807"/>
      <c r="AD17" s="807"/>
      <c r="AE17" s="807"/>
      <c r="AF17" s="807"/>
      <c r="AG17" s="807" t="s">
        <v>164</v>
      </c>
      <c r="AH17" s="807"/>
      <c r="AI17" s="807"/>
      <c r="AJ17" s="807"/>
      <c r="AK17" s="807"/>
      <c r="AL17" s="807" t="s">
        <v>164</v>
      </c>
      <c r="AM17" s="807"/>
      <c r="AN17" s="807"/>
      <c r="AO17" s="807"/>
      <c r="AP17" s="807"/>
    </row>
    <row r="18" spans="1:42" ht="27.75" customHeight="1">
      <c r="A18" s="303" t="s">
        <v>909</v>
      </c>
      <c r="B18" s="825"/>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row>
    <row r="19" spans="1:42" ht="27.75" customHeight="1">
      <c r="A19" s="301" t="s">
        <v>916</v>
      </c>
      <c r="B19" s="825" t="s">
        <v>917</v>
      </c>
      <c r="C19" s="807">
        <v>85</v>
      </c>
      <c r="D19" s="807"/>
      <c r="E19" s="807" t="s">
        <v>164</v>
      </c>
      <c r="F19" s="807"/>
      <c r="G19" s="807">
        <f>SUM(C19:E19)</f>
        <v>85</v>
      </c>
      <c r="H19" s="807"/>
      <c r="I19" s="807">
        <v>5</v>
      </c>
      <c r="J19" s="807"/>
      <c r="K19" s="807">
        <v>3</v>
      </c>
      <c r="L19" s="807"/>
      <c r="M19" s="807" t="s">
        <v>164</v>
      </c>
      <c r="N19" s="807"/>
      <c r="O19" s="807">
        <v>480</v>
      </c>
      <c r="P19" s="807"/>
      <c r="Q19" s="807"/>
      <c r="R19" s="807"/>
      <c r="S19" s="807">
        <v>5696</v>
      </c>
      <c r="T19" s="807"/>
      <c r="U19" s="807"/>
      <c r="V19" s="807"/>
      <c r="W19" s="807">
        <v>3932</v>
      </c>
      <c r="X19" s="807"/>
      <c r="Y19" s="807"/>
      <c r="Z19" s="807"/>
      <c r="AA19" s="807"/>
      <c r="AB19" s="807" t="s">
        <v>164</v>
      </c>
      <c r="AC19" s="807"/>
      <c r="AD19" s="807"/>
      <c r="AE19" s="807"/>
      <c r="AF19" s="807"/>
      <c r="AG19" s="807" t="s">
        <v>164</v>
      </c>
      <c r="AH19" s="807"/>
      <c r="AI19" s="807"/>
      <c r="AJ19" s="807"/>
      <c r="AK19" s="807"/>
      <c r="AL19" s="807" t="s">
        <v>164</v>
      </c>
      <c r="AM19" s="807"/>
      <c r="AN19" s="807"/>
      <c r="AO19" s="807"/>
      <c r="AP19" s="807"/>
    </row>
    <row r="20" spans="1:42" ht="27.75" customHeight="1">
      <c r="A20" s="301" t="s">
        <v>918</v>
      </c>
      <c r="B20" s="825"/>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row>
    <row r="21" spans="1:42" ht="27.75" customHeight="1">
      <c r="A21" s="302" t="s">
        <v>919</v>
      </c>
      <c r="B21" s="825" t="s">
        <v>920</v>
      </c>
      <c r="C21" s="807">
        <v>7</v>
      </c>
      <c r="D21" s="807"/>
      <c r="E21" s="807" t="s">
        <v>164</v>
      </c>
      <c r="F21" s="807"/>
      <c r="G21" s="807">
        <v>7</v>
      </c>
      <c r="H21" s="807"/>
      <c r="I21" s="807">
        <v>3</v>
      </c>
      <c r="J21" s="807"/>
      <c r="K21" s="807">
        <v>2</v>
      </c>
      <c r="L21" s="807"/>
      <c r="M21" s="807" t="s">
        <v>164</v>
      </c>
      <c r="N21" s="807"/>
      <c r="O21" s="807">
        <v>0</v>
      </c>
      <c r="P21" s="807"/>
      <c r="Q21" s="807"/>
      <c r="R21" s="807"/>
      <c r="S21" s="807" t="s">
        <v>1883</v>
      </c>
      <c r="T21" s="807"/>
      <c r="U21" s="807"/>
      <c r="V21" s="807"/>
      <c r="W21" s="807">
        <v>109</v>
      </c>
      <c r="X21" s="807"/>
      <c r="Y21" s="807"/>
      <c r="Z21" s="807"/>
      <c r="AA21" s="807"/>
      <c r="AB21" s="807" t="s">
        <v>164</v>
      </c>
      <c r="AC21" s="807"/>
      <c r="AD21" s="807"/>
      <c r="AE21" s="807"/>
      <c r="AF21" s="807"/>
      <c r="AG21" s="807" t="s">
        <v>164</v>
      </c>
      <c r="AH21" s="807"/>
      <c r="AI21" s="807"/>
      <c r="AJ21" s="807"/>
      <c r="AK21" s="807"/>
      <c r="AL21" s="807" t="s">
        <v>164</v>
      </c>
      <c r="AM21" s="807"/>
      <c r="AN21" s="807"/>
      <c r="AO21" s="807"/>
      <c r="AP21" s="807"/>
    </row>
    <row r="22" spans="1:42" ht="27.75" customHeight="1">
      <c r="A22" s="303" t="s">
        <v>921</v>
      </c>
      <c r="B22" s="825"/>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row>
    <row r="23" spans="1:42" ht="27.75" customHeight="1">
      <c r="A23" s="301" t="s">
        <v>922</v>
      </c>
      <c r="B23" s="825" t="s">
        <v>923</v>
      </c>
      <c r="C23" s="807">
        <v>23</v>
      </c>
      <c r="D23" s="807"/>
      <c r="E23" s="807" t="s">
        <v>164</v>
      </c>
      <c r="F23" s="807"/>
      <c r="G23" s="807">
        <v>23</v>
      </c>
      <c r="H23" s="807"/>
      <c r="I23" s="807">
        <v>4</v>
      </c>
      <c r="J23" s="807"/>
      <c r="K23" s="807">
        <v>2</v>
      </c>
      <c r="L23" s="807"/>
      <c r="M23" s="807" t="s">
        <v>164</v>
      </c>
      <c r="N23" s="807"/>
      <c r="O23" s="807">
        <v>3420</v>
      </c>
      <c r="P23" s="807"/>
      <c r="Q23" s="807"/>
      <c r="R23" s="807"/>
      <c r="S23" s="807">
        <v>11643</v>
      </c>
      <c r="T23" s="807"/>
      <c r="U23" s="807"/>
      <c r="V23" s="807"/>
      <c r="W23" s="807" t="s">
        <v>164</v>
      </c>
      <c r="X23" s="807"/>
      <c r="Y23" s="807"/>
      <c r="Z23" s="807"/>
      <c r="AA23" s="807"/>
      <c r="AB23" s="807" t="s">
        <v>164</v>
      </c>
      <c r="AC23" s="807"/>
      <c r="AD23" s="807"/>
      <c r="AE23" s="807"/>
      <c r="AF23" s="807"/>
      <c r="AG23" s="807" t="s">
        <v>164</v>
      </c>
      <c r="AH23" s="807"/>
      <c r="AI23" s="807"/>
      <c r="AJ23" s="807"/>
      <c r="AK23" s="807"/>
      <c r="AL23" s="807" t="s">
        <v>164</v>
      </c>
      <c r="AM23" s="807"/>
      <c r="AN23" s="807"/>
      <c r="AO23" s="807"/>
      <c r="AP23" s="807"/>
    </row>
    <row r="24" spans="1:42" ht="27.75" customHeight="1">
      <c r="A24" s="301" t="s">
        <v>924</v>
      </c>
      <c r="B24" s="825"/>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row>
    <row r="25" spans="1:42" ht="27.75" customHeight="1">
      <c r="A25" s="302" t="s">
        <v>367</v>
      </c>
      <c r="B25" s="825" t="s">
        <v>925</v>
      </c>
      <c r="C25" s="807">
        <v>8</v>
      </c>
      <c r="D25" s="807"/>
      <c r="E25" s="807" t="s">
        <v>164</v>
      </c>
      <c r="F25" s="807"/>
      <c r="G25" s="807">
        <f>SUM(C25:E25)</f>
        <v>8</v>
      </c>
      <c r="H25" s="807"/>
      <c r="I25" s="807">
        <v>7</v>
      </c>
      <c r="J25" s="807"/>
      <c r="K25" s="807">
        <v>1</v>
      </c>
      <c r="L25" s="807"/>
      <c r="M25" s="807" t="s">
        <v>164</v>
      </c>
      <c r="N25" s="807"/>
      <c r="O25" s="807">
        <v>1740</v>
      </c>
      <c r="P25" s="807"/>
      <c r="Q25" s="807"/>
      <c r="R25" s="807"/>
      <c r="S25" s="807">
        <v>6780</v>
      </c>
      <c r="T25" s="807"/>
      <c r="U25" s="807"/>
      <c r="V25" s="807"/>
      <c r="W25" s="807">
        <v>458</v>
      </c>
      <c r="X25" s="807"/>
      <c r="Y25" s="807"/>
      <c r="Z25" s="807"/>
      <c r="AA25" s="807"/>
      <c r="AB25" s="807" t="s">
        <v>164</v>
      </c>
      <c r="AC25" s="807"/>
      <c r="AD25" s="807"/>
      <c r="AE25" s="807"/>
      <c r="AF25" s="807"/>
      <c r="AG25" s="807" t="s">
        <v>164</v>
      </c>
      <c r="AH25" s="807"/>
      <c r="AI25" s="807"/>
      <c r="AJ25" s="807"/>
      <c r="AK25" s="807"/>
      <c r="AL25" s="807" t="s">
        <v>164</v>
      </c>
      <c r="AM25" s="807"/>
      <c r="AN25" s="807"/>
      <c r="AO25" s="807"/>
      <c r="AP25" s="807"/>
    </row>
    <row r="26" spans="1:42" ht="27.75" customHeight="1">
      <c r="A26" s="303" t="s">
        <v>926</v>
      </c>
      <c r="B26" s="825"/>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row>
    <row r="27" spans="1:42" ht="23.25" customHeight="1">
      <c r="G27" s="478"/>
      <c r="H27" s="478"/>
      <c r="AD27" s="478" t="s">
        <v>927</v>
      </c>
      <c r="AE27" s="478"/>
      <c r="AF27" s="478"/>
      <c r="AG27" s="478"/>
      <c r="AH27" s="478"/>
      <c r="AI27" s="478"/>
      <c r="AJ27" s="478"/>
      <c r="AK27" s="478"/>
      <c r="AL27" s="478"/>
      <c r="AM27" s="478"/>
      <c r="AN27" s="478"/>
      <c r="AO27" s="478"/>
      <c r="AP27" s="478"/>
    </row>
    <row r="28" spans="1:42" ht="21" customHeight="1"/>
    <row r="29" spans="1:42" ht="21" customHeight="1"/>
  </sheetData>
  <sheetProtection selectLockedCells="1" selectUnlockedCells="1"/>
  <mergeCells count="158">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 ref="W21:AA22"/>
    <mergeCell ref="AB21:AF22"/>
    <mergeCell ref="AG21:AK22"/>
    <mergeCell ref="AL21:AP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AG17:AK18"/>
    <mergeCell ref="AL17:AP18"/>
    <mergeCell ref="B19:B20"/>
    <mergeCell ref="C19:D20"/>
    <mergeCell ref="E19:F20"/>
    <mergeCell ref="G19:H20"/>
    <mergeCell ref="I19:J20"/>
    <mergeCell ref="K19:L20"/>
    <mergeCell ref="AL19:AP20"/>
    <mergeCell ref="M19:N20"/>
    <mergeCell ref="O19:R20"/>
    <mergeCell ref="S19:V20"/>
    <mergeCell ref="W19:AA20"/>
    <mergeCell ref="AB19:AF20"/>
    <mergeCell ref="AG19:AK20"/>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1:B12"/>
    <mergeCell ref="C11:D12"/>
    <mergeCell ref="E11:F12"/>
    <mergeCell ref="G11:H12"/>
    <mergeCell ref="I11:J12"/>
    <mergeCell ref="K11:L12"/>
    <mergeCell ref="C10:D10"/>
    <mergeCell ref="E10:F10"/>
    <mergeCell ref="G10:H10"/>
    <mergeCell ref="I10:J10"/>
    <mergeCell ref="K10:L10"/>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B10:AF10"/>
    <mergeCell ref="AG10:AK10"/>
    <mergeCell ref="AL10:AP10"/>
    <mergeCell ref="M10:N10"/>
    <mergeCell ref="C5:J6"/>
    <mergeCell ref="K5:L6"/>
    <mergeCell ref="M5:N6"/>
    <mergeCell ref="O5:P6"/>
    <mergeCell ref="Q5:R6"/>
    <mergeCell ref="S5:T6"/>
    <mergeCell ref="M4:N4"/>
    <mergeCell ref="O4:P4"/>
    <mergeCell ref="Q4:R4"/>
    <mergeCell ref="S4:T4"/>
    <mergeCell ref="A2:L2"/>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s>
  <phoneticPr fontId="3"/>
  <pageMargins left="0.78740157480314965" right="0.19685039370078741" top="0.19685039370078741" bottom="0.39370078740157483" header="0" footer="0"/>
  <pageSetup paperSize="9" scale="82" firstPageNumber="0" orientation="landscape" horizontalDpi="300" verticalDpi="300" r:id="rId1"/>
  <headerFooter scaleWithDoc="0" alignWithMargins="0">
    <oddFooter>&amp;C&amp;"ＭＳ 明朝,標準"&amp;10－３２－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43"/>
  <sheetViews>
    <sheetView view="pageLayout" zoomScaleNormal="100" workbookViewId="0">
      <selection activeCell="B1" sqref="B1"/>
    </sheetView>
  </sheetViews>
  <sheetFormatPr defaultRowHeight="14.25"/>
  <cols>
    <col min="1" max="1" width="1.625" style="205" customWidth="1"/>
    <col min="2" max="3" width="2.625" style="205" customWidth="1"/>
    <col min="4" max="4" width="1.625" style="205" customWidth="1"/>
    <col min="5" max="24" width="2.625" style="205" customWidth="1"/>
    <col min="25" max="29" width="3.375" style="205" customWidth="1"/>
    <col min="30" max="32" width="3.125" style="205" customWidth="1"/>
    <col min="33" max="33" width="2.75" style="205" customWidth="1"/>
    <col min="34" max="35" width="3.125" style="205" customWidth="1"/>
    <col min="36" max="174" width="2.625" style="205" customWidth="1"/>
    <col min="175" max="16384" width="9" style="205"/>
  </cols>
  <sheetData>
    <row r="2" spans="1:59" ht="21" customHeight="1">
      <c r="A2" s="478" t="s">
        <v>1884</v>
      </c>
      <c r="B2" s="478"/>
      <c r="C2" s="478"/>
      <c r="D2" s="478"/>
      <c r="E2" s="478"/>
      <c r="F2" s="478"/>
      <c r="G2" s="478"/>
      <c r="H2" s="478"/>
      <c r="I2" s="478"/>
      <c r="J2" s="478"/>
      <c r="K2" s="478"/>
      <c r="L2" s="478"/>
      <c r="M2" s="478"/>
      <c r="N2" s="478"/>
      <c r="O2" s="478"/>
      <c r="P2" s="478"/>
      <c r="Q2" s="478"/>
      <c r="R2" s="478"/>
      <c r="AS2" s="826" t="s">
        <v>600</v>
      </c>
      <c r="AT2" s="810"/>
      <c r="AU2" s="810"/>
      <c r="AV2" s="810"/>
      <c r="AW2" s="810"/>
      <c r="AX2" s="810"/>
      <c r="AY2" s="810"/>
      <c r="AZ2" s="810"/>
      <c r="BA2" s="810"/>
      <c r="BB2" s="810"/>
      <c r="BC2" s="810"/>
      <c r="BD2" s="810"/>
      <c r="BE2" s="810"/>
      <c r="BF2" s="810"/>
      <c r="BG2" s="810"/>
    </row>
    <row r="3" spans="1:59" ht="15.95" customHeight="1">
      <c r="A3" s="827" t="s">
        <v>1885</v>
      </c>
      <c r="B3" s="828"/>
      <c r="C3" s="828"/>
      <c r="D3" s="828"/>
      <c r="E3" s="828"/>
      <c r="F3" s="828"/>
      <c r="G3" s="828"/>
      <c r="H3" s="828"/>
      <c r="I3" s="829"/>
      <c r="J3" s="830" t="s">
        <v>601</v>
      </c>
      <c r="K3" s="831"/>
      <c r="L3" s="831"/>
      <c r="M3" s="831"/>
      <c r="N3" s="831"/>
      <c r="O3" s="831"/>
      <c r="P3" s="831"/>
      <c r="Q3" s="831"/>
      <c r="R3" s="831"/>
      <c r="S3" s="831"/>
      <c r="T3" s="831"/>
      <c r="U3" s="831"/>
      <c r="V3" s="831"/>
      <c r="W3" s="831"/>
      <c r="X3" s="831"/>
      <c r="Y3" s="832"/>
      <c r="Z3" s="698" t="s">
        <v>514</v>
      </c>
      <c r="AA3" s="698"/>
      <c r="AB3" s="698"/>
      <c r="AC3" s="698"/>
      <c r="AD3" s="698"/>
      <c r="AE3" s="698"/>
      <c r="AF3" s="698"/>
      <c r="AG3" s="698"/>
      <c r="AH3" s="698"/>
      <c r="AI3" s="698"/>
      <c r="AJ3" s="698" t="s">
        <v>602</v>
      </c>
      <c r="AK3" s="698"/>
      <c r="AL3" s="698"/>
      <c r="AM3" s="698"/>
      <c r="AN3" s="698"/>
      <c r="AO3" s="698"/>
      <c r="AP3" s="698"/>
      <c r="AQ3" s="698"/>
      <c r="AR3" s="698"/>
      <c r="AS3" s="698" t="s">
        <v>516</v>
      </c>
      <c r="AT3" s="698"/>
      <c r="AU3" s="698"/>
      <c r="AV3" s="698"/>
      <c r="AW3" s="698"/>
      <c r="AX3" s="698"/>
      <c r="AY3" s="698"/>
      <c r="AZ3" s="698"/>
      <c r="BA3" s="698"/>
      <c r="BB3" s="698" t="s">
        <v>603</v>
      </c>
      <c r="BC3" s="698"/>
      <c r="BD3" s="698"/>
      <c r="BE3" s="698"/>
      <c r="BF3" s="698"/>
      <c r="BG3" s="698"/>
    </row>
    <row r="4" spans="1:59" ht="15.95" customHeight="1">
      <c r="A4" s="833" t="s">
        <v>604</v>
      </c>
      <c r="B4" s="834"/>
      <c r="C4" s="834"/>
      <c r="D4" s="834"/>
      <c r="E4" s="834"/>
      <c r="F4" s="834"/>
      <c r="G4" s="834"/>
      <c r="H4" s="834"/>
      <c r="I4" s="835"/>
      <c r="J4" s="833" t="s">
        <v>605</v>
      </c>
      <c r="K4" s="836"/>
      <c r="L4" s="836"/>
      <c r="M4" s="836"/>
      <c r="N4" s="836"/>
      <c r="O4" s="836"/>
      <c r="P4" s="836"/>
      <c r="Q4" s="836"/>
      <c r="R4" s="836"/>
      <c r="S4" s="836"/>
      <c r="T4" s="836"/>
      <c r="U4" s="836"/>
      <c r="V4" s="836"/>
      <c r="W4" s="836"/>
      <c r="X4" s="836"/>
      <c r="Y4" s="837"/>
      <c r="Z4" s="698"/>
      <c r="AA4" s="698"/>
      <c r="AB4" s="698"/>
      <c r="AC4" s="698"/>
      <c r="AD4" s="698"/>
      <c r="AE4" s="698"/>
      <c r="AF4" s="698"/>
      <c r="AG4" s="698"/>
      <c r="AH4" s="698"/>
      <c r="AI4" s="698"/>
      <c r="AJ4" s="698" t="s">
        <v>519</v>
      </c>
      <c r="AK4" s="698"/>
      <c r="AL4" s="698"/>
      <c r="AM4" s="698" t="s">
        <v>520</v>
      </c>
      <c r="AN4" s="698"/>
      <c r="AO4" s="698"/>
      <c r="AP4" s="698" t="s">
        <v>19</v>
      </c>
      <c r="AQ4" s="698"/>
      <c r="AR4" s="698"/>
      <c r="AS4" s="698" t="s">
        <v>521</v>
      </c>
      <c r="AT4" s="698"/>
      <c r="AU4" s="698"/>
      <c r="AV4" s="698" t="s">
        <v>522</v>
      </c>
      <c r="AW4" s="698"/>
      <c r="AX4" s="698"/>
      <c r="AY4" s="698" t="s">
        <v>523</v>
      </c>
      <c r="AZ4" s="698"/>
      <c r="BA4" s="698"/>
      <c r="BB4" s="698"/>
      <c r="BC4" s="698"/>
      <c r="BD4" s="698"/>
      <c r="BE4" s="698"/>
      <c r="BF4" s="698"/>
      <c r="BG4" s="698"/>
    </row>
    <row r="5" spans="1:59" ht="15.95" customHeight="1">
      <c r="A5" s="842" t="s">
        <v>606</v>
      </c>
      <c r="B5" s="843"/>
      <c r="C5" s="843"/>
      <c r="D5" s="843"/>
      <c r="E5" s="843"/>
      <c r="F5" s="843"/>
      <c r="G5" s="843"/>
      <c r="H5" s="843"/>
      <c r="I5" s="844"/>
      <c r="J5" s="845" t="s">
        <v>607</v>
      </c>
      <c r="K5" s="846"/>
      <c r="L5" s="846"/>
      <c r="M5" s="846"/>
      <c r="N5" s="846"/>
      <c r="O5" s="846"/>
      <c r="P5" s="846"/>
      <c r="Q5" s="846"/>
      <c r="R5" s="846"/>
      <c r="S5" s="846"/>
      <c r="T5" s="846"/>
      <c r="U5" s="846"/>
      <c r="V5" s="846"/>
      <c r="W5" s="846"/>
      <c r="X5" s="846"/>
      <c r="Y5" s="847"/>
      <c r="Z5" s="848" t="s">
        <v>608</v>
      </c>
      <c r="AA5" s="848"/>
      <c r="AB5" s="848"/>
      <c r="AC5" s="848"/>
      <c r="AD5" s="848"/>
      <c r="AE5" s="848"/>
      <c r="AF5" s="848"/>
      <c r="AG5" s="848"/>
      <c r="AH5" s="848"/>
      <c r="AI5" s="848"/>
      <c r="AJ5" s="838">
        <v>17</v>
      </c>
      <c r="AK5" s="838"/>
      <c r="AL5" s="838"/>
      <c r="AM5" s="838" t="s">
        <v>164</v>
      </c>
      <c r="AN5" s="838"/>
      <c r="AO5" s="838"/>
      <c r="AP5" s="838">
        <v>17</v>
      </c>
      <c r="AQ5" s="838"/>
      <c r="AR5" s="838"/>
      <c r="AS5" s="838">
        <v>6</v>
      </c>
      <c r="AT5" s="838"/>
      <c r="AU5" s="838"/>
      <c r="AV5" s="838">
        <v>2</v>
      </c>
      <c r="AW5" s="838"/>
      <c r="AX5" s="838"/>
      <c r="AY5" s="838">
        <v>2</v>
      </c>
      <c r="AZ5" s="838"/>
      <c r="BA5" s="838"/>
      <c r="BB5" s="807">
        <v>2190</v>
      </c>
      <c r="BC5" s="807"/>
      <c r="BD5" s="807"/>
      <c r="BE5" s="807"/>
      <c r="BF5" s="807"/>
      <c r="BG5" s="807"/>
    </row>
    <row r="6" spans="1:59" ht="15.95" customHeight="1">
      <c r="A6" s="833" t="s">
        <v>609</v>
      </c>
      <c r="B6" s="834"/>
      <c r="C6" s="834"/>
      <c r="D6" s="834"/>
      <c r="E6" s="834"/>
      <c r="F6" s="834"/>
      <c r="G6" s="834"/>
      <c r="H6" s="834"/>
      <c r="I6" s="835"/>
      <c r="J6" s="839" t="s">
        <v>610</v>
      </c>
      <c r="K6" s="840"/>
      <c r="L6" s="840"/>
      <c r="M6" s="840"/>
      <c r="N6" s="840"/>
      <c r="O6" s="840"/>
      <c r="P6" s="840"/>
      <c r="Q6" s="840"/>
      <c r="R6" s="840"/>
      <c r="S6" s="840"/>
      <c r="T6" s="840"/>
      <c r="U6" s="840"/>
      <c r="V6" s="840"/>
      <c r="W6" s="840"/>
      <c r="X6" s="840"/>
      <c r="Y6" s="841"/>
      <c r="Z6" s="848"/>
      <c r="AA6" s="848"/>
      <c r="AB6" s="848"/>
      <c r="AC6" s="848"/>
      <c r="AD6" s="848"/>
      <c r="AE6" s="848"/>
      <c r="AF6" s="848"/>
      <c r="AG6" s="848"/>
      <c r="AH6" s="848"/>
      <c r="AI6" s="848"/>
      <c r="AJ6" s="838"/>
      <c r="AK6" s="838"/>
      <c r="AL6" s="838"/>
      <c r="AM6" s="838"/>
      <c r="AN6" s="838"/>
      <c r="AO6" s="838"/>
      <c r="AP6" s="838"/>
      <c r="AQ6" s="838"/>
      <c r="AR6" s="838"/>
      <c r="AS6" s="838"/>
      <c r="AT6" s="838"/>
      <c r="AU6" s="838"/>
      <c r="AV6" s="838"/>
      <c r="AW6" s="838"/>
      <c r="AX6" s="838"/>
      <c r="AY6" s="838"/>
      <c r="AZ6" s="838"/>
      <c r="BA6" s="838"/>
      <c r="BB6" s="807"/>
      <c r="BC6" s="807"/>
      <c r="BD6" s="807"/>
      <c r="BE6" s="807"/>
      <c r="BF6" s="807"/>
      <c r="BG6" s="807"/>
    </row>
    <row r="7" spans="1:59" ht="11.25" customHeight="1">
      <c r="A7" s="76"/>
      <c r="B7" s="76"/>
      <c r="C7" s="76"/>
      <c r="D7" s="76"/>
      <c r="E7" s="76"/>
      <c r="F7" s="76"/>
      <c r="G7" s="76"/>
      <c r="H7" s="76"/>
      <c r="I7" s="76"/>
      <c r="J7" s="76"/>
      <c r="K7" s="76"/>
      <c r="L7" s="76"/>
      <c r="M7" s="76"/>
      <c r="N7" s="76"/>
      <c r="O7" s="76"/>
      <c r="P7" s="76"/>
      <c r="Q7" s="76"/>
      <c r="R7" s="76"/>
      <c r="S7" s="76"/>
      <c r="T7" s="76"/>
      <c r="U7" s="76"/>
      <c r="V7" s="76"/>
      <c r="W7" s="76"/>
      <c r="X7" s="76"/>
      <c r="Y7" s="76"/>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row>
    <row r="8" spans="1:59" ht="21" customHeight="1">
      <c r="A8" s="478" t="s">
        <v>611</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row>
    <row r="9" spans="1:59" ht="15.95" customHeight="1">
      <c r="E9" s="478" t="s">
        <v>1886</v>
      </c>
      <c r="F9" s="478"/>
      <c r="G9" s="478"/>
      <c r="H9" s="478"/>
      <c r="I9" s="478"/>
      <c r="J9" s="478"/>
      <c r="L9" s="695" t="s">
        <v>612</v>
      </c>
      <c r="M9" s="695"/>
      <c r="N9" s="695"/>
      <c r="O9" s="695"/>
      <c r="P9" s="695"/>
      <c r="Q9" s="695"/>
      <c r="R9" s="695"/>
      <c r="S9" s="695"/>
      <c r="T9" s="695"/>
      <c r="U9" s="695"/>
      <c r="V9" s="695"/>
      <c r="W9" s="695"/>
      <c r="X9" s="695"/>
      <c r="Y9" s="695"/>
      <c r="Z9" s="695"/>
      <c r="AA9" s="695"/>
      <c r="AB9" s="695"/>
    </row>
    <row r="10" spans="1:59" ht="15.95" customHeight="1">
      <c r="E10" s="478" t="s">
        <v>601</v>
      </c>
      <c r="F10" s="478"/>
      <c r="G10" s="478"/>
      <c r="H10" s="478"/>
      <c r="I10" s="478"/>
      <c r="J10" s="478"/>
      <c r="L10" s="478" t="s">
        <v>1887</v>
      </c>
      <c r="M10" s="478"/>
      <c r="N10" s="478"/>
      <c r="O10" s="478"/>
      <c r="P10" s="478"/>
      <c r="Q10" s="478"/>
      <c r="R10" s="478"/>
      <c r="S10" s="478"/>
      <c r="T10" s="478"/>
      <c r="U10" s="478"/>
      <c r="V10" s="478"/>
    </row>
    <row r="11" spans="1:59" ht="15.95" customHeight="1">
      <c r="E11" s="849" t="s">
        <v>614</v>
      </c>
      <c r="F11" s="478"/>
      <c r="G11" s="478"/>
      <c r="H11" s="478"/>
      <c r="I11" s="478"/>
      <c r="J11" s="478"/>
      <c r="L11" s="849" t="s">
        <v>615</v>
      </c>
      <c r="M11" s="478"/>
      <c r="N11" s="478"/>
      <c r="O11" s="478"/>
      <c r="P11" s="478"/>
      <c r="Q11" s="478"/>
      <c r="R11" s="478"/>
      <c r="S11" s="478"/>
      <c r="T11" s="478"/>
      <c r="U11" s="478"/>
      <c r="V11" s="478"/>
    </row>
    <row r="12" spans="1:59" ht="15.75" customHeight="1">
      <c r="A12" s="478" t="s">
        <v>616</v>
      </c>
      <c r="B12" s="478"/>
      <c r="C12" s="478"/>
      <c r="D12" s="478"/>
      <c r="E12" s="478"/>
      <c r="F12" s="478"/>
      <c r="AS12" s="850" t="s">
        <v>600</v>
      </c>
      <c r="AT12" s="850"/>
      <c r="AU12" s="850"/>
      <c r="AV12" s="850"/>
      <c r="AW12" s="850"/>
      <c r="AX12" s="850"/>
      <c r="AY12" s="850"/>
      <c r="AZ12" s="850"/>
      <c r="BA12" s="850"/>
      <c r="BB12" s="850"/>
      <c r="BC12" s="850"/>
      <c r="BD12" s="850"/>
      <c r="BE12" s="850"/>
      <c r="BF12" s="850"/>
      <c r="BG12" s="850"/>
    </row>
    <row r="13" spans="1:59" ht="15.95" customHeight="1">
      <c r="A13" s="698" t="s">
        <v>1888</v>
      </c>
      <c r="B13" s="698"/>
      <c r="C13" s="698"/>
      <c r="D13" s="698"/>
      <c r="E13" s="698"/>
      <c r="F13" s="698"/>
      <c r="G13" s="698"/>
      <c r="H13" s="698"/>
      <c r="I13" s="698"/>
      <c r="J13" s="698" t="s">
        <v>617</v>
      </c>
      <c r="K13" s="698"/>
      <c r="L13" s="698"/>
      <c r="M13" s="698"/>
      <c r="N13" s="698"/>
      <c r="O13" s="698"/>
      <c r="P13" s="698"/>
      <c r="Q13" s="698"/>
      <c r="R13" s="698"/>
      <c r="S13" s="698"/>
      <c r="T13" s="698"/>
      <c r="U13" s="698"/>
      <c r="V13" s="698"/>
      <c r="W13" s="698"/>
      <c r="X13" s="698"/>
      <c r="Y13" s="698"/>
      <c r="Z13" s="698"/>
      <c r="AA13" s="698"/>
      <c r="AB13" s="698"/>
      <c r="AC13" s="698"/>
      <c r="AD13" s="851" t="s">
        <v>618</v>
      </c>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c r="BC13" s="698"/>
      <c r="BD13" s="698"/>
      <c r="BE13" s="698"/>
      <c r="BF13" s="698"/>
      <c r="BG13" s="698"/>
    </row>
    <row r="14" spans="1:59" ht="15.95" customHeight="1">
      <c r="A14" s="698"/>
      <c r="B14" s="698"/>
      <c r="C14" s="698"/>
      <c r="D14" s="698"/>
      <c r="E14" s="698"/>
      <c r="F14" s="698"/>
      <c r="G14" s="698"/>
      <c r="H14" s="698"/>
      <c r="I14" s="698"/>
      <c r="J14" s="698" t="s">
        <v>619</v>
      </c>
      <c r="K14" s="698"/>
      <c r="L14" s="698"/>
      <c r="M14" s="698"/>
      <c r="N14" s="698"/>
      <c r="O14" s="698" t="s">
        <v>620</v>
      </c>
      <c r="P14" s="698"/>
      <c r="Q14" s="698"/>
      <c r="R14" s="698"/>
      <c r="S14" s="698"/>
      <c r="T14" s="698" t="s">
        <v>621</v>
      </c>
      <c r="U14" s="698"/>
      <c r="V14" s="698"/>
      <c r="W14" s="698"/>
      <c r="X14" s="698"/>
      <c r="Y14" s="698" t="s">
        <v>622</v>
      </c>
      <c r="Z14" s="698"/>
      <c r="AA14" s="698"/>
      <c r="AB14" s="698"/>
      <c r="AC14" s="698"/>
      <c r="AD14" s="698" t="s">
        <v>623</v>
      </c>
      <c r="AE14" s="698"/>
      <c r="AF14" s="698"/>
      <c r="AG14" s="698"/>
      <c r="AH14" s="698"/>
      <c r="AI14" s="698"/>
      <c r="AJ14" s="698" t="s">
        <v>624</v>
      </c>
      <c r="AK14" s="698"/>
      <c r="AL14" s="698"/>
      <c r="AM14" s="698"/>
      <c r="AN14" s="698"/>
      <c r="AO14" s="698"/>
      <c r="AP14" s="698" t="s">
        <v>625</v>
      </c>
      <c r="AQ14" s="698"/>
      <c r="AR14" s="698"/>
      <c r="AS14" s="698"/>
      <c r="AT14" s="698"/>
      <c r="AU14" s="698"/>
      <c r="AV14" s="698" t="s">
        <v>626</v>
      </c>
      <c r="AW14" s="698"/>
      <c r="AX14" s="698"/>
      <c r="AY14" s="698"/>
      <c r="AZ14" s="698"/>
      <c r="BA14" s="698"/>
      <c r="BB14" s="698" t="s">
        <v>19</v>
      </c>
      <c r="BC14" s="698"/>
      <c r="BD14" s="698"/>
      <c r="BE14" s="698"/>
      <c r="BF14" s="698"/>
      <c r="BG14" s="698"/>
    </row>
    <row r="15" spans="1:59" ht="15.95" customHeight="1">
      <c r="A15" s="698"/>
      <c r="B15" s="698"/>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t="s">
        <v>627</v>
      </c>
      <c r="AE15" s="698"/>
      <c r="AF15" s="698" t="s">
        <v>628</v>
      </c>
      <c r="AG15" s="698"/>
      <c r="AH15" s="698"/>
      <c r="AI15" s="698"/>
      <c r="AJ15" s="698" t="s">
        <v>627</v>
      </c>
      <c r="AK15" s="698"/>
      <c r="AL15" s="698" t="s">
        <v>628</v>
      </c>
      <c r="AM15" s="698"/>
      <c r="AN15" s="698"/>
      <c r="AO15" s="698"/>
      <c r="AP15" s="698" t="s">
        <v>627</v>
      </c>
      <c r="AQ15" s="698"/>
      <c r="AR15" s="698" t="s">
        <v>628</v>
      </c>
      <c r="AS15" s="698"/>
      <c r="AT15" s="698"/>
      <c r="AU15" s="698"/>
      <c r="AV15" s="698" t="s">
        <v>627</v>
      </c>
      <c r="AW15" s="698"/>
      <c r="AX15" s="698" t="s">
        <v>628</v>
      </c>
      <c r="AY15" s="698"/>
      <c r="AZ15" s="698"/>
      <c r="BA15" s="698"/>
      <c r="BB15" s="698" t="s">
        <v>627</v>
      </c>
      <c r="BC15" s="698"/>
      <c r="BD15" s="698" t="s">
        <v>628</v>
      </c>
      <c r="BE15" s="698"/>
      <c r="BF15" s="698"/>
      <c r="BG15" s="698"/>
    </row>
    <row r="16" spans="1:59" ht="15.95" customHeight="1">
      <c r="A16" s="852" t="s">
        <v>629</v>
      </c>
      <c r="B16" s="852"/>
      <c r="C16" s="852"/>
      <c r="D16" s="851" t="s">
        <v>630</v>
      </c>
      <c r="E16" s="851"/>
      <c r="F16" s="851"/>
      <c r="G16" s="851"/>
      <c r="H16" s="851"/>
      <c r="I16" s="851"/>
      <c r="J16" s="838">
        <v>543</v>
      </c>
      <c r="K16" s="838"/>
      <c r="L16" s="838"/>
      <c r="M16" s="853"/>
      <c r="N16" s="306" t="s">
        <v>631</v>
      </c>
      <c r="O16" s="854">
        <v>2215.73</v>
      </c>
      <c r="P16" s="854"/>
      <c r="Q16" s="854"/>
      <c r="R16" s="855"/>
      <c r="S16" s="306" t="s">
        <v>632</v>
      </c>
      <c r="T16" s="856">
        <v>5902340</v>
      </c>
      <c r="U16" s="856"/>
      <c r="V16" s="856"/>
      <c r="W16" s="856"/>
      <c r="X16" s="856"/>
      <c r="Y16" s="856">
        <v>5846240</v>
      </c>
      <c r="Z16" s="856"/>
      <c r="AA16" s="856"/>
      <c r="AB16" s="856"/>
      <c r="AC16" s="856"/>
      <c r="AD16" s="856"/>
      <c r="AE16" s="856"/>
      <c r="AF16" s="856"/>
      <c r="AG16" s="856"/>
      <c r="AH16" s="856"/>
      <c r="AI16" s="856"/>
      <c r="AJ16" s="856">
        <v>101</v>
      </c>
      <c r="AK16" s="856"/>
      <c r="AL16" s="856">
        <v>62878</v>
      </c>
      <c r="AM16" s="856"/>
      <c r="AN16" s="856"/>
      <c r="AO16" s="856"/>
      <c r="AP16" s="856">
        <v>11</v>
      </c>
      <c r="AQ16" s="856"/>
      <c r="AR16" s="856">
        <v>652</v>
      </c>
      <c r="AS16" s="856"/>
      <c r="AT16" s="856"/>
      <c r="AU16" s="856"/>
      <c r="AV16" s="856"/>
      <c r="AW16" s="856"/>
      <c r="AX16" s="856"/>
      <c r="AY16" s="856"/>
      <c r="AZ16" s="856"/>
      <c r="BA16" s="856"/>
      <c r="BB16" s="856">
        <v>106</v>
      </c>
      <c r="BC16" s="856"/>
      <c r="BD16" s="856">
        <v>63530</v>
      </c>
      <c r="BE16" s="856"/>
      <c r="BF16" s="856"/>
      <c r="BG16" s="856"/>
    </row>
    <row r="17" spans="1:59" ht="15.95" customHeight="1">
      <c r="A17" s="852"/>
      <c r="B17" s="852"/>
      <c r="C17" s="852"/>
      <c r="D17" s="851" t="s">
        <v>633</v>
      </c>
      <c r="E17" s="851"/>
      <c r="F17" s="851"/>
      <c r="G17" s="851"/>
      <c r="H17" s="851"/>
      <c r="I17" s="851"/>
      <c r="J17" s="838">
        <v>2</v>
      </c>
      <c r="K17" s="838"/>
      <c r="L17" s="838"/>
      <c r="M17" s="853"/>
      <c r="N17" s="307"/>
      <c r="O17" s="854">
        <v>1.2</v>
      </c>
      <c r="P17" s="854"/>
      <c r="Q17" s="854"/>
      <c r="R17" s="855"/>
      <c r="S17" s="307"/>
      <c r="T17" s="856">
        <v>2500</v>
      </c>
      <c r="U17" s="856"/>
      <c r="V17" s="856"/>
      <c r="W17" s="856"/>
      <c r="X17" s="856"/>
      <c r="Y17" s="856">
        <v>1100</v>
      </c>
      <c r="Z17" s="856"/>
      <c r="AA17" s="856"/>
      <c r="AB17" s="856"/>
      <c r="AC17" s="856"/>
      <c r="AD17" s="856" t="s">
        <v>506</v>
      </c>
      <c r="AE17" s="856"/>
      <c r="AF17" s="856" t="s">
        <v>1889</v>
      </c>
      <c r="AG17" s="856"/>
      <c r="AH17" s="856"/>
      <c r="AI17" s="856"/>
      <c r="AJ17" s="856"/>
      <c r="AK17" s="856"/>
      <c r="AL17" s="856"/>
      <c r="AM17" s="856"/>
      <c r="AN17" s="856"/>
      <c r="AO17" s="856"/>
      <c r="AP17" s="856"/>
      <c r="AQ17" s="856"/>
      <c r="AR17" s="856"/>
      <c r="AS17" s="856"/>
      <c r="AT17" s="856"/>
      <c r="AU17" s="856"/>
      <c r="AV17" s="856">
        <v>2</v>
      </c>
      <c r="AW17" s="856"/>
      <c r="AX17" s="856">
        <v>1270</v>
      </c>
      <c r="AY17" s="856"/>
      <c r="AZ17" s="856"/>
      <c r="BA17" s="856"/>
      <c r="BB17" s="856">
        <v>2</v>
      </c>
      <c r="BC17" s="856"/>
      <c r="BD17" s="856">
        <v>1270</v>
      </c>
      <c r="BE17" s="856"/>
      <c r="BF17" s="856"/>
      <c r="BG17" s="856"/>
    </row>
    <row r="18" spans="1:59" ht="15.95" customHeight="1">
      <c r="A18" s="700" t="s">
        <v>634</v>
      </c>
      <c r="B18" s="700"/>
      <c r="C18" s="700"/>
      <c r="D18" s="698" t="s">
        <v>635</v>
      </c>
      <c r="E18" s="698"/>
      <c r="F18" s="698"/>
      <c r="G18" s="698"/>
      <c r="H18" s="698"/>
      <c r="I18" s="698"/>
      <c r="J18" s="838">
        <v>533</v>
      </c>
      <c r="K18" s="838"/>
      <c r="L18" s="838"/>
      <c r="M18" s="853"/>
      <c r="N18" s="307"/>
      <c r="O18" s="854">
        <v>2203.77</v>
      </c>
      <c r="P18" s="854"/>
      <c r="Q18" s="854"/>
      <c r="R18" s="855"/>
      <c r="S18" s="307"/>
      <c r="T18" s="856"/>
      <c r="U18" s="856"/>
      <c r="V18" s="856"/>
      <c r="W18" s="856"/>
      <c r="X18" s="856"/>
      <c r="Y18" s="856">
        <v>387100000</v>
      </c>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56"/>
      <c r="AY18" s="856"/>
      <c r="AZ18" s="856"/>
      <c r="BA18" s="856"/>
      <c r="BB18" s="856">
        <v>3</v>
      </c>
      <c r="BC18" s="856"/>
      <c r="BD18" s="856">
        <v>2249</v>
      </c>
      <c r="BE18" s="856"/>
      <c r="BF18" s="856"/>
      <c r="BG18" s="856"/>
    </row>
    <row r="19" spans="1:59" ht="15.95" customHeight="1">
      <c r="A19" s="700"/>
      <c r="B19" s="700"/>
      <c r="C19" s="700"/>
      <c r="D19" s="851" t="s">
        <v>636</v>
      </c>
      <c r="E19" s="698"/>
      <c r="F19" s="698"/>
      <c r="G19" s="698"/>
      <c r="H19" s="698"/>
      <c r="I19" s="698"/>
      <c r="J19" s="838">
        <v>61</v>
      </c>
      <c r="K19" s="838"/>
      <c r="L19" s="838"/>
      <c r="M19" s="853"/>
      <c r="N19" s="307"/>
      <c r="O19" s="854">
        <v>645.77</v>
      </c>
      <c r="P19" s="854"/>
      <c r="Q19" s="854"/>
      <c r="R19" s="855"/>
      <c r="S19" s="307"/>
      <c r="T19" s="856"/>
      <c r="U19" s="856"/>
      <c r="V19" s="856"/>
      <c r="W19" s="856"/>
      <c r="X19" s="856"/>
      <c r="Y19" s="856">
        <v>204000</v>
      </c>
      <c r="Z19" s="856"/>
      <c r="AA19" s="856"/>
      <c r="AB19" s="856"/>
      <c r="AC19" s="856"/>
      <c r="AD19" s="856"/>
      <c r="AE19" s="856"/>
      <c r="AF19" s="856"/>
      <c r="AG19" s="856"/>
      <c r="AH19" s="856"/>
      <c r="AI19" s="856"/>
      <c r="AJ19" s="856"/>
      <c r="AK19" s="856"/>
      <c r="AL19" s="856"/>
      <c r="AM19" s="856"/>
      <c r="AN19" s="856"/>
      <c r="AO19" s="856"/>
      <c r="AP19" s="856"/>
      <c r="AQ19" s="856"/>
      <c r="AR19" s="856"/>
      <c r="AS19" s="856"/>
      <c r="AT19" s="856"/>
      <c r="AU19" s="856"/>
      <c r="AV19" s="856"/>
      <c r="AW19" s="856"/>
      <c r="AX19" s="856"/>
      <c r="AY19" s="856"/>
      <c r="AZ19" s="856"/>
      <c r="BA19" s="856"/>
      <c r="BB19" s="856"/>
      <c r="BC19" s="856"/>
      <c r="BD19" s="856"/>
      <c r="BE19" s="856"/>
      <c r="BF19" s="856"/>
      <c r="BG19" s="856"/>
    </row>
    <row r="20" spans="1:59" ht="15.95" customHeight="1">
      <c r="A20" s="700"/>
      <c r="B20" s="700"/>
      <c r="C20" s="700"/>
      <c r="D20" s="698" t="s">
        <v>637</v>
      </c>
      <c r="E20" s="698"/>
      <c r="F20" s="698"/>
      <c r="G20" s="698"/>
      <c r="H20" s="698"/>
      <c r="I20" s="698"/>
      <c r="J20" s="838">
        <v>83</v>
      </c>
      <c r="K20" s="838"/>
      <c r="L20" s="838"/>
      <c r="M20" s="853"/>
      <c r="N20" s="307"/>
      <c r="O20" s="854">
        <v>464.06</v>
      </c>
      <c r="P20" s="854"/>
      <c r="Q20" s="854"/>
      <c r="R20" s="855"/>
      <c r="S20" s="307"/>
      <c r="T20" s="856"/>
      <c r="U20" s="856"/>
      <c r="V20" s="856"/>
      <c r="W20" s="856"/>
      <c r="X20" s="856"/>
      <c r="Y20" s="856">
        <v>31910000</v>
      </c>
      <c r="Z20" s="856"/>
      <c r="AA20" s="856"/>
      <c r="AB20" s="856"/>
      <c r="AC20" s="856"/>
      <c r="AD20" s="856"/>
      <c r="AE20" s="856"/>
      <c r="AF20" s="856"/>
      <c r="AG20" s="856"/>
      <c r="AH20" s="856"/>
      <c r="AI20" s="856"/>
      <c r="AJ20" s="856"/>
      <c r="AK20" s="856"/>
      <c r="AL20" s="856"/>
      <c r="AM20" s="856"/>
      <c r="AN20" s="856"/>
      <c r="AO20" s="856"/>
      <c r="AP20" s="856"/>
      <c r="AQ20" s="856"/>
      <c r="AR20" s="856"/>
      <c r="AS20" s="856"/>
      <c r="AT20" s="856"/>
      <c r="AU20" s="856"/>
      <c r="AV20" s="856"/>
      <c r="AW20" s="856"/>
      <c r="AX20" s="856"/>
      <c r="AY20" s="856"/>
      <c r="AZ20" s="856"/>
      <c r="BA20" s="856"/>
      <c r="BB20" s="856"/>
      <c r="BC20" s="856"/>
      <c r="BD20" s="856"/>
      <c r="BE20" s="856"/>
      <c r="BF20" s="856"/>
      <c r="BG20" s="856"/>
    </row>
    <row r="21" spans="1:59" ht="15.95" customHeight="1">
      <c r="A21" s="851" t="s">
        <v>638</v>
      </c>
      <c r="B21" s="698"/>
      <c r="C21" s="698"/>
      <c r="D21" s="698"/>
      <c r="E21" s="698"/>
      <c r="F21" s="698"/>
      <c r="G21" s="698"/>
      <c r="H21" s="698"/>
      <c r="I21" s="698"/>
      <c r="J21" s="838">
        <v>397</v>
      </c>
      <c r="K21" s="838"/>
      <c r="L21" s="838"/>
      <c r="M21" s="853"/>
      <c r="N21" s="307"/>
      <c r="O21" s="854">
        <v>904.31</v>
      </c>
      <c r="P21" s="854"/>
      <c r="Q21" s="854"/>
      <c r="R21" s="855"/>
      <c r="S21" s="307"/>
      <c r="T21" s="856"/>
      <c r="U21" s="856"/>
      <c r="V21" s="856"/>
      <c r="W21" s="856"/>
      <c r="X21" s="856"/>
      <c r="Y21" s="856">
        <v>335500</v>
      </c>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row>
    <row r="22" spans="1:59" ht="15.95" customHeight="1">
      <c r="A22" s="851" t="s">
        <v>639</v>
      </c>
      <c r="B22" s="698"/>
      <c r="C22" s="698"/>
      <c r="D22" s="698"/>
      <c r="E22" s="698"/>
      <c r="F22" s="698"/>
      <c r="G22" s="698"/>
      <c r="H22" s="698"/>
      <c r="I22" s="698"/>
      <c r="J22" s="838">
        <v>155</v>
      </c>
      <c r="K22" s="838"/>
      <c r="L22" s="838"/>
      <c r="M22" s="853"/>
      <c r="N22" s="307"/>
      <c r="O22" s="854"/>
      <c r="P22" s="854"/>
      <c r="Q22" s="854"/>
      <c r="R22" s="855"/>
      <c r="S22" s="307"/>
      <c r="T22" s="856"/>
      <c r="U22" s="856"/>
      <c r="V22" s="856"/>
      <c r="W22" s="856"/>
      <c r="X22" s="856"/>
      <c r="Y22" s="856">
        <v>20440000</v>
      </c>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6"/>
      <c r="AY22" s="856"/>
      <c r="AZ22" s="856"/>
      <c r="BA22" s="856"/>
      <c r="BB22" s="856">
        <v>4</v>
      </c>
      <c r="BC22" s="856"/>
      <c r="BD22" s="856">
        <v>208</v>
      </c>
      <c r="BE22" s="856"/>
      <c r="BF22" s="856"/>
      <c r="BG22" s="856"/>
    </row>
    <row r="23" spans="1:59" ht="15.95" customHeight="1">
      <c r="A23" s="851" t="s">
        <v>640</v>
      </c>
      <c r="B23" s="698"/>
      <c r="C23" s="698"/>
      <c r="D23" s="698"/>
      <c r="E23" s="698"/>
      <c r="F23" s="698"/>
      <c r="G23" s="698"/>
      <c r="H23" s="698"/>
      <c r="I23" s="698"/>
      <c r="J23" s="838">
        <v>2</v>
      </c>
      <c r="K23" s="838"/>
      <c r="L23" s="838"/>
      <c r="M23" s="853"/>
      <c r="N23" s="307"/>
      <c r="O23" s="854">
        <v>322</v>
      </c>
      <c r="P23" s="854"/>
      <c r="Q23" s="854"/>
      <c r="R23" s="855"/>
      <c r="S23" s="307"/>
      <c r="T23" s="856"/>
      <c r="U23" s="856"/>
      <c r="V23" s="856"/>
      <c r="W23" s="856"/>
      <c r="X23" s="856"/>
      <c r="Y23" s="856">
        <v>144000</v>
      </c>
      <c r="Z23" s="856"/>
      <c r="AA23" s="856"/>
      <c r="AB23" s="856"/>
      <c r="AC23" s="856"/>
      <c r="AD23" s="856"/>
      <c r="AE23" s="856"/>
      <c r="AF23" s="856"/>
      <c r="AG23" s="856"/>
      <c r="AH23" s="856"/>
      <c r="AI23" s="856"/>
      <c r="AJ23" s="856"/>
      <c r="AK23" s="856"/>
      <c r="AL23" s="856"/>
      <c r="AM23" s="856"/>
      <c r="AN23" s="856"/>
      <c r="AO23" s="856"/>
      <c r="AP23" s="856"/>
      <c r="AQ23" s="856"/>
      <c r="AR23" s="856"/>
      <c r="AS23" s="856"/>
      <c r="AT23" s="856"/>
      <c r="AU23" s="856"/>
      <c r="AV23" s="856"/>
      <c r="AW23" s="856"/>
      <c r="AX23" s="856"/>
      <c r="AY23" s="856"/>
      <c r="AZ23" s="856"/>
      <c r="BA23" s="856"/>
      <c r="BB23" s="856" t="s">
        <v>1889</v>
      </c>
      <c r="BC23" s="856"/>
      <c r="BD23" s="856" t="s">
        <v>1889</v>
      </c>
      <c r="BE23" s="856"/>
      <c r="BF23" s="856"/>
      <c r="BG23" s="856"/>
    </row>
    <row r="24" spans="1:59" ht="15.95" customHeight="1">
      <c r="A24" s="858" t="s">
        <v>641</v>
      </c>
      <c r="B24" s="859"/>
      <c r="C24" s="859"/>
      <c r="D24" s="859"/>
      <c r="E24" s="859"/>
      <c r="F24" s="859"/>
      <c r="G24" s="859"/>
      <c r="H24" s="859"/>
      <c r="I24" s="859"/>
      <c r="J24" s="838">
        <v>1</v>
      </c>
      <c r="K24" s="838"/>
      <c r="L24" s="838"/>
      <c r="M24" s="853"/>
      <c r="N24" s="307"/>
      <c r="O24" s="854">
        <v>158</v>
      </c>
      <c r="P24" s="854"/>
      <c r="Q24" s="854"/>
      <c r="R24" s="855"/>
      <c r="S24" s="307"/>
      <c r="T24" s="856"/>
      <c r="U24" s="856"/>
      <c r="V24" s="856"/>
      <c r="W24" s="856"/>
      <c r="X24" s="856"/>
      <c r="Y24" s="856">
        <v>60000</v>
      </c>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856"/>
      <c r="BA24" s="856"/>
      <c r="BB24" s="856"/>
      <c r="BC24" s="856"/>
      <c r="BD24" s="856"/>
      <c r="BE24" s="856"/>
      <c r="BF24" s="856"/>
      <c r="BG24" s="856"/>
    </row>
    <row r="25" spans="1:59" ht="18.75" customHeight="1">
      <c r="A25" s="235"/>
      <c r="B25" s="235"/>
      <c r="C25" s="235"/>
      <c r="D25" s="235"/>
      <c r="E25" s="235"/>
      <c r="F25" s="235"/>
      <c r="G25" s="235"/>
      <c r="H25" s="235"/>
      <c r="I25" s="235"/>
      <c r="J25" s="78"/>
      <c r="K25" s="78"/>
      <c r="L25" s="78"/>
      <c r="M25" s="78"/>
      <c r="N25" s="79"/>
      <c r="O25" s="80"/>
      <c r="P25" s="80"/>
      <c r="Q25" s="80"/>
      <c r="R25" s="80"/>
      <c r="S25" s="79"/>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50" t="s">
        <v>642</v>
      </c>
      <c r="AZ25" s="850"/>
      <c r="BA25" s="850"/>
      <c r="BB25" s="850"/>
      <c r="BC25" s="850"/>
      <c r="BD25" s="850"/>
      <c r="BE25" s="850"/>
      <c r="BF25" s="850"/>
      <c r="BG25" s="850"/>
    </row>
    <row r="26" spans="1:59" ht="12.75" customHeight="1"/>
    <row r="27" spans="1:59" ht="21" customHeight="1">
      <c r="A27" s="478" t="s">
        <v>643</v>
      </c>
      <c r="B27" s="478"/>
      <c r="C27" s="478"/>
      <c r="D27" s="478"/>
      <c r="E27" s="478"/>
      <c r="F27" s="478"/>
      <c r="G27" s="478"/>
      <c r="H27" s="478"/>
      <c r="I27" s="478"/>
      <c r="J27" s="478"/>
      <c r="K27" s="478"/>
      <c r="L27" s="478"/>
      <c r="M27" s="478"/>
      <c r="N27" s="478"/>
      <c r="O27" s="478"/>
      <c r="P27" s="478"/>
      <c r="Q27" s="478"/>
    </row>
    <row r="28" spans="1:59" ht="17.25" customHeight="1">
      <c r="E28" s="810" t="s">
        <v>644</v>
      </c>
      <c r="F28" s="810"/>
      <c r="G28" s="810"/>
      <c r="H28" s="810"/>
      <c r="I28" s="810"/>
      <c r="J28" s="810"/>
      <c r="L28" s="860">
        <v>43556</v>
      </c>
      <c r="M28" s="861"/>
      <c r="N28" s="861"/>
      <c r="O28" s="861"/>
      <c r="P28" s="861"/>
      <c r="Q28" s="861"/>
      <c r="R28" s="861"/>
      <c r="S28" s="861"/>
    </row>
    <row r="29" spans="1:59" ht="15.95" customHeight="1">
      <c r="E29" s="810" t="s">
        <v>601</v>
      </c>
      <c r="F29" s="810"/>
      <c r="G29" s="810"/>
      <c r="H29" s="810"/>
      <c r="I29" s="810"/>
      <c r="J29" s="810"/>
      <c r="L29" s="478" t="s">
        <v>1875</v>
      </c>
      <c r="M29" s="478"/>
      <c r="N29" s="478"/>
      <c r="O29" s="478"/>
      <c r="P29" s="478"/>
      <c r="Q29" s="478"/>
      <c r="R29" s="478"/>
      <c r="S29" s="478"/>
      <c r="T29" s="478"/>
      <c r="U29" s="478"/>
      <c r="V29" s="478"/>
    </row>
    <row r="30" spans="1:59" ht="15.95" customHeight="1">
      <c r="E30" s="857" t="s">
        <v>645</v>
      </c>
      <c r="F30" s="810"/>
      <c r="G30" s="810"/>
      <c r="H30" s="810"/>
      <c r="I30" s="810"/>
      <c r="J30" s="810"/>
      <c r="L30" s="849" t="s">
        <v>646</v>
      </c>
      <c r="M30" s="478"/>
      <c r="N30" s="478"/>
      <c r="O30" s="478"/>
      <c r="P30" s="478"/>
      <c r="Q30" s="478"/>
      <c r="R30" s="478"/>
      <c r="S30" s="478"/>
      <c r="T30" s="478"/>
      <c r="U30" s="478"/>
      <c r="V30" s="478"/>
    </row>
    <row r="31" spans="1:59" ht="15.75" customHeight="1">
      <c r="A31" s="478" t="s">
        <v>616</v>
      </c>
      <c r="B31" s="478"/>
      <c r="C31" s="478"/>
      <c r="D31" s="478"/>
      <c r="E31" s="478" t="s">
        <v>616</v>
      </c>
      <c r="F31" s="478"/>
      <c r="AT31" s="686" t="s">
        <v>600</v>
      </c>
      <c r="AU31" s="686"/>
      <c r="AV31" s="686"/>
      <c r="AW31" s="686"/>
      <c r="AX31" s="686"/>
      <c r="AY31" s="686"/>
      <c r="AZ31" s="686"/>
      <c r="BA31" s="686"/>
      <c r="BB31" s="686"/>
      <c r="BC31" s="686"/>
      <c r="BD31" s="686"/>
      <c r="BE31" s="686"/>
      <c r="BF31" s="686"/>
      <c r="BG31" s="686"/>
    </row>
    <row r="32" spans="1:59" ht="15.95" customHeight="1">
      <c r="A32" s="698" t="s">
        <v>647</v>
      </c>
      <c r="B32" s="698"/>
      <c r="C32" s="698"/>
      <c r="D32" s="698"/>
      <c r="E32" s="698"/>
      <c r="F32" s="698"/>
      <c r="G32" s="698"/>
      <c r="H32" s="698"/>
      <c r="I32" s="698"/>
      <c r="J32" s="698"/>
      <c r="K32" s="698"/>
      <c r="L32" s="698"/>
      <c r="M32" s="698"/>
      <c r="N32" s="698"/>
      <c r="O32" s="698"/>
      <c r="P32" s="698"/>
      <c r="Q32" s="698"/>
      <c r="R32" s="698"/>
      <c r="S32" s="698"/>
      <c r="T32" s="698"/>
      <c r="U32" s="698"/>
      <c r="V32" s="698"/>
      <c r="W32" s="698" t="s">
        <v>648</v>
      </c>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row>
    <row r="33" spans="1:59" ht="15.95" customHeight="1">
      <c r="A33" s="698" t="s">
        <v>649</v>
      </c>
      <c r="B33" s="698"/>
      <c r="C33" s="698"/>
      <c r="D33" s="698"/>
      <c r="E33" s="698"/>
      <c r="F33" s="698"/>
      <c r="G33" s="698"/>
      <c r="H33" s="698"/>
      <c r="I33" s="698" t="s">
        <v>650</v>
      </c>
      <c r="J33" s="698"/>
      <c r="K33" s="698"/>
      <c r="L33" s="698" t="s">
        <v>651</v>
      </c>
      <c r="M33" s="698"/>
      <c r="N33" s="698"/>
      <c r="O33" s="698"/>
      <c r="P33" s="698"/>
      <c r="Q33" s="698" t="s">
        <v>628</v>
      </c>
      <c r="R33" s="698"/>
      <c r="S33" s="698"/>
      <c r="T33" s="698"/>
      <c r="U33" s="698"/>
      <c r="V33" s="698"/>
      <c r="W33" s="698" t="s">
        <v>649</v>
      </c>
      <c r="X33" s="698"/>
      <c r="Y33" s="698"/>
      <c r="Z33" s="698"/>
      <c r="AA33" s="698"/>
      <c r="AB33" s="698"/>
      <c r="AC33" s="698"/>
      <c r="AD33" s="698" t="s">
        <v>652</v>
      </c>
      <c r="AE33" s="698"/>
      <c r="AF33" s="698"/>
      <c r="AG33" s="698"/>
      <c r="AH33" s="698"/>
      <c r="AI33" s="698"/>
      <c r="AJ33" s="698" t="s">
        <v>653</v>
      </c>
      <c r="AK33" s="698"/>
      <c r="AL33" s="698"/>
      <c r="AM33" s="698"/>
      <c r="AN33" s="698"/>
      <c r="AO33" s="698"/>
      <c r="AP33" s="698" t="s">
        <v>654</v>
      </c>
      <c r="AQ33" s="698"/>
      <c r="AR33" s="698"/>
      <c r="AS33" s="698"/>
      <c r="AT33" s="698"/>
      <c r="AU33" s="698"/>
      <c r="AV33" s="698" t="s">
        <v>655</v>
      </c>
      <c r="AW33" s="698"/>
      <c r="AX33" s="698"/>
      <c r="AY33" s="698"/>
      <c r="AZ33" s="698"/>
      <c r="BA33" s="698"/>
      <c r="BB33" s="698" t="s">
        <v>656</v>
      </c>
      <c r="BC33" s="698"/>
      <c r="BD33" s="698"/>
      <c r="BE33" s="698"/>
      <c r="BF33" s="698"/>
      <c r="BG33" s="698"/>
    </row>
    <row r="34" spans="1:59" ht="15.95" customHeight="1">
      <c r="A34" s="698" t="s">
        <v>133</v>
      </c>
      <c r="B34" s="698"/>
      <c r="C34" s="698"/>
      <c r="D34" s="698"/>
      <c r="E34" s="698"/>
      <c r="F34" s="698"/>
      <c r="G34" s="698"/>
      <c r="H34" s="698"/>
      <c r="I34" s="862">
        <v>1</v>
      </c>
      <c r="J34" s="862"/>
      <c r="K34" s="862"/>
      <c r="L34" s="862">
        <v>7956</v>
      </c>
      <c r="M34" s="862"/>
      <c r="N34" s="862"/>
      <c r="O34" s="862"/>
      <c r="P34" s="862"/>
      <c r="Q34" s="862">
        <v>397800</v>
      </c>
      <c r="R34" s="862"/>
      <c r="S34" s="862"/>
      <c r="T34" s="862"/>
      <c r="U34" s="862"/>
      <c r="V34" s="862"/>
      <c r="W34" s="698"/>
      <c r="X34" s="698"/>
      <c r="Y34" s="698"/>
      <c r="Z34" s="698"/>
      <c r="AA34" s="698"/>
      <c r="AB34" s="698"/>
      <c r="AC34" s="698"/>
      <c r="AD34" s="698" t="s">
        <v>657</v>
      </c>
      <c r="AE34" s="698"/>
      <c r="AF34" s="698" t="s">
        <v>628</v>
      </c>
      <c r="AG34" s="698"/>
      <c r="AH34" s="698"/>
      <c r="AI34" s="698"/>
      <c r="AJ34" s="698" t="s">
        <v>657</v>
      </c>
      <c r="AK34" s="698"/>
      <c r="AL34" s="698" t="s">
        <v>628</v>
      </c>
      <c r="AM34" s="698"/>
      <c r="AN34" s="698"/>
      <c r="AO34" s="698"/>
      <c r="AP34" s="698" t="s">
        <v>657</v>
      </c>
      <c r="AQ34" s="698"/>
      <c r="AR34" s="698" t="s">
        <v>628</v>
      </c>
      <c r="AS34" s="698"/>
      <c r="AT34" s="698"/>
      <c r="AU34" s="698"/>
      <c r="AV34" s="698" t="s">
        <v>657</v>
      </c>
      <c r="AW34" s="698"/>
      <c r="AX34" s="698" t="s">
        <v>628</v>
      </c>
      <c r="AY34" s="698"/>
      <c r="AZ34" s="698"/>
      <c r="BA34" s="698"/>
      <c r="BB34" s="698" t="s">
        <v>657</v>
      </c>
      <c r="BC34" s="698"/>
      <c r="BD34" s="698" t="s">
        <v>628</v>
      </c>
      <c r="BE34" s="698"/>
      <c r="BF34" s="698"/>
      <c r="BG34" s="698"/>
    </row>
    <row r="35" spans="1:59" ht="15.95" customHeight="1">
      <c r="A35" s="698" t="s">
        <v>658</v>
      </c>
      <c r="B35" s="698"/>
      <c r="C35" s="698"/>
      <c r="D35" s="698"/>
      <c r="E35" s="698"/>
      <c r="F35" s="698"/>
      <c r="G35" s="698"/>
      <c r="H35" s="698"/>
      <c r="I35" s="862">
        <v>12</v>
      </c>
      <c r="J35" s="862"/>
      <c r="K35" s="862"/>
      <c r="L35" s="862">
        <v>1241</v>
      </c>
      <c r="M35" s="862"/>
      <c r="N35" s="862"/>
      <c r="O35" s="862"/>
      <c r="P35" s="862"/>
      <c r="Q35" s="862">
        <v>62050</v>
      </c>
      <c r="R35" s="862"/>
      <c r="S35" s="862"/>
      <c r="T35" s="862"/>
      <c r="U35" s="862"/>
      <c r="V35" s="862"/>
      <c r="W35" s="698" t="s">
        <v>659</v>
      </c>
      <c r="X35" s="698"/>
      <c r="Y35" s="698"/>
      <c r="Z35" s="698"/>
      <c r="AA35" s="698"/>
      <c r="AB35" s="698"/>
      <c r="AC35" s="698"/>
      <c r="AD35" s="862">
        <v>55</v>
      </c>
      <c r="AE35" s="862"/>
      <c r="AF35" s="862">
        <v>433596</v>
      </c>
      <c r="AG35" s="862"/>
      <c r="AH35" s="862"/>
      <c r="AI35" s="862"/>
      <c r="AJ35" s="863">
        <v>14</v>
      </c>
      <c r="AK35" s="863"/>
      <c r="AL35" s="863">
        <v>89740</v>
      </c>
      <c r="AM35" s="863"/>
      <c r="AN35" s="863"/>
      <c r="AO35" s="863"/>
      <c r="AP35" s="863">
        <v>9</v>
      </c>
      <c r="AQ35" s="863"/>
      <c r="AR35" s="863">
        <v>58341</v>
      </c>
      <c r="AS35" s="863"/>
      <c r="AT35" s="863"/>
      <c r="AU35" s="863"/>
      <c r="AV35" s="863"/>
      <c r="AW35" s="863"/>
      <c r="AX35" s="863"/>
      <c r="AY35" s="863"/>
      <c r="AZ35" s="863"/>
      <c r="BA35" s="863"/>
      <c r="BB35" s="863">
        <v>60</v>
      </c>
      <c r="BC35" s="863"/>
      <c r="BD35" s="863">
        <v>464995</v>
      </c>
      <c r="BE35" s="863"/>
      <c r="BF35" s="863"/>
      <c r="BG35" s="863"/>
    </row>
    <row r="36" spans="1:59" ht="15.95" customHeight="1">
      <c r="A36" s="698" t="s">
        <v>660</v>
      </c>
      <c r="B36" s="698"/>
      <c r="C36" s="698"/>
      <c r="D36" s="698"/>
      <c r="E36" s="698"/>
      <c r="F36" s="698"/>
      <c r="G36" s="698"/>
      <c r="H36" s="698"/>
      <c r="I36" s="862">
        <v>7</v>
      </c>
      <c r="J36" s="862"/>
      <c r="K36" s="862"/>
      <c r="L36" s="862">
        <v>3241</v>
      </c>
      <c r="M36" s="862"/>
      <c r="N36" s="862"/>
      <c r="O36" s="862"/>
      <c r="P36" s="862"/>
      <c r="Q36" s="862">
        <v>162050</v>
      </c>
      <c r="R36" s="862"/>
      <c r="S36" s="862"/>
      <c r="T36" s="862"/>
      <c r="U36" s="862"/>
      <c r="V36" s="862"/>
      <c r="W36" s="864" t="s">
        <v>661</v>
      </c>
      <c r="X36" s="851" t="s">
        <v>662</v>
      </c>
      <c r="Y36" s="698"/>
      <c r="Z36" s="698"/>
      <c r="AA36" s="698"/>
      <c r="AB36" s="698"/>
      <c r="AC36" s="698"/>
      <c r="AD36" s="862"/>
      <c r="AE36" s="862"/>
      <c r="AF36" s="862"/>
      <c r="AG36" s="862"/>
      <c r="AH36" s="862"/>
      <c r="AI36" s="862"/>
      <c r="AJ36" s="863"/>
      <c r="AK36" s="863"/>
      <c r="AL36" s="863"/>
      <c r="AM36" s="863"/>
      <c r="AN36" s="863"/>
      <c r="AO36" s="863"/>
      <c r="AP36" s="863"/>
      <c r="AQ36" s="863"/>
      <c r="AR36" s="863"/>
      <c r="AS36" s="863"/>
      <c r="AT36" s="863"/>
      <c r="AU36" s="863"/>
      <c r="AV36" s="863"/>
      <c r="AW36" s="863"/>
      <c r="AX36" s="863"/>
      <c r="AY36" s="863"/>
      <c r="AZ36" s="863"/>
      <c r="BA36" s="863"/>
      <c r="BB36" s="863" t="s">
        <v>506</v>
      </c>
      <c r="BC36" s="863"/>
      <c r="BD36" s="863" t="s">
        <v>506</v>
      </c>
      <c r="BE36" s="863"/>
      <c r="BF36" s="863"/>
      <c r="BG36" s="863"/>
    </row>
    <row r="37" spans="1:59" ht="15.95" customHeight="1">
      <c r="A37" s="698" t="s">
        <v>663</v>
      </c>
      <c r="B37" s="698"/>
      <c r="C37" s="698"/>
      <c r="D37" s="698"/>
      <c r="E37" s="698"/>
      <c r="F37" s="698"/>
      <c r="G37" s="698"/>
      <c r="H37" s="698"/>
      <c r="I37" s="862">
        <v>2</v>
      </c>
      <c r="J37" s="862"/>
      <c r="K37" s="862"/>
      <c r="L37" s="862">
        <v>27</v>
      </c>
      <c r="M37" s="862"/>
      <c r="N37" s="862"/>
      <c r="O37" s="862"/>
      <c r="P37" s="862"/>
      <c r="Q37" s="862">
        <v>1350</v>
      </c>
      <c r="R37" s="862"/>
      <c r="S37" s="862"/>
      <c r="T37" s="862"/>
      <c r="U37" s="862"/>
      <c r="V37" s="862"/>
      <c r="W37" s="864"/>
      <c r="X37" s="851" t="s">
        <v>664</v>
      </c>
      <c r="Y37" s="698"/>
      <c r="Z37" s="698"/>
      <c r="AA37" s="698"/>
      <c r="AB37" s="698"/>
      <c r="AC37" s="698"/>
      <c r="AD37" s="862"/>
      <c r="AE37" s="862"/>
      <c r="AF37" s="862"/>
      <c r="AG37" s="862"/>
      <c r="AH37" s="862"/>
      <c r="AI37" s="862"/>
      <c r="AJ37" s="863"/>
      <c r="AK37" s="863"/>
      <c r="AL37" s="863"/>
      <c r="AM37" s="863"/>
      <c r="AN37" s="863"/>
      <c r="AO37" s="863"/>
      <c r="AP37" s="863"/>
      <c r="AQ37" s="863"/>
      <c r="AR37" s="863"/>
      <c r="AS37" s="863"/>
      <c r="AT37" s="863"/>
      <c r="AU37" s="863"/>
      <c r="AV37" s="863"/>
      <c r="AW37" s="863"/>
      <c r="AX37" s="863"/>
      <c r="AY37" s="863"/>
      <c r="AZ37" s="863"/>
      <c r="BA37" s="863"/>
      <c r="BB37" s="863" t="s">
        <v>506</v>
      </c>
      <c r="BC37" s="863"/>
      <c r="BD37" s="863" t="s">
        <v>1890</v>
      </c>
      <c r="BE37" s="863"/>
      <c r="BF37" s="863"/>
      <c r="BG37" s="863"/>
    </row>
    <row r="38" spans="1:59" ht="15.95" customHeight="1">
      <c r="A38" s="698" t="s">
        <v>665</v>
      </c>
      <c r="B38" s="698"/>
      <c r="C38" s="698"/>
      <c r="D38" s="698"/>
      <c r="E38" s="698"/>
      <c r="F38" s="698"/>
      <c r="G38" s="698"/>
      <c r="H38" s="698"/>
      <c r="I38" s="862">
        <v>28</v>
      </c>
      <c r="J38" s="862"/>
      <c r="K38" s="862"/>
      <c r="L38" s="862">
        <v>498</v>
      </c>
      <c r="M38" s="862"/>
      <c r="N38" s="862"/>
      <c r="O38" s="862"/>
      <c r="P38" s="862"/>
      <c r="Q38" s="862">
        <v>24900</v>
      </c>
      <c r="R38" s="862"/>
      <c r="S38" s="862"/>
      <c r="T38" s="862"/>
      <c r="U38" s="862"/>
      <c r="V38" s="862"/>
      <c r="W38" s="864"/>
      <c r="X38" s="851" t="s">
        <v>666</v>
      </c>
      <c r="Y38" s="698"/>
      <c r="Z38" s="698"/>
      <c r="AA38" s="698"/>
      <c r="AB38" s="698"/>
      <c r="AC38" s="698"/>
      <c r="AD38" s="862"/>
      <c r="AE38" s="862"/>
      <c r="AF38" s="862"/>
      <c r="AG38" s="862"/>
      <c r="AH38" s="862"/>
      <c r="AI38" s="862"/>
      <c r="AJ38" s="863"/>
      <c r="AK38" s="863"/>
      <c r="AL38" s="863"/>
      <c r="AM38" s="863"/>
      <c r="AN38" s="863"/>
      <c r="AO38" s="863"/>
      <c r="AP38" s="863"/>
      <c r="AQ38" s="863"/>
      <c r="AR38" s="863"/>
      <c r="AS38" s="863"/>
      <c r="AT38" s="863"/>
      <c r="AU38" s="863"/>
      <c r="AV38" s="863"/>
      <c r="AW38" s="863"/>
      <c r="AX38" s="863"/>
      <c r="AY38" s="863"/>
      <c r="AZ38" s="863"/>
      <c r="BA38" s="863"/>
      <c r="BB38" s="863" t="s">
        <v>506</v>
      </c>
      <c r="BC38" s="863"/>
      <c r="BD38" s="863" t="s">
        <v>1890</v>
      </c>
      <c r="BE38" s="863"/>
      <c r="BF38" s="863"/>
      <c r="BG38" s="863"/>
    </row>
    <row r="39" spans="1:59" ht="15.95" customHeight="1">
      <c r="A39" s="851" t="s">
        <v>667</v>
      </c>
      <c r="B39" s="698"/>
      <c r="C39" s="698"/>
      <c r="D39" s="698"/>
      <c r="E39" s="698"/>
      <c r="F39" s="698"/>
      <c r="G39" s="698"/>
      <c r="H39" s="698"/>
      <c r="I39" s="862">
        <v>1</v>
      </c>
      <c r="J39" s="862"/>
      <c r="K39" s="862"/>
      <c r="L39" s="862">
        <v>42</v>
      </c>
      <c r="M39" s="862"/>
      <c r="N39" s="862"/>
      <c r="O39" s="862"/>
      <c r="P39" s="862"/>
      <c r="Q39" s="862">
        <v>2100</v>
      </c>
      <c r="R39" s="862"/>
      <c r="S39" s="862"/>
      <c r="T39" s="862"/>
      <c r="U39" s="862"/>
      <c r="V39" s="862"/>
      <c r="W39" s="864"/>
      <c r="X39" s="698" t="s">
        <v>668</v>
      </c>
      <c r="Y39" s="698"/>
      <c r="Z39" s="698"/>
      <c r="AA39" s="698"/>
      <c r="AB39" s="698"/>
      <c r="AC39" s="698"/>
      <c r="AD39" s="862">
        <v>56</v>
      </c>
      <c r="AE39" s="862"/>
      <c r="AF39" s="862">
        <v>72289</v>
      </c>
      <c r="AG39" s="862"/>
      <c r="AH39" s="862"/>
      <c r="AI39" s="862"/>
      <c r="AJ39" s="863">
        <v>5</v>
      </c>
      <c r="AK39" s="863"/>
      <c r="AL39" s="863">
        <v>12160</v>
      </c>
      <c r="AM39" s="863"/>
      <c r="AN39" s="863"/>
      <c r="AO39" s="863"/>
      <c r="AP39" s="863">
        <v>23</v>
      </c>
      <c r="AQ39" s="863"/>
      <c r="AR39" s="863">
        <v>27961</v>
      </c>
      <c r="AS39" s="863"/>
      <c r="AT39" s="863"/>
      <c r="AU39" s="863"/>
      <c r="AV39" s="863"/>
      <c r="AW39" s="863"/>
      <c r="AX39" s="863"/>
      <c r="AY39" s="863"/>
      <c r="AZ39" s="863"/>
      <c r="BA39" s="863"/>
      <c r="BB39" s="863">
        <v>38</v>
      </c>
      <c r="BC39" s="863"/>
      <c r="BD39" s="863">
        <v>56488</v>
      </c>
      <c r="BE39" s="863"/>
      <c r="BF39" s="863"/>
      <c r="BG39" s="863"/>
    </row>
    <row r="40" spans="1:59" ht="15.95" customHeight="1">
      <c r="A40" s="698" t="s">
        <v>669</v>
      </c>
      <c r="B40" s="698"/>
      <c r="C40" s="698"/>
      <c r="D40" s="698"/>
      <c r="E40" s="698"/>
      <c r="F40" s="698"/>
      <c r="G40" s="698"/>
      <c r="H40" s="698"/>
      <c r="I40" s="862">
        <v>1</v>
      </c>
      <c r="J40" s="862"/>
      <c r="K40" s="862"/>
      <c r="L40" s="862">
        <v>4</v>
      </c>
      <c r="M40" s="862"/>
      <c r="N40" s="862"/>
      <c r="O40" s="862"/>
      <c r="P40" s="862"/>
      <c r="Q40" s="862">
        <v>200</v>
      </c>
      <c r="R40" s="862"/>
      <c r="S40" s="862"/>
      <c r="T40" s="862"/>
      <c r="U40" s="862"/>
      <c r="V40" s="862"/>
      <c r="W40" s="864"/>
      <c r="X40" s="698" t="s">
        <v>333</v>
      </c>
      <c r="Y40" s="698"/>
      <c r="Z40" s="698"/>
      <c r="AA40" s="698"/>
      <c r="AB40" s="698"/>
      <c r="AC40" s="698"/>
      <c r="AD40" s="862">
        <f>SUM(AD36:AE39)</f>
        <v>56</v>
      </c>
      <c r="AE40" s="862"/>
      <c r="AF40" s="862">
        <f>SUM(AF36:AI39)</f>
        <v>72289</v>
      </c>
      <c r="AG40" s="862"/>
      <c r="AH40" s="862"/>
      <c r="AI40" s="862"/>
      <c r="AJ40" s="863">
        <f>SUM(AJ36:AK39)</f>
        <v>5</v>
      </c>
      <c r="AK40" s="863"/>
      <c r="AL40" s="863">
        <f>SUM(AL36:AO39)</f>
        <v>12160</v>
      </c>
      <c r="AM40" s="863"/>
      <c r="AN40" s="863"/>
      <c r="AO40" s="863"/>
      <c r="AP40" s="863">
        <f>SUM(AP36:AQ39)</f>
        <v>23</v>
      </c>
      <c r="AQ40" s="863"/>
      <c r="AR40" s="863">
        <f>SUM(AR36:AU39)</f>
        <v>27961</v>
      </c>
      <c r="AS40" s="863"/>
      <c r="AT40" s="863"/>
      <c r="AU40" s="863"/>
      <c r="AV40" s="863">
        <f>SUM(AV36:AW39)</f>
        <v>0</v>
      </c>
      <c r="AW40" s="863"/>
      <c r="AX40" s="863">
        <f>SUM(AX36:BA39)</f>
        <v>0</v>
      </c>
      <c r="AY40" s="863"/>
      <c r="AZ40" s="863"/>
      <c r="BA40" s="863"/>
      <c r="BB40" s="863">
        <f>SUM(BB36:BC39)</f>
        <v>38</v>
      </c>
      <c r="BC40" s="863"/>
      <c r="BD40" s="863">
        <f>SUM(BD36:BG39)</f>
        <v>56488</v>
      </c>
      <c r="BE40" s="863"/>
      <c r="BF40" s="863"/>
      <c r="BG40" s="863"/>
    </row>
    <row r="41" spans="1:59" ht="15.95" customHeight="1">
      <c r="A41" s="698" t="s">
        <v>670</v>
      </c>
      <c r="B41" s="698"/>
      <c r="C41" s="698"/>
      <c r="D41" s="698"/>
      <c r="E41" s="698"/>
      <c r="F41" s="698"/>
      <c r="G41" s="698"/>
      <c r="H41" s="698"/>
      <c r="I41" s="862">
        <v>4</v>
      </c>
      <c r="J41" s="862"/>
      <c r="K41" s="862"/>
      <c r="L41" s="862">
        <v>183</v>
      </c>
      <c r="M41" s="862"/>
      <c r="N41" s="862"/>
      <c r="O41" s="862"/>
      <c r="P41" s="862"/>
      <c r="Q41" s="862">
        <v>9150</v>
      </c>
      <c r="R41" s="862"/>
      <c r="S41" s="862"/>
      <c r="T41" s="862"/>
      <c r="U41" s="862"/>
      <c r="V41" s="862"/>
      <c r="W41" s="698" t="s">
        <v>19</v>
      </c>
      <c r="X41" s="698"/>
      <c r="Y41" s="698"/>
      <c r="Z41" s="698"/>
      <c r="AA41" s="698"/>
      <c r="AB41" s="698"/>
      <c r="AC41" s="698"/>
      <c r="AD41" s="863">
        <f>SUM(AD35,AD40)</f>
        <v>111</v>
      </c>
      <c r="AE41" s="863"/>
      <c r="AF41" s="863">
        <f>SUM(AF35,AF40)</f>
        <v>505885</v>
      </c>
      <c r="AG41" s="863"/>
      <c r="AH41" s="863"/>
      <c r="AI41" s="863"/>
      <c r="AJ41" s="863">
        <f>SUM(AJ35,AJ40)</f>
        <v>19</v>
      </c>
      <c r="AK41" s="863"/>
      <c r="AL41" s="863">
        <f>SUM(AL35,AL40)</f>
        <v>101900</v>
      </c>
      <c r="AM41" s="863"/>
      <c r="AN41" s="863"/>
      <c r="AO41" s="863"/>
      <c r="AP41" s="863">
        <f>SUM(AP35,AP40)</f>
        <v>32</v>
      </c>
      <c r="AQ41" s="863"/>
      <c r="AR41" s="863">
        <f>SUM(AR35,AR40)</f>
        <v>86302</v>
      </c>
      <c r="AS41" s="863"/>
      <c r="AT41" s="863"/>
      <c r="AU41" s="863"/>
      <c r="AV41" s="863">
        <f>SUM(AV35,AV40)</f>
        <v>0</v>
      </c>
      <c r="AW41" s="863"/>
      <c r="AX41" s="863">
        <f>SUM(AX35,AX40)</f>
        <v>0</v>
      </c>
      <c r="AY41" s="863"/>
      <c r="AZ41" s="863"/>
      <c r="BA41" s="863"/>
      <c r="BB41" s="863">
        <f>SUM(BB35,BB40)</f>
        <v>98</v>
      </c>
      <c r="BC41" s="863"/>
      <c r="BD41" s="863">
        <f>SUM(BD35,BD40)</f>
        <v>521483</v>
      </c>
      <c r="BE41" s="863"/>
      <c r="BF41" s="863"/>
      <c r="BG41" s="863"/>
    </row>
    <row r="42" spans="1:59" ht="15.95" customHeight="1">
      <c r="A42" s="698" t="s">
        <v>19</v>
      </c>
      <c r="B42" s="698"/>
      <c r="C42" s="698"/>
      <c r="D42" s="698"/>
      <c r="E42" s="698"/>
      <c r="F42" s="698"/>
      <c r="G42" s="698"/>
      <c r="H42" s="698"/>
      <c r="I42" s="862">
        <f>SUM(I34:K41)</f>
        <v>56</v>
      </c>
      <c r="J42" s="862"/>
      <c r="K42" s="862"/>
      <c r="L42" s="862">
        <f>SUM(L34:P41)</f>
        <v>13192</v>
      </c>
      <c r="M42" s="862"/>
      <c r="N42" s="862"/>
      <c r="O42" s="862"/>
      <c r="P42" s="862"/>
      <c r="Q42" s="862">
        <f>SUM(Q34:U41)</f>
        <v>659600</v>
      </c>
      <c r="R42" s="862"/>
      <c r="S42" s="862"/>
      <c r="T42" s="862"/>
      <c r="U42" s="862"/>
      <c r="V42" s="862"/>
      <c r="W42" s="698"/>
      <c r="X42" s="698"/>
      <c r="Y42" s="698"/>
      <c r="Z42" s="698"/>
      <c r="AA42" s="698"/>
      <c r="AB42" s="698"/>
      <c r="AC42" s="698"/>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c r="BA42" s="863"/>
      <c r="BB42" s="863"/>
      <c r="BC42" s="863"/>
      <c r="BD42" s="863"/>
      <c r="BE42" s="863"/>
      <c r="BF42" s="863"/>
      <c r="BG42" s="863"/>
    </row>
    <row r="43" spans="1:59" ht="13.5" customHeight="1">
      <c r="AY43" s="686" t="s">
        <v>671</v>
      </c>
      <c r="AZ43" s="686"/>
      <c r="BA43" s="686"/>
      <c r="BB43" s="686"/>
      <c r="BC43" s="686"/>
      <c r="BD43" s="686"/>
      <c r="BE43" s="686"/>
      <c r="BF43" s="686"/>
      <c r="BG43" s="686"/>
    </row>
  </sheetData>
  <sheetProtection selectLockedCells="1" selectUnlockedCells="1"/>
  <mergeCells count="343">
    <mergeCell ref="AX40:BA40"/>
    <mergeCell ref="BB40:BC40"/>
    <mergeCell ref="A42:H42"/>
    <mergeCell ref="I42:K42"/>
    <mergeCell ref="L42:P42"/>
    <mergeCell ref="Q42:V42"/>
    <mergeCell ref="AY43:BG43"/>
    <mergeCell ref="AP41:AQ42"/>
    <mergeCell ref="AR41:AU42"/>
    <mergeCell ref="AV41:AW42"/>
    <mergeCell ref="AX41:BA42"/>
    <mergeCell ref="BB41:BC42"/>
    <mergeCell ref="BD41:BG42"/>
    <mergeCell ref="A41:H41"/>
    <mergeCell ref="I41:K41"/>
    <mergeCell ref="L41:P41"/>
    <mergeCell ref="Q41:V41"/>
    <mergeCell ref="W41:AC42"/>
    <mergeCell ref="AD41:AE42"/>
    <mergeCell ref="AF41:AI42"/>
    <mergeCell ref="AJ41:AK42"/>
    <mergeCell ref="AL41:AO42"/>
    <mergeCell ref="Q38:V38"/>
    <mergeCell ref="X38:AC38"/>
    <mergeCell ref="AD38:AE38"/>
    <mergeCell ref="BB39:BC39"/>
    <mergeCell ref="BD39:BG39"/>
    <mergeCell ref="A40:H40"/>
    <mergeCell ref="I40:K40"/>
    <mergeCell ref="L40:P40"/>
    <mergeCell ref="Q40:V40"/>
    <mergeCell ref="X40:AC40"/>
    <mergeCell ref="AD40:AE40"/>
    <mergeCell ref="AF40:AI40"/>
    <mergeCell ref="AJ40:AK40"/>
    <mergeCell ref="AJ39:AK39"/>
    <mergeCell ref="AL39:AO39"/>
    <mergeCell ref="AP39:AQ39"/>
    <mergeCell ref="AR39:AU39"/>
    <mergeCell ref="AV39:AW39"/>
    <mergeCell ref="AX39:BA39"/>
    <mergeCell ref="BD40:BG40"/>
    <mergeCell ref="AL40:AO40"/>
    <mergeCell ref="AP40:AQ40"/>
    <mergeCell ref="AR40:AU40"/>
    <mergeCell ref="AV40:AW40"/>
    <mergeCell ref="AP36:AQ36"/>
    <mergeCell ref="AR36:AU36"/>
    <mergeCell ref="AV36:AW36"/>
    <mergeCell ref="AX36:BA36"/>
    <mergeCell ref="BB36:BC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I37:K37"/>
    <mergeCell ref="L37:P37"/>
    <mergeCell ref="Q37:V37"/>
    <mergeCell ref="X37:AC37"/>
    <mergeCell ref="AD37:AE37"/>
    <mergeCell ref="AF37:AI37"/>
    <mergeCell ref="AJ37:AK37"/>
    <mergeCell ref="AL37:AO37"/>
    <mergeCell ref="AL36:AO36"/>
    <mergeCell ref="BD35:BG35"/>
    <mergeCell ref="A36:H36"/>
    <mergeCell ref="I36:K36"/>
    <mergeCell ref="L36:P36"/>
    <mergeCell ref="Q36:V36"/>
    <mergeCell ref="W36:W40"/>
    <mergeCell ref="X36:AC36"/>
    <mergeCell ref="AD36:AE36"/>
    <mergeCell ref="AF36:AI36"/>
    <mergeCell ref="AJ36:AK36"/>
    <mergeCell ref="AL35:AO35"/>
    <mergeCell ref="AP35:AQ35"/>
    <mergeCell ref="AR35:AU35"/>
    <mergeCell ref="AV35:AW35"/>
    <mergeCell ref="AX35:BA35"/>
    <mergeCell ref="BB35:BC35"/>
    <mergeCell ref="AP37:AQ37"/>
    <mergeCell ref="AR37:AU37"/>
    <mergeCell ref="AV37:AW37"/>
    <mergeCell ref="AX37:BA37"/>
    <mergeCell ref="BB37:BC37"/>
    <mergeCell ref="BD37:BG37"/>
    <mergeCell ref="BD36:BG36"/>
    <mergeCell ref="A37:H37"/>
    <mergeCell ref="A35:H35"/>
    <mergeCell ref="I35:K35"/>
    <mergeCell ref="L35:P35"/>
    <mergeCell ref="Q35:V35"/>
    <mergeCell ref="W35:AC35"/>
    <mergeCell ref="AD35:AE35"/>
    <mergeCell ref="AF35:AI35"/>
    <mergeCell ref="AJ35:AK35"/>
    <mergeCell ref="AJ34:AK34"/>
    <mergeCell ref="AJ33:AO33"/>
    <mergeCell ref="AP33:AU33"/>
    <mergeCell ref="AV33:BA33"/>
    <mergeCell ref="BB33:BG33"/>
    <mergeCell ref="A34:H34"/>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L34:AO34"/>
    <mergeCell ref="AP34:AQ34"/>
    <mergeCell ref="AR34:AU34"/>
    <mergeCell ref="AV34:AW34"/>
    <mergeCell ref="AX34:BA34"/>
    <mergeCell ref="A32:V32"/>
    <mergeCell ref="W32:BG32"/>
    <mergeCell ref="BD24:BG24"/>
    <mergeCell ref="AY25:BG25"/>
    <mergeCell ref="A27:Q27"/>
    <mergeCell ref="E28:J28"/>
    <mergeCell ref="L28:S28"/>
    <mergeCell ref="E29:J29"/>
    <mergeCell ref="L29:V29"/>
    <mergeCell ref="AL24:AO24"/>
    <mergeCell ref="AP24:AQ24"/>
    <mergeCell ref="AR24:AU24"/>
    <mergeCell ref="AV24:AW24"/>
    <mergeCell ref="AX24:BA24"/>
    <mergeCell ref="BB24:BC24"/>
    <mergeCell ref="AL23:AO23"/>
    <mergeCell ref="AP23:AQ23"/>
    <mergeCell ref="AR23:AU23"/>
    <mergeCell ref="AV23:AW23"/>
    <mergeCell ref="AX23:BA23"/>
    <mergeCell ref="E30:J30"/>
    <mergeCell ref="L30:V30"/>
    <mergeCell ref="A31:F31"/>
    <mergeCell ref="AT31:BG31"/>
    <mergeCell ref="A24:I24"/>
    <mergeCell ref="J24:M24"/>
    <mergeCell ref="O24:R24"/>
    <mergeCell ref="T24:X24"/>
    <mergeCell ref="Y24:AC24"/>
    <mergeCell ref="AD24:AE24"/>
    <mergeCell ref="AF24:AI24"/>
    <mergeCell ref="AJ24:AK24"/>
    <mergeCell ref="AJ23:AK23"/>
    <mergeCell ref="AX22:BA22"/>
    <mergeCell ref="BB22:BC22"/>
    <mergeCell ref="BD22:BG22"/>
    <mergeCell ref="A23:I23"/>
    <mergeCell ref="J23:M23"/>
    <mergeCell ref="O23:R23"/>
    <mergeCell ref="T23:X23"/>
    <mergeCell ref="Y23:AC23"/>
    <mergeCell ref="AD23:AE23"/>
    <mergeCell ref="AF23:AI23"/>
    <mergeCell ref="AF22:AI22"/>
    <mergeCell ref="AJ22:AK22"/>
    <mergeCell ref="AL22:AO22"/>
    <mergeCell ref="AP22:AQ22"/>
    <mergeCell ref="AR22:AU22"/>
    <mergeCell ref="AV22:AW22"/>
    <mergeCell ref="A22:I22"/>
    <mergeCell ref="J22:M22"/>
    <mergeCell ref="O22:R22"/>
    <mergeCell ref="T22:X22"/>
    <mergeCell ref="Y22:AC22"/>
    <mergeCell ref="AD22:AE22"/>
    <mergeCell ref="BB23:BC23"/>
    <mergeCell ref="BD23:BG23"/>
    <mergeCell ref="AP21:AQ21"/>
    <mergeCell ref="AR21:AU21"/>
    <mergeCell ref="AV21:AW21"/>
    <mergeCell ref="AX21:BA21"/>
    <mergeCell ref="BB21:BC21"/>
    <mergeCell ref="BD21:BG21"/>
    <mergeCell ref="BD20:BG20"/>
    <mergeCell ref="A21:I21"/>
    <mergeCell ref="J21:M21"/>
    <mergeCell ref="O21:R21"/>
    <mergeCell ref="T21:X21"/>
    <mergeCell ref="Y21:AC21"/>
    <mergeCell ref="AD21:AE21"/>
    <mergeCell ref="AF21:AI21"/>
    <mergeCell ref="AJ21:AK21"/>
    <mergeCell ref="AL21:AO21"/>
    <mergeCell ref="AL20:AO20"/>
    <mergeCell ref="AP20:AQ20"/>
    <mergeCell ref="AR20:AU20"/>
    <mergeCell ref="AV20:AW20"/>
    <mergeCell ref="AX20:BA20"/>
    <mergeCell ref="BB20:BC20"/>
    <mergeCell ref="A18:C20"/>
    <mergeCell ref="D18:I18"/>
    <mergeCell ref="AX18:BA18"/>
    <mergeCell ref="BB18:BC18"/>
    <mergeCell ref="BD18:BG18"/>
    <mergeCell ref="D19:I19"/>
    <mergeCell ref="J19:M19"/>
    <mergeCell ref="O19:R19"/>
    <mergeCell ref="T19:X19"/>
    <mergeCell ref="Y19:AC19"/>
    <mergeCell ref="AD19:AE19"/>
    <mergeCell ref="AF19:AI19"/>
    <mergeCell ref="AF18:AI18"/>
    <mergeCell ref="AJ18:AK18"/>
    <mergeCell ref="AL18:AO18"/>
    <mergeCell ref="AP18:AQ18"/>
    <mergeCell ref="AR18:AU18"/>
    <mergeCell ref="AV18:AW18"/>
    <mergeCell ref="BB19:BC19"/>
    <mergeCell ref="BD19:BG19"/>
    <mergeCell ref="AJ19:AK19"/>
    <mergeCell ref="AL19:AO19"/>
    <mergeCell ref="AP19:AQ19"/>
    <mergeCell ref="AR19:AU19"/>
    <mergeCell ref="AV19:AW19"/>
    <mergeCell ref="AX19:BA19"/>
    <mergeCell ref="J18:M18"/>
    <mergeCell ref="O18:R18"/>
    <mergeCell ref="T18:X18"/>
    <mergeCell ref="Y18:AC18"/>
    <mergeCell ref="AD18:AE18"/>
    <mergeCell ref="AF17:AI17"/>
    <mergeCell ref="AJ17:AK17"/>
    <mergeCell ref="D20:I20"/>
    <mergeCell ref="J20:M20"/>
    <mergeCell ref="O20:R20"/>
    <mergeCell ref="T20:X20"/>
    <mergeCell ref="Y20:AC20"/>
    <mergeCell ref="AD20:AE20"/>
    <mergeCell ref="AF20:AI20"/>
    <mergeCell ref="AJ20:AK20"/>
    <mergeCell ref="BD16:BG16"/>
    <mergeCell ref="D17:I17"/>
    <mergeCell ref="J17:M17"/>
    <mergeCell ref="O17:R17"/>
    <mergeCell ref="T17:X17"/>
    <mergeCell ref="Y17:AC17"/>
    <mergeCell ref="AD17:AE17"/>
    <mergeCell ref="AD16:AE16"/>
    <mergeCell ref="AF16:AI16"/>
    <mergeCell ref="AJ16:AK16"/>
    <mergeCell ref="AL16:AO16"/>
    <mergeCell ref="AP16:AQ16"/>
    <mergeCell ref="AR16:AU16"/>
    <mergeCell ref="AX17:BA17"/>
    <mergeCell ref="BB17:BC17"/>
    <mergeCell ref="BD17:BG17"/>
    <mergeCell ref="AL17:AO17"/>
    <mergeCell ref="AP17:AQ17"/>
    <mergeCell ref="AR17:AU17"/>
    <mergeCell ref="AV17:AW17"/>
    <mergeCell ref="A16:C17"/>
    <mergeCell ref="D16:I16"/>
    <mergeCell ref="J16:M16"/>
    <mergeCell ref="O16:R16"/>
    <mergeCell ref="T16:X16"/>
    <mergeCell ref="Y16:AC16"/>
    <mergeCell ref="AV16:AW16"/>
    <mergeCell ref="AX16:BA16"/>
    <mergeCell ref="BB16:BC16"/>
    <mergeCell ref="A12:F12"/>
    <mergeCell ref="AS12:BG12"/>
    <mergeCell ref="A13:I15"/>
    <mergeCell ref="J13:AC13"/>
    <mergeCell ref="AD13:BG13"/>
    <mergeCell ref="J14:N15"/>
    <mergeCell ref="O14:S15"/>
    <mergeCell ref="T14:X15"/>
    <mergeCell ref="Y14:AC15"/>
    <mergeCell ref="AD14:AI14"/>
    <mergeCell ref="AJ14:AO14"/>
    <mergeCell ref="AP14:AU14"/>
    <mergeCell ref="AV14:BA14"/>
    <mergeCell ref="BB14:BG14"/>
    <mergeCell ref="AD15:AE15"/>
    <mergeCell ref="AF15:AI15"/>
    <mergeCell ref="AJ15:AK15"/>
    <mergeCell ref="AL15:AO15"/>
    <mergeCell ref="AP15:AQ15"/>
    <mergeCell ref="AR15:AU15"/>
    <mergeCell ref="AV15:AW15"/>
    <mergeCell ref="AX15:BA15"/>
    <mergeCell ref="BB15:BC15"/>
    <mergeCell ref="BD15:BG15"/>
    <mergeCell ref="A8:AC8"/>
    <mergeCell ref="E9:J9"/>
    <mergeCell ref="L9:AB9"/>
    <mergeCell ref="E10:J10"/>
    <mergeCell ref="L10:V10"/>
    <mergeCell ref="E11:J11"/>
    <mergeCell ref="L11:V11"/>
    <mergeCell ref="AS5:AU6"/>
    <mergeCell ref="AV5:AX6"/>
    <mergeCell ref="AY5:BA6"/>
    <mergeCell ref="BB5:BG6"/>
    <mergeCell ref="A6:I6"/>
    <mergeCell ref="J6:Y6"/>
    <mergeCell ref="A5:I5"/>
    <mergeCell ref="J5:Y5"/>
    <mergeCell ref="Z5:AI6"/>
    <mergeCell ref="AJ5:AL6"/>
    <mergeCell ref="AM5:AO6"/>
    <mergeCell ref="AP5:AR6"/>
    <mergeCell ref="AJ4:AL4"/>
    <mergeCell ref="AM4:AO4"/>
    <mergeCell ref="AP4:AR4"/>
    <mergeCell ref="AS4:AU4"/>
    <mergeCell ref="AV4:AX4"/>
    <mergeCell ref="AY4:BA4"/>
    <mergeCell ref="A2:R2"/>
    <mergeCell ref="AS2:BG2"/>
    <mergeCell ref="A3:I3"/>
    <mergeCell ref="J3:Y3"/>
    <mergeCell ref="Z3:AI4"/>
    <mergeCell ref="AJ3:AR3"/>
    <mergeCell ref="AS3:BA3"/>
    <mergeCell ref="BB3:BG4"/>
    <mergeCell ref="A4:I4"/>
    <mergeCell ref="J4:Y4"/>
  </mergeCells>
  <phoneticPr fontId="3"/>
  <pageMargins left="0.78740157480314965" right="0.19685039370078741" top="0.19685039370078741" bottom="0.39370078740157483" header="0" footer="0"/>
  <pageSetup paperSize="9" scale="86" firstPageNumber="0" orientation="landscape" horizontalDpi="300" verticalDpi="300" r:id="rId1"/>
  <headerFooter scaleWithDoc="0" alignWithMargins="0">
    <oddFooter>&amp;C&amp;"ＭＳ 明朝,標準"&amp;10－３３－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R36"/>
  <sheetViews>
    <sheetView view="pageLayout" zoomScaleNormal="100" workbookViewId="0"/>
  </sheetViews>
  <sheetFormatPr defaultColWidth="9" defaultRowHeight="14.25"/>
  <cols>
    <col min="1" max="44" width="2.625" style="205" customWidth="1"/>
    <col min="45" max="45" width="1.875" style="205" customWidth="1"/>
    <col min="46" max="46" width="2.875" style="234" customWidth="1"/>
    <col min="47" max="58" width="2.625" style="205" customWidth="1"/>
    <col min="59" max="59" width="3.125" style="205" customWidth="1"/>
    <col min="60" max="61" width="2.625" style="205" customWidth="1"/>
    <col min="62" max="62" width="2.875" style="205" customWidth="1"/>
    <col min="63" max="69" width="2.625" style="205" customWidth="1"/>
    <col min="70" max="70" width="3.75" style="205" customWidth="1"/>
    <col min="71" max="137" width="2.625" style="205" customWidth="1"/>
    <col min="138" max="16384" width="9" style="205"/>
  </cols>
  <sheetData>
    <row r="3" spans="1:70">
      <c r="F3" s="77"/>
    </row>
    <row r="5" spans="1:70" s="222" customFormat="1" ht="21" customHeight="1">
      <c r="A5" s="865" t="s">
        <v>672</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T5" s="82"/>
    </row>
    <row r="6" spans="1:70" ht="15.95" customHeight="1">
      <c r="D6" s="236" t="s">
        <v>506</v>
      </c>
      <c r="E6" s="234"/>
      <c r="F6" s="236" t="s">
        <v>644</v>
      </c>
      <c r="G6" s="234"/>
      <c r="H6" s="234"/>
      <c r="I6" s="234"/>
      <c r="J6" s="234"/>
      <c r="K6" s="234"/>
      <c r="L6" s="205" t="s">
        <v>506</v>
      </c>
      <c r="M6" s="205" t="s">
        <v>673</v>
      </c>
    </row>
    <row r="7" spans="1:70" ht="15.95" customHeight="1">
      <c r="D7" s="236" t="s">
        <v>506</v>
      </c>
      <c r="F7" s="236" t="s">
        <v>601</v>
      </c>
      <c r="H7" s="234"/>
      <c r="I7" s="234"/>
      <c r="J7" s="234"/>
      <c r="K7" s="234"/>
      <c r="L7" s="205" t="s">
        <v>506</v>
      </c>
      <c r="M7" s="205" t="s">
        <v>613</v>
      </c>
      <c r="AR7" s="234"/>
      <c r="AT7" s="205"/>
    </row>
    <row r="8" spans="1:70" ht="15.95" customHeight="1">
      <c r="D8" s="236" t="s">
        <v>506</v>
      </c>
      <c r="F8" s="236" t="s">
        <v>674</v>
      </c>
      <c r="H8" s="234"/>
      <c r="I8" s="234"/>
      <c r="J8" s="234"/>
      <c r="K8" s="234"/>
      <c r="L8" s="205" t="s">
        <v>506</v>
      </c>
      <c r="M8" s="237" t="s">
        <v>675</v>
      </c>
      <c r="AR8" s="234"/>
      <c r="AT8" s="205"/>
    </row>
    <row r="9" spans="1:70" ht="15.95" customHeight="1">
      <c r="D9" s="236"/>
      <c r="F9" s="236"/>
      <c r="H9" s="234"/>
      <c r="I9" s="234"/>
      <c r="J9" s="234"/>
      <c r="K9" s="234"/>
      <c r="AR9" s="234"/>
      <c r="AT9" s="205"/>
    </row>
    <row r="10" spans="1:70" ht="19.5" customHeight="1">
      <c r="D10" s="686" t="s">
        <v>676</v>
      </c>
      <c r="E10" s="686"/>
      <c r="F10" s="686"/>
      <c r="G10" s="686"/>
      <c r="H10" s="686"/>
      <c r="AT10" s="205"/>
      <c r="AW10" s="234"/>
      <c r="BC10" s="686" t="s">
        <v>677</v>
      </c>
      <c r="BD10" s="686"/>
      <c r="BE10" s="686"/>
      <c r="BF10" s="686"/>
      <c r="BG10" s="686"/>
      <c r="BH10" s="686"/>
      <c r="BI10" s="686"/>
      <c r="BJ10" s="686"/>
      <c r="BK10" s="686"/>
      <c r="BL10" s="686"/>
      <c r="BM10" s="686"/>
      <c r="BN10" s="686"/>
      <c r="BO10" s="686"/>
      <c r="BP10" s="686"/>
      <c r="BQ10" s="686"/>
      <c r="BR10" s="686"/>
    </row>
    <row r="11" spans="1:70" ht="20.100000000000001" customHeight="1">
      <c r="A11" s="698" t="s">
        <v>678</v>
      </c>
      <c r="B11" s="698"/>
      <c r="C11" s="698"/>
      <c r="D11" s="698"/>
      <c r="E11" s="698"/>
      <c r="F11" s="698"/>
      <c r="G11" s="698"/>
      <c r="H11" s="698"/>
      <c r="I11" s="698"/>
      <c r="J11" s="698"/>
      <c r="K11" s="698"/>
      <c r="L11" s="698"/>
      <c r="M11" s="698"/>
      <c r="N11" s="698" t="s">
        <v>679</v>
      </c>
      <c r="O11" s="698"/>
      <c r="P11" s="698"/>
      <c r="Q11" s="698"/>
      <c r="R11" s="698"/>
      <c r="S11" s="698"/>
      <c r="T11" s="698"/>
      <c r="U11" s="698"/>
      <c r="V11" s="698"/>
      <c r="W11" s="698"/>
      <c r="X11" s="698"/>
      <c r="Y11" s="698"/>
      <c r="Z11" s="698"/>
      <c r="AA11" s="698"/>
      <c r="AB11" s="698"/>
      <c r="AC11" s="698"/>
      <c r="AD11" s="698"/>
      <c r="AE11" s="698"/>
      <c r="AF11" s="698"/>
      <c r="AG11" s="698" t="s">
        <v>680</v>
      </c>
      <c r="AH11" s="698"/>
      <c r="AI11" s="698"/>
      <c r="AJ11" s="698"/>
      <c r="AK11" s="698"/>
      <c r="AL11" s="698"/>
      <c r="AM11" s="698"/>
      <c r="AN11" s="698"/>
      <c r="AO11" s="698"/>
      <c r="AP11" s="698"/>
      <c r="AQ11" s="698"/>
      <c r="AR11" s="698"/>
      <c r="AT11" s="205"/>
      <c r="AU11" s="698" t="s">
        <v>681</v>
      </c>
      <c r="AV11" s="698"/>
      <c r="AW11" s="698"/>
      <c r="AX11" s="698"/>
      <c r="AY11" s="698"/>
      <c r="AZ11" s="698"/>
      <c r="BA11" s="698"/>
      <c r="BB11" s="698"/>
      <c r="BC11" s="698"/>
      <c r="BD11" s="698"/>
      <c r="BE11" s="698"/>
      <c r="BF11" s="698"/>
      <c r="BG11" s="698" t="s">
        <v>682</v>
      </c>
      <c r="BH11" s="698"/>
      <c r="BI11" s="698"/>
      <c r="BJ11" s="698"/>
      <c r="BK11" s="698"/>
      <c r="BL11" s="698"/>
      <c r="BM11" s="698"/>
      <c r="BN11" s="698"/>
      <c r="BO11" s="698"/>
      <c r="BP11" s="698"/>
      <c r="BQ11" s="698"/>
      <c r="BR11" s="698"/>
    </row>
    <row r="12" spans="1:70" ht="20.100000000000001" customHeight="1">
      <c r="A12" s="698"/>
      <c r="B12" s="698"/>
      <c r="C12" s="698"/>
      <c r="D12" s="698"/>
      <c r="E12" s="698"/>
      <c r="F12" s="698"/>
      <c r="G12" s="698"/>
      <c r="H12" s="698"/>
      <c r="I12" s="698"/>
      <c r="J12" s="698"/>
      <c r="K12" s="698"/>
      <c r="L12" s="698"/>
      <c r="M12" s="698"/>
      <c r="N12" s="698" t="s">
        <v>683</v>
      </c>
      <c r="O12" s="698"/>
      <c r="P12" s="698"/>
      <c r="Q12" s="698"/>
      <c r="R12" s="698"/>
      <c r="S12" s="698" t="s">
        <v>684</v>
      </c>
      <c r="T12" s="698"/>
      <c r="U12" s="698"/>
      <c r="V12" s="698"/>
      <c r="W12" s="698"/>
      <c r="X12" s="698"/>
      <c r="Y12" s="698"/>
      <c r="Z12" s="698" t="s">
        <v>685</v>
      </c>
      <c r="AA12" s="698"/>
      <c r="AB12" s="698"/>
      <c r="AC12" s="698"/>
      <c r="AD12" s="698"/>
      <c r="AE12" s="698"/>
      <c r="AF12" s="698"/>
      <c r="AG12" s="698" t="s">
        <v>686</v>
      </c>
      <c r="AH12" s="698"/>
      <c r="AI12" s="698"/>
      <c r="AJ12" s="698"/>
      <c r="AK12" s="698"/>
      <c r="AL12" s="698" t="s">
        <v>687</v>
      </c>
      <c r="AM12" s="698"/>
      <c r="AN12" s="698"/>
      <c r="AO12" s="698"/>
      <c r="AP12" s="698"/>
      <c r="AQ12" s="698"/>
      <c r="AR12" s="698"/>
      <c r="AT12" s="205"/>
      <c r="AU12" s="698" t="s">
        <v>657</v>
      </c>
      <c r="AV12" s="698"/>
      <c r="AW12" s="698"/>
      <c r="AX12" s="698"/>
      <c r="AY12" s="698"/>
      <c r="AZ12" s="698" t="s">
        <v>688</v>
      </c>
      <c r="BA12" s="698"/>
      <c r="BB12" s="698"/>
      <c r="BC12" s="698"/>
      <c r="BD12" s="698"/>
      <c r="BE12" s="698"/>
      <c r="BF12" s="698"/>
      <c r="BG12" s="698" t="s">
        <v>657</v>
      </c>
      <c r="BH12" s="698"/>
      <c r="BI12" s="698"/>
      <c r="BJ12" s="698"/>
      <c r="BK12" s="698"/>
      <c r="BL12" s="698" t="s">
        <v>689</v>
      </c>
      <c r="BM12" s="698"/>
      <c r="BN12" s="698"/>
      <c r="BO12" s="698"/>
      <c r="BP12" s="698"/>
      <c r="BQ12" s="698"/>
      <c r="BR12" s="698"/>
    </row>
    <row r="13" spans="1:70" ht="23.1" customHeight="1">
      <c r="A13" s="697" t="s">
        <v>690</v>
      </c>
      <c r="B13" s="697"/>
      <c r="C13" s="698" t="s">
        <v>691</v>
      </c>
      <c r="D13" s="698"/>
      <c r="E13" s="698"/>
      <c r="F13" s="698"/>
      <c r="G13" s="698"/>
      <c r="H13" s="698"/>
      <c r="I13" s="698"/>
      <c r="J13" s="698"/>
      <c r="K13" s="698"/>
      <c r="L13" s="698"/>
      <c r="M13" s="698"/>
      <c r="N13" s="866">
        <v>2</v>
      </c>
      <c r="O13" s="866"/>
      <c r="P13" s="866"/>
      <c r="Q13" s="866"/>
      <c r="R13" s="866"/>
      <c r="S13" s="866">
        <v>255489</v>
      </c>
      <c r="T13" s="866"/>
      <c r="U13" s="866"/>
      <c r="V13" s="866"/>
      <c r="W13" s="866"/>
      <c r="X13" s="866"/>
      <c r="Y13" s="866"/>
      <c r="Z13" s="866">
        <v>228839</v>
      </c>
      <c r="AA13" s="866"/>
      <c r="AB13" s="866"/>
      <c r="AC13" s="866"/>
      <c r="AD13" s="866"/>
      <c r="AE13" s="866"/>
      <c r="AF13" s="866"/>
      <c r="AG13" s="866">
        <v>1</v>
      </c>
      <c r="AH13" s="866"/>
      <c r="AI13" s="866"/>
      <c r="AJ13" s="866"/>
      <c r="AK13" s="866"/>
      <c r="AL13" s="866">
        <v>14042</v>
      </c>
      <c r="AM13" s="866"/>
      <c r="AN13" s="866"/>
      <c r="AO13" s="866"/>
      <c r="AP13" s="866"/>
      <c r="AQ13" s="866"/>
      <c r="AR13" s="866"/>
      <c r="AT13" s="205"/>
      <c r="AU13" s="866">
        <v>2</v>
      </c>
      <c r="AV13" s="866"/>
      <c r="AW13" s="866"/>
      <c r="AX13" s="866"/>
      <c r="AY13" s="866"/>
      <c r="AZ13" s="866">
        <v>5620</v>
      </c>
      <c r="BA13" s="866"/>
      <c r="BB13" s="866"/>
      <c r="BC13" s="866"/>
      <c r="BD13" s="866"/>
      <c r="BE13" s="866"/>
      <c r="BF13" s="866"/>
      <c r="BG13" s="866">
        <v>2</v>
      </c>
      <c r="BH13" s="866"/>
      <c r="BI13" s="866"/>
      <c r="BJ13" s="866"/>
      <c r="BK13" s="866"/>
      <c r="BL13" s="866">
        <v>9600</v>
      </c>
      <c r="BM13" s="866"/>
      <c r="BN13" s="866"/>
      <c r="BO13" s="866"/>
      <c r="BP13" s="866"/>
      <c r="BQ13" s="866"/>
      <c r="BR13" s="866"/>
    </row>
    <row r="14" spans="1:70" ht="23.1" customHeight="1">
      <c r="A14" s="697"/>
      <c r="B14" s="697"/>
      <c r="C14" s="698" t="s">
        <v>692</v>
      </c>
      <c r="D14" s="698"/>
      <c r="E14" s="698"/>
      <c r="F14" s="698"/>
      <c r="G14" s="698"/>
      <c r="H14" s="698"/>
      <c r="I14" s="698"/>
      <c r="J14" s="698"/>
      <c r="K14" s="698"/>
      <c r="L14" s="698"/>
      <c r="M14" s="698"/>
      <c r="N14" s="866">
        <v>2</v>
      </c>
      <c r="O14" s="866"/>
      <c r="P14" s="866"/>
      <c r="Q14" s="866"/>
      <c r="R14" s="866"/>
      <c r="S14" s="866">
        <v>78724</v>
      </c>
      <c r="T14" s="866"/>
      <c r="U14" s="866"/>
      <c r="V14" s="866"/>
      <c r="W14" s="866"/>
      <c r="X14" s="866"/>
      <c r="Y14" s="866"/>
      <c r="Z14" s="866">
        <v>78724</v>
      </c>
      <c r="AA14" s="866"/>
      <c r="AB14" s="866"/>
      <c r="AC14" s="866"/>
      <c r="AD14" s="866"/>
      <c r="AE14" s="866"/>
      <c r="AF14" s="866"/>
      <c r="AG14" s="866">
        <v>1</v>
      </c>
      <c r="AH14" s="866"/>
      <c r="AI14" s="866"/>
      <c r="AJ14" s="866"/>
      <c r="AK14" s="866"/>
      <c r="AL14" s="866">
        <v>11228</v>
      </c>
      <c r="AM14" s="866"/>
      <c r="AN14" s="866"/>
      <c r="AO14" s="866"/>
      <c r="AP14" s="866"/>
      <c r="AQ14" s="866"/>
      <c r="AR14" s="866"/>
      <c r="AT14" s="205"/>
      <c r="AU14" s="866">
        <v>2</v>
      </c>
      <c r="AV14" s="866"/>
      <c r="AW14" s="866"/>
      <c r="AX14" s="866"/>
      <c r="AY14" s="866"/>
      <c r="AZ14" s="866">
        <v>3940</v>
      </c>
      <c r="BA14" s="866"/>
      <c r="BB14" s="866"/>
      <c r="BC14" s="866"/>
      <c r="BD14" s="866"/>
      <c r="BE14" s="866"/>
      <c r="BF14" s="866"/>
      <c r="BG14" s="866">
        <v>1</v>
      </c>
      <c r="BH14" s="866"/>
      <c r="BI14" s="866"/>
      <c r="BJ14" s="866"/>
      <c r="BK14" s="866"/>
      <c r="BL14" s="866">
        <v>6280</v>
      </c>
      <c r="BM14" s="866"/>
      <c r="BN14" s="866"/>
      <c r="BO14" s="866"/>
      <c r="BP14" s="866"/>
      <c r="BQ14" s="866"/>
      <c r="BR14" s="866"/>
    </row>
    <row r="15" spans="1:70" ht="23.1" customHeight="1">
      <c r="A15" s="697"/>
      <c r="B15" s="697"/>
      <c r="C15" s="698" t="s">
        <v>693</v>
      </c>
      <c r="D15" s="698"/>
      <c r="E15" s="698"/>
      <c r="F15" s="698"/>
      <c r="G15" s="698"/>
      <c r="H15" s="698"/>
      <c r="I15" s="698"/>
      <c r="J15" s="698"/>
      <c r="K15" s="698"/>
      <c r="L15" s="698"/>
      <c r="M15" s="698"/>
      <c r="N15" s="866">
        <v>1</v>
      </c>
      <c r="O15" s="866"/>
      <c r="P15" s="866"/>
      <c r="Q15" s="866"/>
      <c r="R15" s="866"/>
      <c r="S15" s="866">
        <v>57366</v>
      </c>
      <c r="T15" s="866"/>
      <c r="U15" s="866"/>
      <c r="V15" s="866"/>
      <c r="W15" s="866"/>
      <c r="X15" s="866"/>
      <c r="Y15" s="866"/>
      <c r="Z15" s="866">
        <v>11473</v>
      </c>
      <c r="AA15" s="866"/>
      <c r="AB15" s="866"/>
      <c r="AC15" s="866"/>
      <c r="AD15" s="866"/>
      <c r="AE15" s="866"/>
      <c r="AF15" s="866"/>
      <c r="AG15" s="866">
        <v>0</v>
      </c>
      <c r="AH15" s="866"/>
      <c r="AI15" s="866"/>
      <c r="AJ15" s="866"/>
      <c r="AK15" s="866"/>
      <c r="AL15" s="866">
        <v>0</v>
      </c>
      <c r="AM15" s="866"/>
      <c r="AN15" s="866"/>
      <c r="AO15" s="866"/>
      <c r="AP15" s="866"/>
      <c r="AQ15" s="866"/>
      <c r="AR15" s="866"/>
      <c r="AT15" s="205"/>
      <c r="AU15" s="866">
        <v>0</v>
      </c>
      <c r="AV15" s="866"/>
      <c r="AW15" s="866"/>
      <c r="AX15" s="866"/>
      <c r="AY15" s="866"/>
      <c r="AZ15" s="866">
        <v>0</v>
      </c>
      <c r="BA15" s="866"/>
      <c r="BB15" s="866"/>
      <c r="BC15" s="866"/>
      <c r="BD15" s="866"/>
      <c r="BE15" s="866"/>
      <c r="BF15" s="866"/>
      <c r="BG15" s="866">
        <v>0</v>
      </c>
      <c r="BH15" s="866"/>
      <c r="BI15" s="866"/>
      <c r="BJ15" s="866"/>
      <c r="BK15" s="866"/>
      <c r="BL15" s="866">
        <v>0</v>
      </c>
      <c r="BM15" s="866"/>
      <c r="BN15" s="866"/>
      <c r="BO15" s="866"/>
      <c r="BP15" s="866"/>
      <c r="BQ15" s="866"/>
      <c r="BR15" s="866"/>
    </row>
    <row r="16" spans="1:70" ht="23.1" customHeight="1">
      <c r="A16" s="697"/>
      <c r="B16" s="697"/>
      <c r="C16" s="698" t="s">
        <v>694</v>
      </c>
      <c r="D16" s="698"/>
      <c r="E16" s="698"/>
      <c r="F16" s="698"/>
      <c r="G16" s="698"/>
      <c r="H16" s="698"/>
      <c r="I16" s="698"/>
      <c r="J16" s="698"/>
      <c r="K16" s="698"/>
      <c r="L16" s="698"/>
      <c r="M16" s="698"/>
      <c r="N16" s="866">
        <v>30</v>
      </c>
      <c r="O16" s="866"/>
      <c r="P16" s="866"/>
      <c r="Q16" s="866"/>
      <c r="R16" s="866"/>
      <c r="S16" s="866">
        <v>852134</v>
      </c>
      <c r="T16" s="866"/>
      <c r="U16" s="866"/>
      <c r="V16" s="866"/>
      <c r="W16" s="866"/>
      <c r="X16" s="866"/>
      <c r="Y16" s="866"/>
      <c r="Z16" s="866">
        <v>769055</v>
      </c>
      <c r="AA16" s="866"/>
      <c r="AB16" s="866"/>
      <c r="AC16" s="866"/>
      <c r="AD16" s="866"/>
      <c r="AE16" s="866"/>
      <c r="AF16" s="866"/>
      <c r="AG16" s="866">
        <v>11</v>
      </c>
      <c r="AH16" s="866"/>
      <c r="AI16" s="866"/>
      <c r="AJ16" s="866"/>
      <c r="AK16" s="866"/>
      <c r="AL16" s="866">
        <v>17988</v>
      </c>
      <c r="AM16" s="866"/>
      <c r="AN16" s="866"/>
      <c r="AO16" s="866"/>
      <c r="AP16" s="866"/>
      <c r="AQ16" s="866"/>
      <c r="AR16" s="866"/>
      <c r="AT16" s="205"/>
      <c r="AU16" s="866">
        <v>30</v>
      </c>
      <c r="AV16" s="866"/>
      <c r="AW16" s="866"/>
      <c r="AX16" s="866"/>
      <c r="AY16" s="866"/>
      <c r="AZ16" s="866">
        <v>11670</v>
      </c>
      <c r="BA16" s="866"/>
      <c r="BB16" s="866"/>
      <c r="BC16" s="866"/>
      <c r="BD16" s="866"/>
      <c r="BE16" s="866"/>
      <c r="BF16" s="866"/>
      <c r="BG16" s="866">
        <v>16</v>
      </c>
      <c r="BH16" s="866"/>
      <c r="BI16" s="866"/>
      <c r="BJ16" s="866"/>
      <c r="BK16" s="866"/>
      <c r="BL16" s="866">
        <v>18320</v>
      </c>
      <c r="BM16" s="866"/>
      <c r="BN16" s="866"/>
      <c r="BO16" s="866"/>
      <c r="BP16" s="866"/>
      <c r="BQ16" s="866"/>
      <c r="BR16" s="866"/>
    </row>
    <row r="17" spans="1:70" ht="23.1" customHeight="1">
      <c r="A17" s="697"/>
      <c r="B17" s="697"/>
      <c r="C17" s="698" t="s">
        <v>695</v>
      </c>
      <c r="D17" s="698"/>
      <c r="E17" s="698"/>
      <c r="F17" s="698"/>
      <c r="G17" s="698"/>
      <c r="H17" s="698"/>
      <c r="I17" s="698"/>
      <c r="J17" s="698"/>
      <c r="K17" s="698"/>
      <c r="L17" s="698"/>
      <c r="M17" s="698"/>
      <c r="N17" s="866">
        <v>6</v>
      </c>
      <c r="O17" s="866"/>
      <c r="P17" s="866"/>
      <c r="Q17" s="866"/>
      <c r="R17" s="866"/>
      <c r="S17" s="866">
        <v>196760</v>
      </c>
      <c r="T17" s="866"/>
      <c r="U17" s="866"/>
      <c r="V17" s="866"/>
      <c r="W17" s="866"/>
      <c r="X17" s="866"/>
      <c r="Y17" s="866"/>
      <c r="Z17" s="866">
        <v>177782</v>
      </c>
      <c r="AA17" s="866"/>
      <c r="AB17" s="866"/>
      <c r="AC17" s="866"/>
      <c r="AD17" s="866"/>
      <c r="AE17" s="866"/>
      <c r="AF17" s="866"/>
      <c r="AG17" s="866">
        <v>1</v>
      </c>
      <c r="AH17" s="866"/>
      <c r="AI17" s="866"/>
      <c r="AJ17" s="866"/>
      <c r="AK17" s="866"/>
      <c r="AL17" s="866">
        <v>92</v>
      </c>
      <c r="AM17" s="866"/>
      <c r="AN17" s="866"/>
      <c r="AO17" s="866"/>
      <c r="AP17" s="866"/>
      <c r="AQ17" s="866"/>
      <c r="AR17" s="866"/>
      <c r="AT17" s="205"/>
      <c r="AU17" s="866">
        <v>6</v>
      </c>
      <c r="AV17" s="866"/>
      <c r="AW17" s="866"/>
      <c r="AX17" s="866"/>
      <c r="AY17" s="866"/>
      <c r="AZ17" s="866">
        <v>16470</v>
      </c>
      <c r="BA17" s="866"/>
      <c r="BB17" s="866"/>
      <c r="BC17" s="866"/>
      <c r="BD17" s="866"/>
      <c r="BE17" s="866"/>
      <c r="BF17" s="866"/>
      <c r="BG17" s="866">
        <v>1</v>
      </c>
      <c r="BH17" s="866"/>
      <c r="BI17" s="866"/>
      <c r="BJ17" s="866"/>
      <c r="BK17" s="866"/>
      <c r="BL17" s="866">
        <v>920</v>
      </c>
      <c r="BM17" s="866"/>
      <c r="BN17" s="866"/>
      <c r="BO17" s="866"/>
      <c r="BP17" s="866"/>
      <c r="BQ17" s="866"/>
      <c r="BR17" s="866"/>
    </row>
    <row r="18" spans="1:70" ht="23.1" customHeight="1">
      <c r="A18" s="697"/>
      <c r="B18" s="697"/>
      <c r="C18" s="851" t="s">
        <v>1891</v>
      </c>
      <c r="D18" s="698"/>
      <c r="E18" s="698"/>
      <c r="F18" s="698"/>
      <c r="G18" s="698"/>
      <c r="H18" s="698"/>
      <c r="I18" s="698"/>
      <c r="J18" s="698"/>
      <c r="K18" s="698"/>
      <c r="L18" s="698"/>
      <c r="M18" s="698"/>
      <c r="N18" s="866">
        <v>161</v>
      </c>
      <c r="O18" s="866"/>
      <c r="P18" s="866"/>
      <c r="Q18" s="866"/>
      <c r="R18" s="866"/>
      <c r="S18" s="866">
        <v>370554</v>
      </c>
      <c r="T18" s="866"/>
      <c r="U18" s="866"/>
      <c r="V18" s="866"/>
      <c r="W18" s="866"/>
      <c r="X18" s="866"/>
      <c r="Y18" s="866"/>
      <c r="Z18" s="866">
        <v>359482</v>
      </c>
      <c r="AA18" s="866"/>
      <c r="AB18" s="866"/>
      <c r="AC18" s="866"/>
      <c r="AD18" s="866"/>
      <c r="AE18" s="866"/>
      <c r="AF18" s="866"/>
      <c r="AG18" s="866">
        <v>119</v>
      </c>
      <c r="AH18" s="866"/>
      <c r="AI18" s="866"/>
      <c r="AJ18" s="866"/>
      <c r="AK18" s="866"/>
      <c r="AL18" s="866">
        <v>43295</v>
      </c>
      <c r="AM18" s="866"/>
      <c r="AN18" s="866"/>
      <c r="AO18" s="866"/>
      <c r="AP18" s="866"/>
      <c r="AQ18" s="866"/>
      <c r="AR18" s="866"/>
      <c r="AT18" s="205"/>
      <c r="AU18" s="866">
        <v>148</v>
      </c>
      <c r="AV18" s="866"/>
      <c r="AW18" s="866"/>
      <c r="AX18" s="866"/>
      <c r="AY18" s="866"/>
      <c r="AZ18" s="866">
        <v>27640</v>
      </c>
      <c r="BA18" s="866"/>
      <c r="BB18" s="866"/>
      <c r="BC18" s="866"/>
      <c r="BD18" s="866"/>
      <c r="BE18" s="866"/>
      <c r="BF18" s="866"/>
      <c r="BG18" s="866">
        <v>128</v>
      </c>
      <c r="BH18" s="866"/>
      <c r="BI18" s="866"/>
      <c r="BJ18" s="866"/>
      <c r="BK18" s="866"/>
      <c r="BL18" s="866">
        <v>69360</v>
      </c>
      <c r="BM18" s="866"/>
      <c r="BN18" s="866"/>
      <c r="BO18" s="866"/>
      <c r="BP18" s="866"/>
      <c r="BQ18" s="866"/>
      <c r="BR18" s="866"/>
    </row>
    <row r="19" spans="1:70" ht="23.1" customHeight="1">
      <c r="A19" s="697"/>
      <c r="B19" s="697"/>
      <c r="C19" s="698" t="s">
        <v>696</v>
      </c>
      <c r="D19" s="698"/>
      <c r="E19" s="698"/>
      <c r="F19" s="698"/>
      <c r="G19" s="698"/>
      <c r="H19" s="698"/>
      <c r="I19" s="698"/>
      <c r="J19" s="698"/>
      <c r="K19" s="698"/>
      <c r="L19" s="698"/>
      <c r="M19" s="698"/>
      <c r="N19" s="866">
        <v>7</v>
      </c>
      <c r="O19" s="866"/>
      <c r="P19" s="866"/>
      <c r="Q19" s="866"/>
      <c r="R19" s="866"/>
      <c r="S19" s="866">
        <v>56249</v>
      </c>
      <c r="T19" s="866"/>
      <c r="U19" s="866"/>
      <c r="V19" s="866"/>
      <c r="W19" s="866"/>
      <c r="X19" s="866"/>
      <c r="Y19" s="866"/>
      <c r="Z19" s="866">
        <v>56249</v>
      </c>
      <c r="AA19" s="866"/>
      <c r="AB19" s="866"/>
      <c r="AC19" s="866"/>
      <c r="AD19" s="866"/>
      <c r="AE19" s="866"/>
      <c r="AF19" s="866"/>
      <c r="AG19" s="866">
        <v>4</v>
      </c>
      <c r="AH19" s="866"/>
      <c r="AI19" s="866"/>
      <c r="AJ19" s="866"/>
      <c r="AK19" s="866"/>
      <c r="AL19" s="866">
        <v>1723</v>
      </c>
      <c r="AM19" s="866"/>
      <c r="AN19" s="866"/>
      <c r="AO19" s="866"/>
      <c r="AP19" s="866"/>
      <c r="AQ19" s="866"/>
      <c r="AR19" s="866"/>
      <c r="AT19" s="205"/>
      <c r="AU19" s="866">
        <v>7</v>
      </c>
      <c r="AV19" s="866"/>
      <c r="AW19" s="866"/>
      <c r="AX19" s="866"/>
      <c r="AY19" s="866"/>
      <c r="AZ19" s="866">
        <v>3580</v>
      </c>
      <c r="BA19" s="866"/>
      <c r="BB19" s="866"/>
      <c r="BC19" s="866"/>
      <c r="BD19" s="866"/>
      <c r="BE19" s="866"/>
      <c r="BF19" s="866"/>
      <c r="BG19" s="866">
        <v>5</v>
      </c>
      <c r="BH19" s="866"/>
      <c r="BI19" s="866"/>
      <c r="BJ19" s="866"/>
      <c r="BK19" s="866"/>
      <c r="BL19" s="866">
        <v>4880</v>
      </c>
      <c r="BM19" s="866"/>
      <c r="BN19" s="866"/>
      <c r="BO19" s="866"/>
      <c r="BP19" s="866"/>
      <c r="BQ19" s="866"/>
      <c r="BR19" s="866"/>
    </row>
    <row r="20" spans="1:70" ht="23.1" customHeight="1">
      <c r="A20" s="698" t="s">
        <v>697</v>
      </c>
      <c r="B20" s="698"/>
      <c r="C20" s="698"/>
      <c r="D20" s="698"/>
      <c r="E20" s="698"/>
      <c r="F20" s="698"/>
      <c r="G20" s="698"/>
      <c r="H20" s="698"/>
      <c r="I20" s="698"/>
      <c r="J20" s="698"/>
      <c r="K20" s="698"/>
      <c r="L20" s="698"/>
      <c r="M20" s="698"/>
      <c r="N20" s="866">
        <v>5</v>
      </c>
      <c r="O20" s="866"/>
      <c r="P20" s="866"/>
      <c r="Q20" s="866"/>
      <c r="R20" s="866"/>
      <c r="S20" s="866">
        <v>28285</v>
      </c>
      <c r="T20" s="866"/>
      <c r="U20" s="866"/>
      <c r="V20" s="866"/>
      <c r="W20" s="866"/>
      <c r="X20" s="866"/>
      <c r="Y20" s="866"/>
      <c r="Z20" s="866">
        <v>13818</v>
      </c>
      <c r="AA20" s="866"/>
      <c r="AB20" s="866"/>
      <c r="AC20" s="866"/>
      <c r="AD20" s="866"/>
      <c r="AE20" s="866"/>
      <c r="AF20" s="866"/>
      <c r="AG20" s="866">
        <v>0</v>
      </c>
      <c r="AH20" s="866"/>
      <c r="AI20" s="866"/>
      <c r="AJ20" s="866"/>
      <c r="AK20" s="866"/>
      <c r="AL20" s="866">
        <v>0</v>
      </c>
      <c r="AM20" s="866"/>
      <c r="AN20" s="866"/>
      <c r="AO20" s="866"/>
      <c r="AP20" s="866"/>
      <c r="AQ20" s="866"/>
      <c r="AR20" s="866"/>
      <c r="AT20" s="205"/>
      <c r="AU20" s="866" t="s">
        <v>698</v>
      </c>
      <c r="AV20" s="866"/>
      <c r="AW20" s="866"/>
      <c r="AX20" s="866"/>
      <c r="AY20" s="866"/>
      <c r="AZ20" s="866" t="s">
        <v>698</v>
      </c>
      <c r="BA20" s="866"/>
      <c r="BB20" s="866"/>
      <c r="BC20" s="866"/>
      <c r="BD20" s="866"/>
      <c r="BE20" s="866"/>
      <c r="BF20" s="866"/>
      <c r="BG20" s="866" t="s">
        <v>698</v>
      </c>
      <c r="BH20" s="866"/>
      <c r="BI20" s="866"/>
      <c r="BJ20" s="866"/>
      <c r="BK20" s="866"/>
      <c r="BL20" s="866" t="s">
        <v>698</v>
      </c>
      <c r="BM20" s="866"/>
      <c r="BN20" s="866"/>
      <c r="BO20" s="866"/>
      <c r="BP20" s="866"/>
      <c r="BQ20" s="866"/>
      <c r="BR20" s="866"/>
    </row>
    <row r="21" spans="1:70" ht="23.1" customHeight="1">
      <c r="A21" s="698" t="s">
        <v>699</v>
      </c>
      <c r="B21" s="698"/>
      <c r="C21" s="698"/>
      <c r="D21" s="698"/>
      <c r="E21" s="698"/>
      <c r="F21" s="698"/>
      <c r="G21" s="698"/>
      <c r="H21" s="698"/>
      <c r="I21" s="698"/>
      <c r="J21" s="698"/>
      <c r="K21" s="698"/>
      <c r="L21" s="698"/>
      <c r="M21" s="698"/>
      <c r="N21" s="866">
        <v>57</v>
      </c>
      <c r="O21" s="866"/>
      <c r="P21" s="866"/>
      <c r="Q21" s="866"/>
      <c r="R21" s="866"/>
      <c r="S21" s="866">
        <v>149922</v>
      </c>
      <c r="T21" s="866"/>
      <c r="U21" s="866"/>
      <c r="V21" s="866"/>
      <c r="W21" s="866"/>
      <c r="X21" s="866"/>
      <c r="Y21" s="866"/>
      <c r="Z21" s="866">
        <v>149922</v>
      </c>
      <c r="AA21" s="866"/>
      <c r="AB21" s="866"/>
      <c r="AC21" s="866"/>
      <c r="AD21" s="866"/>
      <c r="AE21" s="866"/>
      <c r="AF21" s="866"/>
      <c r="AG21" s="866">
        <v>10</v>
      </c>
      <c r="AH21" s="866"/>
      <c r="AI21" s="866"/>
      <c r="AJ21" s="866"/>
      <c r="AK21" s="866"/>
      <c r="AL21" s="866">
        <v>4294</v>
      </c>
      <c r="AM21" s="866"/>
      <c r="AN21" s="866"/>
      <c r="AO21" s="866"/>
      <c r="AP21" s="866"/>
      <c r="AQ21" s="866"/>
      <c r="AR21" s="866"/>
      <c r="AT21" s="205"/>
      <c r="AU21" s="866" t="s">
        <v>698</v>
      </c>
      <c r="AV21" s="866"/>
      <c r="AW21" s="866"/>
      <c r="AX21" s="866"/>
      <c r="AY21" s="866"/>
      <c r="AZ21" s="866" t="s">
        <v>698</v>
      </c>
      <c r="BA21" s="866"/>
      <c r="BB21" s="866"/>
      <c r="BC21" s="866"/>
      <c r="BD21" s="866"/>
      <c r="BE21" s="866"/>
      <c r="BF21" s="866"/>
      <c r="BG21" s="866" t="s">
        <v>698</v>
      </c>
      <c r="BH21" s="866"/>
      <c r="BI21" s="866"/>
      <c r="BJ21" s="866"/>
      <c r="BK21" s="866"/>
      <c r="BL21" s="866" t="s">
        <v>698</v>
      </c>
      <c r="BM21" s="866"/>
      <c r="BN21" s="866"/>
      <c r="BO21" s="866"/>
      <c r="BP21" s="866"/>
      <c r="BQ21" s="866"/>
      <c r="BR21" s="866"/>
    </row>
    <row r="22" spans="1:70" ht="23.1" customHeight="1">
      <c r="A22" s="698" t="s">
        <v>19</v>
      </c>
      <c r="B22" s="698"/>
      <c r="C22" s="698"/>
      <c r="D22" s="698"/>
      <c r="E22" s="698"/>
      <c r="F22" s="698"/>
      <c r="G22" s="698"/>
      <c r="H22" s="698"/>
      <c r="I22" s="698"/>
      <c r="J22" s="698"/>
      <c r="K22" s="698"/>
      <c r="L22" s="698"/>
      <c r="M22" s="698"/>
      <c r="N22" s="866">
        <f>SUM(N13:R21)</f>
        <v>271</v>
      </c>
      <c r="O22" s="866"/>
      <c r="P22" s="866"/>
      <c r="Q22" s="866"/>
      <c r="R22" s="866"/>
      <c r="S22" s="866">
        <f>SUM(S13:Y21)</f>
        <v>2045483</v>
      </c>
      <c r="T22" s="866"/>
      <c r="U22" s="866"/>
      <c r="V22" s="866"/>
      <c r="W22" s="866"/>
      <c r="X22" s="866"/>
      <c r="Y22" s="866"/>
      <c r="Z22" s="866">
        <f>SUM(Z13:AF21)</f>
        <v>1845344</v>
      </c>
      <c r="AA22" s="866"/>
      <c r="AB22" s="866"/>
      <c r="AC22" s="866"/>
      <c r="AD22" s="866"/>
      <c r="AE22" s="866"/>
      <c r="AF22" s="866"/>
      <c r="AG22" s="866">
        <f>SUM(AG13:AK21)</f>
        <v>147</v>
      </c>
      <c r="AH22" s="866"/>
      <c r="AI22" s="866"/>
      <c r="AJ22" s="866"/>
      <c r="AK22" s="866"/>
      <c r="AL22" s="866">
        <f>SUM(AL13:AR21)</f>
        <v>92662</v>
      </c>
      <c r="AM22" s="866"/>
      <c r="AN22" s="866"/>
      <c r="AO22" s="866"/>
      <c r="AP22" s="866"/>
      <c r="AQ22" s="866"/>
      <c r="AR22" s="866"/>
      <c r="AT22" s="205"/>
      <c r="AU22" s="866">
        <f>SUM(AU13:AY21)</f>
        <v>195</v>
      </c>
      <c r="AV22" s="866"/>
      <c r="AW22" s="866"/>
      <c r="AX22" s="866"/>
      <c r="AY22" s="866"/>
      <c r="AZ22" s="866">
        <f>SUM(AZ13:BF21)</f>
        <v>68920</v>
      </c>
      <c r="BA22" s="866"/>
      <c r="BB22" s="866"/>
      <c r="BC22" s="866"/>
      <c r="BD22" s="866"/>
      <c r="BE22" s="866"/>
      <c r="BF22" s="866"/>
      <c r="BG22" s="866">
        <f>SUM(BG13:BK21)</f>
        <v>153</v>
      </c>
      <c r="BH22" s="866"/>
      <c r="BI22" s="866"/>
      <c r="BJ22" s="866"/>
      <c r="BK22" s="866"/>
      <c r="BL22" s="866">
        <f>SUM(BL13:BR21)</f>
        <v>109360</v>
      </c>
      <c r="BM22" s="866"/>
      <c r="BN22" s="866"/>
      <c r="BO22" s="866"/>
      <c r="BP22" s="866"/>
      <c r="BQ22" s="866"/>
      <c r="BR22" s="866"/>
    </row>
    <row r="23" spans="1:70" ht="24" customHeight="1"/>
    <row r="24" spans="1:70" s="222" customFormat="1" ht="21" customHeight="1">
      <c r="A24" s="867" t="s">
        <v>700</v>
      </c>
      <c r="B24" s="867"/>
      <c r="C24" s="867"/>
      <c r="D24" s="867"/>
      <c r="E24" s="867"/>
      <c r="F24" s="867"/>
      <c r="G24" s="867"/>
      <c r="H24" s="867"/>
      <c r="I24" s="867"/>
      <c r="J24" s="867"/>
      <c r="K24" s="867"/>
      <c r="L24" s="867"/>
      <c r="M24" s="867"/>
      <c r="N24" s="867"/>
      <c r="O24" s="868"/>
      <c r="P24" s="868"/>
      <c r="Q24" s="868"/>
      <c r="AR24" s="869" t="s">
        <v>701</v>
      </c>
      <c r="AS24" s="870"/>
      <c r="AT24" s="870"/>
      <c r="AU24" s="870"/>
      <c r="AV24" s="870"/>
      <c r="AW24" s="870"/>
      <c r="AX24" s="870"/>
      <c r="AY24" s="870"/>
      <c r="AZ24" s="870"/>
      <c r="BA24" s="870"/>
      <c r="BB24" s="870"/>
      <c r="BC24" s="870"/>
      <c r="BD24" s="870"/>
      <c r="BE24" s="870"/>
      <c r="BF24" s="870"/>
      <c r="BG24" s="870"/>
    </row>
    <row r="25" spans="1:70" ht="20.100000000000001" customHeight="1">
      <c r="A25" s="871" t="s">
        <v>702</v>
      </c>
      <c r="B25" s="872"/>
      <c r="C25" s="872"/>
      <c r="D25" s="872"/>
      <c r="E25" s="872"/>
      <c r="F25" s="872"/>
      <c r="G25" s="872"/>
      <c r="H25" s="872"/>
      <c r="I25" s="872"/>
      <c r="J25" s="872"/>
      <c r="K25" s="872"/>
      <c r="L25" s="872"/>
      <c r="M25" s="872"/>
      <c r="N25" s="873"/>
      <c r="O25" s="874" t="s">
        <v>601</v>
      </c>
      <c r="P25" s="875"/>
      <c r="Q25" s="875"/>
      <c r="R25" s="875"/>
      <c r="S25" s="875"/>
      <c r="T25" s="875"/>
      <c r="U25" s="875"/>
      <c r="V25" s="875"/>
      <c r="W25" s="875"/>
      <c r="X25" s="875"/>
      <c r="Y25" s="875"/>
      <c r="Z25" s="876"/>
      <c r="AA25" s="698" t="s">
        <v>703</v>
      </c>
      <c r="AB25" s="698"/>
      <c r="AC25" s="698"/>
      <c r="AD25" s="698"/>
      <c r="AE25" s="698"/>
      <c r="AF25" s="698" t="s">
        <v>704</v>
      </c>
      <c r="AG25" s="698"/>
      <c r="AH25" s="698"/>
      <c r="AI25" s="698"/>
      <c r="AJ25" s="698"/>
      <c r="AK25" s="698"/>
      <c r="AL25" s="698"/>
      <c r="AM25" s="698"/>
      <c r="AN25" s="698"/>
      <c r="AO25" s="697" t="s">
        <v>705</v>
      </c>
      <c r="AP25" s="697"/>
      <c r="AQ25" s="697"/>
      <c r="AR25" s="697"/>
      <c r="AS25" s="697"/>
      <c r="AT25" s="698" t="s">
        <v>706</v>
      </c>
      <c r="AU25" s="698"/>
      <c r="AV25" s="698"/>
      <c r="AW25" s="698"/>
      <c r="AX25" s="698"/>
      <c r="AY25" s="698"/>
      <c r="AZ25" s="698"/>
      <c r="BA25" s="698"/>
      <c r="BB25" s="698"/>
      <c r="BC25" s="698"/>
      <c r="BD25" s="698"/>
      <c r="BE25" s="698"/>
      <c r="BF25" s="698"/>
      <c r="BG25" s="698"/>
    </row>
    <row r="26" spans="1:70" ht="20.100000000000001" customHeight="1">
      <c r="A26" s="879" t="s">
        <v>707</v>
      </c>
      <c r="B26" s="880"/>
      <c r="C26" s="880"/>
      <c r="D26" s="880"/>
      <c r="E26" s="880"/>
      <c r="F26" s="880"/>
      <c r="G26" s="880"/>
      <c r="H26" s="880"/>
      <c r="I26" s="880"/>
      <c r="J26" s="880"/>
      <c r="K26" s="880"/>
      <c r="L26" s="880"/>
      <c r="M26" s="880"/>
      <c r="N26" s="881"/>
      <c r="O26" s="882" t="s">
        <v>605</v>
      </c>
      <c r="P26" s="883"/>
      <c r="Q26" s="883"/>
      <c r="R26" s="883"/>
      <c r="S26" s="883"/>
      <c r="T26" s="883"/>
      <c r="U26" s="883"/>
      <c r="V26" s="883"/>
      <c r="W26" s="883"/>
      <c r="X26" s="883"/>
      <c r="Y26" s="883"/>
      <c r="Z26" s="884"/>
      <c r="AA26" s="877"/>
      <c r="AB26" s="877"/>
      <c r="AC26" s="877"/>
      <c r="AD26" s="877"/>
      <c r="AE26" s="877"/>
      <c r="AF26" s="877" t="s">
        <v>521</v>
      </c>
      <c r="AG26" s="877"/>
      <c r="AH26" s="877"/>
      <c r="AI26" s="877" t="s">
        <v>522</v>
      </c>
      <c r="AJ26" s="877"/>
      <c r="AK26" s="877"/>
      <c r="AL26" s="877" t="s">
        <v>523</v>
      </c>
      <c r="AM26" s="877"/>
      <c r="AN26" s="877"/>
      <c r="AO26" s="878"/>
      <c r="AP26" s="878"/>
      <c r="AQ26" s="878"/>
      <c r="AR26" s="878"/>
      <c r="AS26" s="878"/>
      <c r="AT26" s="698"/>
      <c r="AU26" s="698"/>
      <c r="AV26" s="698"/>
      <c r="AW26" s="698"/>
      <c r="AX26" s="698"/>
      <c r="AY26" s="698"/>
      <c r="AZ26" s="698"/>
      <c r="BA26" s="698"/>
      <c r="BB26" s="698"/>
      <c r="BC26" s="698"/>
      <c r="BD26" s="698"/>
      <c r="BE26" s="698"/>
      <c r="BF26" s="698"/>
      <c r="BG26" s="698"/>
    </row>
    <row r="27" spans="1:70" ht="20.100000000000001" customHeight="1">
      <c r="A27" s="697" t="s">
        <v>1892</v>
      </c>
      <c r="B27" s="697"/>
      <c r="C27" s="697"/>
      <c r="D27" s="697"/>
      <c r="E27" s="697"/>
      <c r="F27" s="697"/>
      <c r="G27" s="697"/>
      <c r="H27" s="697"/>
      <c r="I27" s="697"/>
      <c r="J27" s="697"/>
      <c r="K27" s="697"/>
      <c r="L27" s="697"/>
      <c r="M27" s="697"/>
      <c r="N27" s="697"/>
      <c r="O27" s="814" t="s">
        <v>1893</v>
      </c>
      <c r="P27" s="814"/>
      <c r="Q27" s="814"/>
      <c r="R27" s="814"/>
      <c r="S27" s="814"/>
      <c r="T27" s="814"/>
      <c r="U27" s="814"/>
      <c r="V27" s="814"/>
      <c r="W27" s="814"/>
      <c r="X27" s="814"/>
      <c r="Y27" s="814"/>
      <c r="Z27" s="814"/>
      <c r="AA27" s="885" t="s">
        <v>1894</v>
      </c>
      <c r="AB27" s="885"/>
      <c r="AC27" s="885"/>
      <c r="AD27" s="885"/>
      <c r="AE27" s="885"/>
      <c r="AF27" s="838">
        <v>8</v>
      </c>
      <c r="AG27" s="838"/>
      <c r="AH27" s="838"/>
      <c r="AI27" s="838">
        <v>3</v>
      </c>
      <c r="AJ27" s="838"/>
      <c r="AK27" s="838"/>
      <c r="AL27" s="838" t="s">
        <v>164</v>
      </c>
      <c r="AM27" s="838"/>
      <c r="AN27" s="838"/>
      <c r="AO27" s="698" t="s">
        <v>164</v>
      </c>
      <c r="AP27" s="698"/>
      <c r="AQ27" s="698"/>
      <c r="AR27" s="698"/>
      <c r="AS27" s="698"/>
      <c r="AT27" s="895" t="s">
        <v>708</v>
      </c>
      <c r="AU27" s="896" t="s">
        <v>709</v>
      </c>
      <c r="AV27" s="896"/>
      <c r="AW27" s="896"/>
      <c r="AX27" s="896"/>
      <c r="AY27" s="896"/>
      <c r="AZ27" s="896"/>
      <c r="BA27" s="896"/>
      <c r="BB27" s="896"/>
      <c r="BC27" s="896"/>
      <c r="BD27" s="896"/>
      <c r="BE27" s="896"/>
      <c r="BF27" s="896"/>
      <c r="BG27" s="897"/>
    </row>
    <row r="28" spans="1:70" ht="20.100000000000001" customHeight="1">
      <c r="A28" s="697"/>
      <c r="B28" s="697"/>
      <c r="C28" s="697"/>
      <c r="D28" s="697"/>
      <c r="E28" s="697"/>
      <c r="F28" s="697"/>
      <c r="G28" s="697"/>
      <c r="H28" s="697"/>
      <c r="I28" s="697"/>
      <c r="J28" s="697"/>
      <c r="K28" s="697"/>
      <c r="L28" s="697"/>
      <c r="M28" s="697"/>
      <c r="N28" s="697"/>
      <c r="O28" s="814"/>
      <c r="P28" s="814"/>
      <c r="Q28" s="814"/>
      <c r="R28" s="814"/>
      <c r="S28" s="814"/>
      <c r="T28" s="814"/>
      <c r="U28" s="814"/>
      <c r="V28" s="814"/>
      <c r="W28" s="814"/>
      <c r="X28" s="814"/>
      <c r="Y28" s="814"/>
      <c r="Z28" s="814"/>
      <c r="AA28" s="885"/>
      <c r="AB28" s="885"/>
      <c r="AC28" s="885"/>
      <c r="AD28" s="885"/>
      <c r="AE28" s="885"/>
      <c r="AF28" s="838"/>
      <c r="AG28" s="838"/>
      <c r="AH28" s="838"/>
      <c r="AI28" s="838"/>
      <c r="AJ28" s="838"/>
      <c r="AK28" s="838"/>
      <c r="AL28" s="838"/>
      <c r="AM28" s="838"/>
      <c r="AN28" s="838"/>
      <c r="AO28" s="698"/>
      <c r="AP28" s="698"/>
      <c r="AQ28" s="698"/>
      <c r="AR28" s="698"/>
      <c r="AS28" s="698"/>
      <c r="AT28" s="887"/>
      <c r="AU28" s="898"/>
      <c r="AV28" s="898"/>
      <c r="AW28" s="898"/>
      <c r="AX28" s="898"/>
      <c r="AY28" s="898"/>
      <c r="AZ28" s="898"/>
      <c r="BA28" s="898"/>
      <c r="BB28" s="898"/>
      <c r="BC28" s="898"/>
      <c r="BD28" s="898"/>
      <c r="BE28" s="898"/>
      <c r="BF28" s="898"/>
      <c r="BG28" s="899"/>
    </row>
    <row r="29" spans="1:70" ht="20.100000000000001" customHeight="1">
      <c r="A29" s="697"/>
      <c r="B29" s="697"/>
      <c r="C29" s="697"/>
      <c r="D29" s="697"/>
      <c r="E29" s="697"/>
      <c r="F29" s="697"/>
      <c r="G29" s="697"/>
      <c r="H29" s="697"/>
      <c r="I29" s="697"/>
      <c r="J29" s="697"/>
      <c r="K29" s="697"/>
      <c r="L29" s="697"/>
      <c r="M29" s="697"/>
      <c r="N29" s="697"/>
      <c r="O29" s="814"/>
      <c r="P29" s="814"/>
      <c r="Q29" s="814"/>
      <c r="R29" s="814"/>
      <c r="S29" s="814"/>
      <c r="T29" s="814"/>
      <c r="U29" s="814"/>
      <c r="V29" s="814"/>
      <c r="W29" s="814"/>
      <c r="X29" s="814"/>
      <c r="Y29" s="814"/>
      <c r="Z29" s="814"/>
      <c r="AA29" s="885"/>
      <c r="AB29" s="885"/>
      <c r="AC29" s="885"/>
      <c r="AD29" s="885"/>
      <c r="AE29" s="885"/>
      <c r="AF29" s="838"/>
      <c r="AG29" s="838"/>
      <c r="AH29" s="838"/>
      <c r="AI29" s="838"/>
      <c r="AJ29" s="838"/>
      <c r="AK29" s="838"/>
      <c r="AL29" s="838"/>
      <c r="AM29" s="838"/>
      <c r="AN29" s="838"/>
      <c r="AO29" s="698"/>
      <c r="AP29" s="698"/>
      <c r="AQ29" s="698"/>
      <c r="AR29" s="698"/>
      <c r="AS29" s="698"/>
      <c r="AT29" s="888"/>
      <c r="AU29" s="900"/>
      <c r="AV29" s="900"/>
      <c r="AW29" s="900"/>
      <c r="AX29" s="900"/>
      <c r="AY29" s="900"/>
      <c r="AZ29" s="900"/>
      <c r="BA29" s="900"/>
      <c r="BB29" s="900"/>
      <c r="BC29" s="900"/>
      <c r="BD29" s="900"/>
      <c r="BE29" s="900"/>
      <c r="BF29" s="900"/>
      <c r="BG29" s="901"/>
    </row>
    <row r="30" spans="1:70" ht="20.100000000000001" customHeight="1">
      <c r="A30" s="697" t="s">
        <v>710</v>
      </c>
      <c r="B30" s="697"/>
      <c r="C30" s="697"/>
      <c r="D30" s="697"/>
      <c r="E30" s="697"/>
      <c r="F30" s="697"/>
      <c r="G30" s="697"/>
      <c r="H30" s="697"/>
      <c r="I30" s="697"/>
      <c r="J30" s="697"/>
      <c r="K30" s="697"/>
      <c r="L30" s="697"/>
      <c r="M30" s="697"/>
      <c r="N30" s="697"/>
      <c r="O30" s="814" t="s">
        <v>711</v>
      </c>
      <c r="P30" s="814"/>
      <c r="Q30" s="814"/>
      <c r="R30" s="814"/>
      <c r="S30" s="814"/>
      <c r="T30" s="814"/>
      <c r="U30" s="814"/>
      <c r="V30" s="814"/>
      <c r="W30" s="814"/>
      <c r="X30" s="814"/>
      <c r="Y30" s="814"/>
      <c r="Z30" s="814"/>
      <c r="AA30" s="698" t="s">
        <v>164</v>
      </c>
      <c r="AB30" s="698"/>
      <c r="AC30" s="698"/>
      <c r="AD30" s="698"/>
      <c r="AE30" s="698"/>
      <c r="AF30" s="838">
        <v>7</v>
      </c>
      <c r="AG30" s="838"/>
      <c r="AH30" s="838"/>
      <c r="AI30" s="838">
        <v>2</v>
      </c>
      <c r="AJ30" s="838"/>
      <c r="AK30" s="838"/>
      <c r="AL30" s="902">
        <v>8</v>
      </c>
      <c r="AM30" s="902"/>
      <c r="AN30" s="902"/>
      <c r="AO30" s="886" t="s">
        <v>1895</v>
      </c>
      <c r="AP30" s="886"/>
      <c r="AQ30" s="886"/>
      <c r="AR30" s="886"/>
      <c r="AS30" s="886"/>
      <c r="AT30" s="887" t="s">
        <v>712</v>
      </c>
      <c r="AU30" s="889" t="s">
        <v>713</v>
      </c>
      <c r="AV30" s="889"/>
      <c r="AW30" s="889"/>
      <c r="AX30" s="889"/>
      <c r="AY30" s="889"/>
      <c r="AZ30" s="889"/>
      <c r="BA30" s="889"/>
      <c r="BB30" s="889"/>
      <c r="BC30" s="889"/>
      <c r="BD30" s="889"/>
      <c r="BE30" s="889"/>
      <c r="BF30" s="889"/>
      <c r="BG30" s="890"/>
    </row>
    <row r="31" spans="1:70" ht="20.100000000000001" customHeight="1">
      <c r="A31" s="697"/>
      <c r="B31" s="697"/>
      <c r="C31" s="697"/>
      <c r="D31" s="697"/>
      <c r="E31" s="697"/>
      <c r="F31" s="697"/>
      <c r="G31" s="697"/>
      <c r="H31" s="697"/>
      <c r="I31" s="697"/>
      <c r="J31" s="697"/>
      <c r="K31" s="697"/>
      <c r="L31" s="697"/>
      <c r="M31" s="697"/>
      <c r="N31" s="697"/>
      <c r="O31" s="814"/>
      <c r="P31" s="814"/>
      <c r="Q31" s="814"/>
      <c r="R31" s="814"/>
      <c r="S31" s="814"/>
      <c r="T31" s="814"/>
      <c r="U31" s="814"/>
      <c r="V31" s="814"/>
      <c r="W31" s="814"/>
      <c r="X31" s="814"/>
      <c r="Y31" s="814"/>
      <c r="Z31" s="814"/>
      <c r="AA31" s="698"/>
      <c r="AB31" s="698"/>
      <c r="AC31" s="698"/>
      <c r="AD31" s="698"/>
      <c r="AE31" s="698"/>
      <c r="AF31" s="838"/>
      <c r="AG31" s="838"/>
      <c r="AH31" s="838"/>
      <c r="AI31" s="838"/>
      <c r="AJ31" s="838"/>
      <c r="AK31" s="838"/>
      <c r="AL31" s="838"/>
      <c r="AM31" s="838"/>
      <c r="AN31" s="838"/>
      <c r="AO31" s="697"/>
      <c r="AP31" s="697"/>
      <c r="AQ31" s="697"/>
      <c r="AR31" s="697"/>
      <c r="AS31" s="697"/>
      <c r="AT31" s="887"/>
      <c r="AU31" s="891"/>
      <c r="AV31" s="891"/>
      <c r="AW31" s="891"/>
      <c r="AX31" s="891"/>
      <c r="AY31" s="891"/>
      <c r="AZ31" s="891"/>
      <c r="BA31" s="891"/>
      <c r="BB31" s="891"/>
      <c r="BC31" s="891"/>
      <c r="BD31" s="891"/>
      <c r="BE31" s="891"/>
      <c r="BF31" s="891"/>
      <c r="BG31" s="892"/>
    </row>
    <row r="32" spans="1:70" ht="20.100000000000001" customHeight="1">
      <c r="A32" s="697"/>
      <c r="B32" s="697"/>
      <c r="C32" s="697"/>
      <c r="D32" s="697"/>
      <c r="E32" s="697"/>
      <c r="F32" s="697"/>
      <c r="G32" s="697"/>
      <c r="H32" s="697"/>
      <c r="I32" s="697"/>
      <c r="J32" s="697"/>
      <c r="K32" s="697"/>
      <c r="L32" s="697"/>
      <c r="M32" s="697"/>
      <c r="N32" s="697"/>
      <c r="O32" s="814"/>
      <c r="P32" s="814"/>
      <c r="Q32" s="814"/>
      <c r="R32" s="814"/>
      <c r="S32" s="814"/>
      <c r="T32" s="814"/>
      <c r="U32" s="814"/>
      <c r="V32" s="814"/>
      <c r="W32" s="814"/>
      <c r="X32" s="814"/>
      <c r="Y32" s="814"/>
      <c r="Z32" s="814"/>
      <c r="AA32" s="698"/>
      <c r="AB32" s="698"/>
      <c r="AC32" s="698"/>
      <c r="AD32" s="698"/>
      <c r="AE32" s="698"/>
      <c r="AF32" s="838"/>
      <c r="AG32" s="838"/>
      <c r="AH32" s="838"/>
      <c r="AI32" s="838"/>
      <c r="AJ32" s="838"/>
      <c r="AK32" s="838"/>
      <c r="AL32" s="838"/>
      <c r="AM32" s="838"/>
      <c r="AN32" s="838"/>
      <c r="AO32" s="697"/>
      <c r="AP32" s="697"/>
      <c r="AQ32" s="697"/>
      <c r="AR32" s="697"/>
      <c r="AS32" s="697"/>
      <c r="AT32" s="887"/>
      <c r="AU32" s="891"/>
      <c r="AV32" s="891"/>
      <c r="AW32" s="891"/>
      <c r="AX32" s="891"/>
      <c r="AY32" s="891"/>
      <c r="AZ32" s="891"/>
      <c r="BA32" s="891"/>
      <c r="BB32" s="891"/>
      <c r="BC32" s="891"/>
      <c r="BD32" s="891"/>
      <c r="BE32" s="891"/>
      <c r="BF32" s="891"/>
      <c r="BG32" s="892"/>
    </row>
    <row r="33" spans="1:59" ht="20.100000000000001" customHeight="1">
      <c r="A33" s="697"/>
      <c r="B33" s="697"/>
      <c r="C33" s="697"/>
      <c r="D33" s="697"/>
      <c r="E33" s="697"/>
      <c r="F33" s="697"/>
      <c r="G33" s="697"/>
      <c r="H33" s="697"/>
      <c r="I33" s="697"/>
      <c r="J33" s="697"/>
      <c r="K33" s="697"/>
      <c r="L33" s="697"/>
      <c r="M33" s="697"/>
      <c r="N33" s="697"/>
      <c r="O33" s="814"/>
      <c r="P33" s="814"/>
      <c r="Q33" s="814"/>
      <c r="R33" s="814"/>
      <c r="S33" s="814"/>
      <c r="T33" s="814"/>
      <c r="U33" s="814"/>
      <c r="V33" s="814"/>
      <c r="W33" s="814"/>
      <c r="X33" s="814"/>
      <c r="Y33" s="814"/>
      <c r="Z33" s="814"/>
      <c r="AA33" s="698"/>
      <c r="AB33" s="698"/>
      <c r="AC33" s="698"/>
      <c r="AD33" s="698"/>
      <c r="AE33" s="698"/>
      <c r="AF33" s="838"/>
      <c r="AG33" s="838"/>
      <c r="AH33" s="838"/>
      <c r="AI33" s="838"/>
      <c r="AJ33" s="838"/>
      <c r="AK33" s="838"/>
      <c r="AL33" s="838"/>
      <c r="AM33" s="838"/>
      <c r="AN33" s="838"/>
      <c r="AO33" s="697"/>
      <c r="AP33" s="697"/>
      <c r="AQ33" s="697"/>
      <c r="AR33" s="697"/>
      <c r="AS33" s="697"/>
      <c r="AT33" s="887"/>
      <c r="AU33" s="891"/>
      <c r="AV33" s="891"/>
      <c r="AW33" s="891"/>
      <c r="AX33" s="891"/>
      <c r="AY33" s="891"/>
      <c r="AZ33" s="891"/>
      <c r="BA33" s="891"/>
      <c r="BB33" s="891"/>
      <c r="BC33" s="891"/>
      <c r="BD33" s="891"/>
      <c r="BE33" s="891"/>
      <c r="BF33" s="891"/>
      <c r="BG33" s="892"/>
    </row>
    <row r="34" spans="1:59" ht="28.5" customHeight="1">
      <c r="A34" s="697"/>
      <c r="B34" s="697"/>
      <c r="C34" s="697"/>
      <c r="D34" s="697"/>
      <c r="E34" s="697"/>
      <c r="F34" s="697"/>
      <c r="G34" s="697"/>
      <c r="H34" s="697"/>
      <c r="I34" s="697"/>
      <c r="J34" s="697"/>
      <c r="K34" s="697"/>
      <c r="L34" s="697"/>
      <c r="M34" s="697"/>
      <c r="N34" s="697"/>
      <c r="O34" s="814"/>
      <c r="P34" s="814"/>
      <c r="Q34" s="814"/>
      <c r="R34" s="814"/>
      <c r="S34" s="814"/>
      <c r="T34" s="814"/>
      <c r="U34" s="814"/>
      <c r="V34" s="814"/>
      <c r="W34" s="814"/>
      <c r="X34" s="814"/>
      <c r="Y34" s="814"/>
      <c r="Z34" s="814"/>
      <c r="AA34" s="698"/>
      <c r="AB34" s="698"/>
      <c r="AC34" s="698"/>
      <c r="AD34" s="698"/>
      <c r="AE34" s="698"/>
      <c r="AF34" s="838"/>
      <c r="AG34" s="838"/>
      <c r="AH34" s="838"/>
      <c r="AI34" s="838"/>
      <c r="AJ34" s="838"/>
      <c r="AK34" s="838"/>
      <c r="AL34" s="838"/>
      <c r="AM34" s="838"/>
      <c r="AN34" s="838"/>
      <c r="AO34" s="697"/>
      <c r="AP34" s="697"/>
      <c r="AQ34" s="697"/>
      <c r="AR34" s="697"/>
      <c r="AS34" s="697"/>
      <c r="AT34" s="888"/>
      <c r="AU34" s="893"/>
      <c r="AV34" s="893"/>
      <c r="AW34" s="893"/>
      <c r="AX34" s="893"/>
      <c r="AY34" s="893"/>
      <c r="AZ34" s="893"/>
      <c r="BA34" s="893"/>
      <c r="BB34" s="893"/>
      <c r="BC34" s="893"/>
      <c r="BD34" s="893"/>
      <c r="BE34" s="893"/>
      <c r="BF34" s="893"/>
      <c r="BG34" s="894"/>
    </row>
    <row r="35" spans="1:59" ht="24" customHeight="1"/>
    <row r="36" spans="1:59" ht="24" customHeight="1">
      <c r="AL36" s="222"/>
    </row>
  </sheetData>
  <sheetProtection selectLockedCells="1" selectUnlockedCells="1"/>
  <mergeCells count="149">
    <mergeCell ref="A27:N29"/>
    <mergeCell ref="O27:Z29"/>
    <mergeCell ref="AA27:AE29"/>
    <mergeCell ref="AF27:AH29"/>
    <mergeCell ref="AI27:AK29"/>
    <mergeCell ref="AO30:AS34"/>
    <mergeCell ref="AT30:AT34"/>
    <mergeCell ref="AU30:BG34"/>
    <mergeCell ref="AL27:AN29"/>
    <mergeCell ref="AO27:AS29"/>
    <mergeCell ref="AT27:AT29"/>
    <mergeCell ref="AU27:BG29"/>
    <mergeCell ref="A30:N34"/>
    <mergeCell ref="O30:Z34"/>
    <mergeCell ref="AA30:AE34"/>
    <mergeCell ref="AF30:AH34"/>
    <mergeCell ref="AI30:AK34"/>
    <mergeCell ref="AL30:AN34"/>
    <mergeCell ref="A24:Q24"/>
    <mergeCell ref="AR24:BG24"/>
    <mergeCell ref="A25:N25"/>
    <mergeCell ref="O25:Z25"/>
    <mergeCell ref="AA25:AE26"/>
    <mergeCell ref="AF25:AN25"/>
    <mergeCell ref="AO25:AS26"/>
    <mergeCell ref="AT25:BG26"/>
    <mergeCell ref="A26:N26"/>
    <mergeCell ref="O26:Z26"/>
    <mergeCell ref="AF26:AH26"/>
    <mergeCell ref="AI26:AK26"/>
    <mergeCell ref="AL26:AN26"/>
    <mergeCell ref="BL21:BR21"/>
    <mergeCell ref="A22:M22"/>
    <mergeCell ref="N22:R22"/>
    <mergeCell ref="S22:Y22"/>
    <mergeCell ref="Z22:AF22"/>
    <mergeCell ref="AG22:AK22"/>
    <mergeCell ref="AL22:AR22"/>
    <mergeCell ref="AU22:AY22"/>
    <mergeCell ref="AZ22:BF22"/>
    <mergeCell ref="BG22:BK22"/>
    <mergeCell ref="BL22:BR22"/>
    <mergeCell ref="A21:M21"/>
    <mergeCell ref="N21:R21"/>
    <mergeCell ref="S21:Y21"/>
    <mergeCell ref="Z21:AF21"/>
    <mergeCell ref="AG21:AK21"/>
    <mergeCell ref="AL21:AR21"/>
    <mergeCell ref="AU21:AY21"/>
    <mergeCell ref="AZ21:BF21"/>
    <mergeCell ref="BG21:BK21"/>
    <mergeCell ref="BL19:BR19"/>
    <mergeCell ref="A20:M20"/>
    <mergeCell ref="N20:R20"/>
    <mergeCell ref="S20:Y20"/>
    <mergeCell ref="Z20:AF20"/>
    <mergeCell ref="AG20:AK20"/>
    <mergeCell ref="AL20:AR20"/>
    <mergeCell ref="AU20:AY20"/>
    <mergeCell ref="AZ20:BF20"/>
    <mergeCell ref="BG20:BK20"/>
    <mergeCell ref="BL20:BR20"/>
    <mergeCell ref="C19:M19"/>
    <mergeCell ref="N19:R19"/>
    <mergeCell ref="S19:Y19"/>
    <mergeCell ref="Z19:AF19"/>
    <mergeCell ref="AG19:AK19"/>
    <mergeCell ref="AL19:AR19"/>
    <mergeCell ref="AU19:AY19"/>
    <mergeCell ref="AZ19:BF19"/>
    <mergeCell ref="BG19:BK19"/>
    <mergeCell ref="A13:B19"/>
    <mergeCell ref="AZ17:BF17"/>
    <mergeCell ref="BG17:BK17"/>
    <mergeCell ref="BL17:BR17"/>
    <mergeCell ref="C18:M18"/>
    <mergeCell ref="N18:R18"/>
    <mergeCell ref="S18:Y18"/>
    <mergeCell ref="Z18:AF18"/>
    <mergeCell ref="AG18:AK18"/>
    <mergeCell ref="AL18:AR18"/>
    <mergeCell ref="AU18:AY18"/>
    <mergeCell ref="AZ18:BF18"/>
    <mergeCell ref="BG18:BK18"/>
    <mergeCell ref="BL18:BR18"/>
    <mergeCell ref="C17:M17"/>
    <mergeCell ref="N17:R17"/>
    <mergeCell ref="S17:Y17"/>
    <mergeCell ref="Z17:AF17"/>
    <mergeCell ref="AG17:AK17"/>
    <mergeCell ref="AL17:AR17"/>
    <mergeCell ref="AU17:AY17"/>
    <mergeCell ref="BG15:BK15"/>
    <mergeCell ref="BL15:BR15"/>
    <mergeCell ref="C16:M16"/>
    <mergeCell ref="N16:R16"/>
    <mergeCell ref="S16:Y16"/>
    <mergeCell ref="Z16:AF16"/>
    <mergeCell ref="AG16:AK16"/>
    <mergeCell ref="AL16:AR16"/>
    <mergeCell ref="AU16:AY16"/>
    <mergeCell ref="AZ16:BF16"/>
    <mergeCell ref="BG16:BK16"/>
    <mergeCell ref="BL16:BR16"/>
    <mergeCell ref="C15:M15"/>
    <mergeCell ref="N15:R15"/>
    <mergeCell ref="S15:Y15"/>
    <mergeCell ref="Z15:AF15"/>
    <mergeCell ref="AG15:AK15"/>
    <mergeCell ref="AL15:AR15"/>
    <mergeCell ref="AU15:AY15"/>
    <mergeCell ref="AZ15:BF15"/>
    <mergeCell ref="BG13:BK13"/>
    <mergeCell ref="BL13:BR13"/>
    <mergeCell ref="C14:M14"/>
    <mergeCell ref="N14:R14"/>
    <mergeCell ref="S14:Y14"/>
    <mergeCell ref="Z14:AF14"/>
    <mergeCell ref="AG14:AK14"/>
    <mergeCell ref="AL14:AR14"/>
    <mergeCell ref="AU14:AY14"/>
    <mergeCell ref="AZ14:BF14"/>
    <mergeCell ref="BG14:BK14"/>
    <mergeCell ref="BL14:BR14"/>
    <mergeCell ref="C13:M13"/>
    <mergeCell ref="N13:R13"/>
    <mergeCell ref="S13:Y13"/>
    <mergeCell ref="Z13:AF13"/>
    <mergeCell ref="AG13:AK13"/>
    <mergeCell ref="AL13:AR13"/>
    <mergeCell ref="AU13:AY13"/>
    <mergeCell ref="AZ13:BF13"/>
    <mergeCell ref="A5:AG5"/>
    <mergeCell ref="D10:H10"/>
    <mergeCell ref="BC10:BR10"/>
    <mergeCell ref="A11:M12"/>
    <mergeCell ref="N11:AF11"/>
    <mergeCell ref="AG11:AR11"/>
    <mergeCell ref="AU11:BF11"/>
    <mergeCell ref="BG11:BR11"/>
    <mergeCell ref="N12:R12"/>
    <mergeCell ref="S12:Y12"/>
    <mergeCell ref="BL12:BR12"/>
    <mergeCell ref="Z12:AF12"/>
    <mergeCell ref="AG12:AK12"/>
    <mergeCell ref="AL12:AR12"/>
    <mergeCell ref="AU12:AY12"/>
    <mergeCell ref="AZ12:BF12"/>
    <mergeCell ref="BG12:BK12"/>
  </mergeCells>
  <phoneticPr fontId="3"/>
  <pageMargins left="0.78740157480314965" right="0.19685039370078741" top="0.19685039370078741" bottom="0.39370078740157483" header="0" footer="0"/>
  <pageSetup paperSize="9" scale="75" firstPageNumber="0" orientation="landscape" horizontalDpi="300" verticalDpi="300" r:id="rId1"/>
  <headerFooter scaleWithDoc="0" alignWithMargins="0">
    <oddFooter>&amp;C&amp;"ＭＳ 明朝,標準"&amp;10－３４－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showRuler="0" view="pageLayout" zoomScaleNormal="100" workbookViewId="0"/>
  </sheetViews>
  <sheetFormatPr defaultRowHeight="14.25"/>
  <cols>
    <col min="1" max="1" width="4.5" style="150" customWidth="1"/>
    <col min="2" max="2" width="12.75" style="150" customWidth="1"/>
    <col min="3" max="18" width="8" style="150" customWidth="1"/>
    <col min="19" max="19" width="8.125" style="150" customWidth="1"/>
    <col min="20" max="20" width="2.125" style="150" customWidth="1"/>
    <col min="21" max="23" width="8.625" style="150" customWidth="1"/>
    <col min="24" max="16384" width="9" style="150"/>
  </cols>
  <sheetData>
    <row r="2" spans="1:20" s="149" customFormat="1" ht="21" customHeight="1">
      <c r="A2" s="608" t="s">
        <v>1583</v>
      </c>
      <c r="B2" s="608"/>
      <c r="C2" s="608"/>
      <c r="D2" s="608"/>
      <c r="E2" s="220"/>
      <c r="F2" s="220"/>
      <c r="G2" s="220"/>
      <c r="H2" s="220"/>
      <c r="I2" s="220"/>
      <c r="J2" s="220"/>
      <c r="K2" s="220"/>
      <c r="L2" s="220"/>
      <c r="M2" s="220"/>
      <c r="N2" s="220"/>
      <c r="O2" s="220"/>
      <c r="P2" s="220"/>
      <c r="Q2" s="220"/>
      <c r="R2" s="220"/>
      <c r="S2" s="220"/>
      <c r="T2" s="220"/>
    </row>
    <row r="3" spans="1:20" s="149" customFormat="1" ht="21" customHeight="1">
      <c r="A3" s="903" t="s">
        <v>1221</v>
      </c>
      <c r="B3" s="903"/>
      <c r="C3" s="904"/>
      <c r="D3" s="904"/>
      <c r="E3" s="904"/>
      <c r="F3" s="904"/>
      <c r="G3" s="308"/>
      <c r="H3" s="308"/>
      <c r="I3" s="308"/>
      <c r="J3" s="308"/>
      <c r="K3" s="308"/>
      <c r="L3" s="308"/>
      <c r="M3" s="308"/>
      <c r="N3" s="308"/>
      <c r="O3" s="905" t="s">
        <v>1581</v>
      </c>
      <c r="P3" s="905"/>
      <c r="Q3" s="905"/>
      <c r="R3" s="905"/>
      <c r="S3" s="905"/>
      <c r="T3" s="905"/>
    </row>
    <row r="4" spans="1:20" ht="24.75" customHeight="1">
      <c r="A4" s="128"/>
      <c r="B4" s="309" t="s">
        <v>1222</v>
      </c>
      <c r="C4" s="459" t="s">
        <v>1223</v>
      </c>
      <c r="D4" s="459"/>
      <c r="E4" s="459"/>
      <c r="F4" s="459"/>
      <c r="G4" s="459"/>
      <c r="H4" s="459"/>
      <c r="I4" s="459" t="s">
        <v>1224</v>
      </c>
      <c r="J4" s="459"/>
      <c r="K4" s="459"/>
      <c r="L4" s="459"/>
      <c r="M4" s="459"/>
      <c r="N4" s="459"/>
      <c r="O4" s="459" t="s">
        <v>1225</v>
      </c>
      <c r="P4" s="459"/>
      <c r="Q4" s="459"/>
      <c r="R4" s="459"/>
      <c r="S4" s="459"/>
      <c r="T4" s="459"/>
    </row>
    <row r="5" spans="1:20" ht="24.95" customHeight="1">
      <c r="A5" s="310" t="s">
        <v>1226</v>
      </c>
      <c r="B5" s="311" t="s">
        <v>1227</v>
      </c>
      <c r="C5" s="225" t="s">
        <v>1228</v>
      </c>
      <c r="D5" s="225" t="s">
        <v>1896</v>
      </c>
      <c r="E5" s="225" t="s">
        <v>1229</v>
      </c>
      <c r="F5" s="225" t="s">
        <v>1230</v>
      </c>
      <c r="G5" s="459" t="s">
        <v>19</v>
      </c>
      <c r="H5" s="459"/>
      <c r="I5" s="225" t="s">
        <v>1228</v>
      </c>
      <c r="J5" s="225" t="s">
        <v>1231</v>
      </c>
      <c r="K5" s="225" t="s">
        <v>1229</v>
      </c>
      <c r="L5" s="225" t="s">
        <v>1230</v>
      </c>
      <c r="M5" s="459" t="s">
        <v>19</v>
      </c>
      <c r="N5" s="459"/>
      <c r="O5" s="225" t="s">
        <v>1228</v>
      </c>
      <c r="P5" s="225" t="s">
        <v>1231</v>
      </c>
      <c r="Q5" s="225" t="s">
        <v>1229</v>
      </c>
      <c r="R5" s="225" t="s">
        <v>1230</v>
      </c>
      <c r="S5" s="459" t="s">
        <v>19</v>
      </c>
      <c r="T5" s="459"/>
    </row>
    <row r="6" spans="1:20" ht="21.95" customHeight="1">
      <c r="A6" s="712" t="s">
        <v>1232</v>
      </c>
      <c r="B6" s="245" t="s">
        <v>1233</v>
      </c>
      <c r="C6" s="287" t="s">
        <v>164</v>
      </c>
      <c r="D6" s="287">
        <v>0</v>
      </c>
      <c r="E6" s="287" t="s">
        <v>164</v>
      </c>
      <c r="F6" s="287" t="s">
        <v>164</v>
      </c>
      <c r="G6" s="906">
        <f>SUM(C6:F6)</f>
        <v>0</v>
      </c>
      <c r="H6" s="906"/>
      <c r="I6" s="287" t="s">
        <v>164</v>
      </c>
      <c r="J6" s="287" t="s">
        <v>164</v>
      </c>
      <c r="K6" s="287" t="s">
        <v>164</v>
      </c>
      <c r="L6" s="287" t="s">
        <v>1234</v>
      </c>
      <c r="M6" s="906" t="s">
        <v>164</v>
      </c>
      <c r="N6" s="906"/>
      <c r="O6" s="287" t="s">
        <v>164</v>
      </c>
      <c r="P6" s="287">
        <v>5</v>
      </c>
      <c r="Q6" s="287" t="s">
        <v>164</v>
      </c>
      <c r="R6" s="287" t="s">
        <v>164</v>
      </c>
      <c r="S6" s="906">
        <f>SUM(O6:R6)</f>
        <v>5</v>
      </c>
      <c r="T6" s="906"/>
    </row>
    <row r="7" spans="1:20" ht="21.95" customHeight="1">
      <c r="A7" s="712"/>
      <c r="B7" s="245" t="s">
        <v>1235</v>
      </c>
      <c r="C7" s="287" t="s">
        <v>164</v>
      </c>
      <c r="D7" s="287">
        <v>2</v>
      </c>
      <c r="E7" s="287" t="s">
        <v>164</v>
      </c>
      <c r="F7" s="287" t="s">
        <v>164</v>
      </c>
      <c r="G7" s="906">
        <f>SUM(C7:F7)</f>
        <v>2</v>
      </c>
      <c r="H7" s="906"/>
      <c r="I7" s="287" t="s">
        <v>164</v>
      </c>
      <c r="J7" s="287" t="s">
        <v>164</v>
      </c>
      <c r="K7" s="287" t="s">
        <v>164</v>
      </c>
      <c r="L7" s="287" t="s">
        <v>164</v>
      </c>
      <c r="M7" s="906" t="s">
        <v>164</v>
      </c>
      <c r="N7" s="906"/>
      <c r="O7" s="287" t="s">
        <v>164</v>
      </c>
      <c r="P7" s="287" t="s">
        <v>164</v>
      </c>
      <c r="Q7" s="287" t="s">
        <v>164</v>
      </c>
      <c r="R7" s="287" t="s">
        <v>164</v>
      </c>
      <c r="S7" s="906" t="s">
        <v>164</v>
      </c>
      <c r="T7" s="906"/>
    </row>
    <row r="8" spans="1:20" ht="21.95" customHeight="1">
      <c r="A8" s="712"/>
      <c r="B8" s="245" t="s">
        <v>1236</v>
      </c>
      <c r="C8" s="287" t="s">
        <v>164</v>
      </c>
      <c r="D8" s="287" t="s">
        <v>164</v>
      </c>
      <c r="E8" s="287" t="s">
        <v>164</v>
      </c>
      <c r="F8" s="287" t="s">
        <v>164</v>
      </c>
      <c r="G8" s="906" t="s">
        <v>164</v>
      </c>
      <c r="H8" s="906"/>
      <c r="I8" s="287" t="s">
        <v>164</v>
      </c>
      <c r="J8" s="287" t="s">
        <v>164</v>
      </c>
      <c r="K8" s="287" t="s">
        <v>164</v>
      </c>
      <c r="L8" s="287" t="s">
        <v>164</v>
      </c>
      <c r="M8" s="906" t="s">
        <v>164</v>
      </c>
      <c r="N8" s="906"/>
      <c r="O8" s="287" t="s">
        <v>164</v>
      </c>
      <c r="P8" s="287" t="s">
        <v>164</v>
      </c>
      <c r="Q8" s="287" t="s">
        <v>164</v>
      </c>
      <c r="R8" s="287" t="s">
        <v>164</v>
      </c>
      <c r="S8" s="906" t="s">
        <v>164</v>
      </c>
      <c r="T8" s="906"/>
    </row>
    <row r="9" spans="1:20" ht="21.95" customHeight="1">
      <c r="A9" s="712"/>
      <c r="B9" s="245" t="s">
        <v>1237</v>
      </c>
      <c r="C9" s="287" t="s">
        <v>164</v>
      </c>
      <c r="D9" s="287" t="s">
        <v>164</v>
      </c>
      <c r="E9" s="287" t="s">
        <v>164</v>
      </c>
      <c r="F9" s="287" t="s">
        <v>164</v>
      </c>
      <c r="G9" s="906" t="s">
        <v>164</v>
      </c>
      <c r="H9" s="906"/>
      <c r="I9" s="287" t="s">
        <v>164</v>
      </c>
      <c r="J9" s="287" t="s">
        <v>164</v>
      </c>
      <c r="K9" s="287" t="s">
        <v>164</v>
      </c>
      <c r="L9" s="287" t="s">
        <v>164</v>
      </c>
      <c r="M9" s="906" t="s">
        <v>164</v>
      </c>
      <c r="N9" s="906"/>
      <c r="O9" s="287" t="s">
        <v>164</v>
      </c>
      <c r="P9" s="287" t="s">
        <v>164</v>
      </c>
      <c r="Q9" s="287" t="s">
        <v>164</v>
      </c>
      <c r="R9" s="287" t="s">
        <v>164</v>
      </c>
      <c r="S9" s="906" t="s">
        <v>164</v>
      </c>
      <c r="T9" s="906"/>
    </row>
    <row r="10" spans="1:20" ht="21.95" customHeight="1">
      <c r="A10" s="712"/>
      <c r="B10" s="245" t="s">
        <v>19</v>
      </c>
      <c r="C10" s="287" t="s">
        <v>164</v>
      </c>
      <c r="D10" s="287">
        <f>SUM(D6:D9)</f>
        <v>2</v>
      </c>
      <c r="E10" s="287" t="s">
        <v>164</v>
      </c>
      <c r="F10" s="287" t="s">
        <v>164</v>
      </c>
      <c r="G10" s="906">
        <f>SUM(C10:F10)</f>
        <v>2</v>
      </c>
      <c r="H10" s="906"/>
      <c r="I10" s="287" t="s">
        <v>164</v>
      </c>
      <c r="J10" s="287" t="s">
        <v>164</v>
      </c>
      <c r="K10" s="287" t="s">
        <v>164</v>
      </c>
      <c r="L10" s="287" t="s">
        <v>164</v>
      </c>
      <c r="M10" s="906" t="s">
        <v>164</v>
      </c>
      <c r="N10" s="906"/>
      <c r="O10" s="287" t="s">
        <v>164</v>
      </c>
      <c r="P10" s="287">
        <f>SUM(P6:P9)</f>
        <v>5</v>
      </c>
      <c r="Q10" s="287" t="s">
        <v>164</v>
      </c>
      <c r="R10" s="287" t="s">
        <v>164</v>
      </c>
      <c r="S10" s="906">
        <f>SUM(O10:R10)</f>
        <v>5</v>
      </c>
      <c r="T10" s="906"/>
    </row>
    <row r="11" spans="1:20" ht="21.95" customHeight="1">
      <c r="A11" s="712" t="s">
        <v>1238</v>
      </c>
      <c r="B11" s="245" t="s">
        <v>1233</v>
      </c>
      <c r="C11" s="287" t="s">
        <v>164</v>
      </c>
      <c r="D11" s="287">
        <v>0</v>
      </c>
      <c r="E11" s="287" t="s">
        <v>164</v>
      </c>
      <c r="F11" s="287" t="s">
        <v>164</v>
      </c>
      <c r="G11" s="906">
        <f>SUM(C11:F11)</f>
        <v>0</v>
      </c>
      <c r="H11" s="906"/>
      <c r="I11" s="287" t="s">
        <v>164</v>
      </c>
      <c r="J11" s="287">
        <v>4</v>
      </c>
      <c r="K11" s="287" t="s">
        <v>164</v>
      </c>
      <c r="L11" s="287" t="s">
        <v>164</v>
      </c>
      <c r="M11" s="906">
        <v>4</v>
      </c>
      <c r="N11" s="906"/>
      <c r="O11" s="287" t="s">
        <v>164</v>
      </c>
      <c r="P11" s="287" t="s">
        <v>164</v>
      </c>
      <c r="Q11" s="287" t="s">
        <v>164</v>
      </c>
      <c r="R11" s="287" t="s">
        <v>164</v>
      </c>
      <c r="S11" s="906" t="s">
        <v>164</v>
      </c>
      <c r="T11" s="906"/>
    </row>
    <row r="12" spans="1:20" ht="21.95" customHeight="1">
      <c r="A12" s="712"/>
      <c r="B12" s="245" t="s">
        <v>1235</v>
      </c>
      <c r="C12" s="287" t="s">
        <v>164</v>
      </c>
      <c r="D12" s="287">
        <v>195</v>
      </c>
      <c r="E12" s="287" t="s">
        <v>164</v>
      </c>
      <c r="F12" s="287" t="s">
        <v>164</v>
      </c>
      <c r="G12" s="906">
        <f>SUM(C12:F12)</f>
        <v>195</v>
      </c>
      <c r="H12" s="906"/>
      <c r="I12" s="287" t="s">
        <v>164</v>
      </c>
      <c r="J12" s="287">
        <v>2</v>
      </c>
      <c r="K12" s="287" t="s">
        <v>164</v>
      </c>
      <c r="L12" s="287" t="s">
        <v>164</v>
      </c>
      <c r="M12" s="906">
        <v>2</v>
      </c>
      <c r="N12" s="906"/>
      <c r="O12" s="287" t="s">
        <v>164</v>
      </c>
      <c r="P12" s="287" t="s">
        <v>164</v>
      </c>
      <c r="Q12" s="287" t="s">
        <v>164</v>
      </c>
      <c r="R12" s="287" t="s">
        <v>164</v>
      </c>
      <c r="S12" s="906" t="s">
        <v>164</v>
      </c>
      <c r="T12" s="906"/>
    </row>
    <row r="13" spans="1:20" ht="21.95" customHeight="1">
      <c r="A13" s="712"/>
      <c r="B13" s="245" t="s">
        <v>1236</v>
      </c>
      <c r="C13" s="287" t="s">
        <v>164</v>
      </c>
      <c r="D13" s="287" t="s">
        <v>164</v>
      </c>
      <c r="E13" s="287" t="s">
        <v>164</v>
      </c>
      <c r="F13" s="287" t="s">
        <v>164</v>
      </c>
      <c r="G13" s="906" t="s">
        <v>164</v>
      </c>
      <c r="H13" s="906"/>
      <c r="I13" s="287" t="s">
        <v>164</v>
      </c>
      <c r="J13" s="287" t="s">
        <v>164</v>
      </c>
      <c r="K13" s="287" t="s">
        <v>164</v>
      </c>
      <c r="L13" s="287" t="s">
        <v>164</v>
      </c>
      <c r="M13" s="906" t="s">
        <v>164</v>
      </c>
      <c r="N13" s="906"/>
      <c r="O13" s="287" t="s">
        <v>164</v>
      </c>
      <c r="P13" s="287" t="s">
        <v>164</v>
      </c>
      <c r="Q13" s="287" t="s">
        <v>164</v>
      </c>
      <c r="R13" s="287" t="s">
        <v>164</v>
      </c>
      <c r="S13" s="906" t="s">
        <v>164</v>
      </c>
      <c r="T13" s="906"/>
    </row>
    <row r="14" spans="1:20" ht="21.95" customHeight="1">
      <c r="A14" s="712"/>
      <c r="B14" s="245" t="s">
        <v>1237</v>
      </c>
      <c r="C14" s="287" t="s">
        <v>164</v>
      </c>
      <c r="D14" s="287">
        <v>83</v>
      </c>
      <c r="E14" s="287" t="s">
        <v>164</v>
      </c>
      <c r="F14" s="287" t="s">
        <v>164</v>
      </c>
      <c r="G14" s="906">
        <f>SUM(C14:F14)</f>
        <v>83</v>
      </c>
      <c r="H14" s="906"/>
      <c r="I14" s="287" t="s">
        <v>164</v>
      </c>
      <c r="J14" s="287" t="s">
        <v>164</v>
      </c>
      <c r="K14" s="287" t="s">
        <v>164</v>
      </c>
      <c r="L14" s="287" t="s">
        <v>164</v>
      </c>
      <c r="M14" s="906" t="s">
        <v>164</v>
      </c>
      <c r="N14" s="906"/>
      <c r="O14" s="287" t="s">
        <v>164</v>
      </c>
      <c r="P14" s="287" t="s">
        <v>164</v>
      </c>
      <c r="Q14" s="287" t="s">
        <v>164</v>
      </c>
      <c r="R14" s="287" t="s">
        <v>164</v>
      </c>
      <c r="S14" s="906" t="s">
        <v>164</v>
      </c>
      <c r="T14" s="906"/>
    </row>
    <row r="15" spans="1:20" ht="21.95" customHeight="1">
      <c r="A15" s="712"/>
      <c r="B15" s="245" t="s">
        <v>19</v>
      </c>
      <c r="C15" s="287" t="s">
        <v>164</v>
      </c>
      <c r="D15" s="287">
        <f>SUM(D11:D14)</f>
        <v>278</v>
      </c>
      <c r="E15" s="287" t="s">
        <v>164</v>
      </c>
      <c r="F15" s="287" t="s">
        <v>164</v>
      </c>
      <c r="G15" s="906">
        <f>SUM(C15:F15)</f>
        <v>278</v>
      </c>
      <c r="H15" s="906"/>
      <c r="I15" s="287" t="s">
        <v>164</v>
      </c>
      <c r="J15" s="287">
        <v>6</v>
      </c>
      <c r="K15" s="287" t="s">
        <v>164</v>
      </c>
      <c r="L15" s="287" t="s">
        <v>164</v>
      </c>
      <c r="M15" s="906">
        <v>6</v>
      </c>
      <c r="N15" s="906">
        <f t="shared" ref="N15" si="0">SUM(N12:N14)</f>
        <v>0</v>
      </c>
      <c r="O15" s="287" t="s">
        <v>164</v>
      </c>
      <c r="P15" s="287" t="s">
        <v>164</v>
      </c>
      <c r="Q15" s="287" t="s">
        <v>164</v>
      </c>
      <c r="R15" s="287" t="s">
        <v>164</v>
      </c>
      <c r="S15" s="906" t="s">
        <v>164</v>
      </c>
      <c r="T15" s="906"/>
    </row>
    <row r="16" spans="1:20" ht="24.75" customHeight="1" thickBot="1">
      <c r="A16" s="907" t="s">
        <v>785</v>
      </c>
      <c r="B16" s="907"/>
      <c r="C16" s="312" t="s">
        <v>164</v>
      </c>
      <c r="D16" s="312">
        <f>D15+D10</f>
        <v>280</v>
      </c>
      <c r="E16" s="312" t="s">
        <v>164</v>
      </c>
      <c r="F16" s="312" t="s">
        <v>164</v>
      </c>
      <c r="G16" s="908">
        <f>G15+G10</f>
        <v>280</v>
      </c>
      <c r="H16" s="908">
        <f t="shared" ref="H16" si="1">H15+H10</f>
        <v>0</v>
      </c>
      <c r="I16" s="312" t="s">
        <v>164</v>
      </c>
      <c r="J16" s="312">
        <f>SUM(J10,J15)</f>
        <v>6</v>
      </c>
      <c r="K16" s="312" t="s">
        <v>164</v>
      </c>
      <c r="L16" s="312" t="s">
        <v>164</v>
      </c>
      <c r="M16" s="908">
        <f>SUM(M10,M15)</f>
        <v>6</v>
      </c>
      <c r="N16" s="908">
        <f t="shared" ref="N16" si="2">SUM(N10,N15)</f>
        <v>0</v>
      </c>
      <c r="O16" s="312" t="s">
        <v>164</v>
      </c>
      <c r="P16" s="312">
        <f>P10</f>
        <v>5</v>
      </c>
      <c r="Q16" s="312" t="s">
        <v>164</v>
      </c>
      <c r="R16" s="312" t="s">
        <v>164</v>
      </c>
      <c r="S16" s="908">
        <f t="shared" ref="S16:T16" si="3">S10</f>
        <v>5</v>
      </c>
      <c r="T16" s="908">
        <f t="shared" si="3"/>
        <v>0</v>
      </c>
    </row>
    <row r="17" spans="1:20" ht="24.95" customHeight="1" thickTop="1">
      <c r="A17" s="168"/>
      <c r="B17" s="313" t="s">
        <v>1222</v>
      </c>
      <c r="C17" s="909" t="s">
        <v>1239</v>
      </c>
      <c r="D17" s="909"/>
      <c r="E17" s="909"/>
      <c r="F17" s="909"/>
      <c r="G17" s="909"/>
      <c r="H17" s="909"/>
      <c r="I17" s="909" t="s">
        <v>1240</v>
      </c>
      <c r="J17" s="909"/>
      <c r="K17" s="909"/>
      <c r="L17" s="909"/>
      <c r="M17" s="909"/>
      <c r="N17" s="909" t="s">
        <v>297</v>
      </c>
      <c r="O17" s="909"/>
      <c r="P17" s="909"/>
      <c r="Q17" s="909"/>
      <c r="R17" s="909"/>
      <c r="S17" s="909"/>
      <c r="T17" s="909"/>
    </row>
    <row r="18" spans="1:20" ht="24.95" customHeight="1">
      <c r="A18" s="310" t="s">
        <v>1226</v>
      </c>
      <c r="B18" s="311" t="s">
        <v>1227</v>
      </c>
      <c r="C18" s="225" t="s">
        <v>1228</v>
      </c>
      <c r="D18" s="225" t="s">
        <v>1231</v>
      </c>
      <c r="E18" s="225" t="s">
        <v>1229</v>
      </c>
      <c r="F18" s="225" t="s">
        <v>1230</v>
      </c>
      <c r="G18" s="314" t="s">
        <v>1241</v>
      </c>
      <c r="H18" s="225" t="s">
        <v>19</v>
      </c>
      <c r="I18" s="225" t="s">
        <v>1228</v>
      </c>
      <c r="J18" s="225" t="s">
        <v>1231</v>
      </c>
      <c r="K18" s="225" t="s">
        <v>1229</v>
      </c>
      <c r="L18" s="225" t="s">
        <v>1230</v>
      </c>
      <c r="M18" s="225" t="s">
        <v>19</v>
      </c>
      <c r="N18" s="225" t="s">
        <v>1228</v>
      </c>
      <c r="O18" s="225" t="s">
        <v>1231</v>
      </c>
      <c r="P18" s="225" t="s">
        <v>1229</v>
      </c>
      <c r="Q18" s="225" t="s">
        <v>1230</v>
      </c>
      <c r="R18" s="314" t="s">
        <v>1241</v>
      </c>
      <c r="S18" s="459" t="s">
        <v>19</v>
      </c>
      <c r="T18" s="459"/>
    </row>
    <row r="19" spans="1:20" ht="21.95" customHeight="1">
      <c r="A19" s="712" t="s">
        <v>1232</v>
      </c>
      <c r="B19" s="245" t="s">
        <v>1233</v>
      </c>
      <c r="C19" s="287" t="s">
        <v>164</v>
      </c>
      <c r="D19" s="287" t="s">
        <v>164</v>
      </c>
      <c r="E19" s="287" t="s">
        <v>164</v>
      </c>
      <c r="F19" s="287" t="s">
        <v>164</v>
      </c>
      <c r="G19" s="287" t="s">
        <v>164</v>
      </c>
      <c r="H19" s="287" t="s">
        <v>164</v>
      </c>
      <c r="I19" s="287" t="s">
        <v>164</v>
      </c>
      <c r="J19" s="287" t="s">
        <v>164</v>
      </c>
      <c r="K19" s="287" t="s">
        <v>164</v>
      </c>
      <c r="L19" s="287" t="s">
        <v>164</v>
      </c>
      <c r="M19" s="287" t="s">
        <v>164</v>
      </c>
      <c r="N19" s="287" t="s">
        <v>164</v>
      </c>
      <c r="O19" s="287">
        <v>5</v>
      </c>
      <c r="P19" s="287" t="s">
        <v>164</v>
      </c>
      <c r="Q19" s="287" t="s">
        <v>164</v>
      </c>
      <c r="R19" s="287" t="s">
        <v>164</v>
      </c>
      <c r="S19" s="906">
        <f>SUM(N19:R19)</f>
        <v>5</v>
      </c>
      <c r="T19" s="906"/>
    </row>
    <row r="20" spans="1:20" ht="21.95" customHeight="1">
      <c r="A20" s="712"/>
      <c r="B20" s="245" t="s">
        <v>1580</v>
      </c>
      <c r="C20" s="287" t="s">
        <v>164</v>
      </c>
      <c r="D20" s="287" t="s">
        <v>164</v>
      </c>
      <c r="E20" s="287" t="s">
        <v>164</v>
      </c>
      <c r="F20" s="287" t="s">
        <v>164</v>
      </c>
      <c r="G20" s="287" t="s">
        <v>164</v>
      </c>
      <c r="H20" s="287" t="s">
        <v>164</v>
      </c>
      <c r="I20" s="287" t="s">
        <v>164</v>
      </c>
      <c r="J20" s="287" t="s">
        <v>164</v>
      </c>
      <c r="K20" s="287" t="s">
        <v>164</v>
      </c>
      <c r="L20" s="287" t="s">
        <v>164</v>
      </c>
      <c r="M20" s="287" t="s">
        <v>164</v>
      </c>
      <c r="N20" s="287" t="s">
        <v>164</v>
      </c>
      <c r="O20" s="287">
        <v>2</v>
      </c>
      <c r="P20" s="287" t="s">
        <v>164</v>
      </c>
      <c r="Q20" s="287" t="s">
        <v>164</v>
      </c>
      <c r="R20" s="287" t="s">
        <v>164</v>
      </c>
      <c r="S20" s="906">
        <f>SUM(N20:R20)</f>
        <v>2</v>
      </c>
      <c r="T20" s="906"/>
    </row>
    <row r="21" spans="1:20" ht="21.95" customHeight="1">
      <c r="A21" s="712"/>
      <c r="B21" s="245" t="s">
        <v>1236</v>
      </c>
      <c r="C21" s="287" t="s">
        <v>164</v>
      </c>
      <c r="D21" s="287" t="s">
        <v>164</v>
      </c>
      <c r="E21" s="287" t="s">
        <v>164</v>
      </c>
      <c r="F21" s="287" t="s">
        <v>164</v>
      </c>
      <c r="G21" s="287" t="s">
        <v>164</v>
      </c>
      <c r="H21" s="287" t="s">
        <v>164</v>
      </c>
      <c r="I21" s="287" t="s">
        <v>164</v>
      </c>
      <c r="J21" s="287" t="s">
        <v>164</v>
      </c>
      <c r="K21" s="287" t="s">
        <v>164</v>
      </c>
      <c r="L21" s="287" t="s">
        <v>164</v>
      </c>
      <c r="M21" s="287" t="s">
        <v>164</v>
      </c>
      <c r="N21" s="287" t="s">
        <v>164</v>
      </c>
      <c r="O21" s="287" t="s">
        <v>164</v>
      </c>
      <c r="P21" s="287" t="s">
        <v>164</v>
      </c>
      <c r="Q21" s="287" t="s">
        <v>164</v>
      </c>
      <c r="R21" s="287" t="s">
        <v>164</v>
      </c>
      <c r="S21" s="906" t="s">
        <v>164</v>
      </c>
      <c r="T21" s="906"/>
    </row>
    <row r="22" spans="1:20" ht="21.95" customHeight="1">
      <c r="A22" s="712"/>
      <c r="B22" s="245" t="s">
        <v>1237</v>
      </c>
      <c r="C22" s="287" t="s">
        <v>164</v>
      </c>
      <c r="D22" s="287" t="s">
        <v>164</v>
      </c>
      <c r="E22" s="287" t="s">
        <v>164</v>
      </c>
      <c r="F22" s="287" t="s">
        <v>164</v>
      </c>
      <c r="G22" s="287" t="s">
        <v>164</v>
      </c>
      <c r="H22" s="287" t="s">
        <v>164</v>
      </c>
      <c r="I22" s="287" t="s">
        <v>164</v>
      </c>
      <c r="J22" s="287" t="s">
        <v>164</v>
      </c>
      <c r="K22" s="287" t="s">
        <v>164</v>
      </c>
      <c r="L22" s="287" t="s">
        <v>164</v>
      </c>
      <c r="M22" s="287" t="s">
        <v>164</v>
      </c>
      <c r="N22" s="287" t="s">
        <v>164</v>
      </c>
      <c r="O22" s="287" t="s">
        <v>164</v>
      </c>
      <c r="P22" s="287" t="s">
        <v>164</v>
      </c>
      <c r="Q22" s="287" t="s">
        <v>164</v>
      </c>
      <c r="R22" s="287" t="s">
        <v>164</v>
      </c>
      <c r="S22" s="906" t="s">
        <v>164</v>
      </c>
      <c r="T22" s="906"/>
    </row>
    <row r="23" spans="1:20" ht="21.95" customHeight="1">
      <c r="A23" s="712"/>
      <c r="B23" s="245" t="s">
        <v>19</v>
      </c>
      <c r="C23" s="287" t="s">
        <v>164</v>
      </c>
      <c r="D23" s="287" t="s">
        <v>164</v>
      </c>
      <c r="E23" s="287" t="s">
        <v>164</v>
      </c>
      <c r="F23" s="287" t="s">
        <v>164</v>
      </c>
      <c r="G23" s="287" t="s">
        <v>164</v>
      </c>
      <c r="H23" s="287" t="s">
        <v>164</v>
      </c>
      <c r="I23" s="287" t="s">
        <v>164</v>
      </c>
      <c r="J23" s="287" t="s">
        <v>164</v>
      </c>
      <c r="K23" s="287" t="s">
        <v>164</v>
      </c>
      <c r="L23" s="287" t="s">
        <v>164</v>
      </c>
      <c r="M23" s="287" t="s">
        <v>164</v>
      </c>
      <c r="N23" s="287" t="s">
        <v>164</v>
      </c>
      <c r="O23" s="287">
        <f>SUM(O19:O22)</f>
        <v>7</v>
      </c>
      <c r="P23" s="287" t="s">
        <v>164</v>
      </c>
      <c r="Q23" s="287" t="s">
        <v>164</v>
      </c>
      <c r="R23" s="287" t="s">
        <v>164</v>
      </c>
      <c r="S23" s="906">
        <f>SUM(N23:R23)</f>
        <v>7</v>
      </c>
      <c r="T23" s="906"/>
    </row>
    <row r="24" spans="1:20" ht="21.95" customHeight="1">
      <c r="A24" s="712" t="s">
        <v>1238</v>
      </c>
      <c r="B24" s="245" t="s">
        <v>1233</v>
      </c>
      <c r="C24" s="287" t="s">
        <v>164</v>
      </c>
      <c r="D24" s="287" t="s">
        <v>164</v>
      </c>
      <c r="E24" s="287" t="s">
        <v>164</v>
      </c>
      <c r="F24" s="287" t="s">
        <v>164</v>
      </c>
      <c r="G24" s="287" t="s">
        <v>164</v>
      </c>
      <c r="H24" s="287" t="s">
        <v>164</v>
      </c>
      <c r="I24" s="287" t="s">
        <v>164</v>
      </c>
      <c r="J24" s="287">
        <v>2</v>
      </c>
      <c r="K24" s="287" t="s">
        <v>164</v>
      </c>
      <c r="L24" s="287" t="s">
        <v>164</v>
      </c>
      <c r="M24" s="287">
        <f>SUM(I24:L24)</f>
        <v>2</v>
      </c>
      <c r="N24" s="287" t="s">
        <v>164</v>
      </c>
      <c r="O24" s="287">
        <v>6</v>
      </c>
      <c r="P24" s="287" t="s">
        <v>164</v>
      </c>
      <c r="Q24" s="287" t="s">
        <v>164</v>
      </c>
      <c r="R24" s="287" t="s">
        <v>164</v>
      </c>
      <c r="S24" s="906">
        <f>SUM(N24:R24)</f>
        <v>6</v>
      </c>
      <c r="T24" s="906"/>
    </row>
    <row r="25" spans="1:20" ht="21.95" customHeight="1">
      <c r="A25" s="712"/>
      <c r="B25" s="245" t="s">
        <v>1235</v>
      </c>
      <c r="C25" s="287" t="s">
        <v>164</v>
      </c>
      <c r="D25" s="287" t="s">
        <v>164</v>
      </c>
      <c r="E25" s="287" t="s">
        <v>164</v>
      </c>
      <c r="F25" s="287" t="s">
        <v>164</v>
      </c>
      <c r="G25" s="287" t="s">
        <v>164</v>
      </c>
      <c r="H25" s="287" t="s">
        <v>164</v>
      </c>
      <c r="I25" s="287" t="s">
        <v>164</v>
      </c>
      <c r="J25" s="287">
        <v>190</v>
      </c>
      <c r="K25" s="287" t="s">
        <v>164</v>
      </c>
      <c r="L25" s="287" t="s">
        <v>164</v>
      </c>
      <c r="M25" s="287">
        <f>SUM(I25:L25)</f>
        <v>190</v>
      </c>
      <c r="N25" s="287" t="s">
        <v>164</v>
      </c>
      <c r="O25" s="287">
        <f>SUM(D12,J12,P12,D25,J25)</f>
        <v>387</v>
      </c>
      <c r="P25" s="287" t="s">
        <v>164</v>
      </c>
      <c r="Q25" s="287" t="s">
        <v>164</v>
      </c>
      <c r="R25" s="287" t="s">
        <v>164</v>
      </c>
      <c r="S25" s="906">
        <f>SUM(N25:R25)</f>
        <v>387</v>
      </c>
      <c r="T25" s="906"/>
    </row>
    <row r="26" spans="1:20" ht="21.95" customHeight="1">
      <c r="A26" s="712"/>
      <c r="B26" s="245" t="s">
        <v>1236</v>
      </c>
      <c r="C26" s="287" t="s">
        <v>164</v>
      </c>
      <c r="D26" s="287" t="s">
        <v>164</v>
      </c>
      <c r="E26" s="287" t="s">
        <v>164</v>
      </c>
      <c r="F26" s="287" t="s">
        <v>164</v>
      </c>
      <c r="G26" s="287" t="s">
        <v>164</v>
      </c>
      <c r="H26" s="287" t="s">
        <v>164</v>
      </c>
      <c r="I26" s="287" t="s">
        <v>164</v>
      </c>
      <c r="J26" s="287" t="s">
        <v>164</v>
      </c>
      <c r="K26" s="287" t="s">
        <v>164</v>
      </c>
      <c r="L26" s="287" t="s">
        <v>164</v>
      </c>
      <c r="M26" s="287" t="s">
        <v>164</v>
      </c>
      <c r="N26" s="287" t="s">
        <v>164</v>
      </c>
      <c r="O26" s="287" t="s">
        <v>164</v>
      </c>
      <c r="P26" s="287" t="s">
        <v>164</v>
      </c>
      <c r="Q26" s="287" t="s">
        <v>164</v>
      </c>
      <c r="R26" s="287" t="s">
        <v>164</v>
      </c>
      <c r="S26" s="906" t="s">
        <v>164</v>
      </c>
      <c r="T26" s="906"/>
    </row>
    <row r="27" spans="1:20" ht="21.95" customHeight="1">
      <c r="A27" s="712"/>
      <c r="B27" s="245" t="s">
        <v>1237</v>
      </c>
      <c r="C27" s="287" t="s">
        <v>164</v>
      </c>
      <c r="D27" s="287" t="s">
        <v>164</v>
      </c>
      <c r="E27" s="287" t="s">
        <v>164</v>
      </c>
      <c r="F27" s="287" t="s">
        <v>164</v>
      </c>
      <c r="G27" s="287" t="s">
        <v>164</v>
      </c>
      <c r="H27" s="287" t="s">
        <v>164</v>
      </c>
      <c r="I27" s="287" t="s">
        <v>164</v>
      </c>
      <c r="J27" s="287">
        <v>82</v>
      </c>
      <c r="K27" s="287" t="s">
        <v>164</v>
      </c>
      <c r="L27" s="287" t="s">
        <v>164</v>
      </c>
      <c r="M27" s="287">
        <v>19</v>
      </c>
      <c r="N27" s="287" t="s">
        <v>164</v>
      </c>
      <c r="O27" s="287">
        <v>165</v>
      </c>
      <c r="P27" s="287" t="s">
        <v>164</v>
      </c>
      <c r="Q27" s="287" t="s">
        <v>164</v>
      </c>
      <c r="R27" s="287" t="s">
        <v>164</v>
      </c>
      <c r="S27" s="906">
        <f>SUM(N27:R27)</f>
        <v>165</v>
      </c>
      <c r="T27" s="906"/>
    </row>
    <row r="28" spans="1:20" ht="21.95" customHeight="1">
      <c r="A28" s="712"/>
      <c r="B28" s="245" t="s">
        <v>19</v>
      </c>
      <c r="C28" s="287" t="s">
        <v>164</v>
      </c>
      <c r="D28" s="287" t="s">
        <v>164</v>
      </c>
      <c r="E28" s="287" t="s">
        <v>164</v>
      </c>
      <c r="F28" s="287" t="s">
        <v>164</v>
      </c>
      <c r="G28" s="287" t="s">
        <v>164</v>
      </c>
      <c r="H28" s="287" t="s">
        <v>164</v>
      </c>
      <c r="I28" s="287" t="s">
        <v>164</v>
      </c>
      <c r="J28" s="287">
        <f>SUM(J24:J27)</f>
        <v>274</v>
      </c>
      <c r="K28" s="287" t="s">
        <v>164</v>
      </c>
      <c r="L28" s="287" t="s">
        <v>164</v>
      </c>
      <c r="M28" s="287">
        <f>SUM(M24:M27)</f>
        <v>211</v>
      </c>
      <c r="N28" s="287" t="s">
        <v>164</v>
      </c>
      <c r="O28" s="287">
        <f>SUM(O24:O27)</f>
        <v>558</v>
      </c>
      <c r="P28" s="287" t="s">
        <v>164</v>
      </c>
      <c r="Q28" s="287" t="s">
        <v>164</v>
      </c>
      <c r="R28" s="287" t="s">
        <v>164</v>
      </c>
      <c r="S28" s="906">
        <f>SUM(S24:T27)</f>
        <v>558</v>
      </c>
      <c r="T28" s="906"/>
    </row>
    <row r="29" spans="1:20" ht="24.75" customHeight="1">
      <c r="A29" s="459" t="s">
        <v>785</v>
      </c>
      <c r="B29" s="459"/>
      <c r="C29" s="287" t="s">
        <v>164</v>
      </c>
      <c r="D29" s="287" t="s">
        <v>164</v>
      </c>
      <c r="E29" s="287" t="s">
        <v>164</v>
      </c>
      <c r="F29" s="287" t="s">
        <v>164</v>
      </c>
      <c r="G29" s="287" t="s">
        <v>164</v>
      </c>
      <c r="H29" s="287" t="s">
        <v>164</v>
      </c>
      <c r="I29" s="287" t="s">
        <v>164</v>
      </c>
      <c r="J29" s="287">
        <f>J28</f>
        <v>274</v>
      </c>
      <c r="K29" s="287" t="s">
        <v>164</v>
      </c>
      <c r="L29" s="287" t="s">
        <v>164</v>
      </c>
      <c r="M29" s="287">
        <f>SUM(I29:L29)</f>
        <v>274</v>
      </c>
      <c r="N29" s="287" t="s">
        <v>164</v>
      </c>
      <c r="O29" s="287">
        <f>O23+O28</f>
        <v>565</v>
      </c>
      <c r="P29" s="287" t="s">
        <v>164</v>
      </c>
      <c r="Q29" s="287" t="s">
        <v>164</v>
      </c>
      <c r="R29" s="287" t="s">
        <v>164</v>
      </c>
      <c r="S29" s="906">
        <f>S23+S28</f>
        <v>565</v>
      </c>
      <c r="T29" s="906"/>
    </row>
    <row r="30" spans="1:20" ht="18" customHeight="1">
      <c r="A30" s="202"/>
      <c r="B30" s="202" t="s">
        <v>1242</v>
      </c>
      <c r="C30" s="202"/>
      <c r="D30" s="202"/>
      <c r="E30" s="202"/>
      <c r="F30" s="202"/>
      <c r="G30" s="202"/>
      <c r="H30" s="202"/>
      <c r="I30" s="202"/>
      <c r="J30" s="202"/>
      <c r="K30" s="202"/>
      <c r="L30" s="202"/>
      <c r="M30" s="202"/>
      <c r="N30" s="202"/>
      <c r="O30" s="457" t="s">
        <v>1243</v>
      </c>
      <c r="P30" s="651"/>
      <c r="Q30" s="651"/>
      <c r="R30" s="651"/>
      <c r="S30" s="651"/>
      <c r="T30" s="651"/>
    </row>
    <row r="31" spans="1:20" ht="18" customHeight="1">
      <c r="A31" s="202"/>
      <c r="B31" s="202" t="s">
        <v>1582</v>
      </c>
      <c r="C31" s="202"/>
      <c r="D31" s="202"/>
      <c r="E31" s="202"/>
      <c r="F31" s="202"/>
      <c r="G31" s="202"/>
      <c r="H31" s="202"/>
      <c r="I31" s="202"/>
      <c r="J31" s="202"/>
      <c r="K31" s="202"/>
      <c r="L31" s="202"/>
      <c r="M31" s="202"/>
      <c r="N31" s="202"/>
      <c r="O31" s="202"/>
      <c r="P31" s="202"/>
      <c r="Q31" s="202"/>
      <c r="R31" s="202"/>
      <c r="S31" s="202"/>
      <c r="T31" s="202"/>
    </row>
    <row r="32" spans="1:20">
      <c r="A32" s="202"/>
      <c r="B32" s="202"/>
      <c r="C32" s="202"/>
      <c r="D32" s="202"/>
      <c r="E32" s="202"/>
      <c r="F32" s="202"/>
      <c r="G32" s="202"/>
      <c r="H32" s="202"/>
      <c r="I32" s="202"/>
      <c r="J32" s="202"/>
      <c r="K32" s="202"/>
      <c r="L32" s="202"/>
      <c r="M32" s="202"/>
      <c r="N32" s="202"/>
      <c r="O32" s="202"/>
      <c r="P32" s="202"/>
      <c r="Q32" s="202"/>
      <c r="R32" s="202"/>
      <c r="S32" s="202"/>
      <c r="T32" s="202"/>
    </row>
    <row r="33" spans="1:20">
      <c r="A33" s="202"/>
      <c r="B33" s="202"/>
      <c r="C33" s="202"/>
      <c r="D33" s="202"/>
      <c r="E33" s="202"/>
      <c r="F33" s="202"/>
      <c r="G33" s="202"/>
      <c r="H33" s="202"/>
      <c r="I33" s="202"/>
      <c r="J33" s="202"/>
      <c r="K33" s="202"/>
      <c r="L33" s="202"/>
      <c r="M33" s="202"/>
      <c r="N33" s="202"/>
      <c r="O33" s="202"/>
      <c r="P33" s="202"/>
      <c r="Q33" s="202"/>
      <c r="R33" s="202"/>
      <c r="S33" s="202"/>
      <c r="T33" s="202"/>
    </row>
    <row r="34" spans="1:20">
      <c r="A34" s="202"/>
      <c r="B34" s="202"/>
      <c r="C34" s="202"/>
      <c r="D34" s="202"/>
      <c r="E34" s="202"/>
      <c r="F34" s="202"/>
      <c r="G34" s="202"/>
      <c r="H34" s="202"/>
      <c r="I34" s="202"/>
      <c r="J34" s="202"/>
      <c r="K34" s="202"/>
      <c r="L34" s="202"/>
      <c r="M34" s="202"/>
      <c r="N34" s="202"/>
      <c r="O34" s="202"/>
      <c r="P34" s="202"/>
      <c r="Q34" s="202"/>
      <c r="R34" s="202"/>
      <c r="S34" s="202"/>
      <c r="T34" s="202"/>
    </row>
    <row r="35" spans="1:20">
      <c r="A35" s="202"/>
      <c r="B35" s="202"/>
      <c r="C35" s="202"/>
      <c r="D35" s="202"/>
      <c r="E35" s="202"/>
      <c r="F35" s="202"/>
      <c r="G35" s="202"/>
      <c r="H35" s="202"/>
      <c r="I35" s="202"/>
      <c r="J35" s="202"/>
      <c r="K35" s="202"/>
      <c r="L35" s="202"/>
      <c r="M35" s="202"/>
      <c r="N35" s="202"/>
      <c r="O35" s="202"/>
      <c r="P35" s="202"/>
      <c r="Q35" s="202"/>
      <c r="R35" s="202"/>
      <c r="S35" s="202"/>
      <c r="T35" s="202"/>
    </row>
  </sheetData>
  <sheetProtection selectLockedCells="1" selectUnlockedCells="1"/>
  <mergeCells count="64">
    <mergeCell ref="A29:B29"/>
    <mergeCell ref="S29:T29"/>
    <mergeCell ref="O30:T30"/>
    <mergeCell ref="A24:A28"/>
    <mergeCell ref="S24:T24"/>
    <mergeCell ref="S25:T25"/>
    <mergeCell ref="S26:T26"/>
    <mergeCell ref="S27:T27"/>
    <mergeCell ref="S28:T28"/>
    <mergeCell ref="C17:H17"/>
    <mergeCell ref="I17:M17"/>
    <mergeCell ref="N17:T17"/>
    <mergeCell ref="S18:T18"/>
    <mergeCell ref="A19:A23"/>
    <mergeCell ref="S19:T19"/>
    <mergeCell ref="S20:T20"/>
    <mergeCell ref="S21:T21"/>
    <mergeCell ref="S22:T22"/>
    <mergeCell ref="S23:T23"/>
    <mergeCell ref="G15:H15"/>
    <mergeCell ref="M15:N15"/>
    <mergeCell ref="S15:T15"/>
    <mergeCell ref="A16:B16"/>
    <mergeCell ref="G16:H16"/>
    <mergeCell ref="M16:N16"/>
    <mergeCell ref="S16:T16"/>
    <mergeCell ref="G10:H10"/>
    <mergeCell ref="M10:N10"/>
    <mergeCell ref="S10:T10"/>
    <mergeCell ref="A11:A15"/>
    <mergeCell ref="G11:H11"/>
    <mergeCell ref="M11:N11"/>
    <mergeCell ref="S11:T11"/>
    <mergeCell ref="G12:H12"/>
    <mergeCell ref="M12:N12"/>
    <mergeCell ref="S12:T12"/>
    <mergeCell ref="G13:H13"/>
    <mergeCell ref="M13:N13"/>
    <mergeCell ref="S13:T13"/>
    <mergeCell ref="G14:H14"/>
    <mergeCell ref="M14:N14"/>
    <mergeCell ref="S14:T14"/>
    <mergeCell ref="G5:H5"/>
    <mergeCell ref="M5:N5"/>
    <mergeCell ref="S5:T5"/>
    <mergeCell ref="A6:A10"/>
    <mergeCell ref="G6:H6"/>
    <mergeCell ref="M6:N6"/>
    <mergeCell ref="S6:T6"/>
    <mergeCell ref="G7:H7"/>
    <mergeCell ref="M7:N7"/>
    <mergeCell ref="S7:T7"/>
    <mergeCell ref="G8:H8"/>
    <mergeCell ref="M8:N8"/>
    <mergeCell ref="S8:T8"/>
    <mergeCell ref="G9:H9"/>
    <mergeCell ref="M9:N9"/>
    <mergeCell ref="S9:T9"/>
    <mergeCell ref="A2:D2"/>
    <mergeCell ref="A3:F3"/>
    <mergeCell ref="O3:T3"/>
    <mergeCell ref="C4:H4"/>
    <mergeCell ref="I4:N4"/>
    <mergeCell ref="O4:T4"/>
  </mergeCells>
  <phoneticPr fontId="3"/>
  <pageMargins left="0.78740157480314965" right="0.19685039370078741" top="0.19685039370078741" bottom="0.39370078740157483" header="0" footer="0"/>
  <pageSetup paperSize="9" scale="88" firstPageNumber="0" orientation="landscape" horizontalDpi="300" verticalDpi="300" r:id="rId1"/>
  <headerFooter scaleWithDoc="0" alignWithMargins="0">
    <oddFooter>&amp;C&amp;"ＭＳ 明朝,標準"&amp;10－３５－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21"/>
  <sheetViews>
    <sheetView view="pageLayout" zoomScaleNormal="100" workbookViewId="0"/>
  </sheetViews>
  <sheetFormatPr defaultRowHeight="14.25"/>
  <cols>
    <col min="1" max="1" width="10" style="202" customWidth="1"/>
    <col min="2" max="17" width="8.375" style="202" customWidth="1"/>
    <col min="18" max="16384" width="9" style="202"/>
  </cols>
  <sheetData>
    <row r="4" spans="1:17" s="220" customFormat="1" ht="21" customHeight="1">
      <c r="A4" s="910" t="s">
        <v>1368</v>
      </c>
      <c r="B4" s="910"/>
      <c r="C4" s="910"/>
      <c r="D4" s="910"/>
      <c r="E4" s="910"/>
      <c r="F4" s="910"/>
      <c r="G4" s="910"/>
      <c r="H4" s="910"/>
    </row>
    <row r="5" spans="1:17" s="220" customFormat="1" ht="21" customHeight="1">
      <c r="A5" s="202"/>
      <c r="B5" s="228"/>
      <c r="C5" s="228"/>
      <c r="D5" s="228"/>
      <c r="E5" s="228"/>
      <c r="F5" s="228"/>
    </row>
    <row r="6" spans="1:17" ht="29.25" customHeight="1">
      <c r="A6" s="725" t="s">
        <v>1369</v>
      </c>
      <c r="B6" s="725"/>
      <c r="C6" s="725"/>
      <c r="P6" s="464" t="s">
        <v>1370</v>
      </c>
      <c r="Q6" s="464"/>
    </row>
    <row r="7" spans="1:17" ht="29.25" customHeight="1">
      <c r="A7" s="315" t="s">
        <v>1371</v>
      </c>
      <c r="B7" s="459" t="s">
        <v>1372</v>
      </c>
      <c r="C7" s="459"/>
      <c r="D7" s="459"/>
      <c r="E7" s="459"/>
      <c r="F7" s="459"/>
      <c r="G7" s="459"/>
      <c r="H7" s="459"/>
      <c r="I7" s="459"/>
      <c r="J7" s="459"/>
      <c r="K7" s="459"/>
      <c r="L7" s="459"/>
      <c r="M7" s="459"/>
      <c r="N7" s="459" t="s">
        <v>1373</v>
      </c>
      <c r="O7" s="459"/>
      <c r="P7" s="459" t="s">
        <v>19</v>
      </c>
      <c r="Q7" s="459"/>
    </row>
    <row r="8" spans="1:17" ht="29.25" customHeight="1">
      <c r="A8" s="316"/>
      <c r="B8" s="459" t="s">
        <v>1374</v>
      </c>
      <c r="C8" s="459"/>
      <c r="D8" s="459"/>
      <c r="E8" s="459"/>
      <c r="F8" s="714" t="s">
        <v>1375</v>
      </c>
      <c r="G8" s="714"/>
      <c r="H8" s="459" t="s">
        <v>1376</v>
      </c>
      <c r="I8" s="459"/>
      <c r="J8" s="714" t="s">
        <v>1377</v>
      </c>
      <c r="K8" s="714"/>
      <c r="L8" s="459" t="s">
        <v>1378</v>
      </c>
      <c r="M8" s="459"/>
      <c r="N8" s="459"/>
      <c r="O8" s="459"/>
      <c r="P8" s="459"/>
      <c r="Q8" s="459"/>
    </row>
    <row r="9" spans="1:17" ht="29.25" customHeight="1">
      <c r="A9" s="316"/>
      <c r="B9" s="459" t="s">
        <v>1897</v>
      </c>
      <c r="C9" s="459"/>
      <c r="D9" s="459" t="s">
        <v>1898</v>
      </c>
      <c r="E9" s="459"/>
      <c r="F9" s="714"/>
      <c r="G9" s="714"/>
      <c r="H9" s="459"/>
      <c r="I9" s="459"/>
      <c r="J9" s="714"/>
      <c r="K9" s="714"/>
      <c r="L9" s="459"/>
      <c r="M9" s="459"/>
      <c r="N9" s="459"/>
      <c r="O9" s="459"/>
      <c r="P9" s="459"/>
      <c r="Q9" s="459"/>
    </row>
    <row r="10" spans="1:17" ht="29.25" customHeight="1">
      <c r="A10" s="316" t="s">
        <v>294</v>
      </c>
      <c r="B10" s="225" t="s">
        <v>657</v>
      </c>
      <c r="C10" s="225" t="s">
        <v>1379</v>
      </c>
      <c r="D10" s="225" t="s">
        <v>657</v>
      </c>
      <c r="E10" s="225" t="s">
        <v>1379</v>
      </c>
      <c r="F10" s="225" t="s">
        <v>657</v>
      </c>
      <c r="G10" s="225" t="s">
        <v>1379</v>
      </c>
      <c r="H10" s="225" t="s">
        <v>657</v>
      </c>
      <c r="I10" s="225" t="s">
        <v>1379</v>
      </c>
      <c r="J10" s="225" t="s">
        <v>657</v>
      </c>
      <c r="K10" s="225" t="s">
        <v>1379</v>
      </c>
      <c r="L10" s="225" t="s">
        <v>657</v>
      </c>
      <c r="M10" s="225" t="s">
        <v>1379</v>
      </c>
      <c r="N10" s="225" t="s">
        <v>657</v>
      </c>
      <c r="O10" s="225" t="s">
        <v>1379</v>
      </c>
      <c r="P10" s="225" t="s">
        <v>657</v>
      </c>
      <c r="Q10" s="225" t="s">
        <v>1380</v>
      </c>
    </row>
    <row r="11" spans="1:17" ht="29.25" customHeight="1">
      <c r="A11" s="225">
        <v>2</v>
      </c>
      <c r="B11" s="287">
        <v>3</v>
      </c>
      <c r="C11" s="242">
        <v>45750</v>
      </c>
      <c r="D11" s="317" t="s">
        <v>164</v>
      </c>
      <c r="E11" s="287" t="s">
        <v>164</v>
      </c>
      <c r="F11" s="317" t="s">
        <v>164</v>
      </c>
      <c r="G11" s="287" t="s">
        <v>164</v>
      </c>
      <c r="H11" s="287">
        <v>11</v>
      </c>
      <c r="I11" s="242">
        <v>48440</v>
      </c>
      <c r="J11" s="287" t="s">
        <v>164</v>
      </c>
      <c r="K11" s="287" t="s">
        <v>164</v>
      </c>
      <c r="L11" s="287" t="s">
        <v>164</v>
      </c>
      <c r="M11" s="287" t="s">
        <v>164</v>
      </c>
      <c r="N11" s="287" t="s">
        <v>164</v>
      </c>
      <c r="O11" s="287" t="s">
        <v>164</v>
      </c>
      <c r="P11" s="172">
        <v>14</v>
      </c>
      <c r="Q11" s="318">
        <v>94190</v>
      </c>
    </row>
    <row r="12" spans="1:17" ht="29.25" customHeight="1">
      <c r="Q12" s="201"/>
    </row>
    <row r="13" spans="1:17" ht="29.25" customHeight="1">
      <c r="A13" s="608" t="s">
        <v>1381</v>
      </c>
      <c r="B13" s="608"/>
      <c r="C13" s="608"/>
      <c r="H13" s="464" t="s">
        <v>1370</v>
      </c>
      <c r="I13" s="464"/>
    </row>
    <row r="14" spans="1:17" ht="29.25" customHeight="1">
      <c r="A14" s="315" t="s">
        <v>1371</v>
      </c>
      <c r="B14" s="714" t="s">
        <v>1899</v>
      </c>
      <c r="C14" s="714"/>
      <c r="D14" s="712" t="s">
        <v>1382</v>
      </c>
      <c r="E14" s="712"/>
      <c r="F14" s="712" t="s">
        <v>1383</v>
      </c>
      <c r="G14" s="712"/>
      <c r="H14" s="459" t="s">
        <v>19</v>
      </c>
      <c r="I14" s="459"/>
    </row>
    <row r="15" spans="1:17" ht="29.25" customHeight="1">
      <c r="A15" s="168" t="s">
        <v>294</v>
      </c>
      <c r="B15" s="225" t="s">
        <v>657</v>
      </c>
      <c r="C15" s="225" t="s">
        <v>1379</v>
      </c>
      <c r="D15" s="225" t="s">
        <v>657</v>
      </c>
      <c r="E15" s="225" t="s">
        <v>1379</v>
      </c>
      <c r="F15" s="225" t="s">
        <v>657</v>
      </c>
      <c r="G15" s="225" t="s">
        <v>1379</v>
      </c>
      <c r="H15" s="225" t="s">
        <v>657</v>
      </c>
      <c r="I15" s="225" t="s">
        <v>1379</v>
      </c>
    </row>
    <row r="16" spans="1:17" ht="29.25" customHeight="1">
      <c r="A16" s="225" t="s">
        <v>1384</v>
      </c>
      <c r="B16" s="287" t="s">
        <v>164</v>
      </c>
      <c r="C16" s="287" t="s">
        <v>164</v>
      </c>
      <c r="D16" s="287" t="s">
        <v>164</v>
      </c>
      <c r="E16" s="287" t="s">
        <v>164</v>
      </c>
      <c r="F16" s="287" t="s">
        <v>164</v>
      </c>
      <c r="G16" s="287" t="s">
        <v>164</v>
      </c>
      <c r="H16" s="287" t="s">
        <v>164</v>
      </c>
      <c r="I16" s="287" t="s">
        <v>164</v>
      </c>
    </row>
    <row r="17" spans="1:9" ht="29.25" customHeight="1"/>
    <row r="18" spans="1:9" ht="29.25" customHeight="1">
      <c r="A18" s="220" t="s">
        <v>1385</v>
      </c>
      <c r="H18" s="464" t="s">
        <v>1370</v>
      </c>
      <c r="I18" s="464"/>
    </row>
    <row r="19" spans="1:9" ht="29.25" customHeight="1">
      <c r="A19" s="315" t="s">
        <v>1900</v>
      </c>
      <c r="B19" s="459" t="s">
        <v>1386</v>
      </c>
      <c r="C19" s="459"/>
      <c r="D19" s="712" t="s">
        <v>1387</v>
      </c>
      <c r="E19" s="712"/>
      <c r="F19" s="712" t="s">
        <v>1388</v>
      </c>
      <c r="G19" s="712"/>
      <c r="H19" s="459" t="s">
        <v>19</v>
      </c>
      <c r="I19" s="459"/>
    </row>
    <row r="20" spans="1:9" ht="29.25" customHeight="1">
      <c r="A20" s="168" t="s">
        <v>294</v>
      </c>
      <c r="B20" s="225" t="s">
        <v>657</v>
      </c>
      <c r="C20" s="225" t="s">
        <v>1379</v>
      </c>
      <c r="D20" s="225" t="s">
        <v>657</v>
      </c>
      <c r="E20" s="225" t="s">
        <v>1379</v>
      </c>
      <c r="F20" s="225" t="s">
        <v>657</v>
      </c>
      <c r="G20" s="225" t="s">
        <v>1379</v>
      </c>
      <c r="H20" s="225" t="s">
        <v>657</v>
      </c>
      <c r="I20" s="225" t="s">
        <v>1379</v>
      </c>
    </row>
    <row r="21" spans="1:9" ht="29.25" customHeight="1">
      <c r="A21" s="225" t="s">
        <v>1384</v>
      </c>
      <c r="B21" s="287" t="s">
        <v>1901</v>
      </c>
      <c r="C21" s="319" t="s">
        <v>299</v>
      </c>
      <c r="D21" s="287" t="s">
        <v>164</v>
      </c>
      <c r="E21" s="287" t="s">
        <v>164</v>
      </c>
      <c r="F21" s="287" t="s">
        <v>299</v>
      </c>
      <c r="G21" s="320" t="s">
        <v>1901</v>
      </c>
      <c r="H21" s="287" t="s">
        <v>1901</v>
      </c>
      <c r="I21" s="242" t="s">
        <v>1901</v>
      </c>
    </row>
  </sheetData>
  <sheetProtection selectLockedCells="1" selectUnlockedCells="1"/>
  <mergeCells count="24">
    <mergeCell ref="H18:I18"/>
    <mergeCell ref="B19:C19"/>
    <mergeCell ref="D19:E19"/>
    <mergeCell ref="F19:G19"/>
    <mergeCell ref="H19:I19"/>
    <mergeCell ref="B14:C14"/>
    <mergeCell ref="D14:E14"/>
    <mergeCell ref="F14:G14"/>
    <mergeCell ref="H14:I14"/>
    <mergeCell ref="A4:H4"/>
    <mergeCell ref="A6:C6"/>
    <mergeCell ref="B9:C9"/>
    <mergeCell ref="D9:E9"/>
    <mergeCell ref="A13:C13"/>
    <mergeCell ref="H13:I13"/>
    <mergeCell ref="P6:Q6"/>
    <mergeCell ref="B7:M7"/>
    <mergeCell ref="N7:O9"/>
    <mergeCell ref="P7:Q9"/>
    <mergeCell ref="B8:E8"/>
    <mergeCell ref="F8:G9"/>
    <mergeCell ref="H8:I9"/>
    <mergeCell ref="J8:K9"/>
    <mergeCell ref="L8:M9"/>
  </mergeCells>
  <phoneticPr fontId="3"/>
  <pageMargins left="0.78740157480314965" right="0.19685039370078741" top="0.19685039370078741" bottom="0.39370078740157483" header="0" footer="0"/>
  <pageSetup paperSize="9" scale="96" firstPageNumber="0" orientation="landscape" horizontalDpi="300" verticalDpi="300" r:id="rId1"/>
  <headerFooter scaleWithDoc="0" alignWithMargins="0">
    <oddFooter>&amp;C&amp;"ＭＳ 明朝,標準"&amp;10－３６－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30"/>
  <sheetViews>
    <sheetView view="pageLayout" topLeftCell="A10" zoomScaleNormal="100" workbookViewId="0">
      <selection activeCell="C8" sqref="C8"/>
    </sheetView>
  </sheetViews>
  <sheetFormatPr defaultRowHeight="14.25"/>
  <cols>
    <col min="1" max="1" width="3.625" style="150" customWidth="1"/>
    <col min="2" max="2" width="8.625" style="150" customWidth="1"/>
    <col min="3" max="3" width="15.5" style="150" customWidth="1"/>
    <col min="4" max="4" width="5.75" style="150" customWidth="1"/>
    <col min="5" max="5" width="8.125" style="150" customWidth="1"/>
    <col min="6" max="6" width="11.625" style="150" customWidth="1"/>
    <col min="7" max="8" width="11.125" style="150" customWidth="1"/>
    <col min="9" max="9" width="11.25" style="150" customWidth="1"/>
    <col min="10" max="16" width="11.125" style="150" customWidth="1"/>
    <col min="17" max="16384" width="9" style="150"/>
  </cols>
  <sheetData>
    <row r="3" spans="1:16" s="149" customFormat="1" ht="21" customHeight="1">
      <c r="A3" s="704" t="s">
        <v>1902</v>
      </c>
      <c r="B3" s="608"/>
      <c r="C3" s="608"/>
      <c r="D3" s="608"/>
      <c r="E3" s="608"/>
      <c r="F3" s="220"/>
      <c r="G3" s="220"/>
      <c r="H3" s="220"/>
      <c r="I3" s="220"/>
      <c r="J3" s="220"/>
      <c r="K3" s="220"/>
      <c r="L3" s="220"/>
      <c r="M3" s="220"/>
      <c r="N3" s="220"/>
      <c r="O3" s="220"/>
      <c r="P3" s="220"/>
    </row>
    <row r="4" spans="1:16" s="149" customFormat="1" ht="21" customHeight="1">
      <c r="A4" s="725" t="s">
        <v>140</v>
      </c>
      <c r="B4" s="725"/>
      <c r="C4" s="725"/>
      <c r="D4" s="725"/>
      <c r="E4" s="725"/>
      <c r="F4" s="725"/>
      <c r="G4" s="220"/>
      <c r="H4" s="220"/>
      <c r="I4" s="220"/>
      <c r="J4" s="220"/>
      <c r="K4" s="220"/>
      <c r="L4" s="220"/>
      <c r="M4" s="220"/>
      <c r="N4" s="220"/>
      <c r="O4" s="911" t="s">
        <v>141</v>
      </c>
      <c r="P4" s="911"/>
    </row>
    <row r="5" spans="1:16" ht="27" customHeight="1">
      <c r="A5" s="712" t="s">
        <v>142</v>
      </c>
      <c r="B5" s="459" t="s">
        <v>143</v>
      </c>
      <c r="C5" s="459" t="s">
        <v>144</v>
      </c>
      <c r="D5" s="459" t="s">
        <v>145</v>
      </c>
      <c r="E5" s="459" t="s">
        <v>146</v>
      </c>
      <c r="F5" s="712" t="s">
        <v>147</v>
      </c>
      <c r="G5" s="459" t="s">
        <v>148</v>
      </c>
      <c r="H5" s="459"/>
      <c r="I5" s="459"/>
      <c r="J5" s="459"/>
      <c r="K5" s="459"/>
      <c r="L5" s="459"/>
      <c r="M5" s="459"/>
      <c r="N5" s="459"/>
      <c r="O5" s="459"/>
      <c r="P5" s="459"/>
    </row>
    <row r="6" spans="1:16" ht="27" customHeight="1">
      <c r="A6" s="712"/>
      <c r="B6" s="459"/>
      <c r="C6" s="459"/>
      <c r="D6" s="459"/>
      <c r="E6" s="459"/>
      <c r="F6" s="459"/>
      <c r="G6" s="225" t="s">
        <v>149</v>
      </c>
      <c r="H6" s="225" t="s">
        <v>150</v>
      </c>
      <c r="I6" s="225" t="s">
        <v>151</v>
      </c>
      <c r="J6" s="225" t="s">
        <v>152</v>
      </c>
      <c r="K6" s="225" t="s">
        <v>153</v>
      </c>
      <c r="L6" s="225" t="s">
        <v>154</v>
      </c>
      <c r="M6" s="225" t="s">
        <v>155</v>
      </c>
      <c r="N6" s="225" t="s">
        <v>156</v>
      </c>
      <c r="O6" s="225" t="s">
        <v>157</v>
      </c>
      <c r="P6" s="225" t="s">
        <v>158</v>
      </c>
    </row>
    <row r="7" spans="1:16" ht="11.25" customHeight="1">
      <c r="A7" s="712" t="s">
        <v>159</v>
      </c>
      <c r="B7" s="459" t="s">
        <v>160</v>
      </c>
      <c r="C7" s="321"/>
      <c r="D7" s="459">
        <v>4</v>
      </c>
      <c r="E7" s="459" t="s">
        <v>133</v>
      </c>
      <c r="F7" s="912">
        <v>18819</v>
      </c>
      <c r="G7" s="322" t="s">
        <v>161</v>
      </c>
      <c r="H7" s="322" t="s">
        <v>161</v>
      </c>
      <c r="I7" s="322" t="s">
        <v>161</v>
      </c>
      <c r="J7" s="322" t="s">
        <v>161</v>
      </c>
      <c r="K7" s="322" t="s">
        <v>161</v>
      </c>
      <c r="L7" s="322" t="s">
        <v>161</v>
      </c>
      <c r="M7" s="322" t="s">
        <v>161</v>
      </c>
      <c r="N7" s="322" t="s">
        <v>161</v>
      </c>
      <c r="O7" s="322" t="s">
        <v>162</v>
      </c>
      <c r="P7" s="322" t="s">
        <v>161</v>
      </c>
    </row>
    <row r="8" spans="1:16" ht="30" customHeight="1">
      <c r="A8" s="712"/>
      <c r="B8" s="459"/>
      <c r="C8" s="323" t="s">
        <v>163</v>
      </c>
      <c r="D8" s="459"/>
      <c r="E8" s="459"/>
      <c r="F8" s="912"/>
      <c r="G8" s="324">
        <v>1593.9</v>
      </c>
      <c r="H8" s="324" t="s">
        <v>164</v>
      </c>
      <c r="I8" s="324" t="s">
        <v>164</v>
      </c>
      <c r="J8" s="325" t="s">
        <v>1903</v>
      </c>
      <c r="K8" s="325" t="s">
        <v>165</v>
      </c>
      <c r="L8" s="324">
        <v>566</v>
      </c>
      <c r="M8" s="324">
        <v>193.2</v>
      </c>
      <c r="N8" s="324">
        <v>459.8</v>
      </c>
      <c r="O8" s="326">
        <v>43890</v>
      </c>
      <c r="P8" s="327">
        <v>29.2</v>
      </c>
    </row>
    <row r="9" spans="1:16" ht="30" customHeight="1">
      <c r="A9" s="712"/>
      <c r="B9" s="459"/>
      <c r="C9" s="248" t="s">
        <v>1904</v>
      </c>
      <c r="D9" s="459"/>
      <c r="E9" s="459"/>
      <c r="F9" s="912"/>
      <c r="G9" s="328">
        <v>684.8</v>
      </c>
      <c r="H9" s="328" t="s">
        <v>164</v>
      </c>
      <c r="I9" s="328" t="s">
        <v>164</v>
      </c>
      <c r="J9" s="329" t="s">
        <v>166</v>
      </c>
      <c r="K9" s="328" t="s">
        <v>164</v>
      </c>
      <c r="L9" s="328" t="s">
        <v>164</v>
      </c>
      <c r="M9" s="328">
        <v>159</v>
      </c>
      <c r="N9" s="329" t="s">
        <v>167</v>
      </c>
      <c r="O9" s="330">
        <v>11550</v>
      </c>
      <c r="P9" s="331" t="s">
        <v>164</v>
      </c>
    </row>
    <row r="10" spans="1:16" ht="30" customHeight="1">
      <c r="A10" s="712"/>
      <c r="B10" s="459"/>
      <c r="C10" s="245" t="s">
        <v>168</v>
      </c>
      <c r="D10" s="459"/>
      <c r="E10" s="459"/>
      <c r="F10" s="912"/>
      <c r="G10" s="328">
        <v>834.9</v>
      </c>
      <c r="H10" s="328">
        <v>45.5</v>
      </c>
      <c r="I10" s="328" t="s">
        <v>164</v>
      </c>
      <c r="J10" s="329" t="s">
        <v>169</v>
      </c>
      <c r="K10" s="328">
        <v>114.8</v>
      </c>
      <c r="L10" s="328">
        <v>175</v>
      </c>
      <c r="M10" s="328">
        <v>81</v>
      </c>
      <c r="N10" s="329" t="s">
        <v>170</v>
      </c>
      <c r="O10" s="330">
        <v>18500</v>
      </c>
      <c r="P10" s="331" t="s">
        <v>164</v>
      </c>
    </row>
    <row r="11" spans="1:16" ht="30" customHeight="1">
      <c r="A11" s="712"/>
      <c r="B11" s="225" t="s">
        <v>171</v>
      </c>
      <c r="C11" s="245" t="s">
        <v>172</v>
      </c>
      <c r="D11" s="225">
        <v>2</v>
      </c>
      <c r="E11" s="225" t="s">
        <v>173</v>
      </c>
      <c r="F11" s="332">
        <v>18819</v>
      </c>
      <c r="G11" s="328">
        <v>1196</v>
      </c>
      <c r="H11" s="328">
        <v>125.5</v>
      </c>
      <c r="I11" s="328" t="s">
        <v>164</v>
      </c>
      <c r="J11" s="329" t="s">
        <v>174</v>
      </c>
      <c r="K11" s="329" t="s">
        <v>175</v>
      </c>
      <c r="L11" s="328">
        <v>559</v>
      </c>
      <c r="M11" s="328">
        <v>47.6</v>
      </c>
      <c r="N11" s="328">
        <v>301.39999999999998</v>
      </c>
      <c r="O11" s="330">
        <v>43468</v>
      </c>
      <c r="P11" s="331" t="s">
        <v>164</v>
      </c>
    </row>
    <row r="12" spans="1:16" ht="30" customHeight="1">
      <c r="A12" s="712"/>
      <c r="B12" s="225" t="s">
        <v>176</v>
      </c>
      <c r="C12" s="245" t="s">
        <v>177</v>
      </c>
      <c r="D12" s="225">
        <v>2</v>
      </c>
      <c r="E12" s="225" t="s">
        <v>173</v>
      </c>
      <c r="F12" s="332">
        <v>18946</v>
      </c>
      <c r="G12" s="328">
        <v>885.7</v>
      </c>
      <c r="H12" s="328" t="s">
        <v>164</v>
      </c>
      <c r="I12" s="328" t="s">
        <v>164</v>
      </c>
      <c r="J12" s="329" t="s">
        <v>178</v>
      </c>
      <c r="K12" s="328">
        <v>42.9</v>
      </c>
      <c r="L12" s="328">
        <v>307.39999999999998</v>
      </c>
      <c r="M12" s="328">
        <v>117.7</v>
      </c>
      <c r="N12" s="328">
        <v>74.2</v>
      </c>
      <c r="O12" s="330">
        <v>31816</v>
      </c>
      <c r="P12" s="331">
        <v>12</v>
      </c>
    </row>
    <row r="13" spans="1:16" ht="30" customHeight="1">
      <c r="A13" s="712"/>
      <c r="B13" s="225" t="s">
        <v>179</v>
      </c>
      <c r="C13" s="333" t="s">
        <v>180</v>
      </c>
      <c r="D13" s="225">
        <v>1</v>
      </c>
      <c r="E13" s="225" t="s">
        <v>181</v>
      </c>
      <c r="F13" s="332">
        <v>20027</v>
      </c>
      <c r="G13" s="328">
        <v>98.8</v>
      </c>
      <c r="H13" s="328" t="s">
        <v>164</v>
      </c>
      <c r="I13" s="328" t="s">
        <v>164</v>
      </c>
      <c r="J13" s="329" t="s">
        <v>182</v>
      </c>
      <c r="K13" s="328" t="s">
        <v>164</v>
      </c>
      <c r="L13" s="328" t="s">
        <v>164</v>
      </c>
      <c r="M13" s="328" t="s">
        <v>164</v>
      </c>
      <c r="N13" s="328">
        <v>109</v>
      </c>
      <c r="O13" s="330">
        <v>5600</v>
      </c>
      <c r="P13" s="331" t="s">
        <v>164</v>
      </c>
    </row>
    <row r="14" spans="1:16" ht="30" customHeight="1">
      <c r="A14" s="712"/>
      <c r="B14" s="225" t="s">
        <v>183</v>
      </c>
      <c r="C14" s="245" t="s">
        <v>184</v>
      </c>
      <c r="D14" s="225">
        <v>1</v>
      </c>
      <c r="E14" s="225" t="s">
        <v>133</v>
      </c>
      <c r="F14" s="332">
        <v>18819</v>
      </c>
      <c r="G14" s="328">
        <v>2112.9499999999998</v>
      </c>
      <c r="H14" s="328">
        <v>22</v>
      </c>
      <c r="I14" s="328">
        <v>131</v>
      </c>
      <c r="J14" s="329" t="s">
        <v>185</v>
      </c>
      <c r="K14" s="328">
        <v>170</v>
      </c>
      <c r="L14" s="328">
        <v>303.5</v>
      </c>
      <c r="M14" s="328">
        <v>196.5</v>
      </c>
      <c r="N14" s="328">
        <v>125</v>
      </c>
      <c r="O14" s="330">
        <v>55400</v>
      </c>
      <c r="P14" s="331">
        <v>158</v>
      </c>
    </row>
    <row r="15" spans="1:16" ht="30" customHeight="1">
      <c r="A15" s="712"/>
      <c r="B15" s="225" t="s">
        <v>186</v>
      </c>
      <c r="C15" s="245" t="s">
        <v>187</v>
      </c>
      <c r="D15" s="225">
        <v>1</v>
      </c>
      <c r="E15" s="225" t="s">
        <v>188</v>
      </c>
      <c r="F15" s="332">
        <v>18946</v>
      </c>
      <c r="G15" s="328">
        <v>149.9</v>
      </c>
      <c r="H15" s="328" t="s">
        <v>164</v>
      </c>
      <c r="I15" s="328">
        <v>80.599999999999994</v>
      </c>
      <c r="J15" s="329" t="s">
        <v>189</v>
      </c>
      <c r="K15" s="328" t="s">
        <v>164</v>
      </c>
      <c r="L15" s="328" t="s">
        <v>164</v>
      </c>
      <c r="M15" s="328">
        <v>60</v>
      </c>
      <c r="N15" s="328">
        <v>60.3</v>
      </c>
      <c r="O15" s="330">
        <v>4433</v>
      </c>
      <c r="P15" s="331" t="s">
        <v>164</v>
      </c>
    </row>
    <row r="16" spans="1:16" ht="30" customHeight="1">
      <c r="A16" s="712"/>
      <c r="B16" s="225" t="s">
        <v>190</v>
      </c>
      <c r="C16" s="245" t="s">
        <v>191</v>
      </c>
      <c r="D16" s="225">
        <v>1</v>
      </c>
      <c r="E16" s="225" t="s">
        <v>173</v>
      </c>
      <c r="F16" s="332">
        <v>19357</v>
      </c>
      <c r="G16" s="328">
        <v>167.95</v>
      </c>
      <c r="H16" s="328" t="s">
        <v>164</v>
      </c>
      <c r="I16" s="328" t="s">
        <v>164</v>
      </c>
      <c r="J16" s="328">
        <v>39.799999999999997</v>
      </c>
      <c r="K16" s="328" t="s">
        <v>164</v>
      </c>
      <c r="L16" s="328" t="s">
        <v>164</v>
      </c>
      <c r="M16" s="328" t="s">
        <v>164</v>
      </c>
      <c r="N16" s="328">
        <v>54.7</v>
      </c>
      <c r="O16" s="330">
        <v>1448</v>
      </c>
      <c r="P16" s="331" t="s">
        <v>164</v>
      </c>
    </row>
    <row r="17" spans="1:16" ht="30" customHeight="1">
      <c r="A17" s="712"/>
      <c r="B17" s="225" t="s">
        <v>192</v>
      </c>
      <c r="C17" s="245" t="s">
        <v>193</v>
      </c>
      <c r="D17" s="225">
        <v>1</v>
      </c>
      <c r="E17" s="225" t="s">
        <v>133</v>
      </c>
      <c r="F17" s="332">
        <v>19357</v>
      </c>
      <c r="G17" s="328">
        <v>359.2</v>
      </c>
      <c r="H17" s="328">
        <v>24</v>
      </c>
      <c r="I17" s="328" t="s">
        <v>164</v>
      </c>
      <c r="J17" s="328">
        <v>253.7</v>
      </c>
      <c r="K17" s="328" t="s">
        <v>164</v>
      </c>
      <c r="L17" s="328" t="s">
        <v>164</v>
      </c>
      <c r="M17" s="328">
        <v>227.5</v>
      </c>
      <c r="N17" s="328">
        <v>106.3</v>
      </c>
      <c r="O17" s="330">
        <v>11735</v>
      </c>
      <c r="P17" s="331" t="s">
        <v>164</v>
      </c>
    </row>
    <row r="18" spans="1:16" ht="30" customHeight="1">
      <c r="A18" s="712"/>
      <c r="B18" s="225" t="s">
        <v>194</v>
      </c>
      <c r="C18" s="245" t="s">
        <v>195</v>
      </c>
      <c r="D18" s="225">
        <v>1</v>
      </c>
      <c r="E18" s="225" t="s">
        <v>188</v>
      </c>
      <c r="F18" s="332">
        <v>19357</v>
      </c>
      <c r="G18" s="329" t="s">
        <v>1905</v>
      </c>
      <c r="H18" s="328" t="s">
        <v>164</v>
      </c>
      <c r="I18" s="328" t="s">
        <v>164</v>
      </c>
      <c r="J18" s="328">
        <v>58.4</v>
      </c>
      <c r="K18" s="329" t="s">
        <v>196</v>
      </c>
      <c r="L18" s="328" t="s">
        <v>164</v>
      </c>
      <c r="M18" s="328">
        <v>18</v>
      </c>
      <c r="N18" s="328">
        <v>27.5</v>
      </c>
      <c r="O18" s="330">
        <v>1400</v>
      </c>
      <c r="P18" s="331" t="s">
        <v>164</v>
      </c>
    </row>
    <row r="19" spans="1:16" ht="30" customHeight="1">
      <c r="A19" s="712"/>
      <c r="B19" s="225" t="s">
        <v>197</v>
      </c>
      <c r="C19" s="245" t="s">
        <v>198</v>
      </c>
      <c r="D19" s="225">
        <v>1</v>
      </c>
      <c r="E19" s="225" t="s">
        <v>173</v>
      </c>
      <c r="F19" s="332">
        <v>18946</v>
      </c>
      <c r="G19" s="328">
        <v>52.3</v>
      </c>
      <c r="H19" s="328" t="s">
        <v>164</v>
      </c>
      <c r="I19" s="328" t="s">
        <v>164</v>
      </c>
      <c r="J19" s="328" t="s">
        <v>164</v>
      </c>
      <c r="K19" s="328" t="s">
        <v>164</v>
      </c>
      <c r="L19" s="328" t="s">
        <v>164</v>
      </c>
      <c r="M19" s="328">
        <v>110.3</v>
      </c>
      <c r="N19" s="328">
        <v>14</v>
      </c>
      <c r="O19" s="330">
        <v>1609</v>
      </c>
      <c r="P19" s="331" t="s">
        <v>164</v>
      </c>
    </row>
    <row r="20" spans="1:16" ht="30" customHeight="1">
      <c r="A20" s="712"/>
      <c r="B20" s="225" t="s">
        <v>199</v>
      </c>
      <c r="C20" s="245" t="s">
        <v>200</v>
      </c>
      <c r="D20" s="225">
        <v>1</v>
      </c>
      <c r="E20" s="225" t="s">
        <v>133</v>
      </c>
      <c r="F20" s="332">
        <v>18946</v>
      </c>
      <c r="G20" s="328">
        <v>749</v>
      </c>
      <c r="H20" s="328">
        <v>34</v>
      </c>
      <c r="I20" s="328" t="s">
        <v>164</v>
      </c>
      <c r="J20" s="329" t="s">
        <v>1906</v>
      </c>
      <c r="K20" s="328">
        <v>53.7</v>
      </c>
      <c r="L20" s="328" t="s">
        <v>164</v>
      </c>
      <c r="M20" s="328">
        <v>334</v>
      </c>
      <c r="N20" s="328">
        <v>76</v>
      </c>
      <c r="O20" s="330">
        <v>21607</v>
      </c>
      <c r="P20" s="331" t="s">
        <v>164</v>
      </c>
    </row>
    <row r="21" spans="1:16" ht="30" customHeight="1">
      <c r="A21" s="712"/>
      <c r="B21" s="225" t="s">
        <v>201</v>
      </c>
      <c r="C21" s="245" t="s">
        <v>202</v>
      </c>
      <c r="D21" s="225">
        <v>1</v>
      </c>
      <c r="E21" s="225" t="s">
        <v>188</v>
      </c>
      <c r="F21" s="332">
        <v>18946</v>
      </c>
      <c r="G21" s="328">
        <v>225.7</v>
      </c>
      <c r="H21" s="328" t="s">
        <v>164</v>
      </c>
      <c r="I21" s="328" t="s">
        <v>164</v>
      </c>
      <c r="J21" s="328" t="s">
        <v>164</v>
      </c>
      <c r="K21" s="328" t="s">
        <v>164</v>
      </c>
      <c r="L21" s="328" t="s">
        <v>164</v>
      </c>
      <c r="M21" s="328">
        <v>112.6</v>
      </c>
      <c r="N21" s="328">
        <v>81.599999999999994</v>
      </c>
      <c r="O21" s="330">
        <v>5600</v>
      </c>
      <c r="P21" s="331" t="s">
        <v>164</v>
      </c>
    </row>
    <row r="22" spans="1:16" ht="30" customHeight="1">
      <c r="A22" s="712"/>
      <c r="B22" s="225" t="s">
        <v>203</v>
      </c>
      <c r="C22" s="245" t="s">
        <v>204</v>
      </c>
      <c r="D22" s="225">
        <v>1</v>
      </c>
      <c r="E22" s="225" t="s">
        <v>173</v>
      </c>
      <c r="F22" s="332">
        <v>19357</v>
      </c>
      <c r="G22" s="328">
        <v>190</v>
      </c>
      <c r="H22" s="328">
        <v>105</v>
      </c>
      <c r="I22" s="328" t="s">
        <v>164</v>
      </c>
      <c r="J22" s="328" t="s">
        <v>164</v>
      </c>
      <c r="K22" s="329" t="s">
        <v>205</v>
      </c>
      <c r="L22" s="328" t="s">
        <v>164</v>
      </c>
      <c r="M22" s="328">
        <v>53</v>
      </c>
      <c r="N22" s="328">
        <v>96</v>
      </c>
      <c r="O22" s="330">
        <v>10800</v>
      </c>
      <c r="P22" s="331" t="s">
        <v>164</v>
      </c>
    </row>
    <row r="23" spans="1:16" ht="30" customHeight="1">
      <c r="A23" s="712"/>
      <c r="B23" s="225" t="s">
        <v>206</v>
      </c>
      <c r="C23" s="245" t="s">
        <v>207</v>
      </c>
      <c r="D23" s="225">
        <v>1</v>
      </c>
      <c r="E23" s="225" t="s">
        <v>173</v>
      </c>
      <c r="F23" s="332">
        <v>18819</v>
      </c>
      <c r="G23" s="328">
        <v>309.10000000000002</v>
      </c>
      <c r="H23" s="328">
        <v>20.5</v>
      </c>
      <c r="I23" s="328" t="s">
        <v>164</v>
      </c>
      <c r="J23" s="328">
        <v>195.4</v>
      </c>
      <c r="K23" s="328">
        <v>98.1</v>
      </c>
      <c r="L23" s="328" t="s">
        <v>164</v>
      </c>
      <c r="M23" s="328">
        <v>146</v>
      </c>
      <c r="N23" s="328">
        <v>115.6</v>
      </c>
      <c r="O23" s="330">
        <v>13088</v>
      </c>
      <c r="P23" s="331" t="s">
        <v>164</v>
      </c>
    </row>
    <row r="24" spans="1:16" ht="30" customHeight="1">
      <c r="A24" s="712"/>
      <c r="B24" s="225" t="s">
        <v>208</v>
      </c>
      <c r="C24" s="245" t="s">
        <v>209</v>
      </c>
      <c r="D24" s="225">
        <v>1</v>
      </c>
      <c r="E24" s="225" t="s">
        <v>173</v>
      </c>
      <c r="F24" s="332">
        <v>19168</v>
      </c>
      <c r="G24" s="328">
        <v>60.3</v>
      </c>
      <c r="H24" s="328">
        <v>147.9</v>
      </c>
      <c r="I24" s="328" t="s">
        <v>164</v>
      </c>
      <c r="J24" s="328" t="s">
        <v>164</v>
      </c>
      <c r="K24" s="328" t="s">
        <v>164</v>
      </c>
      <c r="L24" s="328" t="s">
        <v>164</v>
      </c>
      <c r="M24" s="328">
        <v>105</v>
      </c>
      <c r="N24" s="328">
        <v>67.5</v>
      </c>
      <c r="O24" s="330">
        <v>2600</v>
      </c>
      <c r="P24" s="331" t="s">
        <v>164</v>
      </c>
    </row>
    <row r="25" spans="1:16" ht="30" customHeight="1">
      <c r="A25" s="712" t="s">
        <v>210</v>
      </c>
      <c r="B25" s="225" t="s">
        <v>211</v>
      </c>
      <c r="C25" s="245" t="s">
        <v>212</v>
      </c>
      <c r="D25" s="227" t="s">
        <v>213</v>
      </c>
      <c r="E25" s="225" t="s">
        <v>133</v>
      </c>
      <c r="F25" s="332">
        <v>19438</v>
      </c>
      <c r="G25" s="328">
        <v>20</v>
      </c>
      <c r="H25" s="328" t="s">
        <v>164</v>
      </c>
      <c r="I25" s="328" t="s">
        <v>164</v>
      </c>
      <c r="J25" s="328">
        <v>227.6</v>
      </c>
      <c r="K25" s="328" t="s">
        <v>164</v>
      </c>
      <c r="L25" s="328">
        <v>516</v>
      </c>
      <c r="M25" s="328">
        <v>1656.4</v>
      </c>
      <c r="N25" s="328">
        <v>72</v>
      </c>
      <c r="O25" s="330">
        <v>128776</v>
      </c>
      <c r="P25" s="331" t="s">
        <v>164</v>
      </c>
    </row>
    <row r="26" spans="1:16" ht="30" customHeight="1">
      <c r="A26" s="712"/>
      <c r="B26" s="225" t="s">
        <v>214</v>
      </c>
      <c r="C26" s="245" t="s">
        <v>215</v>
      </c>
      <c r="D26" s="227" t="s">
        <v>216</v>
      </c>
      <c r="E26" s="225" t="s">
        <v>173</v>
      </c>
      <c r="F26" s="332">
        <v>19176</v>
      </c>
      <c r="G26" s="328">
        <v>1819</v>
      </c>
      <c r="H26" s="328">
        <v>50</v>
      </c>
      <c r="I26" s="328" t="s">
        <v>164</v>
      </c>
      <c r="J26" s="329" t="s">
        <v>1907</v>
      </c>
      <c r="K26" s="328" t="s">
        <v>164</v>
      </c>
      <c r="L26" s="328">
        <v>345</v>
      </c>
      <c r="M26" s="328">
        <v>379</v>
      </c>
      <c r="N26" s="328">
        <v>448</v>
      </c>
      <c r="O26" s="330">
        <v>51160</v>
      </c>
      <c r="P26" s="331" t="s">
        <v>164</v>
      </c>
    </row>
    <row r="27" spans="1:16" ht="30" customHeight="1">
      <c r="A27" s="712"/>
      <c r="B27" s="225" t="s">
        <v>217</v>
      </c>
      <c r="C27" s="245" t="s">
        <v>218</v>
      </c>
      <c r="D27" s="225" t="s">
        <v>173</v>
      </c>
      <c r="E27" s="225" t="s">
        <v>173</v>
      </c>
      <c r="F27" s="332">
        <v>19176</v>
      </c>
      <c r="G27" s="328">
        <v>1511.8</v>
      </c>
      <c r="H27" s="328">
        <v>62</v>
      </c>
      <c r="I27" s="328" t="s">
        <v>164</v>
      </c>
      <c r="J27" s="329" t="s">
        <v>1908</v>
      </c>
      <c r="K27" s="328">
        <v>495</v>
      </c>
      <c r="L27" s="328">
        <v>145</v>
      </c>
      <c r="M27" s="328">
        <v>986</v>
      </c>
      <c r="N27" s="328">
        <v>337</v>
      </c>
      <c r="O27" s="330">
        <v>161610</v>
      </c>
      <c r="P27" s="331">
        <v>354</v>
      </c>
    </row>
    <row r="28" spans="1:16" ht="19.5" customHeight="1">
      <c r="A28" s="202" t="s">
        <v>219</v>
      </c>
      <c r="B28" s="202"/>
      <c r="C28" s="202"/>
      <c r="D28" s="202"/>
      <c r="E28" s="202"/>
      <c r="F28" s="202"/>
      <c r="G28" s="202"/>
      <c r="H28" s="202"/>
      <c r="I28" s="202"/>
      <c r="J28" s="202"/>
      <c r="K28" s="202"/>
      <c r="L28" s="202"/>
      <c r="M28" s="647" t="s">
        <v>220</v>
      </c>
      <c r="N28" s="647"/>
      <c r="O28" s="647"/>
      <c r="P28" s="647"/>
    </row>
    <row r="29" spans="1:16" ht="18" customHeight="1">
      <c r="A29" s="202"/>
      <c r="B29" s="202"/>
      <c r="C29" s="202"/>
      <c r="D29" s="202"/>
      <c r="E29" s="202"/>
      <c r="F29" s="202"/>
      <c r="G29" s="202"/>
      <c r="H29" s="202"/>
      <c r="I29" s="202"/>
      <c r="J29" s="202"/>
      <c r="K29" s="202"/>
      <c r="L29" s="202"/>
      <c r="M29" s="202"/>
      <c r="N29" s="202"/>
      <c r="O29" s="202"/>
      <c r="P29" s="202"/>
    </row>
    <row r="30" spans="1:16">
      <c r="A30" s="32" t="s">
        <v>1909</v>
      </c>
    </row>
  </sheetData>
  <sheetProtection selectLockedCells="1" selectUnlockedCells="1"/>
  <mergeCells count="17">
    <mergeCell ref="M28:P28"/>
    <mergeCell ref="A7:A24"/>
    <mergeCell ref="B7:B10"/>
    <mergeCell ref="D7:D10"/>
    <mergeCell ref="E7:E10"/>
    <mergeCell ref="F7:F10"/>
    <mergeCell ref="A25:A27"/>
    <mergeCell ref="A3:E3"/>
    <mergeCell ref="A4:F4"/>
    <mergeCell ref="O4:P4"/>
    <mergeCell ref="A5:A6"/>
    <mergeCell ref="B5:B6"/>
    <mergeCell ref="C5:C6"/>
    <mergeCell ref="D5:D6"/>
    <mergeCell ref="E5:E6"/>
    <mergeCell ref="F5:F6"/>
    <mergeCell ref="G5:P5"/>
  </mergeCells>
  <phoneticPr fontId="3"/>
  <pageMargins left="0.78740157480314965" right="0.19685039370078741" top="0.19685039370078741" bottom="0.39370078740157483" header="0" footer="0"/>
  <pageSetup paperSize="9" scale="77" firstPageNumber="0" orientation="landscape" r:id="rId1"/>
  <headerFooter scaleWithDoc="0" alignWithMargins="0">
    <oddFooter>&amp;C&amp;"ＭＳ 明朝,標準"&amp;10－３７－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Layout" zoomScaleNormal="100" workbookViewId="0"/>
  </sheetViews>
  <sheetFormatPr defaultRowHeight="14.25"/>
  <cols>
    <col min="1" max="1" width="13.875" style="33" customWidth="1"/>
    <col min="2" max="13" width="8.25" style="33" customWidth="1"/>
    <col min="14" max="15" width="9" style="33" customWidth="1"/>
    <col min="16" max="16" width="6.25" style="33" customWidth="1"/>
    <col min="17" max="16384" width="9" style="33"/>
  </cols>
  <sheetData>
    <row r="1" spans="1:12" ht="20.25" customHeight="1"/>
    <row r="2" spans="1:12" ht="24" customHeight="1">
      <c r="A2" s="33" t="s">
        <v>1910</v>
      </c>
    </row>
    <row r="3" spans="1:12" ht="24" customHeight="1">
      <c r="A3" s="33" t="s">
        <v>1911</v>
      </c>
    </row>
    <row r="4" spans="1:12" ht="24" customHeight="1">
      <c r="A4" s="33" t="s">
        <v>1912</v>
      </c>
    </row>
    <row r="5" spans="1:12" ht="24" customHeight="1">
      <c r="A5" s="33" t="s">
        <v>1913</v>
      </c>
    </row>
    <row r="6" spans="1:12" ht="24" customHeight="1">
      <c r="A6" s="33" t="s">
        <v>1914</v>
      </c>
    </row>
    <row r="7" spans="1:12" ht="16.5" customHeight="1"/>
    <row r="8" spans="1:12" ht="24" customHeight="1">
      <c r="A8" s="33" t="s">
        <v>1915</v>
      </c>
    </row>
    <row r="9" spans="1:12" ht="24" customHeight="1">
      <c r="A9" s="33" t="s">
        <v>1916</v>
      </c>
    </row>
    <row r="10" spans="1:12" ht="24" customHeight="1">
      <c r="A10" s="33" t="s">
        <v>1917</v>
      </c>
    </row>
    <row r="11" spans="1:12" ht="24" customHeight="1">
      <c r="A11" s="913" t="s">
        <v>221</v>
      </c>
      <c r="B11" s="913"/>
      <c r="C11" s="913" t="s">
        <v>222</v>
      </c>
      <c r="D11" s="913"/>
      <c r="E11" s="913"/>
      <c r="F11" s="913"/>
      <c r="G11" s="913" t="s">
        <v>223</v>
      </c>
      <c r="H11" s="913"/>
      <c r="I11" s="913"/>
      <c r="J11" s="913" t="s">
        <v>224</v>
      </c>
      <c r="K11" s="913"/>
      <c r="L11" s="913"/>
    </row>
    <row r="12" spans="1:12" ht="24" customHeight="1">
      <c r="A12" s="913" t="s">
        <v>225</v>
      </c>
      <c r="B12" s="913"/>
      <c r="C12" s="913" t="s">
        <v>226</v>
      </c>
      <c r="D12" s="913"/>
      <c r="E12" s="913"/>
      <c r="F12" s="913"/>
      <c r="G12" s="913" t="s">
        <v>227</v>
      </c>
      <c r="H12" s="913"/>
      <c r="I12" s="913"/>
      <c r="J12" s="913" t="s">
        <v>228</v>
      </c>
      <c r="K12" s="913"/>
      <c r="L12" s="913"/>
    </row>
    <row r="13" spans="1:12" ht="24" customHeight="1">
      <c r="A13" s="913" t="s">
        <v>229</v>
      </c>
      <c r="B13" s="913"/>
      <c r="C13" s="913" t="s">
        <v>230</v>
      </c>
      <c r="D13" s="913"/>
      <c r="E13" s="913"/>
      <c r="F13" s="913"/>
      <c r="G13" s="913" t="s">
        <v>231</v>
      </c>
      <c r="H13" s="913"/>
      <c r="I13" s="913"/>
      <c r="J13" s="913" t="s">
        <v>228</v>
      </c>
      <c r="K13" s="913"/>
      <c r="L13" s="913"/>
    </row>
    <row r="14" spans="1:12" ht="24" customHeight="1">
      <c r="A14" s="913" t="s">
        <v>229</v>
      </c>
      <c r="B14" s="913"/>
      <c r="C14" s="913" t="s">
        <v>232</v>
      </c>
      <c r="D14" s="913"/>
      <c r="E14" s="913"/>
      <c r="F14" s="913"/>
      <c r="G14" s="913" t="s">
        <v>233</v>
      </c>
      <c r="H14" s="913"/>
      <c r="I14" s="913"/>
      <c r="J14" s="913" t="s">
        <v>234</v>
      </c>
      <c r="K14" s="913"/>
      <c r="L14" s="913"/>
    </row>
    <row r="15" spans="1:12" ht="24" customHeight="1">
      <c r="A15" s="913" t="s">
        <v>235</v>
      </c>
      <c r="B15" s="913"/>
      <c r="C15" s="913" t="s">
        <v>236</v>
      </c>
      <c r="D15" s="913"/>
      <c r="E15" s="913"/>
      <c r="F15" s="913"/>
      <c r="G15" s="913" t="s">
        <v>237</v>
      </c>
      <c r="H15" s="913"/>
      <c r="I15" s="913"/>
      <c r="J15" s="913" t="s">
        <v>228</v>
      </c>
      <c r="K15" s="913"/>
      <c r="L15" s="913"/>
    </row>
    <row r="16" spans="1:12" ht="24" customHeight="1">
      <c r="A16" s="913" t="s">
        <v>235</v>
      </c>
      <c r="B16" s="913"/>
      <c r="C16" s="913" t="s">
        <v>238</v>
      </c>
      <c r="D16" s="913"/>
      <c r="E16" s="913"/>
      <c r="F16" s="913"/>
      <c r="G16" s="913" t="s">
        <v>239</v>
      </c>
      <c r="H16" s="913"/>
      <c r="I16" s="913"/>
      <c r="J16" s="913" t="s">
        <v>240</v>
      </c>
      <c r="K16" s="913"/>
      <c r="L16" s="913"/>
    </row>
    <row r="17" spans="1:12" ht="24" customHeight="1">
      <c r="A17" s="913" t="s">
        <v>235</v>
      </c>
      <c r="B17" s="913"/>
      <c r="C17" s="913" t="s">
        <v>241</v>
      </c>
      <c r="D17" s="913"/>
      <c r="E17" s="913"/>
      <c r="F17" s="913"/>
      <c r="G17" s="913" t="s">
        <v>242</v>
      </c>
      <c r="H17" s="913"/>
      <c r="I17" s="913"/>
      <c r="J17" s="913" t="s">
        <v>234</v>
      </c>
      <c r="K17" s="913"/>
      <c r="L17" s="913"/>
    </row>
    <row r="18" spans="1:12" ht="24" customHeight="1"/>
    <row r="19" spans="1:12" ht="24" customHeight="1">
      <c r="A19" s="33" t="s">
        <v>1918</v>
      </c>
    </row>
    <row r="20" spans="1:12" ht="24" customHeight="1">
      <c r="A20" s="34" t="s">
        <v>1919</v>
      </c>
    </row>
    <row r="21" spans="1:12" ht="24" customHeight="1">
      <c r="A21" s="35" t="s">
        <v>243</v>
      </c>
      <c r="H21" s="36"/>
      <c r="I21" s="36"/>
      <c r="J21" s="36"/>
      <c r="K21" s="36"/>
    </row>
    <row r="22" spans="1:12" ht="24" customHeight="1">
      <c r="A22" s="916" t="s">
        <v>244</v>
      </c>
      <c r="B22" s="916"/>
      <c r="C22" s="916"/>
      <c r="D22" s="913" t="s">
        <v>245</v>
      </c>
      <c r="E22" s="913"/>
      <c r="F22" s="913"/>
      <c r="G22" s="913"/>
      <c r="H22" s="915" t="s">
        <v>1920</v>
      </c>
      <c r="I22" s="915"/>
      <c r="J22" s="915"/>
      <c r="K22" s="915"/>
    </row>
    <row r="23" spans="1:12" ht="24" customHeight="1">
      <c r="A23" s="914" t="s">
        <v>246</v>
      </c>
      <c r="B23" s="914"/>
      <c r="C23" s="914"/>
      <c r="D23" s="915" t="s">
        <v>247</v>
      </c>
      <c r="E23" s="915"/>
      <c r="F23" s="915"/>
      <c r="G23" s="915"/>
      <c r="H23" s="915" t="s">
        <v>1921</v>
      </c>
      <c r="I23" s="915"/>
      <c r="J23" s="915"/>
      <c r="K23" s="915"/>
    </row>
  </sheetData>
  <mergeCells count="34">
    <mergeCell ref="A23:C23"/>
    <mergeCell ref="D23:G23"/>
    <mergeCell ref="H23:K23"/>
    <mergeCell ref="A17:B17"/>
    <mergeCell ref="C17:F17"/>
    <mergeCell ref="G17:I17"/>
    <mergeCell ref="J17:L17"/>
    <mergeCell ref="A22:C22"/>
    <mergeCell ref="D22:G22"/>
    <mergeCell ref="H22:K22"/>
    <mergeCell ref="A15:B15"/>
    <mergeCell ref="C15:F15"/>
    <mergeCell ref="G15:I15"/>
    <mergeCell ref="J15:L15"/>
    <mergeCell ref="A16:B16"/>
    <mergeCell ref="C16:F16"/>
    <mergeCell ref="G16:I16"/>
    <mergeCell ref="J16:L16"/>
    <mergeCell ref="A13:B13"/>
    <mergeCell ref="C13:F13"/>
    <mergeCell ref="G13:I13"/>
    <mergeCell ref="J13:L13"/>
    <mergeCell ref="A14:B14"/>
    <mergeCell ref="C14:F14"/>
    <mergeCell ref="G14:I14"/>
    <mergeCell ref="J14:L14"/>
    <mergeCell ref="A11:B11"/>
    <mergeCell ref="C11:F11"/>
    <mergeCell ref="G11:I11"/>
    <mergeCell ref="J11:L11"/>
    <mergeCell ref="A12:B12"/>
    <mergeCell ref="C12:F12"/>
    <mergeCell ref="G12:I12"/>
    <mergeCell ref="J12:L12"/>
  </mergeCells>
  <phoneticPr fontId="3"/>
  <pageMargins left="0.78740157480314965" right="0.19685039370078741" top="0.19685039370078741" bottom="0.39370078740157483" header="0" footer="0"/>
  <pageSetup paperSize="9" orientation="landscape" r:id="rId1"/>
  <headerFooter scaleWithDoc="0" alignWithMargins="0">
    <oddFooter>&amp;C&amp;"ＭＳ 明朝,標準"&amp;10－３８－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Layout" zoomScaleNormal="100" workbookViewId="0"/>
  </sheetViews>
  <sheetFormatPr defaultRowHeight="14.25"/>
  <cols>
    <col min="1" max="1" width="9" style="33" customWidth="1"/>
    <col min="2" max="2" width="11.125" style="33" customWidth="1"/>
    <col min="3" max="14" width="8.75" style="33" customWidth="1"/>
    <col min="15" max="15" width="7.125" style="33" customWidth="1"/>
    <col min="16" max="16384" width="9" style="33"/>
  </cols>
  <sheetData>
    <row r="1" spans="1:14" ht="18.75" customHeight="1"/>
    <row r="2" spans="1:14" ht="19.5" customHeight="1">
      <c r="A2" s="34" t="s">
        <v>1922</v>
      </c>
    </row>
    <row r="3" spans="1:14" ht="19.5" customHeight="1">
      <c r="A3" s="34" t="s">
        <v>1923</v>
      </c>
    </row>
    <row r="4" spans="1:14" ht="19.5" customHeight="1">
      <c r="A4" s="33" t="s">
        <v>248</v>
      </c>
    </row>
    <row r="5" spans="1:14" ht="19.5" customHeight="1">
      <c r="A5" s="913"/>
      <c r="B5" s="913"/>
      <c r="C5" s="917" t="s">
        <v>249</v>
      </c>
      <c r="D5" s="918"/>
      <c r="E5" s="917" t="s">
        <v>250</v>
      </c>
      <c r="F5" s="918"/>
      <c r="G5" s="919" t="s">
        <v>251</v>
      </c>
      <c r="H5" s="915"/>
      <c r="I5" s="919" t="s">
        <v>252</v>
      </c>
      <c r="J5" s="915"/>
    </row>
    <row r="6" spans="1:14" ht="19.5" customHeight="1">
      <c r="A6" s="913" t="s">
        <v>253</v>
      </c>
      <c r="B6" s="913"/>
      <c r="C6" s="922" t="s">
        <v>1924</v>
      </c>
      <c r="D6" s="923"/>
      <c r="E6" s="924" t="s">
        <v>254</v>
      </c>
      <c r="F6" s="925"/>
      <c r="G6" s="926" t="s">
        <v>1925</v>
      </c>
      <c r="H6" s="926"/>
      <c r="I6" s="926" t="s">
        <v>255</v>
      </c>
      <c r="J6" s="926"/>
    </row>
    <row r="7" spans="1:14" ht="15" customHeight="1"/>
    <row r="8" spans="1:14" ht="19.5" customHeight="1">
      <c r="A8" s="33" t="s">
        <v>1926</v>
      </c>
    </row>
    <row r="9" spans="1:14" ht="19.5" customHeight="1">
      <c r="A9" s="33" t="s">
        <v>1927</v>
      </c>
    </row>
    <row r="10" spans="1:14" ht="19.5" customHeight="1">
      <c r="A10" s="33" t="s">
        <v>256</v>
      </c>
      <c r="C10" s="36"/>
      <c r="D10" s="36"/>
      <c r="E10" s="36"/>
      <c r="F10" s="36"/>
      <c r="G10" s="36"/>
      <c r="H10" s="36"/>
      <c r="I10" s="36"/>
      <c r="J10" s="36"/>
      <c r="K10" s="36"/>
      <c r="L10" s="36"/>
      <c r="M10" s="36"/>
      <c r="N10" s="36"/>
    </row>
    <row r="11" spans="1:14" ht="19.5" customHeight="1">
      <c r="A11" s="920" t="s">
        <v>257</v>
      </c>
      <c r="B11" s="921"/>
      <c r="C11" s="915" t="s">
        <v>258</v>
      </c>
      <c r="D11" s="915"/>
      <c r="E11" s="915"/>
      <c r="F11" s="915"/>
      <c r="G11" s="915" t="s">
        <v>259</v>
      </c>
      <c r="H11" s="915"/>
      <c r="I11" s="915"/>
      <c r="J11" s="915"/>
      <c r="K11" s="915" t="s">
        <v>1928</v>
      </c>
      <c r="L11" s="915"/>
      <c r="M11" s="915"/>
      <c r="N11" s="915"/>
    </row>
    <row r="12" spans="1:14" ht="19.5" customHeight="1">
      <c r="A12" s="927" t="s">
        <v>260</v>
      </c>
      <c r="B12" s="928"/>
      <c r="C12" s="238" t="s">
        <v>261</v>
      </c>
      <c r="D12" s="238" t="s">
        <v>262</v>
      </c>
      <c r="E12" s="238" t="s">
        <v>263</v>
      </c>
      <c r="F12" s="238" t="s">
        <v>264</v>
      </c>
      <c r="G12" s="238" t="s">
        <v>261</v>
      </c>
      <c r="H12" s="238" t="s">
        <v>262</v>
      </c>
      <c r="I12" s="238" t="s">
        <v>1929</v>
      </c>
      <c r="J12" s="238" t="s">
        <v>264</v>
      </c>
      <c r="K12" s="238" t="s">
        <v>261</v>
      </c>
      <c r="L12" s="238" t="s">
        <v>262</v>
      </c>
      <c r="M12" s="238" t="s">
        <v>263</v>
      </c>
      <c r="N12" s="238" t="s">
        <v>264</v>
      </c>
    </row>
    <row r="13" spans="1:14" ht="19.5" customHeight="1">
      <c r="A13" s="913" t="s">
        <v>1930</v>
      </c>
      <c r="B13" s="913"/>
      <c r="C13" s="334" t="s">
        <v>265</v>
      </c>
      <c r="D13" s="334" t="s">
        <v>1931</v>
      </c>
      <c r="E13" s="334" t="s">
        <v>266</v>
      </c>
      <c r="F13" s="334" t="s">
        <v>267</v>
      </c>
      <c r="G13" s="334" t="s">
        <v>268</v>
      </c>
      <c r="H13" s="334" t="s">
        <v>1932</v>
      </c>
      <c r="I13" s="334" t="s">
        <v>1933</v>
      </c>
      <c r="J13" s="334" t="s">
        <v>271</v>
      </c>
      <c r="K13" s="334" t="s">
        <v>268</v>
      </c>
      <c r="L13" s="334" t="s">
        <v>1934</v>
      </c>
      <c r="M13" s="334" t="s">
        <v>269</v>
      </c>
      <c r="N13" s="334" t="s">
        <v>1935</v>
      </c>
    </row>
    <row r="14" spans="1:14" ht="19.5" customHeight="1">
      <c r="A14" s="913" t="s">
        <v>272</v>
      </c>
      <c r="B14" s="913"/>
      <c r="C14" s="334" t="s">
        <v>273</v>
      </c>
      <c r="D14" s="334" t="s">
        <v>1936</v>
      </c>
      <c r="E14" s="334" t="s">
        <v>1937</v>
      </c>
      <c r="F14" s="334" t="s">
        <v>1938</v>
      </c>
      <c r="G14" s="334" t="s">
        <v>275</v>
      </c>
      <c r="H14" s="334" t="s">
        <v>1939</v>
      </c>
      <c r="I14" s="334" t="s">
        <v>1940</v>
      </c>
      <c r="J14" s="334" t="s">
        <v>1941</v>
      </c>
      <c r="K14" s="334" t="s">
        <v>277</v>
      </c>
      <c r="L14" s="334" t="s">
        <v>1942</v>
      </c>
      <c r="M14" s="334" t="s">
        <v>1943</v>
      </c>
      <c r="N14" s="334" t="s">
        <v>91</v>
      </c>
    </row>
    <row r="15" spans="1:14" ht="19.5" customHeight="1">
      <c r="A15" s="913" t="s">
        <v>1944</v>
      </c>
      <c r="B15" s="913"/>
      <c r="C15" s="334" t="s">
        <v>277</v>
      </c>
      <c r="D15" s="334" t="s">
        <v>1945</v>
      </c>
      <c r="E15" s="334" t="s">
        <v>279</v>
      </c>
      <c r="F15" s="334" t="s">
        <v>270</v>
      </c>
      <c r="G15" s="334" t="s">
        <v>280</v>
      </c>
      <c r="H15" s="334" t="s">
        <v>269</v>
      </c>
      <c r="I15" s="334" t="s">
        <v>281</v>
      </c>
      <c r="J15" s="334" t="s">
        <v>281</v>
      </c>
      <c r="K15" s="334" t="s">
        <v>268</v>
      </c>
      <c r="L15" s="334" t="s">
        <v>269</v>
      </c>
      <c r="M15" s="334" t="s">
        <v>1946</v>
      </c>
      <c r="N15" s="334" t="s">
        <v>1947</v>
      </c>
    </row>
    <row r="16" spans="1:14" ht="19.5" customHeight="1">
      <c r="A16" s="913" t="s">
        <v>1948</v>
      </c>
      <c r="B16" s="913"/>
      <c r="C16" s="334" t="s">
        <v>282</v>
      </c>
      <c r="D16" s="334" t="s">
        <v>283</v>
      </c>
      <c r="E16" s="334" t="s">
        <v>1949</v>
      </c>
      <c r="F16" s="334" t="s">
        <v>1939</v>
      </c>
      <c r="G16" s="334" t="s">
        <v>284</v>
      </c>
      <c r="H16" s="334" t="s">
        <v>270</v>
      </c>
      <c r="I16" s="334" t="s">
        <v>279</v>
      </c>
      <c r="J16" s="334" t="s">
        <v>270</v>
      </c>
      <c r="K16" s="334" t="s">
        <v>285</v>
      </c>
      <c r="L16" s="334" t="s">
        <v>276</v>
      </c>
      <c r="M16" s="334" t="s">
        <v>1938</v>
      </c>
      <c r="N16" s="334" t="s">
        <v>1941</v>
      </c>
    </row>
    <row r="17" spans="1:14" ht="19.5" customHeight="1">
      <c r="A17" s="913" t="s">
        <v>1950</v>
      </c>
      <c r="B17" s="913"/>
      <c r="C17" s="334" t="s">
        <v>286</v>
      </c>
      <c r="D17" s="334" t="s">
        <v>1951</v>
      </c>
      <c r="E17" s="334" t="s">
        <v>271</v>
      </c>
      <c r="F17" s="334" t="s">
        <v>271</v>
      </c>
      <c r="G17" s="334" t="s">
        <v>280</v>
      </c>
      <c r="H17" s="334" t="s">
        <v>280</v>
      </c>
      <c r="I17" s="334" t="s">
        <v>281</v>
      </c>
      <c r="J17" s="334" t="s">
        <v>271</v>
      </c>
      <c r="K17" s="334" t="s">
        <v>280</v>
      </c>
      <c r="L17" s="334" t="s">
        <v>280</v>
      </c>
      <c r="M17" s="334" t="s">
        <v>281</v>
      </c>
      <c r="N17" s="334" t="s">
        <v>281</v>
      </c>
    </row>
    <row r="18" spans="1:14" ht="19.5" customHeight="1">
      <c r="A18" s="913" t="s">
        <v>1952</v>
      </c>
      <c r="B18" s="913"/>
      <c r="C18" s="334" t="s">
        <v>275</v>
      </c>
      <c r="D18" s="334" t="s">
        <v>279</v>
      </c>
      <c r="E18" s="334" t="s">
        <v>1953</v>
      </c>
      <c r="F18" s="334" t="s">
        <v>1951</v>
      </c>
      <c r="G18" s="334" t="s">
        <v>280</v>
      </c>
      <c r="H18" s="334" t="s">
        <v>280</v>
      </c>
      <c r="I18" s="334" t="s">
        <v>281</v>
      </c>
      <c r="J18" s="334" t="s">
        <v>1954</v>
      </c>
      <c r="K18" s="334" t="s">
        <v>268</v>
      </c>
      <c r="L18" s="334" t="s">
        <v>281</v>
      </c>
      <c r="M18" s="334" t="s">
        <v>1954</v>
      </c>
      <c r="N18" s="334" t="s">
        <v>271</v>
      </c>
    </row>
    <row r="19" spans="1:14" ht="19.5" customHeight="1">
      <c r="A19" s="913" t="s">
        <v>287</v>
      </c>
      <c r="B19" s="913"/>
      <c r="C19" s="334" t="s">
        <v>288</v>
      </c>
      <c r="D19" s="334" t="s">
        <v>1955</v>
      </c>
      <c r="E19" s="334" t="s">
        <v>1956</v>
      </c>
      <c r="F19" s="334" t="s">
        <v>1957</v>
      </c>
      <c r="G19" s="334" t="s">
        <v>289</v>
      </c>
      <c r="H19" s="334" t="s">
        <v>1958</v>
      </c>
      <c r="I19" s="334" t="s">
        <v>1959</v>
      </c>
      <c r="J19" s="334" t="s">
        <v>1960</v>
      </c>
      <c r="K19" s="334" t="s">
        <v>290</v>
      </c>
      <c r="L19" s="334" t="s">
        <v>1961</v>
      </c>
      <c r="M19" s="334" t="s">
        <v>1962</v>
      </c>
      <c r="N19" s="334" t="s">
        <v>1963</v>
      </c>
    </row>
    <row r="20" spans="1:14" ht="19.5" customHeight="1">
      <c r="C20" s="36"/>
      <c r="D20" s="36"/>
      <c r="E20" s="36"/>
      <c r="F20" s="36"/>
      <c r="G20" s="36"/>
      <c r="H20" s="36"/>
      <c r="I20" s="36"/>
      <c r="J20" s="36"/>
      <c r="K20" s="36"/>
      <c r="L20" s="36"/>
      <c r="M20" s="36"/>
      <c r="N20" s="36"/>
    </row>
    <row r="21" spans="1:14" ht="19.5" customHeight="1">
      <c r="A21" s="33" t="s">
        <v>1964</v>
      </c>
    </row>
    <row r="22" spans="1:14" ht="19.5" customHeight="1">
      <c r="A22" s="36" t="s">
        <v>1965</v>
      </c>
    </row>
    <row r="23" spans="1:14" ht="19.5" customHeight="1">
      <c r="A23" s="36" t="s">
        <v>1584</v>
      </c>
    </row>
    <row r="24" spans="1:14" ht="19.5" customHeight="1">
      <c r="A24" s="36" t="s">
        <v>1585</v>
      </c>
      <c r="F24" s="36"/>
    </row>
    <row r="25" spans="1:14" ht="19.5" customHeight="1">
      <c r="A25" s="913" t="s">
        <v>291</v>
      </c>
      <c r="B25" s="913"/>
      <c r="C25" s="239" t="s">
        <v>261</v>
      </c>
      <c r="D25" s="239" t="s">
        <v>262</v>
      </c>
      <c r="E25" s="238" t="s">
        <v>263</v>
      </c>
      <c r="F25" s="238" t="s">
        <v>1966</v>
      </c>
    </row>
    <row r="26" spans="1:14" ht="19.5" customHeight="1">
      <c r="A26" s="913" t="s">
        <v>1967</v>
      </c>
      <c r="B26" s="913"/>
      <c r="C26" s="335" t="s">
        <v>275</v>
      </c>
      <c r="D26" s="334" t="s">
        <v>270</v>
      </c>
      <c r="E26" s="334" t="s">
        <v>270</v>
      </c>
      <c r="F26" s="334" t="s">
        <v>1939</v>
      </c>
    </row>
    <row r="27" spans="1:14" ht="19.5" customHeight="1">
      <c r="A27" s="913" t="s">
        <v>1968</v>
      </c>
      <c r="B27" s="913"/>
      <c r="C27" s="335" t="s">
        <v>292</v>
      </c>
      <c r="D27" s="334" t="s">
        <v>292</v>
      </c>
      <c r="E27" s="334" t="s">
        <v>292</v>
      </c>
      <c r="F27" s="334" t="s">
        <v>1969</v>
      </c>
    </row>
    <row r="28" spans="1:14" ht="19.5" customHeight="1">
      <c r="A28" s="913" t="s">
        <v>293</v>
      </c>
      <c r="B28" s="913"/>
      <c r="C28" s="335" t="s">
        <v>1970</v>
      </c>
      <c r="D28" s="334" t="s">
        <v>1971</v>
      </c>
      <c r="E28" s="334" t="s">
        <v>1971</v>
      </c>
      <c r="F28" s="334" t="s">
        <v>1971</v>
      </c>
    </row>
  </sheetData>
  <mergeCells count="26">
    <mergeCell ref="A28:B28"/>
    <mergeCell ref="A14:B14"/>
    <mergeCell ref="A15:B15"/>
    <mergeCell ref="A16:B16"/>
    <mergeCell ref="A17:B17"/>
    <mergeCell ref="A18:B18"/>
    <mergeCell ref="A19:B19"/>
    <mergeCell ref="K11:N11"/>
    <mergeCell ref="A12:B12"/>
    <mergeCell ref="A25:B25"/>
    <mergeCell ref="A26:B26"/>
    <mergeCell ref="A27:B27"/>
    <mergeCell ref="A13:B13"/>
    <mergeCell ref="A5:B5"/>
    <mergeCell ref="C5:D5"/>
    <mergeCell ref="E5:F5"/>
    <mergeCell ref="G5:H5"/>
    <mergeCell ref="A11:B11"/>
    <mergeCell ref="C11:F11"/>
    <mergeCell ref="G11:J11"/>
    <mergeCell ref="I5:J5"/>
    <mergeCell ref="A6:B6"/>
    <mergeCell ref="C6:D6"/>
    <mergeCell ref="E6:F6"/>
    <mergeCell ref="G6:H6"/>
    <mergeCell ref="I6:J6"/>
  </mergeCells>
  <phoneticPr fontId="3"/>
  <pageMargins left="0.78740157480314965" right="0.19685039370078741" top="0.19685039370078741" bottom="0.39370078740157483" header="0" footer="0"/>
  <pageSetup paperSize="9" orientation="landscape" r:id="rId1"/>
  <headerFooter scaleWithDoc="0" alignWithMargins="0">
    <oddFooter>&amp;C&amp;"ＭＳ 明朝,標準"&amp;10－３９－</oddFooter>
  </headerFooter>
  <ignoredErrors>
    <ignoredError sqref="C6:J6 C13:N19 C26:F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目次本文</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2021-08-20T05:11:52Z</dcterms:modified>
</cp:coreProperties>
</file>